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BC956FCD-4877-4488-A2FC-22AD29D71D72}" xr6:coauthVersionLast="47" xr6:coauthVersionMax="47" xr10:uidLastSave="{00000000-0000-0000-0000-000000000000}"/>
  <bookViews>
    <workbookView xWindow="-108" yWindow="-108" windowWidth="23256" windowHeight="12576" tabRatio="885" xr2:uid="{00000000-000D-0000-FFFF-FFFF00000000}"/>
  </bookViews>
  <sheets>
    <sheet name="提出書類一覧_34号様式" sheetId="33" r:id="rId1"/>
    <sheet name="第34号様式" sheetId="1" r:id="rId2"/>
    <sheet name="第34号様式 (別紙)" sheetId="2" r:id="rId3"/>
    <sheet name="筆一覧_条例" sheetId="29" r:id="rId4"/>
    <sheet name="特定有害物質等使用状況一覧" sheetId="32" r:id="rId5"/>
    <sheet name="特定有害物質等使用状況一覧 (記入例)" sheetId="9" r:id="rId6"/>
    <sheet name="地歴年表" sheetId="31" r:id="rId7"/>
    <sheet name="マスタ" sheetId="5" state="hidden" r:id="rId8"/>
  </sheets>
  <definedNames>
    <definedName name="_xlnm._FilterDatabase" localSheetId="2" hidden="1">'第34号様式 (別紙)'!$I$1:$N$33</definedName>
    <definedName name="_xlnm.Print_Area" localSheetId="1">第34号様式!$B$1:$J$48</definedName>
    <definedName name="_xlnm.Print_Area" localSheetId="2">'第34号様式 (別紙)'!$B$1:$I$33</definedName>
    <definedName name="_xlnm.Print_Area" localSheetId="6">地歴年表!$A$1:$N$28</definedName>
    <definedName name="_xlnm.Print_Area" localSheetId="0">提出書類一覧_34号様式!$A$1:$F$39</definedName>
    <definedName name="_xlnm.Print_Area" localSheetId="4">特定有害物質等使用状況一覧!$B$1:$O$28</definedName>
    <definedName name="_xlnm.Print_Area" localSheetId="5">'特定有害物質等使用状況一覧 (記入例)'!$B$1:$O$28</definedName>
    <definedName name="_xlnm.Print_Area" localSheetId="3">筆一覧_条例!$B$1:$N$43</definedName>
    <definedName name="_xlnm.Print_Titles" localSheetId="6">地歴年表!$5:$7</definedName>
    <definedName name="_xlnm.Print_Titles" localSheetId="4">特定有害物質等使用状況一覧!$3:$5</definedName>
    <definedName name="_xlnm.Print_Titles" localSheetId="5">'特定有害物質等使用状況一覧 (記入例)'!$3:$5</definedName>
    <definedName name="_xlnm.Print_Titles" localSheetId="3">筆一覧_条例!$7:$8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2" l="1"/>
  <c r="L30" i="32"/>
  <c r="K30" i="32"/>
  <c r="G13" i="2" s="1"/>
  <c r="J30" i="32"/>
  <c r="H12" i="2" s="1"/>
  <c r="I30" i="32"/>
  <c r="F12" i="2" s="1"/>
  <c r="H30" i="32"/>
  <c r="H11" i="2" s="1"/>
  <c r="G30" i="32"/>
  <c r="H10" i="2" s="1"/>
  <c r="F30" i="32"/>
  <c r="G11" i="2" s="1"/>
  <c r="E30" i="32"/>
  <c r="H9" i="2" s="1"/>
  <c r="D30" i="32"/>
  <c r="E9" i="2" s="1"/>
  <c r="S25" i="32"/>
  <c r="C25" i="32"/>
  <c r="S24" i="32"/>
  <c r="C24" i="32"/>
  <c r="S23" i="32"/>
  <c r="C23" i="32"/>
  <c r="S22" i="32"/>
  <c r="C22" i="32"/>
  <c r="S21" i="32"/>
  <c r="C21" i="32"/>
  <c r="S20" i="32"/>
  <c r="C20" i="32"/>
  <c r="S19" i="32"/>
  <c r="C19" i="32"/>
  <c r="S18" i="32"/>
  <c r="C18" i="32"/>
  <c r="S17" i="32"/>
  <c r="C17" i="32"/>
  <c r="S16" i="32"/>
  <c r="C16" i="32"/>
  <c r="S15" i="32"/>
  <c r="C15" i="32"/>
  <c r="S14" i="32"/>
  <c r="C14" i="32"/>
  <c r="S13" i="32"/>
  <c r="C13" i="32"/>
  <c r="S12" i="32"/>
  <c r="C12" i="32"/>
  <c r="S11" i="32"/>
  <c r="C11" i="32"/>
  <c r="S10" i="32"/>
  <c r="C10" i="32"/>
  <c r="S9" i="32"/>
  <c r="C9" i="32"/>
  <c r="S8" i="32"/>
  <c r="C8" i="32"/>
  <c r="S7" i="32"/>
  <c r="C7" i="32"/>
  <c r="S6" i="32"/>
  <c r="C6" i="32"/>
  <c r="P26" i="31"/>
  <c r="R25" i="31"/>
  <c r="P25" i="31"/>
  <c r="L25" i="31"/>
  <c r="C25" i="31"/>
  <c r="R24" i="31"/>
  <c r="P24" i="31"/>
  <c r="L24" i="31"/>
  <c r="C24" i="31"/>
  <c r="R23" i="31"/>
  <c r="P23" i="31"/>
  <c r="L23" i="31"/>
  <c r="C23" i="31"/>
  <c r="R22" i="31"/>
  <c r="P22" i="31"/>
  <c r="L22" i="31"/>
  <c r="C22" i="31"/>
  <c r="R21" i="31"/>
  <c r="P21" i="31"/>
  <c r="L21" i="31"/>
  <c r="C21" i="31"/>
  <c r="R20" i="31"/>
  <c r="P20" i="31"/>
  <c r="L20" i="31"/>
  <c r="C20" i="31"/>
  <c r="R19" i="31"/>
  <c r="P19" i="31"/>
  <c r="L19" i="31"/>
  <c r="C19" i="31"/>
  <c r="R18" i="31"/>
  <c r="P18" i="31"/>
  <c r="L18" i="31"/>
  <c r="C18" i="31"/>
  <c r="R17" i="31"/>
  <c r="P17" i="31"/>
  <c r="L17" i="31"/>
  <c r="C17" i="31"/>
  <c r="R16" i="31"/>
  <c r="P16" i="31"/>
  <c r="L16" i="31"/>
  <c r="C16" i="31"/>
  <c r="R15" i="31"/>
  <c r="P15" i="31"/>
  <c r="L15" i="31"/>
  <c r="C15" i="31"/>
  <c r="R14" i="31"/>
  <c r="P14" i="31"/>
  <c r="L14" i="31"/>
  <c r="C14" i="31"/>
  <c r="R13" i="31"/>
  <c r="P13" i="31"/>
  <c r="L13" i="31"/>
  <c r="C13" i="31"/>
  <c r="R12" i="31"/>
  <c r="P12" i="31"/>
  <c r="L12" i="31"/>
  <c r="C12" i="31"/>
  <c r="R11" i="31"/>
  <c r="P11" i="31"/>
  <c r="L11" i="31"/>
  <c r="C11" i="31"/>
  <c r="R8" i="31"/>
  <c r="E52" i="29"/>
  <c r="D52" i="29"/>
  <c r="C52" i="29" s="1"/>
  <c r="N3" i="1" s="1"/>
  <c r="F48" i="29"/>
  <c r="E49" i="29" s="1"/>
  <c r="E21" i="1" s="1"/>
  <c r="E48" i="29" a="1"/>
  <c r="E48" i="29" s="1"/>
  <c r="F46" i="29"/>
  <c r="E46" i="29"/>
  <c r="R38" i="29"/>
  <c r="C38" i="29"/>
  <c r="R37" i="29"/>
  <c r="C37" i="29"/>
  <c r="R36" i="29"/>
  <c r="C36" i="29"/>
  <c r="R35" i="29"/>
  <c r="C35" i="29"/>
  <c r="R34" i="29"/>
  <c r="C34" i="29"/>
  <c r="R33" i="29"/>
  <c r="C33" i="29"/>
  <c r="R32" i="29"/>
  <c r="C32" i="29"/>
  <c r="R31" i="29"/>
  <c r="C31" i="29"/>
  <c r="R30" i="29"/>
  <c r="C30" i="29"/>
  <c r="R29" i="29"/>
  <c r="C29" i="29"/>
  <c r="R28" i="29"/>
  <c r="C28" i="29"/>
  <c r="R27" i="29"/>
  <c r="C27" i="29"/>
  <c r="R26" i="29"/>
  <c r="C26" i="29"/>
  <c r="R25" i="29"/>
  <c r="C25" i="29"/>
  <c r="R24" i="29"/>
  <c r="C24" i="29"/>
  <c r="R23" i="29"/>
  <c r="C23" i="29"/>
  <c r="R22" i="29"/>
  <c r="C22" i="29"/>
  <c r="R21" i="29"/>
  <c r="C21" i="29"/>
  <c r="R20" i="29"/>
  <c r="C20" i="29"/>
  <c r="R19" i="29"/>
  <c r="C19" i="29"/>
  <c r="R18" i="29"/>
  <c r="C18" i="29"/>
  <c r="R17" i="29"/>
  <c r="C17" i="29"/>
  <c r="R16" i="29"/>
  <c r="C16" i="29"/>
  <c r="R15" i="29"/>
  <c r="C15" i="29"/>
  <c r="R14" i="29"/>
  <c r="C14" i="29"/>
  <c r="R13" i="29"/>
  <c r="C13" i="29"/>
  <c r="R12" i="29"/>
  <c r="C12" i="29"/>
  <c r="R11" i="29"/>
  <c r="C11" i="29"/>
  <c r="R10" i="29"/>
  <c r="C10" i="29"/>
  <c r="R9" i="29"/>
  <c r="C9" i="29"/>
  <c r="R7" i="29"/>
  <c r="R6" i="29"/>
  <c r="E47" i="29" l="1"/>
  <c r="E19" i="1" s="1"/>
  <c r="G10" i="2"/>
  <c r="E10" i="2"/>
  <c r="E11" i="2"/>
  <c r="E13" i="2"/>
  <c r="L30" i="9"/>
  <c r="K30" i="9"/>
  <c r="J30" i="9"/>
  <c r="I30" i="9"/>
  <c r="H30" i="9"/>
  <c r="G30" i="9"/>
  <c r="F30" i="9"/>
  <c r="E30" i="9"/>
  <c r="D30" i="9"/>
  <c r="S25" i="9"/>
  <c r="C25" i="9"/>
  <c r="S24" i="9"/>
  <c r="C24" i="9"/>
  <c r="S23" i="9"/>
  <c r="C23" i="9"/>
  <c r="S22" i="9"/>
  <c r="C22" i="9"/>
  <c r="S21" i="9"/>
  <c r="C21" i="9"/>
  <c r="S20" i="9"/>
  <c r="C20" i="9"/>
  <c r="S19" i="9"/>
  <c r="C19" i="9"/>
  <c r="S18" i="9"/>
  <c r="C18" i="9"/>
  <c r="S17" i="9"/>
  <c r="C17" i="9"/>
  <c r="S16" i="9"/>
  <c r="C16" i="9"/>
  <c r="S15" i="9"/>
  <c r="C15" i="9"/>
  <c r="S14" i="9"/>
  <c r="C14" i="9"/>
  <c r="S13" i="9"/>
  <c r="C13" i="9"/>
  <c r="S12" i="9"/>
  <c r="C12" i="9"/>
  <c r="S11" i="9"/>
  <c r="C11" i="9"/>
  <c r="S10" i="9"/>
  <c r="C10" i="9"/>
  <c r="S9" i="9"/>
  <c r="C9" i="9"/>
  <c r="S8" i="9"/>
  <c r="C8" i="9"/>
  <c r="S7" i="9"/>
  <c r="C7" i="9"/>
  <c r="S6" i="9"/>
  <c r="C6" i="9"/>
  <c r="M5" i="2" l="1"/>
  <c r="N5" i="1" l="1"/>
  <c r="N35" i="1" l="1"/>
  <c r="N34" i="1"/>
  <c r="N33" i="1"/>
  <c r="M25" i="2" l="1"/>
  <c r="M24" i="2"/>
  <c r="M23" i="2"/>
  <c r="M22" i="2"/>
  <c r="M21" i="2"/>
  <c r="E19" i="2"/>
  <c r="M18" i="2"/>
  <c r="M17" i="2"/>
  <c r="E7" i="2"/>
  <c r="M7" i="2" s="1"/>
  <c r="M3" i="2"/>
  <c r="N43" i="1"/>
  <c r="N42" i="1"/>
  <c r="N38" i="1"/>
  <c r="N37" i="1"/>
  <c r="G35" i="1"/>
  <c r="G34" i="1"/>
  <c r="G33" i="1"/>
  <c r="N31" i="1"/>
  <c r="N30" i="1"/>
  <c r="N29" i="1"/>
  <c r="N28" i="1"/>
  <c r="N27" i="1"/>
  <c r="N26" i="1"/>
  <c r="N25" i="1"/>
  <c r="N24" i="1"/>
  <c r="N23" i="1"/>
  <c r="N18" i="1"/>
  <c r="N17" i="1"/>
  <c r="N16" i="1"/>
  <c r="N10" i="1"/>
  <c r="N9" i="1"/>
  <c r="N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0000-000001000000}">
      <text>
        <r>
          <rPr>
            <sz val="9"/>
            <color indexed="81"/>
            <rFont val="MS P ゴシック"/>
            <family val="3"/>
            <charset val="128"/>
          </rPr>
          <t>分割提出の場合は届出ごとに連番などをご記入ください。
例：その１、その２</t>
        </r>
      </text>
    </comment>
    <comment ref="I5" authorId="0" shapeId="0" xr:uid="{00000000-0006-0000-0000-000002000000}">
      <text>
        <r>
          <rPr>
            <sz val="9"/>
            <color indexed="81"/>
            <rFont val="MS P ゴシック"/>
            <family val="3"/>
            <charset val="128"/>
          </rPr>
          <t>・届出日（窓口受理日、電子申請日）又は、届出日から、過去数日以内の日付を記載してください。
・日付は「YYYY/MM/DD」形式でご記入ください。
（例：2023/04/01）</t>
        </r>
      </text>
    </comment>
    <comment ref="G8" authorId="0" shapeId="0" xr:uid="{00000000-0006-0000-0000-000003000000}">
      <text>
        <r>
          <rPr>
            <sz val="9"/>
            <color indexed="81"/>
            <rFont val="MS P ゴシック"/>
            <family val="3"/>
            <charset val="128"/>
          </rPr>
          <t>届出者が法人である場合は所在地、個人である場合は住所を記入してください。</t>
        </r>
      </text>
    </comment>
    <comment ref="G9" authorId="0" shapeId="0" xr:uid="{00000000-0006-0000-0000-000004000000}">
      <text>
        <r>
          <rPr>
            <sz val="9"/>
            <color indexed="81"/>
            <rFont val="MS P ゴシック"/>
            <family val="3"/>
            <charset val="128"/>
          </rPr>
          <t>届出者が法人の場合のみ、法人名を記入してください。</t>
        </r>
      </text>
    </comment>
    <comment ref="G10" authorId="0" shapeId="0" xr:uid="{00000000-0006-0000-0000-000005000000}">
      <text>
        <r>
          <rPr>
            <sz val="9"/>
            <color indexed="81"/>
            <rFont val="MS P ゴシック"/>
            <family val="3"/>
            <charset val="128"/>
          </rPr>
          <t>・届出者が法人である場合には、役職及び氏名を、個人の場合は個人名を記入してください。
・なお、法人の場合において代表者以外が届出者となる場合には、その者が届出権限を有していることが確認できる資料を別途添付してください。</t>
        </r>
      </text>
    </comment>
    <comment ref="C17" authorId="0" shapeId="0" xr:uid="{00000000-0006-0000-0000-000006000000}">
      <text>
        <r>
          <rPr>
            <sz val="9"/>
            <color indexed="81"/>
            <rFont val="MS P ゴシック"/>
            <family val="3"/>
            <charset val="128"/>
          </rPr>
          <t>分割提出の場合は、左側のグループを展開して今回届出分に係る情報を表示してください。</t>
        </r>
      </text>
    </comment>
    <comment ref="E17" authorId="0" shapeId="0" xr:uid="{00000000-0006-0000-0000-000007000000}">
      <text>
        <r>
          <rPr>
            <sz val="9"/>
            <color indexed="81"/>
            <rFont val="MS P ゴシック"/>
            <family val="3"/>
            <charset val="128"/>
          </rPr>
          <t>・リストより選択してください。
・区市町村が異なる場合は左側の展開ボタンより追加行を表示してご記入ください。</t>
        </r>
      </text>
    </comment>
    <comment ref="F17" authorId="0" shapeId="0" xr:uid="{00000000-0006-0000-0000-000008000000}">
      <text>
        <r>
          <rPr>
            <sz val="9"/>
            <color indexed="81"/>
            <rFont val="MS P ゴシック"/>
            <family val="3"/>
            <charset val="128"/>
          </rPr>
          <t>・改変対象地だけでなく、敷地全体の住居表示と地番を併記します。
・複数の所在地を入力する場合は「、」で区切って、セル内に列挙してください。</t>
        </r>
      </text>
    </comment>
    <comment ref="E19" authorId="0" shapeId="0" xr:uid="{00000000-0006-0000-0000-000009000000}">
      <text>
        <r>
          <rPr>
            <sz val="9"/>
            <color indexed="81"/>
            <rFont val="MS P ゴシック"/>
            <family val="3"/>
            <charset val="128"/>
          </rPr>
          <t>シート「筆一覧」よりご記入ください。</t>
        </r>
      </text>
    </comment>
    <comment ref="E21" authorId="0" shapeId="0" xr:uid="{00000000-0006-0000-0000-00000B000000}">
      <text>
        <r>
          <rPr>
            <sz val="9"/>
            <color indexed="81"/>
            <rFont val="MS P ゴシック"/>
            <family val="3"/>
            <charset val="128"/>
          </rPr>
          <t>シート「筆一覧」よりご記入ください。</t>
        </r>
      </text>
    </comment>
    <comment ref="D23" authorId="0" shapeId="0" xr:uid="{00000000-0006-0000-0000-00000C000000}">
      <text>
        <r>
          <rPr>
            <sz val="9"/>
            <color indexed="81"/>
            <rFont val="MS P ゴシック"/>
            <family val="3"/>
            <charset val="128"/>
          </rPr>
          <t>敷地面積が広大で、かつ敷地の一部だけを改変する（自然公園の一部改変等）場合、分割提出する場合は、左側のグループを展開して入力してください。</t>
        </r>
      </text>
    </comment>
    <comment ref="I23" authorId="0" shapeId="0" xr:uid="{00000000-0006-0000-0000-00000D000000}">
      <text>
        <r>
          <rPr>
            <sz val="9"/>
            <color indexed="81"/>
            <rFont val="MS P ゴシック"/>
            <family val="3"/>
            <charset val="128"/>
          </rPr>
          <t>・リストより選択してください。
・複数入力する場合は、ひとつ下のセルにて選択してください。</t>
        </r>
      </text>
    </comment>
    <comment ref="F24" authorId="0" shapeId="0" xr:uid="{00000000-0006-0000-0000-000010000000}">
      <text>
        <r>
          <rPr>
            <sz val="9"/>
            <color indexed="81"/>
            <rFont val="MS P ゴシック"/>
            <family val="3"/>
            <charset val="128"/>
          </rPr>
          <t>分割提出の場合は記入してください。</t>
        </r>
      </text>
    </comment>
    <comment ref="F25" authorId="0" shapeId="0" xr:uid="{00000000-0006-0000-0000-000011000000}">
      <text>
        <r>
          <rPr>
            <sz val="9"/>
            <color indexed="81"/>
            <rFont val="MS P ゴシック"/>
            <family val="3"/>
            <charset val="128"/>
          </rPr>
          <t>・土地面積の算出根拠を記入してください。
・リスト選択または直接入力により記入してください。</t>
        </r>
      </text>
    </comment>
    <comment ref="D26" authorId="0" shapeId="0" xr:uid="{00000000-0006-0000-0000-000012000000}">
      <text>
        <r>
          <rPr>
            <sz val="9"/>
            <color indexed="81"/>
            <rFont val="MS P ゴシック"/>
            <family val="3"/>
            <charset val="128"/>
          </rPr>
          <t>分割提出する場合は、左側のグループを展開して入力してください。</t>
        </r>
      </text>
    </comment>
    <comment ref="F27" authorId="0" shapeId="0" xr:uid="{00000000-0006-0000-0000-000014000000}">
      <text>
        <r>
          <rPr>
            <sz val="9"/>
            <color indexed="81"/>
            <rFont val="MS P ゴシック"/>
            <family val="3"/>
            <charset val="128"/>
          </rPr>
          <t>分割提出の場合は記入してください。</t>
        </r>
      </text>
    </comment>
    <comment ref="F28" authorId="0" shapeId="0" xr:uid="{00000000-0006-0000-0000-000015000000}">
      <text>
        <r>
          <rPr>
            <sz val="9"/>
            <color indexed="81"/>
            <rFont val="MS P ゴシック"/>
            <family val="3"/>
            <charset val="128"/>
          </rPr>
          <t xml:space="preserve">・土地面積の算出根拠を記入してください。
・リスト選択または直接入力により記入してください。
</t>
        </r>
      </text>
    </comment>
    <comment ref="E30" authorId="0" shapeId="0" xr:uid="{00000000-0006-0000-0000-000017000000}">
      <text>
        <r>
          <rPr>
            <sz val="9"/>
            <color indexed="81"/>
            <rFont val="MS P ゴシック"/>
            <family val="3"/>
            <charset val="128"/>
          </rPr>
          <t>・リスト選択または自由入力より記入してください。
・法３条１項、または４条２項、または１４条と同時提出の場合は「○環改化○第○号」または「〇環多改化〇第○号のとおり」を選択してください。</t>
        </r>
      </text>
    </comment>
    <comment ref="E31" authorId="0" shapeId="0" xr:uid="{00000000-0006-0000-0000-000019000000}">
      <text>
        <r>
          <rPr>
            <sz val="9"/>
            <color indexed="81"/>
            <rFont val="MS P ゴシック"/>
            <family val="3"/>
            <charset val="128"/>
          </rPr>
          <t>・リスト選択または自由入力より記入してください。
・法３条１項、または４条２項、または１４条と同時提出の場合は「○環改化○第○号」または「〇環多改化〇第○号のとおり」を選択してください。</t>
        </r>
      </text>
    </comment>
    <comment ref="G33" authorId="0" shapeId="0" xr:uid="{00000000-0006-0000-0000-00001A000000}">
      <text>
        <r>
          <rPr>
            <sz val="9"/>
            <color indexed="81"/>
            <rFont val="MS P ゴシック"/>
            <family val="3"/>
            <charset val="128"/>
          </rPr>
          <t>掘削深度又は杭深度のうちより深い方を最大深度として転記します。</t>
        </r>
      </text>
    </comment>
    <comment ref="I33" authorId="0" shapeId="0" xr:uid="{00000000-0006-0000-0000-00001B000000}">
      <text>
        <r>
          <rPr>
            <sz val="9"/>
            <color indexed="81"/>
            <rFont val="MS P ゴシック"/>
            <family val="3"/>
            <charset val="128"/>
          </rPr>
          <t xml:space="preserve">杭深度は、GLから杭底までの深さで記載をお願いします。
</t>
        </r>
      </text>
    </comment>
    <comment ref="E37" authorId="0" shapeId="0" xr:uid="{00000000-0006-0000-0000-00001D000000}">
      <text>
        <r>
          <rPr>
            <sz val="9"/>
            <color indexed="81"/>
            <rFont val="MS P ゴシック"/>
            <family val="3"/>
            <charset val="128"/>
          </rPr>
          <t>・リスト選択または自由入力より記入してください。
・法３条１項、または４条２項、または１４条と同時提出の場合は「○環改化○第○号」または「〇環多改化〇第○号のとおり」を選択してください。</t>
        </r>
      </text>
    </comment>
    <comment ref="E38" authorId="0" shapeId="0" xr:uid="{00000000-0006-0000-0000-00001E000000}">
      <text>
        <r>
          <rPr>
            <sz val="9"/>
            <color indexed="81"/>
            <rFont val="MS P ゴシック"/>
            <family val="3"/>
            <charset val="128"/>
          </rPr>
          <t>リストより選択してください。</t>
        </r>
      </text>
    </comment>
    <comment ref="C40" authorId="0" shapeId="0" xr:uid="{00000000-0006-0000-0000-00001F000000}">
      <text>
        <r>
          <rPr>
            <sz val="9"/>
            <color indexed="81"/>
            <rFont val="MS P ゴシック"/>
            <family val="3"/>
            <charset val="128"/>
          </rPr>
          <t xml:space="preserve">ここの欄には何も記入しないでください。
</t>
        </r>
      </text>
    </comment>
    <comment ref="C41" authorId="0" shapeId="0" xr:uid="{00000000-0006-0000-0000-000020000000}">
      <text>
        <r>
          <rPr>
            <sz val="9"/>
            <color indexed="81"/>
            <rFont val="MS P ゴシック"/>
            <family val="3"/>
            <charset val="128"/>
          </rPr>
          <t>・担当者（届出者と同じ組織に属する者に限る。）の連絡先を記載してください。
・また、届出者と異なる組織に属する者で届出書の内容が分かる者の連絡先は必要に応じて併記してください。
・なお、連絡先の名前と返送用封筒の宛名が異なる場合には、送り状等にその旨を記載してください。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 authorId="0" shapeId="0" xr:uid="{00000000-0006-0000-0100-000001000000}">
      <text>
        <r>
          <rPr>
            <sz val="9"/>
            <color indexed="81"/>
            <rFont val="MS P ゴシック"/>
            <family val="3"/>
            <charset val="128"/>
          </rPr>
          <t>見出しをリストより選択してください。</t>
        </r>
      </text>
    </comment>
    <comment ref="E7" authorId="0" shapeId="0" xr:uid="{00000000-0006-0000-0100-000002000000}">
      <text>
        <r>
          <rPr>
            <sz val="9"/>
            <color indexed="81"/>
            <rFont val="MS P ゴシック"/>
            <family val="3"/>
            <charset val="128"/>
          </rPr>
          <t>見出しの選択に応じて自動で文章を表示します。内容を確認のうえ、必要に応じて文章をコピーし、直接入力してください。</t>
        </r>
      </text>
    </comment>
    <comment ref="E8" authorId="0" shapeId="0" xr:uid="{00000000-0006-0000-0100-000004000000}">
      <text>
        <r>
          <rPr>
            <sz val="9"/>
            <color indexed="81"/>
            <rFont val="MS P ゴシック"/>
            <family val="3"/>
            <charset val="128"/>
          </rPr>
          <t xml:space="preserve">着工までにおおむね1年以上の期間が空く場合は、リストより選択してください。
</t>
        </r>
      </text>
    </comment>
    <comment ref="D9" authorId="0" shapeId="0" xr:uid="{00000000-0006-0000-0100-000005000000}">
      <text>
        <r>
          <rPr>
            <sz val="9"/>
            <color indexed="81"/>
            <rFont val="MS P ゴシック"/>
            <family val="3"/>
            <charset val="128"/>
          </rPr>
          <t>シート「特定有害物質等使用状況一覧」よりご記入ください。</t>
        </r>
      </text>
    </comment>
    <comment ref="D10" authorId="0" shapeId="0" xr:uid="{00000000-0006-0000-0100-000007000000}">
      <text>
        <r>
          <rPr>
            <sz val="9"/>
            <color indexed="81"/>
            <rFont val="MS P ゴシック"/>
            <family val="3"/>
            <charset val="128"/>
          </rPr>
          <t>シート「特定有害物質等使用状況一覧」よりご記入ください。</t>
        </r>
      </text>
    </comment>
    <comment ref="D11" authorId="0" shapeId="0" xr:uid="{00000000-0006-0000-0100-000008000000}">
      <text>
        <r>
          <rPr>
            <sz val="9"/>
            <color indexed="81"/>
            <rFont val="MS P ゴシック"/>
            <family val="3"/>
            <charset val="128"/>
          </rPr>
          <t xml:space="preserve">シート「特定有害物質等使用状況一覧」よりご記入ください。
</t>
        </r>
      </text>
    </comment>
    <comment ref="D13" authorId="0" shapeId="0" xr:uid="{00000000-0006-0000-0100-000009000000}">
      <text>
        <r>
          <rPr>
            <sz val="9"/>
            <color indexed="81"/>
            <rFont val="MS P ゴシック"/>
            <family val="3"/>
            <charset val="128"/>
          </rPr>
          <t xml:space="preserve">シート「特定有害物質等使用状況一覧」よりご記入ください。
</t>
        </r>
      </text>
    </comment>
    <comment ref="G15" authorId="0" shapeId="0" xr:uid="{00000000-0006-0000-0100-00000A000000}">
      <text>
        <r>
          <rPr>
            <sz val="9"/>
            <color indexed="81"/>
            <rFont val="MS P ゴシック"/>
            <family val="3"/>
            <charset val="128"/>
          </rPr>
          <t xml:space="preserve">シート「特定有害物質等使用状況一覧」に3件以上の情報が記載されている場合に、外の件数を表示します。
</t>
        </r>
      </text>
    </comment>
    <comment ref="E17" authorId="0" shapeId="0" xr:uid="{00000000-0006-0000-0100-00000C000000}">
      <text>
        <r>
          <rPr>
            <sz val="9"/>
            <color indexed="81"/>
            <rFont val="MS P ゴシック"/>
            <family val="3"/>
            <charset val="128"/>
          </rPr>
          <t>・汚染のおそれがある場合は必須です。
・リスト選択または自由入力より記入してください。
・法３条１項、または４条２項、または１４条と同時提出の場合は「○環改化○第○号」または「〇環多改化〇第○号のとおり」を選択してください。</t>
        </r>
      </text>
    </comment>
    <comment ref="E18" authorId="0" shapeId="0" xr:uid="{00000000-0006-0000-0100-00000D000000}">
      <text>
        <r>
          <rPr>
            <sz val="9"/>
            <color indexed="81"/>
            <rFont val="MS P ゴシック"/>
            <family val="3"/>
            <charset val="128"/>
          </rPr>
          <t>・汚染のおそれがある場合は必ず記入してください。
・リストより選択してください。</t>
        </r>
      </text>
    </comment>
    <comment ref="E20" authorId="0" shapeId="0" xr:uid="{00000000-0006-0000-0100-00000F000000}">
      <text>
        <r>
          <rPr>
            <sz val="9"/>
            <color indexed="81"/>
            <rFont val="MS P ゴシック"/>
            <family val="3"/>
            <charset val="128"/>
          </rPr>
          <t>法３条１項、または４条２項、または１４条と同時提出の場合は「○環改化○第○号」または「〇環多改化〇第○号のとおり」を選択してください。</t>
        </r>
      </text>
    </comment>
    <comment ref="D21" authorId="0" shapeId="0" xr:uid="{00000000-0006-0000-0100-000010000000}">
      <text>
        <r>
          <rPr>
            <sz val="9"/>
            <color indexed="81"/>
            <rFont val="MS P ゴシック"/>
            <family val="3"/>
            <charset val="128"/>
          </rPr>
          <t>・法定調査歴がある場合にはこちらにご記入ください。
・複数入力の場合は、左側の展開ボタンより追加行を表示してご記入ください。
・同じ土地で複数件の届出が出ている場合は、最後の地歴と措置状況のわかる届出番号のみ記入するかたちで問題ありません。</t>
        </r>
      </text>
    </comment>
    <comment ref="E21" authorId="0" shapeId="0" xr:uid="{00000000-0006-0000-0100-000011000000}">
      <text>
        <r>
          <rPr>
            <sz val="9"/>
            <color indexed="81"/>
            <rFont val="MS P ゴシック"/>
            <family val="3"/>
            <charset val="128"/>
          </rPr>
          <t xml:space="preserve">・法定調査歴がある場合にはこちらに「収受日」をご記入ください。
・日付は「YYYY/MM/DD」形式でご記入ください。
（例：2023/04/01）
</t>
        </r>
      </text>
    </comment>
    <comment ref="F21" authorId="0" shapeId="0" xr:uid="{00000000-0006-0000-0100-000012000000}">
      <text>
        <r>
          <rPr>
            <sz val="9"/>
            <color indexed="81"/>
            <rFont val="MS P ゴシック"/>
            <family val="3"/>
            <charset val="128"/>
          </rPr>
          <t>法定調査歴がある場合はこちらに「収受番号」を記入してください。</t>
        </r>
      </text>
    </comment>
    <comment ref="G21" authorId="0" shapeId="0" xr:uid="{00000000-0006-0000-0100-000013000000}">
      <text>
        <r>
          <rPr>
            <sz val="9"/>
            <color indexed="81"/>
            <rFont val="MS P ゴシック"/>
            <family val="3"/>
            <charset val="128"/>
          </rPr>
          <t>法定調査歴がある場合はこちらに「届出書等の名称」を記入してください。</t>
        </r>
      </text>
    </comment>
    <comment ref="E26" authorId="0" shapeId="0" xr:uid="{00000000-0006-0000-0100-000014000000}">
      <text>
        <r>
          <rPr>
            <sz val="9"/>
            <color indexed="81"/>
            <rFont val="MS P ゴシック"/>
            <family val="3"/>
            <charset val="128"/>
          </rPr>
          <t>法定調査によらない調査歴、自主対策がある場合にはこちらにご記入ください。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6" authorId="0" shapeId="0" xr:uid="{871D520F-2FE1-4CF9-AB81-8A2D6E42002D}">
      <text>
        <r>
          <rPr>
            <sz val="9"/>
            <color indexed="81"/>
            <rFont val="MS P ゴシック"/>
            <family val="3"/>
            <charset val="128"/>
          </rPr>
          <t>・日付は「YYYY/MM/DD」形式でご記入ください。
（例：2023/04/01）</t>
        </r>
      </text>
    </comment>
    <comment ref="D7" authorId="0" shapeId="0" xr:uid="{F83CFF55-A266-403C-81CF-51D13C52EADA}">
      <text>
        <r>
          <rPr>
            <sz val="9"/>
            <color indexed="81"/>
            <rFont val="MS P ゴシック"/>
            <family val="3"/>
            <charset val="128"/>
          </rPr>
          <t>リストより選択してください。</t>
        </r>
      </text>
    </comment>
    <comment ref="E7" authorId="0" shapeId="0" xr:uid="{33CD0E6B-0024-47FF-8E9F-8E0AB9355C27}">
      <text>
        <r>
          <rPr>
            <sz val="9"/>
            <color indexed="81"/>
            <rFont val="MS P ゴシック"/>
            <family val="3"/>
            <charset val="128"/>
          </rPr>
          <t xml:space="preserve">左から「区市町村名」「町名」「丁目名」「番地名」を入力してください。
区市町村
・リストより選択してください。
</t>
        </r>
      </text>
    </comment>
    <comment ref="I7" authorId="0" shapeId="0" xr:uid="{F5BF5EE5-BB22-410C-B542-980FEB98A81B}">
      <text>
        <r>
          <rPr>
            <sz val="9"/>
            <color indexed="81"/>
            <rFont val="MS P ゴシック"/>
            <family val="3"/>
            <charset val="128"/>
          </rPr>
          <t>無地番、道、水の場合は、「届出種別」と「区市町村」と「無地番道水」へ記入してください。その他項目の入力は不要です。</t>
        </r>
      </text>
    </comment>
    <comment ref="J7" authorId="0" shapeId="0" xr:uid="{07E6B6B2-6F3D-42CD-BBD6-EA5276F5807E}">
      <text>
        <r>
          <rPr>
            <sz val="9"/>
            <color indexed="81"/>
            <rFont val="MS P ゴシック"/>
            <family val="3"/>
            <charset val="128"/>
          </rPr>
          <t>・一部の土地が対象となる場合は「一部」を選択してください。
・リストより選択してください。</t>
        </r>
      </text>
    </comment>
    <comment ref="K7" authorId="0" shapeId="0" xr:uid="{FE3E36B8-172C-4038-A723-4AF6258C9E18}">
      <text>
        <r>
          <rPr>
            <sz val="9"/>
            <color indexed="81"/>
            <rFont val="MS P ゴシック"/>
            <family val="3"/>
            <charset val="128"/>
          </rPr>
          <t>・土地所有者等が個人の場合は住所を記載せず「－」と記入してください。
・土地所有者等が行政（国、地方公共団体）の場合は住所を記載せず「－」と記入してください。</t>
        </r>
      </text>
    </comment>
    <comment ref="L7" authorId="0" shapeId="0" xr:uid="{1CB64455-6B8D-47FF-908A-6302D0EDCA9D}">
      <text>
        <r>
          <rPr>
            <sz val="9"/>
            <color indexed="81"/>
            <rFont val="MS P ゴシック"/>
            <family val="3"/>
            <charset val="128"/>
          </rPr>
          <t>・土地所有者等が個人の場合は一覧表上では個人名を記載せず「個人」と記入してください。
・土地所有者等が行政の場合は行政機関名を記入してください。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C09379AE-7525-4DF0-8BA5-40053181C31F}">
      <text>
        <r>
          <rPr>
            <sz val="9"/>
            <color indexed="81"/>
            <rFont val="MS P ゴシック"/>
            <family val="3"/>
            <charset val="128"/>
          </rPr>
          <t>複数の特定有害物質を入力する場合は「、」で区切って、セル内に列挙してください。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25EC1654-5EAB-4614-A3D0-20D266098462}">
      <text>
        <r>
          <rPr>
            <sz val="9"/>
            <color indexed="81"/>
            <rFont val="MS P ゴシック"/>
            <family val="3"/>
            <charset val="128"/>
          </rPr>
          <t>複数の特定有害物質を入力する場合は「、」で区切って、セル内に列挙してください。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5" authorId="0" shapeId="0" xr:uid="{A90C8465-AD5C-4ED4-A416-62E4D3B6420C}">
      <text>
        <r>
          <rPr>
            <sz val="9"/>
            <color indexed="81"/>
            <rFont val="MS P ゴシック"/>
            <family val="3"/>
            <charset val="128"/>
          </rPr>
          <t>・原則戦前まで遡って調査し、それ以前の地歴は必要に応じて調査を実施します。
なお、水域又は自然林等であった土地についてはそれ以降の地歴を調査してください。
・1行上の年代より20年未満の年代を記入してください。
・土地利用状況に変更がない場合には、おおむね10年間隔で記載してください。
・現在（届出年）の状況を記載してください。
年代（西暦）
・年代を西暦（「YYYY」形式）でご記入ください。
（例：2023）
年代（和暦）
・年代を和暦でご記入ください。
（例：令和5年）</t>
        </r>
      </text>
    </comment>
    <comment ref="F5" authorId="0" shapeId="0" xr:uid="{670F2089-5A5D-46F6-970C-0FF6EC9BD016}">
      <text>
        <r>
          <rPr>
            <sz val="9"/>
            <color indexed="81"/>
            <rFont val="MS P ゴシック"/>
            <family val="3"/>
            <charset val="128"/>
          </rPr>
          <t>・調査対象地における土地利用の状況を年代ごとにリスト選択または自由入力より記入してください。
・土地所有者や聴き取りを行った個人名、個人住宅名等は年表中に記載しないでください。</t>
        </r>
      </text>
    </comment>
    <comment ref="G5" authorId="0" shapeId="0" xr:uid="{06DF4923-9EE0-46CE-AD40-1AF441095CF5}">
      <text>
        <r>
          <rPr>
            <sz val="9"/>
            <color indexed="81"/>
            <rFont val="MS P ゴシック"/>
            <family val="3"/>
            <charset val="128"/>
          </rPr>
          <t>敷地全体と改変対象地の汚染のおそれをかき分ける場合は、リスト選択または自由入力より記入してください。</t>
        </r>
      </text>
    </comment>
    <comment ref="H5" authorId="0" shapeId="0" xr:uid="{CC43C0CF-DDC9-4E77-82EF-9C9978CD0062}">
      <text>
        <r>
          <rPr>
            <sz val="9"/>
            <color indexed="81"/>
            <rFont val="MS P ゴシック"/>
            <family val="3"/>
            <charset val="128"/>
          </rPr>
          <t>各地歴年代で汚染の可能性の有無をリストより選択してください。</t>
        </r>
      </text>
    </comment>
    <comment ref="I5" authorId="0" shapeId="0" xr:uid="{9C6A3DE3-5A7D-40C2-80A4-9F9631A8499A}">
      <text>
        <r>
          <rPr>
            <sz val="9"/>
            <color indexed="81"/>
            <rFont val="MS P ゴシック"/>
            <family val="3"/>
            <charset val="128"/>
          </rPr>
          <t>・根拠資料の出典等を記入してください。
・複数の根拠資料を記載する場合は、セル内で改行を行い列挙してください。
・根拠資料は種類別に分けず、年表と同じ順番に並べ、別冊資料にまとめて提出してください。また、正本、副本に現在（届出年）の状況を表す写真を添付してください。</t>
        </r>
      </text>
    </comment>
    <comment ref="I6" authorId="0" shapeId="0" xr:uid="{0FAFE54F-1692-4464-BE5E-C538CC505D96}">
      <text>
        <r>
          <rPr>
            <sz val="9"/>
            <color indexed="81"/>
            <rFont val="MS P ゴシック"/>
            <family val="3"/>
            <charset val="128"/>
          </rPr>
          <t>資料の種類をリスト選択または自由入力より記入してください。</t>
        </r>
      </text>
    </comment>
    <comment ref="J6" authorId="0" shapeId="0" xr:uid="{464EBD21-D26D-465E-893A-11160B696E26}">
      <text>
        <r>
          <rPr>
            <sz val="9"/>
            <color indexed="81"/>
            <rFont val="MS P ゴシック"/>
            <family val="3"/>
            <charset val="128"/>
          </rPr>
          <t>・「資料の種類」が「航空写真」「住宅地図」「地形図」の場合は必ず記入してください。
年代（西暦）
・年代を西暦（「YYYY」形式）でご記入ください。
（例：2023）
年代（和暦）
・年代を和暦でご記入ください。
（例：令和4年）</t>
        </r>
      </text>
    </comment>
    <comment ref="L6" authorId="0" shapeId="0" xr:uid="{248BE939-6782-482A-9BDB-18CA4DAEE3D8}">
      <text>
        <r>
          <rPr>
            <sz val="9"/>
            <color indexed="81"/>
            <rFont val="MS P ゴシック"/>
            <family val="3"/>
            <charset val="128"/>
          </rPr>
          <t xml:space="preserve">・「資料の種類」が「航空写真」「住宅地図」「地形図」の場合は必ず記入してください。
・「資料の種類」が「航空写真」「地形図」の場合は「国土地理院」を自動で初期表示します。
</t>
        </r>
      </text>
    </comment>
    <comment ref="F8" authorId="0" shapeId="0" xr:uid="{117E75A9-9D7A-44C0-B0D7-5EFCB3223AF3}">
      <text>
        <r>
          <rPr>
            <sz val="9"/>
            <color indexed="81"/>
            <rFont val="MS P ゴシック"/>
            <family val="3"/>
            <charset val="128"/>
          </rPr>
          <t>リスト選択または自由入力より記入してください。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<sst xmlns="http://schemas.openxmlformats.org/spreadsheetml/2006/main" count="880" uniqueCount="533">
  <si>
    <t>第34号様式（第57条関係）</t>
    <phoneticPr fontId="3"/>
  </si>
  <si>
    <t>エラーチェック</t>
    <phoneticPr fontId="3"/>
  </si>
  <si>
    <t>注意事項</t>
    <rPh sb="0" eb="4">
      <t>チュウイジコウ</t>
    </rPh>
    <phoneticPr fontId="3"/>
  </si>
  <si>
    <t>チェック項目</t>
    <rPh sb="4" eb="6">
      <t>コウモク</t>
    </rPh>
    <phoneticPr fontId="3"/>
  </si>
  <si>
    <t>結果</t>
    <rPh sb="0" eb="2">
      <t>ケッカ</t>
    </rPh>
    <phoneticPr fontId="3"/>
  </si>
  <si>
    <t>土地利用の履歴等調査届出書</t>
    <phoneticPr fontId="3"/>
  </si>
  <si>
    <t>条件必須</t>
    <rPh sb="0" eb="2">
      <t>ジョウケン</t>
    </rPh>
    <rPh sb="2" eb="4">
      <t>ヒッス</t>
    </rPh>
    <phoneticPr fontId="3"/>
  </si>
  <si>
    <t>分割提出の場合は届出ごとに連番などをご記入ください。例：その１、その２</t>
  </si>
  <si>
    <t>必須</t>
    <rPh sb="0" eb="2">
      <t>ヒッス</t>
    </rPh>
    <phoneticPr fontId="3"/>
  </si>
  <si>
    <t>届出日（窓口受理日、電子申請日）又は、届出日から、過去数日以内の日付を記載してください。</t>
    <phoneticPr fontId="3"/>
  </si>
  <si>
    <t>東京都知事</t>
    <rPh sb="0" eb="3">
      <t>トウキョウト</t>
    </rPh>
    <rPh sb="3" eb="5">
      <t>チジ</t>
    </rPh>
    <phoneticPr fontId="3"/>
  </si>
  <si>
    <t>殿</t>
    <rPh sb="0" eb="1">
      <t>ドノ</t>
    </rPh>
    <phoneticPr fontId="3"/>
  </si>
  <si>
    <t>住　所</t>
  </si>
  <si>
    <t>届出者が法人である場合は所在地、個人である場合は住所を記入してください。</t>
  </si>
  <si>
    <t>氏　名</t>
  </si>
  <si>
    <t>届出者が法人の場合のみ、法人名を記入してください。</t>
  </si>
  <si>
    <t>届出者が法人である場合には、役職及び氏名を、個人の場合は個人名を記入してください。</t>
    <phoneticPr fontId="3"/>
  </si>
  <si>
    <t>（法人にあっては名称、代表者の氏名及び主たる事務所の所在地）</t>
    <phoneticPr fontId="3"/>
  </si>
  <si>
    <t>なお、法人の場合において代表者以外が届出者となる場合には、その者が届出権限を有していることが確認できる資料を別途添付してください。</t>
    <phoneticPr fontId="3"/>
  </si>
  <si>
    <t xml:space="preserve">  　都民の健康と安全を確保する環境に関する条例第117条第１項の規定により、土地利用の履歴等の調査を</t>
    <phoneticPr fontId="3"/>
  </si>
  <si>
    <t xml:space="preserve">  実施しましたので、次のとおり届け出ます。</t>
    <phoneticPr fontId="3"/>
  </si>
  <si>
    <t>土地の改変に係る事業の名称</t>
    <phoneticPr fontId="3"/>
  </si>
  <si>
    <t>土地の改変の場所</t>
    <phoneticPr fontId="3"/>
  </si>
  <si>
    <t>（住居表示）</t>
    <phoneticPr fontId="3"/>
  </si>
  <si>
    <t>区市町村：区市町村が異なる場合は下の行に入力してください。改変対象地だけでなく、敷地全体の住居表示を記入してください。町丁目：複数の所在地を入力する場合は「、」で区切って、セル内に列挙してください。</t>
    <phoneticPr fontId="3"/>
  </si>
  <si>
    <t>条件必須</t>
    <rPh sb="0" eb="4">
      <t>ジョウケンヒッス</t>
    </rPh>
    <phoneticPr fontId="3"/>
  </si>
  <si>
    <t>（地番）</t>
    <phoneticPr fontId="3"/>
  </si>
  <si>
    <t>編集不可</t>
    <rPh sb="0" eb="4">
      <t>ヘンシュウフカ</t>
    </rPh>
    <phoneticPr fontId="3"/>
  </si>
  <si>
    <t>シート「筆一覧」よりご記入ください。</t>
    <rPh sb="4" eb="5">
      <t>フデ</t>
    </rPh>
    <rPh sb="5" eb="7">
      <t>イチラン</t>
    </rPh>
    <rPh sb="11" eb="13">
      <t>キニュウ</t>
    </rPh>
    <phoneticPr fontId="3"/>
  </si>
  <si>
    <t>分割提出の場合における今回届出を行う地番は以下のとおり</t>
    <rPh sb="0" eb="4">
      <t>ブンカツテイシュツ</t>
    </rPh>
    <rPh sb="5" eb="7">
      <t>バアイ</t>
    </rPh>
    <rPh sb="11" eb="13">
      <t>コンカイ</t>
    </rPh>
    <rPh sb="13" eb="15">
      <t>トドケデ</t>
    </rPh>
    <rPh sb="16" eb="17">
      <t>オコナ</t>
    </rPh>
    <rPh sb="18" eb="20">
      <t>チバン</t>
    </rPh>
    <rPh sb="21" eb="23">
      <t>イカ</t>
    </rPh>
    <phoneticPr fontId="3"/>
  </si>
  <si>
    <t>※詳細は別紙「筆一覧」のとおり</t>
    <rPh sb="7" eb="8">
      <t>フデ</t>
    </rPh>
    <rPh sb="8" eb="10">
      <t>イチラン</t>
    </rPh>
    <phoneticPr fontId="3"/>
  </si>
  <si>
    <t>対象地の概要</t>
  </si>
  <si>
    <t>敷地面積</t>
  </si>
  <si>
    <t>全体面積</t>
    <rPh sb="0" eb="2">
      <t>ゼンタイ</t>
    </rPh>
    <rPh sb="2" eb="4">
      <t>メンセキ</t>
    </rPh>
    <phoneticPr fontId="3"/>
  </si>
  <si>
    <t>㎡</t>
    <phoneticPr fontId="3"/>
  </si>
  <si>
    <t>用途地域</t>
    <phoneticPr fontId="3"/>
  </si>
  <si>
    <t>敷地面積が広大で、かつ敷地の一部だけを改変する（自然公園の一部改変等）場合、分割提出する場合は、左側のグループを展開して入力してください。</t>
    <phoneticPr fontId="3"/>
  </si>
  <si>
    <t>今回届出面積</t>
    <phoneticPr fontId="3"/>
  </si>
  <si>
    <t>分割提出の場合は記入してください。</t>
    <rPh sb="0" eb="4">
      <t>ブンカツテイシュツ</t>
    </rPh>
    <rPh sb="5" eb="7">
      <t>バアイ</t>
    </rPh>
    <rPh sb="8" eb="10">
      <t>キニュウ</t>
    </rPh>
    <phoneticPr fontId="3"/>
  </si>
  <si>
    <t>算出根拠</t>
    <phoneticPr fontId="3"/>
  </si>
  <si>
    <t>土地面積の算出根拠を記入してください。</t>
    <phoneticPr fontId="3"/>
  </si>
  <si>
    <t>うち改変面積</t>
  </si>
  <si>
    <t>分割提出する場合は、左側のグループを展開して入力してください。</t>
    <phoneticPr fontId="3"/>
  </si>
  <si>
    <t>分割提出の場合は記入してください。</t>
    <rPh sb="0" eb="4">
      <t>ブンカツテイシュツ</t>
    </rPh>
    <rPh sb="5" eb="7">
      <t>バアイ</t>
    </rPh>
    <phoneticPr fontId="3"/>
  </si>
  <si>
    <t>現在の土地利用状況及び土地の改変の区域</t>
    <phoneticPr fontId="3"/>
  </si>
  <si>
    <t>法３条１項、または４条２項、または１４条と同時提出の場合は「○環改化○第○号」または「〇環多改化〇第○号のとおり」を選択してください。</t>
    <phoneticPr fontId="3"/>
  </si>
  <si>
    <t>周辺の土地利用状況</t>
    <phoneticPr fontId="3"/>
  </si>
  <si>
    <t>土地の改変の種類</t>
    <phoneticPr fontId="3"/>
  </si>
  <si>
    <t>種類</t>
    <rPh sb="0" eb="2">
      <t>シュルイ</t>
    </rPh>
    <phoneticPr fontId="3"/>
  </si>
  <si>
    <t>最大改変深度（m）</t>
    <rPh sb="0" eb="2">
      <t>サイダイ</t>
    </rPh>
    <rPh sb="2" eb="4">
      <t>カイヘン</t>
    </rPh>
    <rPh sb="4" eb="6">
      <t>シンド</t>
    </rPh>
    <phoneticPr fontId="3"/>
  </si>
  <si>
    <r>
      <t xml:space="preserve">掘削深度（m）
</t>
    </r>
    <r>
      <rPr>
        <sz val="8"/>
        <color theme="1"/>
        <rFont val="ＭＳ 明朝"/>
        <family val="1"/>
        <charset val="128"/>
      </rPr>
      <t>※掘削を伴う場合</t>
    </r>
    <phoneticPr fontId="3"/>
  </si>
  <si>
    <r>
      <t xml:space="preserve">杭深度（m）
</t>
    </r>
    <r>
      <rPr>
        <sz val="8"/>
        <color theme="1"/>
        <rFont val="ＭＳ 明朝"/>
        <family val="1"/>
        <charset val="128"/>
      </rPr>
      <t>※杭施工を伴う場合</t>
    </r>
    <phoneticPr fontId="3"/>
  </si>
  <si>
    <t>掘削深度又は杭深度のうちより深い方を最大深度として転記します。杭深度は、GLから杭底までの深さで記載をお願いします。</t>
    <phoneticPr fontId="3"/>
  </si>
  <si>
    <t>土地の所有者（土地の所有者が届出者と異なる場合）</t>
    <phoneticPr fontId="3"/>
  </si>
  <si>
    <t>別紙「筆一覧_条例」のとおり</t>
    <rPh sb="3" eb="6">
      <t>フデイチラン</t>
    </rPh>
    <rPh sb="7" eb="9">
      <t>ジョウレイ</t>
    </rPh>
    <phoneticPr fontId="3"/>
  </si>
  <si>
    <t>調査結果</t>
  </si>
  <si>
    <t>※受付欄</t>
  </si>
  <si>
    <t>連絡先</t>
  </si>
  <si>
    <t>所　　属</t>
  </si>
  <si>
    <t>氏　　名</t>
    <phoneticPr fontId="3"/>
  </si>
  <si>
    <t>電話番号</t>
    <phoneticPr fontId="3"/>
  </si>
  <si>
    <t>電子メールアドレス</t>
    <phoneticPr fontId="3"/>
  </si>
  <si>
    <t>担当者（届出者と同じ組織に属する者に限る。）の連絡先を記載してください。</t>
  </si>
  <si>
    <t>また、届出者と異なる組織に属する者で届出書の内容が分かる者の連絡先は必要に応じて併記してください。</t>
  </si>
  <si>
    <t>　備考　１　※印の欄には記入しないこと。</t>
    <phoneticPr fontId="3"/>
  </si>
  <si>
    <t>なお、連絡先の名前と返送用封筒の宛名が異なる場合には、送り状等にその旨を記載してください。</t>
  </si>
  <si>
    <t>　　　　２　△印の欄には、届出書に添付する各別紙に一連番号をつけた上、該当する別紙の番号を記入すること。</t>
    <phoneticPr fontId="3"/>
  </si>
  <si>
    <t>　　　　３　この様式各欄に記入しきれないときは、図面、表等を利用すること。</t>
    <phoneticPr fontId="3"/>
  </si>
  <si>
    <t>（日本産業規格Ａ列４番）</t>
    <phoneticPr fontId="3"/>
  </si>
  <si>
    <t xml:space="preserve">別紙                                                                                      </t>
  </si>
  <si>
    <t>調　査　結　果</t>
    <phoneticPr fontId="3"/>
  </si>
  <si>
    <t>特定有害物質の取扱事業場の設置状況その他の土地の利用の履歴</t>
    <phoneticPr fontId="3"/>
  </si>
  <si>
    <t>履歴</t>
    <rPh sb="0" eb="2">
      <t>リレキ</t>
    </rPh>
    <phoneticPr fontId="3"/>
  </si>
  <si>
    <t>総評</t>
    <rPh sb="0" eb="2">
      <t>ソウヒョウ</t>
    </rPh>
    <phoneticPr fontId="3"/>
  </si>
  <si>
    <t>見出しの選択に応じて自動で記入します。内容を確認のうえ、必要に応じて文章をコピーし、直接入力してください。</t>
    <rPh sb="13" eb="15">
      <t>キニュウ</t>
    </rPh>
    <phoneticPr fontId="3"/>
  </si>
  <si>
    <t>着工までにおおむね1年以上の期間が空く場合は、リストより選択してください。</t>
    <rPh sb="0" eb="2">
      <t>チャッコウ</t>
    </rPh>
    <rPh sb="10" eb="11">
      <t>ネン</t>
    </rPh>
    <rPh sb="11" eb="13">
      <t>イジョウ</t>
    </rPh>
    <rPh sb="14" eb="16">
      <t>キカン</t>
    </rPh>
    <rPh sb="17" eb="18">
      <t>ア</t>
    </rPh>
    <rPh sb="19" eb="21">
      <t>バアイ</t>
    </rPh>
    <rPh sb="28" eb="30">
      <t>センタク</t>
    </rPh>
    <phoneticPr fontId="3"/>
  </si>
  <si>
    <t xml:space="preserve">特定有害物質の使用、排出等の状況
</t>
    <phoneticPr fontId="3"/>
  </si>
  <si>
    <t>工場・事業場等の名称</t>
    <phoneticPr fontId="3"/>
  </si>
  <si>
    <t>業種及び主要製品</t>
    <phoneticPr fontId="3"/>
  </si>
  <si>
    <t>シート「特定有害物質等使用状況一覧」よりご記入ください。</t>
    <rPh sb="4" eb="6">
      <t>トクテイ</t>
    </rPh>
    <rPh sb="6" eb="8">
      <t>ユウガイ</t>
    </rPh>
    <rPh sb="8" eb="10">
      <t>ブッシツ</t>
    </rPh>
    <rPh sb="10" eb="11">
      <t>トウ</t>
    </rPh>
    <rPh sb="11" eb="13">
      <t>シヨウ</t>
    </rPh>
    <rPh sb="13" eb="15">
      <t>ジョウキョウ</t>
    </rPh>
    <rPh sb="15" eb="17">
      <t>イチラン</t>
    </rPh>
    <rPh sb="21" eb="23">
      <t>キニュウ</t>
    </rPh>
    <phoneticPr fontId="3"/>
  </si>
  <si>
    <t>特定有害物質の種類、使用目的、使用形態等</t>
    <phoneticPr fontId="3"/>
  </si>
  <si>
    <t>特定有害物質の使用状況</t>
    <phoneticPr fontId="3"/>
  </si>
  <si>
    <t>使用期間</t>
    <phoneticPr fontId="3"/>
  </si>
  <si>
    <t>～</t>
  </si>
  <si>
    <t>特定有害物質の排出状況</t>
    <phoneticPr fontId="3"/>
  </si>
  <si>
    <t>シート「特定有害物質等使用状況一覧」に3件以上の情報が記載されている場合に、外の件数を表示します。</t>
    <phoneticPr fontId="3"/>
  </si>
  <si>
    <t>特定有害物質の使用場所等</t>
    <phoneticPr fontId="3"/>
  </si>
  <si>
    <t>汚染のおそれがある場合は必須です。法３条１項、または４条２項、または１４条と同時提出の場合は「○環改化○第○号」または「〇環多改化〇第○号のとおり」を選択してください。</t>
    <rPh sb="12" eb="14">
      <t>ヒッス</t>
    </rPh>
    <phoneticPr fontId="3"/>
  </si>
  <si>
    <t>地下施設の有無及び概要</t>
    <phoneticPr fontId="3"/>
  </si>
  <si>
    <t>汚染のおそれがある場合は必ず記入してください。</t>
    <rPh sb="12" eb="13">
      <t>カナラ</t>
    </rPh>
    <rPh sb="14" eb="16">
      <t>キニュウ</t>
    </rPh>
    <phoneticPr fontId="3"/>
  </si>
  <si>
    <t>地表の高さの変更及び地質に係る情報</t>
    <rPh sb="8" eb="9">
      <t>オヨ</t>
    </rPh>
    <phoneticPr fontId="3"/>
  </si>
  <si>
    <t>任意</t>
    <rPh sb="0" eb="2">
      <t>ニンイ</t>
    </rPh>
    <phoneticPr fontId="3"/>
  </si>
  <si>
    <t>土壌汚染対策法又は条例に基づく調査及び措置の履歴</t>
    <phoneticPr fontId="3"/>
  </si>
  <si>
    <t>任意・入力状態</t>
    <rPh sb="0" eb="2">
      <t>ニンイ</t>
    </rPh>
    <rPh sb="3" eb="7">
      <t>ニュウリョクジョウタイ</t>
    </rPh>
    <phoneticPr fontId="1"/>
  </si>
  <si>
    <t>法定調査歴がある場合は「収受日」、「収受番号」及び「届出書等の名称」を記入してください。同じ土地で複数件の届出が出ている場合は、最後の地歴と措置状況のわかる届出番号のみ記入するかたちで問題ありません。</t>
    <rPh sb="23" eb="24">
      <t>オヨ</t>
    </rPh>
    <phoneticPr fontId="3"/>
  </si>
  <si>
    <t>平成○○年○月○日付</t>
    <phoneticPr fontId="3"/>
  </si>
  <si>
    <t>２４環改化自第○○号</t>
    <phoneticPr fontId="3"/>
  </si>
  <si>
    <t>「指定の申請書」</t>
    <phoneticPr fontId="3"/>
  </si>
  <si>
    <t>既往調査及び措置に関する情報</t>
    <phoneticPr fontId="3"/>
  </si>
  <si>
    <t>法定調査によらない調査歴がある場合はご記入ください。</t>
    <phoneticPr fontId="3"/>
  </si>
  <si>
    <t>その他特記事項（必要に応じ図面等を添付すること。）</t>
  </si>
  <si>
    <t>備考　１　別紙が２枚以上となる場合は、それぞれに番号を付けること。</t>
    <phoneticPr fontId="3"/>
  </si>
  <si>
    <t>　　　２　△印の欄には、報告書に添付する各別紙に一連番号をつけた上、該当する別紙の番号を記入すること。</t>
    <phoneticPr fontId="3"/>
  </si>
  <si>
    <t>　　　３　この様式各欄に記入しきれないときは、図面、表等を利用すること。</t>
    <phoneticPr fontId="3"/>
  </si>
  <si>
    <t>　　　 ２　この様式各欄に記入しきれないときは、図面、表等を利用すること。</t>
  </si>
  <si>
    <t xml:space="preserve">筆一覧                                                                                      </t>
    <rPh sb="0" eb="1">
      <t>フデ</t>
    </rPh>
    <rPh sb="1" eb="3">
      <t>イチラン</t>
    </rPh>
    <phoneticPr fontId="3"/>
  </si>
  <si>
    <t>※「土地利用の履歴等調査届出書」と同内容を記載してください。筆を更新する際はその理由を記入してください。</t>
    <rPh sb="30" eb="31">
      <t>フデ</t>
    </rPh>
    <rPh sb="45" eb="47">
      <t>キニュウ</t>
    </rPh>
    <phoneticPr fontId="3"/>
  </si>
  <si>
    <t>※本届出で土地の形質の変更を行う地番について「届出種別」に「今回届出」を選択してください（全地番を対象とする場合は</t>
    <rPh sb="23" eb="27">
      <t>トドケデシュベツ</t>
    </rPh>
    <rPh sb="30" eb="34">
      <t>コンカイトドケデ</t>
    </rPh>
    <rPh sb="36" eb="38">
      <t>センタク</t>
    </rPh>
    <phoneticPr fontId="3"/>
  </si>
  <si>
    <t>　全ての地番に、一部の地番を対象とする場合は今回の届出対象の地番にのみ「今回届出」を選択してください。）。</t>
    <rPh sb="8" eb="10">
      <t>イチブ</t>
    </rPh>
    <rPh sb="11" eb="13">
      <t>チバン</t>
    </rPh>
    <rPh sb="14" eb="16">
      <t>タイショウ</t>
    </rPh>
    <rPh sb="19" eb="21">
      <t>バアイ</t>
    </rPh>
    <phoneticPr fontId="3"/>
  </si>
  <si>
    <t>※記載行が足りない場合は30番目の行をコピーして行を追加してください。</t>
    <phoneticPr fontId="3"/>
  </si>
  <si>
    <t>届出のために確認を行った日：</t>
    <phoneticPr fontId="3"/>
  </si>
  <si>
    <t>連番</t>
    <rPh sb="0" eb="2">
      <t>レンバン</t>
    </rPh>
    <phoneticPr fontId="3"/>
  </si>
  <si>
    <t>届出種別</t>
    <rPh sb="0" eb="2">
      <t>トドケデ</t>
    </rPh>
    <rPh sb="2" eb="4">
      <t>シュベツ</t>
    </rPh>
    <phoneticPr fontId="3"/>
  </si>
  <si>
    <t>地番</t>
    <rPh sb="0" eb="2">
      <t>チバン</t>
    </rPh>
    <phoneticPr fontId="3"/>
  </si>
  <si>
    <t>無地番
道
水</t>
    <rPh sb="0" eb="1">
      <t>ム</t>
    </rPh>
    <rPh sb="1" eb="3">
      <t>チバン</t>
    </rPh>
    <rPh sb="4" eb="5">
      <t>ミチ</t>
    </rPh>
    <rPh sb="6" eb="7">
      <t>ミズ</t>
    </rPh>
    <phoneticPr fontId="3"/>
  </si>
  <si>
    <t>一部</t>
    <rPh sb="0" eb="2">
      <t>イチブ</t>
    </rPh>
    <phoneticPr fontId="3"/>
  </si>
  <si>
    <t>土地所有者等の住所</t>
    <rPh sb="0" eb="2">
      <t>トチ</t>
    </rPh>
    <rPh sb="2" eb="5">
      <t>ショユウシャ</t>
    </rPh>
    <rPh sb="5" eb="6">
      <t>トウ</t>
    </rPh>
    <rPh sb="7" eb="9">
      <t>ジュウショ</t>
    </rPh>
    <phoneticPr fontId="3"/>
  </si>
  <si>
    <t>氏名</t>
    <rPh sb="0" eb="2">
      <t>シメイ</t>
    </rPh>
    <phoneticPr fontId="3"/>
  </si>
  <si>
    <t>更新理由</t>
    <rPh sb="0" eb="2">
      <t>コウシン</t>
    </rPh>
    <rPh sb="2" eb="4">
      <t>リユウ</t>
    </rPh>
    <phoneticPr fontId="3"/>
  </si>
  <si>
    <t>入力チェック</t>
    <rPh sb="0" eb="2">
      <t>ニュウリョク</t>
    </rPh>
    <phoneticPr fontId="3"/>
  </si>
  <si>
    <t>区市町村</t>
    <phoneticPr fontId="3"/>
  </si>
  <si>
    <t>町</t>
    <phoneticPr fontId="3"/>
  </si>
  <si>
    <t>丁目</t>
    <phoneticPr fontId="3"/>
  </si>
  <si>
    <t>番地</t>
    <phoneticPr fontId="3"/>
  </si>
  <si>
    <t>左から「区市町村名」「町名」「丁目名」「番地名」を入力してください。</t>
    <phoneticPr fontId="3"/>
  </si>
  <si>
    <t>無地番、道、水の場合は、「届出種別」と「区市町村」と「無地番道水」へ記入してください。その他項目の入力は不要です。</t>
    <phoneticPr fontId="3"/>
  </si>
  <si>
    <t>一部の土地が対象となる場合は「一部」を選択してください。</t>
  </si>
  <si>
    <t>土地所有者等が個人の場合は住所を記載せず「－」と記入してください。</t>
  </si>
  <si>
    <t>・土地所有者等が行政（国、地方公共団体）の場合は住所を記載せず「－」と記入してください。</t>
    <phoneticPr fontId="3"/>
  </si>
  <si>
    <t>土地所有者等が個人の場合は一覧表上では個人名を記載せず「個人」と記入してください。</t>
  </si>
  <si>
    <t>土地所有者等が行政の場合は行政機関名を記入してください。</t>
    <rPh sb="13" eb="15">
      <t>ギョウセイ</t>
    </rPh>
    <rPh sb="15" eb="17">
      <t>キカン</t>
    </rPh>
    <phoneticPr fontId="3"/>
  </si>
  <si>
    <t>この行より上に行を追加してください。</t>
    <phoneticPr fontId="3"/>
  </si>
  <si>
    <t>以下関数定義</t>
    <rPh sb="0" eb="6">
      <t>イカカンスウテイギ</t>
    </rPh>
    <phoneticPr fontId="3"/>
  </si>
  <si>
    <t>今回届出</t>
    <rPh sb="0" eb="4">
      <t>コンカイトドケデ</t>
    </rPh>
    <phoneticPr fontId="3"/>
  </si>
  <si>
    <t>マスタ</t>
    <phoneticPr fontId="3"/>
  </si>
  <si>
    <t>区市町村</t>
    <rPh sb="0" eb="4">
      <t>クシチョウソン</t>
    </rPh>
    <phoneticPr fontId="3"/>
  </si>
  <si>
    <t>無地番道水</t>
    <rPh sb="3" eb="4">
      <t>ミチ</t>
    </rPh>
    <rPh sb="4" eb="5">
      <t>ミズ</t>
    </rPh>
    <phoneticPr fontId="3"/>
  </si>
  <si>
    <t>今回届出</t>
  </si>
  <si>
    <t>千代田区</t>
  </si>
  <si>
    <t>無地番</t>
    <phoneticPr fontId="3"/>
  </si>
  <si>
    <t>届出済み</t>
  </si>
  <si>
    <t>中央区</t>
  </si>
  <si>
    <t>道</t>
    <phoneticPr fontId="3"/>
  </si>
  <si>
    <t>届出予定</t>
    <rPh sb="0" eb="4">
      <t>トドケデヨテイ</t>
    </rPh>
    <phoneticPr fontId="5"/>
  </si>
  <si>
    <t>港区</t>
  </si>
  <si>
    <t>水</t>
  </si>
  <si>
    <t>改変対象地外</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</si>
  <si>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</si>
  <si>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</si>
  <si>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</si>
  <si>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</si>
  <si>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</si>
  <si>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</si>
  <si>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</si>
  <si>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</si>
  <si>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</si>
  <si>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</si>
  <si>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</si>
  <si>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</si>
  <si>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</si>
  <si>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</si>
  <si>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</si>
  <si>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</si>
  <si>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</si>
  <si>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</si>
  <si>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</si>
  <si>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</si>
  <si>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</si>
  <si>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</si>
  <si>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</si>
  <si>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</si>
  <si>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</si>
  <si>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</si>
  <si>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</si>
  <si>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</si>
  <si>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</si>
  <si>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</si>
  <si>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</si>
  <si>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</si>
  <si>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</si>
  <si>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</si>
  <si>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</si>
  <si>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</si>
  <si>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</si>
  <si>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</si>
  <si>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</si>
  <si>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</si>
  <si>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</si>
  <si>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</si>
  <si>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</si>
  <si>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</si>
  <si>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</si>
  <si>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</si>
  <si>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</si>
  <si>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</si>
  <si>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</si>
  <si>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</si>
  <si>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</si>
  <si>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</si>
  <si>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</si>
  <si>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</si>
  <si>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</si>
  <si>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</si>
  <si>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</si>
  <si>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</si>
  <si>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</si>
  <si>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 xml:space="preserve">特定有害物質の使用及び排出等の状況に係る一覧                                                                                      </t>
    <rPh sb="9" eb="10">
      <t>オヨ</t>
    </rPh>
    <rPh sb="18" eb="19">
      <t>カカ</t>
    </rPh>
    <rPh sb="20" eb="22">
      <t>イチラン</t>
    </rPh>
    <phoneticPr fontId="3"/>
  </si>
  <si>
    <t>※記載行が足りない場合は20番目の行をコピーして行を追加してください。</t>
    <phoneticPr fontId="3"/>
  </si>
  <si>
    <t>特定有害物質の
排出状況</t>
    <phoneticPr fontId="3"/>
  </si>
  <si>
    <t>地下施設の概要</t>
    <rPh sb="0" eb="4">
      <t>チカシセツ</t>
    </rPh>
    <rPh sb="5" eb="7">
      <t>ガイヨウ</t>
    </rPh>
    <phoneticPr fontId="3"/>
  </si>
  <si>
    <t>都環境確保条例に基づく工場・指定作業場の届出の有無</t>
    <rPh sb="0" eb="1">
      <t>ト</t>
    </rPh>
    <rPh sb="1" eb="3">
      <t>カンキョウ</t>
    </rPh>
    <rPh sb="3" eb="5">
      <t>カクホ</t>
    </rPh>
    <rPh sb="5" eb="7">
      <t>ジョウレイ</t>
    </rPh>
    <rPh sb="8" eb="9">
      <t>モト</t>
    </rPh>
    <rPh sb="11" eb="13">
      <t>コウジョウ</t>
    </rPh>
    <rPh sb="14" eb="16">
      <t>シテイ</t>
    </rPh>
    <rPh sb="16" eb="18">
      <t>サギョウ</t>
    </rPh>
    <rPh sb="18" eb="19">
      <t>ジョウ</t>
    </rPh>
    <rPh sb="20" eb="22">
      <t>トドケデ</t>
    </rPh>
    <rPh sb="23" eb="25">
      <t>ウム</t>
    </rPh>
    <phoneticPr fontId="3"/>
  </si>
  <si>
    <t>水質汚濁防止法及び下水道法に基づく特定施設の届出の有無</t>
    <rPh sb="0" eb="2">
      <t>スイシツ</t>
    </rPh>
    <rPh sb="2" eb="4">
      <t>オダク</t>
    </rPh>
    <rPh sb="4" eb="7">
      <t>ボウシホウ</t>
    </rPh>
    <rPh sb="7" eb="8">
      <t>オヨ</t>
    </rPh>
    <rPh sb="9" eb="13">
      <t>ゲスイドウホウ</t>
    </rPh>
    <rPh sb="14" eb="15">
      <t>モト</t>
    </rPh>
    <rPh sb="17" eb="19">
      <t>トクテイ</t>
    </rPh>
    <rPh sb="19" eb="21">
      <t>シセツ</t>
    </rPh>
    <rPh sb="22" eb="24">
      <t>トドケデ</t>
    </rPh>
    <rPh sb="25" eb="27">
      <t>ウム</t>
    </rPh>
    <phoneticPr fontId="3"/>
  </si>
  <si>
    <t>水質汚濁防止法及び下水道法に基づく施工施設の届出の有無を記入してください。</t>
    <phoneticPr fontId="3"/>
  </si>
  <si>
    <t>特定有害物質</t>
    <phoneticPr fontId="3"/>
  </si>
  <si>
    <t>使用目的
及び使用形態等</t>
    <phoneticPr fontId="3"/>
  </si>
  <si>
    <t>使用状況</t>
    <phoneticPr fontId="3"/>
  </si>
  <si>
    <t>都環境確保条例に基づく工場・指定作業場の届出の有無を記入してください。</t>
    <phoneticPr fontId="3"/>
  </si>
  <si>
    <t>開始</t>
    <phoneticPr fontId="3"/>
  </si>
  <si>
    <t>終了</t>
    <phoneticPr fontId="3"/>
  </si>
  <si>
    <t>特定有害物質：複数の特定有害物質を入力する場合は「、」で区切って、セル内に列挙してください。</t>
    <phoneticPr fontId="3"/>
  </si>
  <si>
    <t>○○○○工業㈱□□工場</t>
  </si>
  <si>
    <t>金属メッキ</t>
  </si>
  <si>
    <t>六価クロム</t>
  </si>
  <si>
    <t>金属メッキで使用</t>
  </si>
  <si>
    <t>総量不明</t>
  </si>
  <si>
    <t>1975年</t>
  </si>
  <si>
    <t>2001年</t>
  </si>
  <si>
    <t>下水道法に基づく特定施設が設置されていた。</t>
  </si>
  <si>
    <t>排水ピットが設置されていた。</t>
  </si>
  <si>
    <t>有</t>
    <rPh sb="0" eb="1">
      <t>ア</t>
    </rPh>
    <phoneticPr fontId="3"/>
  </si>
  <si>
    <t>ガソリンスタンド△△△△営業所</t>
  </si>
  <si>
    <t>ガソリン販売</t>
  </si>
  <si>
    <t>鉛、ベンゼン</t>
  </si>
  <si>
    <t>ガソリン成分</t>
  </si>
  <si>
    <t>タンク漏洩等の事故もなく適切に管理されていた。</t>
  </si>
  <si>
    <t>地下タンクが設置されていた。</t>
  </si>
  <si>
    <t>有</t>
  </si>
  <si>
    <t>無</t>
  </si>
  <si>
    <t>○○○クリーニング（有）</t>
  </si>
  <si>
    <t>ドライクリーニング</t>
  </si>
  <si>
    <t>テトラクロロエチレン</t>
  </si>
  <si>
    <t>有機溶剤で使用</t>
  </si>
  <si>
    <t>不明</t>
    <rPh sb="0" eb="2">
      <t>フメイ</t>
    </rPh>
    <phoneticPr fontId="3"/>
  </si>
  <si>
    <t>××××</t>
  </si>
  <si>
    <t>○○○○、××××、△△△△</t>
  </si>
  <si>
    <t>なし</t>
  </si>
  <si>
    <t>△△△△</t>
  </si>
  <si>
    <t>①○○○○、②××××、③△△△△</t>
  </si>
  <si>
    <t>①○○○○
②××××
③△△△△</t>
  </si>
  <si>
    <t>土地利用の履歴等年表</t>
    <rPh sb="0" eb="2">
      <t>トチ</t>
    </rPh>
    <rPh sb="2" eb="4">
      <t>リヨウ</t>
    </rPh>
    <rPh sb="5" eb="7">
      <t>リレキ</t>
    </rPh>
    <rPh sb="7" eb="8">
      <t>ナド</t>
    </rPh>
    <rPh sb="8" eb="10">
      <t>ネンピョウ</t>
    </rPh>
    <phoneticPr fontId="3"/>
  </si>
  <si>
    <t>※既届出の地歴利用の場合は、表上部の行のグループを展開して、地歴情報を記入してください。</t>
    <rPh sb="14" eb="17">
      <t>ヒョウジョウブ</t>
    </rPh>
    <rPh sb="18" eb="19">
      <t>ギョウ</t>
    </rPh>
    <rPh sb="25" eb="27">
      <t>テンカイ</t>
    </rPh>
    <rPh sb="30" eb="32">
      <t>チレキ</t>
    </rPh>
    <rPh sb="32" eb="34">
      <t>ジョウホウ</t>
    </rPh>
    <rPh sb="35" eb="37">
      <t>キニュウ</t>
    </rPh>
    <phoneticPr fontId="3"/>
  </si>
  <si>
    <t>用途</t>
    <rPh sb="0" eb="2">
      <t>ヨウト</t>
    </rPh>
    <phoneticPr fontId="3"/>
  </si>
  <si>
    <t>理由・根拠</t>
    <rPh sb="0" eb="2">
      <t>リユウ</t>
    </rPh>
    <rPh sb="3" eb="5">
      <t>コンキョ</t>
    </rPh>
    <phoneticPr fontId="3"/>
  </si>
  <si>
    <t>対象地の土地利用の状況</t>
  </si>
  <si>
    <t>改変対象地の土地利用の状況</t>
    <rPh sb="0" eb="4">
      <t>カイヘンタイショウ</t>
    </rPh>
    <phoneticPr fontId="3"/>
  </si>
  <si>
    <t>対象地の土壌汚染の可能性</t>
    <phoneticPr fontId="3"/>
  </si>
  <si>
    <t>資料の種類</t>
    <rPh sb="0" eb="2">
      <t>シリョウ</t>
    </rPh>
    <rPh sb="3" eb="5">
      <t>シュルイ</t>
    </rPh>
    <phoneticPr fontId="3"/>
  </si>
  <si>
    <t>※敷地全体と改変対象地の汚染のおそれをかき分ける場合は、表上部の列のグループを展開して、「改変対象地の土地利用の状況」より記入してください。</t>
    <rPh sb="28" eb="31">
      <t>ヒョウジョウブ</t>
    </rPh>
    <rPh sb="32" eb="33">
      <t>レツ</t>
    </rPh>
    <phoneticPr fontId="3"/>
  </si>
  <si>
    <t>通常</t>
    <phoneticPr fontId="3"/>
  </si>
  <si>
    <t>和暦○年○月○日付 ○環改化〇第○○○号のとおり。</t>
    <phoneticPr fontId="3"/>
  </si>
  <si>
    <t>対象地は、○○○○年と同様であった。</t>
  </si>
  <si>
    <t>改変対象地は、○○○○年と同様であった。</t>
    <phoneticPr fontId="3"/>
  </si>
  <si>
    <t>土壌汚染の可能性は考えにくい</t>
    <phoneticPr fontId="3"/>
  </si>
  <si>
    <t>12条届出【○環改化形第○○号】</t>
  </si>
  <si>
    <t>※記載行が足りない場合は15番目の行をコピーして行を追加してください。</t>
    <rPh sb="15" eb="16">
      <t>メ</t>
    </rPh>
    <rPh sb="17" eb="18">
      <t>ギョウ</t>
    </rPh>
    <phoneticPr fontId="3"/>
  </si>
  <si>
    <t>省略</t>
    <phoneticPr fontId="3"/>
  </si>
  <si>
    <t>和暦○年○月○日付 ○環改化○第○○○号のとおり。
対象地は形質変更時要届出区域（指-○○○号）に指定されている。</t>
    <phoneticPr fontId="3"/>
  </si>
  <si>
    <t>土壌汚染の可能性が考えられる</t>
    <phoneticPr fontId="3"/>
  </si>
  <si>
    <t>16条届出【○環改化搬第○○号】</t>
  </si>
  <si>
    <t>No.</t>
    <phoneticPr fontId="3"/>
  </si>
  <si>
    <t>年代</t>
    <phoneticPr fontId="3"/>
  </si>
  <si>
    <t>対象地の
土地利用の状況</t>
    <phoneticPr fontId="3"/>
  </si>
  <si>
    <t>改変対象地の
土地利用の状況</t>
    <rPh sb="0" eb="2">
      <t>カイヘン</t>
    </rPh>
    <rPh sb="2" eb="5">
      <t>タイショウチ</t>
    </rPh>
    <phoneticPr fontId="3"/>
  </si>
  <si>
    <t>土壌汚染の可能性</t>
    <phoneticPr fontId="3"/>
  </si>
  <si>
    <t>根拠資料</t>
    <phoneticPr fontId="3"/>
  </si>
  <si>
    <t>認定</t>
    <phoneticPr fontId="3"/>
  </si>
  <si>
    <t>土壌汚染の可能性が考えられるが、改変対象地の土壌汚染の可能性は考えにくい</t>
    <phoneticPr fontId="3"/>
  </si>
  <si>
    <t>工事完了報告書【○環改化完第○○号】</t>
  </si>
  <si>
    <t>資料の種類</t>
    <phoneticPr fontId="3"/>
  </si>
  <si>
    <t>出典</t>
    <phoneticPr fontId="3"/>
  </si>
  <si>
    <t>措置完了報告書【○環改化完第○○号】</t>
  </si>
  <si>
    <t>西暦</t>
    <rPh sb="0" eb="2">
      <t>セイレキ</t>
    </rPh>
    <phoneticPr fontId="3"/>
  </si>
  <si>
    <t>和暦</t>
    <rPh sb="0" eb="2">
      <t>ワレキ</t>
    </rPh>
    <phoneticPr fontId="3"/>
  </si>
  <si>
    <t>地形図</t>
  </si>
  <si>
    <t>地歴</t>
    <phoneticPr fontId="3"/>
  </si>
  <si>
    <t>既届出の地歴利用の場合は、地歴情報を記入してください。</t>
    <phoneticPr fontId="3"/>
  </si>
  <si>
    <t>土地登記簿</t>
  </si>
  <si>
    <t>～</t>
    <phoneticPr fontId="3"/>
  </si>
  <si>
    <t>ヒアリング調査</t>
  </si>
  <si>
    <t>現況写真</t>
  </si>
  <si>
    <t>原則戦前まで遡って調査し、それ以前の地歴は必要に応じて調査を実施します。なお、水域又は自然林等であった土地についてはそれ以降の地歴を調査してください。</t>
    <phoneticPr fontId="3"/>
  </si>
  <si>
    <t>航空写真</t>
  </si>
  <si>
    <t>条件必須・日付</t>
    <rPh sb="0" eb="4">
      <t>ジョウケンヒッス</t>
    </rPh>
    <rPh sb="5" eb="7">
      <t>ヒヅケ</t>
    </rPh>
    <phoneticPr fontId="3"/>
  </si>
  <si>
    <t>1行上の年代より20年未満の年代を記入してください。</t>
    <phoneticPr fontId="3"/>
  </si>
  <si>
    <t>住宅地図</t>
  </si>
  <si>
    <t>土地利用状況に変更がない場合には、おおむね10年間隔で記載してください。</t>
    <phoneticPr fontId="3"/>
  </si>
  <si>
    <t>現在（届出年）の状況を記載してください。</t>
    <phoneticPr fontId="3"/>
  </si>
  <si>
    <t>調査対象地における土地利用の状況を年代ごとにリスト選択または自由入力より記入してください。</t>
    <phoneticPr fontId="3"/>
  </si>
  <si>
    <t>土地所有者や聴き取りを行った個人名、個人住宅名等は年表中に記載しないでください。</t>
    <phoneticPr fontId="3"/>
  </si>
  <si>
    <t>根拠資料の出典等を記入してください。複数の根拠資料を記載する場合は、セル内で改行を行い列挙してください。</t>
    <phoneticPr fontId="3"/>
  </si>
  <si>
    <t>根拠資料は種類別に分けず、年表と同じ順番に並べ、別冊資料にまとめて提出してください。また、正本、副本に現在（届出年）の状況を表す写真を添付してください。</t>
    <phoneticPr fontId="3"/>
  </si>
  <si>
    <t>根拠資料の「年代」及び「出典」は「資料の種類」が「航空写真」「住宅地図」「地形図」の場合は必ず記入してください。</t>
    <rPh sb="0" eb="4">
      <t>コンキョシリョウ</t>
    </rPh>
    <rPh sb="9" eb="10">
      <t>オヨ</t>
    </rPh>
    <rPh sb="12" eb="14">
      <t>シュッテン</t>
    </rPh>
    <phoneticPr fontId="3"/>
  </si>
  <si>
    <t>「出典」では「資料の種類」が「航空写真」「地形図」の場合は「国土地理院」を自動で初期表示します。</t>
    <phoneticPr fontId="3"/>
  </si>
  <si>
    <t>この行より上に行を追加してください。</t>
    <rPh sb="2" eb="3">
      <t>ギョウ</t>
    </rPh>
    <rPh sb="5" eb="6">
      <t>ウエ</t>
    </rPh>
    <rPh sb="7" eb="8">
      <t>ギョウ</t>
    </rPh>
    <rPh sb="9" eb="11">
      <t>ツイカ</t>
    </rPh>
    <phoneticPr fontId="3"/>
  </si>
  <si>
    <t>算出根拠</t>
    <rPh sb="0" eb="4">
      <t>サンシュツコンキョ</t>
    </rPh>
    <phoneticPr fontId="3"/>
  </si>
  <si>
    <t>用途地域</t>
    <rPh sb="0" eb="4">
      <t>ヨウトチイキ</t>
    </rPh>
    <phoneticPr fontId="3"/>
  </si>
  <si>
    <t>別紙／法条例重複</t>
    <rPh sb="0" eb="2">
      <t>ベッシ</t>
    </rPh>
    <rPh sb="3" eb="4">
      <t>ホウ</t>
    </rPh>
    <rPh sb="4" eb="6">
      <t>ジョウレイ</t>
    </rPh>
    <rPh sb="6" eb="8">
      <t>チョウフク</t>
    </rPh>
    <phoneticPr fontId="3"/>
  </si>
  <si>
    <t>調査結果</t>
    <rPh sb="0" eb="4">
      <t>チョウサケッカ</t>
    </rPh>
    <phoneticPr fontId="3"/>
  </si>
  <si>
    <t>総評テンプレート</t>
    <rPh sb="0" eb="2">
      <t>ソウヒョウ</t>
    </rPh>
    <phoneticPr fontId="3"/>
  </si>
  <si>
    <t>総評追加</t>
    <rPh sb="0" eb="4">
      <t>ソウヒョウツイカ</t>
    </rPh>
    <phoneticPr fontId="3"/>
  </si>
  <si>
    <t>有無</t>
    <rPh sb="0" eb="2">
      <t>ウム</t>
    </rPh>
    <phoneticPr fontId="3"/>
  </si>
  <si>
    <t>第32号様式条例</t>
    <rPh sb="6" eb="8">
      <t>ジョウレイ</t>
    </rPh>
    <phoneticPr fontId="3"/>
  </si>
  <si>
    <t>総評（土壌）</t>
    <rPh sb="3" eb="5">
      <t>ドジョウ</t>
    </rPh>
    <phoneticPr fontId="3"/>
  </si>
  <si>
    <t>総評（汚染水）</t>
    <rPh sb="3" eb="6">
      <t>オセンスイ</t>
    </rPh>
    <phoneticPr fontId="3"/>
  </si>
  <si>
    <t>第33号の２様式条例</t>
    <rPh sb="8" eb="10">
      <t>ジョウレイ</t>
    </rPh>
    <phoneticPr fontId="3"/>
  </si>
  <si>
    <t>措置の種類</t>
    <rPh sb="0" eb="2">
      <t>ソチ</t>
    </rPh>
    <rPh sb="3" eb="5">
      <t>シュルイ</t>
    </rPh>
    <phoneticPr fontId="3"/>
  </si>
  <si>
    <t>踏切</t>
    <rPh sb="0" eb="2">
      <t>フミキリ</t>
    </rPh>
    <phoneticPr fontId="3"/>
  </si>
  <si>
    <t>全部／一部</t>
    <rPh sb="0" eb="2">
      <t>ゼンブ</t>
    </rPh>
    <rPh sb="3" eb="5">
      <t>イチブ</t>
    </rPh>
    <phoneticPr fontId="3"/>
  </si>
  <si>
    <t>第33号様式条例</t>
    <rPh sb="6" eb="8">
      <t>ジョウレイ</t>
    </rPh>
    <phoneticPr fontId="3"/>
  </si>
  <si>
    <t>汚染の拡散防止の方法の選択理由</t>
    <phoneticPr fontId="3"/>
  </si>
  <si>
    <t>工事完了報告</t>
    <rPh sb="0" eb="6">
      <t>コウジカンリョウホウコク</t>
    </rPh>
    <phoneticPr fontId="3"/>
  </si>
  <si>
    <t>措置完了報告</t>
    <rPh sb="0" eb="6">
      <t>ソチカンリョウホウコク</t>
    </rPh>
    <phoneticPr fontId="3"/>
  </si>
  <si>
    <t>汚染土壌処理方法</t>
    <phoneticPr fontId="3"/>
  </si>
  <si>
    <t>区域指定</t>
    <rPh sb="0" eb="4">
      <t>クイキシテイ</t>
    </rPh>
    <phoneticPr fontId="3"/>
  </si>
  <si>
    <t>基準の種類・土壌</t>
    <rPh sb="6" eb="8">
      <t>ドジョウ</t>
    </rPh>
    <phoneticPr fontId="3"/>
  </si>
  <si>
    <t>基準の種類・地下水</t>
    <rPh sb="6" eb="9">
      <t>チカスイ</t>
    </rPh>
    <phoneticPr fontId="3"/>
  </si>
  <si>
    <t>超過適合</t>
    <rPh sb="0" eb="2">
      <t>チョウカ</t>
    </rPh>
    <rPh sb="2" eb="4">
      <t>テキゴウ</t>
    </rPh>
    <phoneticPr fontId="3"/>
  </si>
  <si>
    <t>対象地境界</t>
    <phoneticPr fontId="3"/>
  </si>
  <si>
    <t>参照</t>
    <rPh sb="0" eb="2">
      <t>サンショウ</t>
    </rPh>
    <phoneticPr fontId="3"/>
  </si>
  <si>
    <t>チェック</t>
    <phoneticPr fontId="3"/>
  </si>
  <si>
    <t>確認方法</t>
    <rPh sb="0" eb="4">
      <t>カクニンホウホウ</t>
    </rPh>
    <phoneticPr fontId="3"/>
  </si>
  <si>
    <t>実測面積</t>
    <phoneticPr fontId="3"/>
  </si>
  <si>
    <t>第1種低層住居専用地域</t>
  </si>
  <si>
    <t>△別紙</t>
    <rPh sb="1" eb="3">
      <t>ベッシ</t>
    </rPh>
    <phoneticPr fontId="3"/>
  </si>
  <si>
    <t>※調査結果により対象地内において土壌汚染のおそれがあるため土壌汚染状況調査を実施する。</t>
    <phoneticPr fontId="3"/>
  </si>
  <si>
    <t>汚染のおそれがない場合</t>
  </si>
  <si>
    <t>（汚染のおそれがない場合）以上の結果、対象地内において特定有害物質の取扱事業場は存在しないことから、特定有害物質を取り扱った経緯はなく、また、特定有害物質又は特定有害物質により汚染された土壌を埋め立てた経緯も、既往調査で基準不適合土壌が確認された経緯もないことから、土壌汚染のおそれはないもの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</si>
  <si>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なお、着工までの間に新たな汚染が生じた場合には、再度届出を行う。</t>
    <phoneticPr fontId="3"/>
  </si>
  <si>
    <t>有</t>
    <phoneticPr fontId="3"/>
  </si>
  <si>
    <t>クロロエチレン</t>
  </si>
  <si>
    <t>第115条第１項</t>
  </si>
  <si>
    <t>汚染土壌が存在するため拡散防止措置を実施する</t>
    <phoneticPr fontId="3"/>
  </si>
  <si>
    <t>基準超過した地下水が存在するため拡散防止措置を実施する。</t>
    <phoneticPr fontId="3"/>
  </si>
  <si>
    <t>第116条の３第３項</t>
  </si>
  <si>
    <t>地下水の水質の測定（地下水汚染無し）</t>
  </si>
  <si>
    <t>調査で確認された汚染土壌の全量を除去した。</t>
  </si>
  <si>
    <t>全部</t>
    <rPh sb="0" eb="2">
      <t>ゼンブ</t>
    </rPh>
    <phoneticPr fontId="3"/>
  </si>
  <si>
    <t>第116条の３第１項</t>
  </si>
  <si>
    <t>地下水汚染は生じていないため、法令で講ずべき措置とされている、最も環境・経済・社会への負荷が小さい地下水測定を選択した</t>
  </si>
  <si>
    <t>汚染状態の変更</t>
    <rPh sb="0" eb="2">
      <t>オセン</t>
    </rPh>
    <rPh sb="2" eb="4">
      <t>ジョウタイ</t>
    </rPh>
    <rPh sb="5" eb="7">
      <t>ヘンコウ</t>
    </rPh>
    <phoneticPr fontId="5"/>
  </si>
  <si>
    <t>写真</t>
    <rPh sb="0" eb="2">
      <t>シャシン</t>
    </rPh>
    <phoneticPr fontId="5"/>
  </si>
  <si>
    <t>浄化等処理施設（浄化）</t>
  </si>
  <si>
    <t>要対策区域</t>
  </si>
  <si>
    <t>土壌含有量基準</t>
    <rPh sb="0" eb="2">
      <t>ドジョウ</t>
    </rPh>
    <rPh sb="2" eb="5">
      <t>ガンユウリョウ</t>
    </rPh>
    <rPh sb="5" eb="7">
      <t>キジュン</t>
    </rPh>
    <phoneticPr fontId="3"/>
  </si>
  <si>
    <t>地下水基準</t>
    <rPh sb="0" eb="5">
      <t>チカスイキジュン</t>
    </rPh>
    <phoneticPr fontId="3"/>
  </si>
  <si>
    <t>超過</t>
    <rPh sb="0" eb="2">
      <t>チョウカ</t>
    </rPh>
    <phoneticPr fontId="3"/>
  </si>
  <si>
    <t>適合</t>
  </si>
  <si>
    <t>別紙「土地利用の履歴等年表」のとおり</t>
  </si>
  <si>
    <t>別紙「対象地位置図」のとおり</t>
  </si>
  <si>
    <t>△別紙「○○」のとおり　※</t>
    <phoneticPr fontId="3"/>
  </si>
  <si>
    <t>別紙「汚染状態を明らかにした図面」のとおり</t>
    <phoneticPr fontId="3"/>
  </si>
  <si>
    <t>別紙「措置の方法・施工計画」のとおり</t>
    <phoneticPr fontId="3"/>
  </si>
  <si>
    <t>別紙「周辺環境保全対策」のとおり</t>
    <phoneticPr fontId="3"/>
  </si>
  <si>
    <t>別紙「汚染土壌の運搬方法を示した図面」のとおり</t>
    <phoneticPr fontId="3"/>
  </si>
  <si>
    <t>別紙「汚染拡散防止の方法」のとおり</t>
    <phoneticPr fontId="3"/>
  </si>
  <si>
    <t>別紙「汚染の状況、汚染土壌の搬出の有無並びに搬出する場合における搬出の方法及び搬出先での処理の方法」のとおり</t>
    <phoneticPr fontId="3"/>
  </si>
  <si>
    <t>●</t>
    <phoneticPr fontId="3"/>
  </si>
  <si>
    <t>写真</t>
  </si>
  <si>
    <t>登記面積</t>
    <phoneticPr fontId="3"/>
  </si>
  <si>
    <t>第2種低層住居専用地域</t>
  </si>
  <si>
    <t>法条例重複</t>
    <phoneticPr fontId="3"/>
  </si>
  <si>
    <t>※調査結果により対象地内において土壌汚染のおそれはないものと考える。</t>
    <phoneticPr fontId="3"/>
  </si>
  <si>
    <t>人為的な汚染のおそれがある場合</t>
  </si>
  <si>
    <t>（人為的な汚染のおそれがある場合）以上から特定有害物質又は特定有害物質により汚染された土壌を埋め立てた経緯や既往調査で基準超過土壌が確認された経緯はないが、対象地内において特定有害物質の取扱事業者が存在し、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</si>
  <si>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四塩化炭素</t>
  </si>
  <si>
    <t>第116条第１項</t>
  </si>
  <si>
    <t>汚染土壌は確認されなかった</t>
    <phoneticPr fontId="3"/>
  </si>
  <si>
    <t>基準超過した地下水は確認されなかった。</t>
    <phoneticPr fontId="3"/>
  </si>
  <si>
    <t>第117条第６項</t>
    <rPh sb="7" eb="8">
      <t>コウ</t>
    </rPh>
    <phoneticPr fontId="3"/>
  </si>
  <si>
    <t>地下水の水質の測定（地下水汚染有り）</t>
  </si>
  <si>
    <t>調査で確認された汚染土壌の一部を除去した。</t>
  </si>
  <si>
    <t>一部</t>
  </si>
  <si>
    <t>第117条第３項</t>
  </si>
  <si>
    <t>基準不適合土壌の全量掘削除去と比較して、必要最低限の掘削と舗装を組み合わせる方法が、環境・経済・社会への負荷が軽減するため</t>
  </si>
  <si>
    <t>舗装厚等の検尺写真及び断面図（含有量基準超過が表層に残置される場合）
　※確認事項に記載が無い場合は要措置区域となる場合有</t>
    <rPh sb="0" eb="2">
      <t>ホソウ</t>
    </rPh>
    <rPh sb="2" eb="3">
      <t>アツ</t>
    </rPh>
    <rPh sb="3" eb="4">
      <t>トウ</t>
    </rPh>
    <rPh sb="5" eb="6">
      <t>ケン</t>
    </rPh>
    <rPh sb="6" eb="7">
      <t>ジャク</t>
    </rPh>
    <rPh sb="7" eb="9">
      <t>シャシン</t>
    </rPh>
    <rPh sb="9" eb="10">
      <t>オヨ</t>
    </rPh>
    <rPh sb="11" eb="14">
      <t>ダンメンズ</t>
    </rPh>
    <rPh sb="15" eb="18">
      <t>ガンユウリョウ</t>
    </rPh>
    <rPh sb="18" eb="20">
      <t>キジュン</t>
    </rPh>
    <rPh sb="20" eb="22">
      <t>チョウカ</t>
    </rPh>
    <rPh sb="23" eb="25">
      <t>ヒョウソウ</t>
    </rPh>
    <rPh sb="26" eb="28">
      <t>ザンチ</t>
    </rPh>
    <rPh sb="31" eb="33">
      <t>バアイ</t>
    </rPh>
    <phoneticPr fontId="5"/>
  </si>
  <si>
    <t>検尺による出来形確認</t>
    <rPh sb="0" eb="2">
      <t>ケンジャク</t>
    </rPh>
    <rPh sb="5" eb="8">
      <t>デキガタ</t>
    </rPh>
    <rPh sb="8" eb="10">
      <t>カクニン</t>
    </rPh>
    <phoneticPr fontId="5"/>
  </si>
  <si>
    <t>浄化等処理施設（融解）</t>
  </si>
  <si>
    <t>地下水汚染拡大防止区域</t>
  </si>
  <si>
    <t>土壌溶出量基準</t>
    <rPh sb="0" eb="2">
      <t>ドジョウ</t>
    </rPh>
    <rPh sb="2" eb="4">
      <t>ヨウシュツ</t>
    </rPh>
    <rPh sb="4" eb="5">
      <t>リョウ</t>
    </rPh>
    <rPh sb="5" eb="7">
      <t>キジュン</t>
    </rPh>
    <phoneticPr fontId="3"/>
  </si>
  <si>
    <t>第二地下水基準</t>
    <rPh sb="0" eb="7">
      <t>ダイニチカスイキジュン</t>
    </rPh>
    <phoneticPr fontId="3"/>
  </si>
  <si>
    <t>適合</t>
    <rPh sb="0" eb="2">
      <t>テキゴウ</t>
    </rPh>
    <phoneticPr fontId="3"/>
  </si>
  <si>
    <t>地下水基準不適合</t>
  </si>
  <si>
    <t>○環改化○第○号のとおり</t>
    <phoneticPr fontId="3"/>
  </si>
  <si>
    <t>（受理番号）のとおり</t>
    <phoneticPr fontId="3"/>
  </si>
  <si>
    <t>検尺による出来形確認</t>
  </si>
  <si>
    <t>CAD面積</t>
    <phoneticPr fontId="3"/>
  </si>
  <si>
    <t>第1種中高層住居専用地域</t>
  </si>
  <si>
    <t>※調査結果により今回届出の対象地内において土壌汚染のおそれがあるため土壌汚染状況調査を実施する。</t>
    <rPh sb="10" eb="12">
      <t>トドケデ</t>
    </rPh>
    <phoneticPr fontId="3"/>
  </si>
  <si>
    <t>自然由来の汚染土壌が存在するおそれがある場合</t>
  </si>
  <si>
    <t>（人為的な汚染のおそれはないが、自然由来等の汚染土壌が存在するおそれがある場合）以上から対象地内において特定有害物質の取扱事業場は存在しないことから、特定有害物質を取り扱った経緯はないが、自然由来とみられる基準超過土壌が確認された経緯が存在することから、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</si>
  <si>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1,2-ジクロロエタン</t>
  </si>
  <si>
    <t>第116条第９項</t>
  </si>
  <si>
    <t>第117条第８項で準用する同条第６項</t>
  </si>
  <si>
    <t>原位置封じ込め</t>
  </si>
  <si>
    <t>調査で確認された汚染土壌は全量残置される。</t>
  </si>
  <si>
    <t>第117条第７項</t>
  </si>
  <si>
    <t>根切り工事を行う範囲のみ掘削除去し、基準不適合土壌の搬出・処理量を削減することで、環境・経済・社会への負荷が軽減するため</t>
  </si>
  <si>
    <t>交付者による管理票の確認</t>
    <rPh sb="0" eb="2">
      <t>コウフ</t>
    </rPh>
    <rPh sb="2" eb="3">
      <t>シャ</t>
    </rPh>
    <rPh sb="6" eb="8">
      <t>カンリ</t>
    </rPh>
    <rPh sb="8" eb="9">
      <t>ヒョウ</t>
    </rPh>
    <rPh sb="10" eb="12">
      <t>カクニン</t>
    </rPh>
    <phoneticPr fontId="5"/>
  </si>
  <si>
    <t>地下水のモニタリング</t>
    <rPh sb="0" eb="3">
      <t>チカスイ</t>
    </rPh>
    <phoneticPr fontId="5"/>
  </si>
  <si>
    <t>浄化等処理施設（不溶化）</t>
  </si>
  <si>
    <t>要管理区域</t>
  </si>
  <si>
    <t>第二溶出量基準</t>
    <rPh sb="0" eb="2">
      <t>ダイニ</t>
    </rPh>
    <rPh sb="2" eb="4">
      <t>ヨウシュツ</t>
    </rPh>
    <rPh sb="4" eb="5">
      <t>リョウ</t>
    </rPh>
    <rPh sb="5" eb="7">
      <t>キジュン</t>
    </rPh>
    <phoneticPr fontId="3"/>
  </si>
  <si>
    <t>第二地下水基準不適合</t>
  </si>
  <si>
    <t>〇環多改〇第○号のとおり</t>
    <phoneticPr fontId="3"/>
  </si>
  <si>
    <t>地下水のモニタリング</t>
  </si>
  <si>
    <t>求積図</t>
  </si>
  <si>
    <t>第2種中高層住居専用地域</t>
  </si>
  <si>
    <t>※調査結果により今回届出の対象地内において土壌汚染のおそれはないものと考える。</t>
    <rPh sb="10" eb="12">
      <t>トドケデ</t>
    </rPh>
    <phoneticPr fontId="3"/>
  </si>
  <si>
    <t>水面埋立用土砂由来の汚染土壌が存在するおそれがある場合</t>
  </si>
  <si>
    <t>（人為的な汚染のおそれはないが、水面埋立用土砂由来の汚染土壌が存在するおそれがある場合）以上から対象地内において特定有害物質の取扱事業場は存在しないことから、特定有害物質を取り扱った経緯はないが、水面埋立用土砂由来とみられる基準超過土壌が確認された経緯が存在することから、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</si>
  <si>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1,1-ジクロロエチレン</t>
  </si>
  <si>
    <t>第116条の２第１項</t>
  </si>
  <si>
    <t>遮水工封じ込め</t>
  </si>
  <si>
    <t>自然由来による基準不適合土壌を敷地内で盛土として使用し、基準不適合土壌の搬出・処理量を削減することで、環境・経済・社会への負荷が軽減するため</t>
  </si>
  <si>
    <t>検尺による出来形確認（区域外土壌入れ替え等の措置を実施した場合）</t>
    <rPh sb="0" eb="2">
      <t>ケンジャク</t>
    </rPh>
    <rPh sb="5" eb="8">
      <t>デキガタ</t>
    </rPh>
    <rPh sb="8" eb="10">
      <t>カクニン</t>
    </rPh>
    <rPh sb="11" eb="14">
      <t>クイキガイ</t>
    </rPh>
    <rPh sb="14" eb="16">
      <t>ドジョウ</t>
    </rPh>
    <rPh sb="16" eb="17">
      <t>イ</t>
    </rPh>
    <rPh sb="18" eb="19">
      <t>カ</t>
    </rPh>
    <rPh sb="20" eb="21">
      <t>トウ</t>
    </rPh>
    <rPh sb="22" eb="24">
      <t>ソチ</t>
    </rPh>
    <rPh sb="25" eb="27">
      <t>ジッシ</t>
    </rPh>
    <rPh sb="29" eb="31">
      <t>バアイ</t>
    </rPh>
    <phoneticPr fontId="5"/>
  </si>
  <si>
    <t>土壌分析（原位置浄化時のチェックボーリング）</t>
    <rPh sb="0" eb="2">
      <t>ドジョウ</t>
    </rPh>
    <rPh sb="2" eb="4">
      <t>ブンセキ</t>
    </rPh>
    <rPh sb="5" eb="8">
      <t>ゲンイチ</t>
    </rPh>
    <rPh sb="8" eb="10">
      <t>ジョウカ</t>
    </rPh>
    <rPh sb="10" eb="11">
      <t>ジ</t>
    </rPh>
    <phoneticPr fontId="5"/>
  </si>
  <si>
    <t>セメント製造施設</t>
  </si>
  <si>
    <t>土壌含有量基準及び土壌溶出量基準</t>
    <rPh sb="0" eb="2">
      <t>ドジョウ</t>
    </rPh>
    <rPh sb="2" eb="5">
      <t>ガンユウリョウ</t>
    </rPh>
    <rPh sb="5" eb="7">
      <t>キジュン</t>
    </rPh>
    <rPh sb="7" eb="8">
      <t>オヨ</t>
    </rPh>
    <phoneticPr fontId="3"/>
  </si>
  <si>
    <t>土壌分析（原位置浄化時のチェックボーリング）</t>
  </si>
  <si>
    <t>第1種住居地域</t>
  </si>
  <si>
    <t>※調査結果により敷地内に汚染のおそれはあるが、今回改変対象地内には汚染のおそれはないものと考える。</t>
    <phoneticPr fontId="3"/>
  </si>
  <si>
    <t>盛土・埋立材による汚染土壌が存在するおそれがある場合</t>
  </si>
  <si>
    <t>（人為的な汚染のおそれはないが、盛土・埋立材による汚染土壌が存在するおそれがある場合）以上から対象地内において特定有害物質の取扱事業場は存在しないことから、特定有害物質を取り扱った経緯はないが、盛土・埋立材によるとみられる基準超過土壌が確認された経緯が存在することから、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</si>
  <si>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1,2-ジクロロエチレン</t>
  </si>
  <si>
    <t>第117条第２項</t>
  </si>
  <si>
    <t>地下水汚染拡大の防止（揚水施設）</t>
  </si>
  <si>
    <t>根切り工事で発生した基準不適合土壌は、 敷地内で盛土や埋土として使用し、基準不適合土壌の搬出・処理量を削減することで、環境・経済・社会への負荷が軽減するため</t>
  </si>
  <si>
    <t>埋立処理施設</t>
  </si>
  <si>
    <t>土壌含有量基準及び第二溶出量基準</t>
    <rPh sb="0" eb="2">
      <t>ドジョウ</t>
    </rPh>
    <rPh sb="2" eb="5">
      <t>ガンユウリョウ</t>
    </rPh>
    <rPh sb="5" eb="7">
      <t>キジュン</t>
    </rPh>
    <rPh sb="7" eb="8">
      <t>オヨ</t>
    </rPh>
    <phoneticPr fontId="3"/>
  </si>
  <si>
    <t>交付者による管理票の確認</t>
  </si>
  <si>
    <t>第2種住居地域</t>
  </si>
  <si>
    <t>1,3-ジクロロプロペン</t>
  </si>
  <si>
    <t>地下水汚染拡大の防止（透過性地下水浄化壁）</t>
  </si>
  <si>
    <t>基準不適合土壌が地下水面より浅い深度に分布していることから、土壌ガス吸引による原位置での浄化対策を行うことで、環境・経済・社会への負荷が軽減するため</t>
  </si>
  <si>
    <t>汚染状態の変更</t>
  </si>
  <si>
    <t>分別等処理施設</t>
  </si>
  <si>
    <t>田園住居地域</t>
  </si>
  <si>
    <t>ジクロロメタン</t>
  </si>
  <si>
    <t>土壌汚染の除去（掘削除去）</t>
  </si>
  <si>
    <t>基準不適合土壌が地下水面より深い深度に分布し、 地下水基準の不適合も確認されていることから、 地下水揚水による原位置での浄化対策を行うことで、環境・経済・社会への負荷が軽減するため</t>
  </si>
  <si>
    <t>自然由来等土壌利用施設（自然由来等土壌構造物利用施設）</t>
  </si>
  <si>
    <t>舗装厚等の検尺写真及び断面図</t>
  </si>
  <si>
    <t>準住居地域</t>
  </si>
  <si>
    <t>土壌汚染の除去（原位置浄化）</t>
  </si>
  <si>
    <t>その他（備考欄に詳細を記入すること）</t>
  </si>
  <si>
    <t>自然由来等土壌利用施設（自然由来等土壌海面埋立施設）</t>
  </si>
  <si>
    <t>近隣商業地域</t>
  </si>
  <si>
    <t>1,1,1-トリクロロエタン</t>
  </si>
  <si>
    <t>遮断工封じ込め</t>
  </si>
  <si>
    <t>商業地域</t>
  </si>
  <si>
    <t>1,1,2-トリクロロエタン</t>
  </si>
  <si>
    <t>不溶化（原位置不溶化）</t>
  </si>
  <si>
    <t>準工業地域</t>
  </si>
  <si>
    <t>トリクロロエチレン</t>
  </si>
  <si>
    <t>不溶化（不溶化埋め戻し）</t>
  </si>
  <si>
    <t>工業地域</t>
  </si>
  <si>
    <t>ベンゼン</t>
  </si>
  <si>
    <t>舗装（アスファルト舗装）</t>
  </si>
  <si>
    <t>工業専用地域</t>
  </si>
  <si>
    <t>カドミウム及びその化合物</t>
  </si>
  <si>
    <t>舗装（コンクリート舗装）</t>
  </si>
  <si>
    <t>なし</t>
    <phoneticPr fontId="3"/>
  </si>
  <si>
    <t>六価クロム化合物</t>
  </si>
  <si>
    <t>立入禁止</t>
  </si>
  <si>
    <t>シアン化合物</t>
  </si>
  <si>
    <t>土壌入換え（区域外）</t>
  </si>
  <si>
    <t>水銀及びその化合物</t>
  </si>
  <si>
    <t>土壌入換え（区域内）</t>
  </si>
  <si>
    <t>セレン及びその化合物</t>
  </si>
  <si>
    <t>盛土</t>
  </si>
  <si>
    <t>鉛及びその化合物</t>
  </si>
  <si>
    <t>砒素及びその化合物</t>
  </si>
  <si>
    <t>ふっ素及びその化合物</t>
  </si>
  <si>
    <t>ほう素及びその化合物</t>
  </si>
  <si>
    <t>シマジン</t>
  </si>
  <si>
    <t>チオベンカルブ</t>
  </si>
  <si>
    <t>チラウム</t>
  </si>
  <si>
    <t>ポリ塩化ビフェニル(PCB)</t>
  </si>
  <si>
    <t>有機りん化合物</t>
  </si>
  <si>
    <t>土地利用の履歴等調査届出書（第34号様式）　提出書類一覧</t>
  </si>
  <si>
    <r>
      <t>本シートは、届出様式に必要となる提出書類の一覧です。必要な書類の充足確認に、チェック欄を活用ください。本シートの提出は不要です。
届出様式の有無にて、都環境局にて提供している届出様式（Excel形式）の有無を記載しています。
なお</t>
    </r>
    <r>
      <rPr>
        <sz val="10.5"/>
        <rFont val="Meiryo UI"/>
        <family val="3"/>
        <charset val="128"/>
      </rPr>
      <t>、「なし」は必要に応じて書類を作成し、届出をしてください。</t>
    </r>
    <rPh sb="0" eb="1">
      <t>ホン</t>
    </rPh>
    <rPh sb="6" eb="8">
      <t>トドケデ</t>
    </rPh>
    <rPh sb="8" eb="10">
      <t>ヨウシキ</t>
    </rPh>
    <rPh sb="11" eb="13">
      <t>ヒツヨウ</t>
    </rPh>
    <rPh sb="16" eb="18">
      <t>テイシュツ</t>
    </rPh>
    <rPh sb="18" eb="20">
      <t>ショルイ</t>
    </rPh>
    <rPh sb="21" eb="23">
      <t>イチラン</t>
    </rPh>
    <rPh sb="26" eb="28">
      <t>ヒツヨウ</t>
    </rPh>
    <rPh sb="29" eb="31">
      <t>ショルイ</t>
    </rPh>
    <rPh sb="32" eb="34">
      <t>ジュウソク</t>
    </rPh>
    <rPh sb="34" eb="36">
      <t>カクニン</t>
    </rPh>
    <rPh sb="42" eb="43">
      <t>ラン</t>
    </rPh>
    <rPh sb="44" eb="46">
      <t>カツヨウ</t>
    </rPh>
    <rPh sb="51" eb="52">
      <t>ホン</t>
    </rPh>
    <rPh sb="56" eb="58">
      <t>テイシュツ</t>
    </rPh>
    <rPh sb="59" eb="61">
      <t>フヨウ</t>
    </rPh>
    <rPh sb="65" eb="67">
      <t>トドケデ</t>
    </rPh>
    <rPh sb="67" eb="69">
      <t>ヨウシキ</t>
    </rPh>
    <rPh sb="70" eb="72">
      <t>ウム</t>
    </rPh>
    <rPh sb="75" eb="76">
      <t>ト</t>
    </rPh>
    <rPh sb="76" eb="78">
      <t>カンキョウ</t>
    </rPh>
    <rPh sb="78" eb="79">
      <t>キョク</t>
    </rPh>
    <rPh sb="81" eb="83">
      <t>テイキョウ</t>
    </rPh>
    <rPh sb="87" eb="89">
      <t>トドケデ</t>
    </rPh>
    <rPh sb="89" eb="91">
      <t>ヨウシキ</t>
    </rPh>
    <rPh sb="97" eb="99">
      <t>ケイシキ</t>
    </rPh>
    <rPh sb="101" eb="103">
      <t>ウム</t>
    </rPh>
    <rPh sb="104" eb="106">
      <t>キサイ</t>
    </rPh>
    <rPh sb="121" eb="123">
      <t>ヒツヨウ</t>
    </rPh>
    <rPh sb="124" eb="125">
      <t>オウ</t>
    </rPh>
    <rPh sb="127" eb="129">
      <t>ショルイ</t>
    </rPh>
    <rPh sb="130" eb="132">
      <t>サクセイ</t>
    </rPh>
    <rPh sb="134" eb="136">
      <t>トドケデ</t>
    </rPh>
    <phoneticPr fontId="3"/>
  </si>
  <si>
    <t>1　届出書</t>
    <rPh sb="2" eb="5">
      <t>トドケデショ</t>
    </rPh>
    <phoneticPr fontId="3"/>
  </si>
  <si>
    <t>届出様式の有無</t>
    <rPh sb="0" eb="2">
      <t>トドケデ</t>
    </rPh>
    <rPh sb="2" eb="4">
      <t>ヨウシキ</t>
    </rPh>
    <rPh sb="5" eb="7">
      <t>ウム</t>
    </rPh>
    <phoneticPr fontId="3"/>
  </si>
  <si>
    <t>○土地利用の履歴等調査届出書（第34号様式）</t>
    <phoneticPr fontId="3"/>
  </si>
  <si>
    <t>本ファイルに含む</t>
    <phoneticPr fontId="3"/>
  </si>
  <si>
    <t>「第34号様式」シート</t>
    <phoneticPr fontId="3"/>
  </si>
  <si>
    <t>・必要に応じて、その者が届出者となりうる権原を有することの書類を添付してください。（「届出書等の作成の手引」参照）</t>
    <phoneticPr fontId="3"/>
  </si>
  <si>
    <t>○鑑別紙</t>
    <phoneticPr fontId="3"/>
  </si>
  <si>
    <t>「第34号様式 (別紙)」シート</t>
    <phoneticPr fontId="3"/>
  </si>
  <si>
    <t>・対象地（敷地）について、履歴等調査結果を記載してください。</t>
    <phoneticPr fontId="3"/>
  </si>
  <si>
    <t>・土地利用の履歴、特定有害物質の使用・排出等の状況及び土壌汚染のおそれの有無を別紙「特定有害物質の使用及び排出等の状況に係る一覧」に入力してください。</t>
  </si>
  <si>
    <t>・対象地について過去に届出を行っている場合は、手続がされた届出書等の収受日、収受番号及び届出書等の名称を
記載してください。</t>
    <phoneticPr fontId="3"/>
  </si>
  <si>
    <t>○特定有害物質の使用及び排出等の状況に係る一覧</t>
  </si>
  <si>
    <t>「特定有害物質等使用状況一覧」シート</t>
    <phoneticPr fontId="3"/>
  </si>
  <si>
    <t>・記載した事業場について、水質汚濁防止法と下水道法に基づく届出の有無及び環境確保条例に基づく工場・指定作業場の
届出の有無を記載してください。（根拠書類の提出は不要です。）</t>
  </si>
  <si>
    <t>○筆一覧</t>
    <phoneticPr fontId="3"/>
  </si>
  <si>
    <t>「筆一覧_条例」シート</t>
    <rPh sb="1" eb="2">
      <t>フデ</t>
    </rPh>
    <rPh sb="2" eb="4">
      <t>イチラン</t>
    </rPh>
    <rPh sb="5" eb="7">
      <t>ジョウレイ</t>
    </rPh>
    <phoneticPr fontId="3"/>
  </si>
  <si>
    <t>・敷地全体の地番、土地所有者の氏名等を記載し、本届出で改変を行う地番については「届出種別」で「今回届出」を
選択してください。</t>
    <phoneticPr fontId="3"/>
  </si>
  <si>
    <t>2　　添付書類</t>
    <rPh sb="3" eb="5">
      <t>テンプ</t>
    </rPh>
    <rPh sb="5" eb="7">
      <t>ショルイ</t>
    </rPh>
    <phoneticPr fontId="3"/>
  </si>
  <si>
    <t>届出様式の有無</t>
    <phoneticPr fontId="3"/>
  </si>
  <si>
    <t>○地歴調査に関する資料（土地利用の履歴等年表）</t>
    <rPh sb="1" eb="3">
      <t>チレキ</t>
    </rPh>
    <rPh sb="3" eb="5">
      <t>チョウサ</t>
    </rPh>
    <rPh sb="6" eb="7">
      <t>カン</t>
    </rPh>
    <rPh sb="9" eb="11">
      <t>シリョウ</t>
    </rPh>
    <phoneticPr fontId="3"/>
  </si>
  <si>
    <t>「地歴年表」シート</t>
    <rPh sb="1" eb="3">
      <t>チレキ</t>
    </rPh>
    <rPh sb="3" eb="5">
      <t>ネンピョウ</t>
    </rPh>
    <phoneticPr fontId="3"/>
  </si>
  <si>
    <t>・地歴は原則として戦前まで遡って調査し、それ以前の地歴は必要に応じて調査を実施します。
　なお、水域又は自然林等であった土地についてはそれ以降の地歴を調査してください。</t>
  </si>
  <si>
    <t>・土地利用の状況に変更がない場合は、概ね10年間隔で記載してください。</t>
  </si>
  <si>
    <t>○対象地位置図</t>
    <phoneticPr fontId="3"/>
  </si>
  <si>
    <t>・周辺地図中に土地の履歴等調査の対象地（敷地全体）を明示してください。（「届出書等の作成の手引」参照）</t>
    <phoneticPr fontId="3"/>
  </si>
  <si>
    <t>・出典等を明記し、公的な資料等自由に利用できる地図（広く公開してもよいもの）を使用してください。</t>
  </si>
  <si>
    <t>○土地改変の概要</t>
    <rPh sb="1" eb="3">
      <t>トチ</t>
    </rPh>
    <rPh sb="3" eb="5">
      <t>カイヘン</t>
    </rPh>
    <rPh sb="6" eb="8">
      <t>ガイヨウ</t>
    </rPh>
    <phoneticPr fontId="3"/>
  </si>
  <si>
    <t>・敷地面積、改変対象地面積、土地改変の概要等を記載してください。
なお、「土地の改変」とは掘削行為のほかに、土地の切り盛りや盛土（造成）等の行為も含まれます。</t>
  </si>
  <si>
    <t>・工事の開始日は日にちまで記載してください。</t>
    <phoneticPr fontId="3"/>
  </si>
  <si>
    <t>・工事の平面図・断面図を添付し、敷地範囲、改変範囲を明示してください。</t>
    <phoneticPr fontId="3"/>
  </si>
  <si>
    <t>・新築に先立ち、既設構造物の解体等を行う場合は、解体と新築それぞれの平面図・断面図を添付してください。</t>
    <phoneticPr fontId="3"/>
  </si>
  <si>
    <t>（※平面図、断面図については、法４条の作成例に準じて作成してください。）</t>
    <phoneticPr fontId="3"/>
  </si>
  <si>
    <t>○公図（土地の形質変更の場所全体の地番がわかるもの）</t>
    <phoneticPr fontId="3"/>
  </si>
  <si>
    <t>・土地の形質の変更をしようとする場所を、赤線等により囲んで図示してください。</t>
    <phoneticPr fontId="3"/>
  </si>
  <si>
    <t>・枚数が多い場合には、敷地全体の地番がわかるように1枚程度にまとめ、個別の公図の写しは別冊資料としてください。</t>
    <phoneticPr fontId="3"/>
  </si>
  <si>
    <t>○現況写真、聴取調査結果及び現地調査結果のまとめ（個人情報を除く）</t>
    <phoneticPr fontId="3"/>
  </si>
  <si>
    <t>・聴取調査結果及び現地調査結果のまとめは、聴取対象者等の個人情報を削除又は黒塗りしたものを本編に添付し、
個人情報が記載されたものは別冊資料としてください。</t>
    <phoneticPr fontId="3"/>
  </si>
  <si>
    <t>3　別冊資料</t>
    <rPh sb="2" eb="4">
      <t>ベッサツ</t>
    </rPh>
    <rPh sb="4" eb="6">
      <t>シリョウ</t>
    </rPh>
    <phoneticPr fontId="3"/>
  </si>
  <si>
    <t>○地歴調査の根拠資料</t>
    <rPh sb="1" eb="3">
      <t>チレキ</t>
    </rPh>
    <rPh sb="3" eb="5">
      <t>チョウサ</t>
    </rPh>
    <rPh sb="6" eb="8">
      <t>コンキョ</t>
    </rPh>
    <rPh sb="8" eb="10">
      <t>シリョウ</t>
    </rPh>
    <phoneticPr fontId="3"/>
  </si>
  <si>
    <t>・根拠資料を、古い年代から順に整理して添付してください。</t>
    <phoneticPr fontId="3"/>
  </si>
  <si>
    <t>（地形図、航空写真、住宅地図、登記簿謄本、個人情報を含む聴取調査結果及び現地調査結果のまとめ等）</t>
    <phoneticPr fontId="3"/>
  </si>
  <si>
    <t>○公図（写）</t>
    <rPh sb="1" eb="3">
      <t>コウズ</t>
    </rPh>
    <rPh sb="4" eb="5">
      <t>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</si>
</sst>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quot;@&quot;）&quot;"/>
    <numFmt numFmtId="177" formatCode="[$-411]ggge&quot;年&quot;m&quot;月&quot;d&quot;日&quot;;@"/>
    <numFmt numFmtId="178" formatCode="yyyy&quot;年&quot;m&quot;月&quot;d&quot;日&quot;;@"/>
    <numFmt numFmtId="179" formatCode="#,##0.00_ "/>
    <numFmt numFmtId="180" formatCode="[$-411]ggge&quot;年&quot;m&quot;月&quot;d&quot;日付&quot;"/>
    <numFmt numFmtId="181" formatCode="0.0"/>
  </numFmts>
  <fonts count="24">
    <font>
      <sz val="11"/>
      <color theme="1"/>
      <name val="游ゴシック"/>
      <family val="2"/>
      <charset val="128"/>
      <scheme val="minor"/>
    </font>
    <font>
      <sz val="11"/>
      <color theme="1"/>
      <name val="游ゴシック"/>
      <family val="2"/>
      <charset val="128"/>
      <scheme val="minor"/>
    </font>
    <font>
      <sz val="10.5"/>
      <color theme="1"/>
      <name val="ＭＳ 明朝"/>
      <family val="1"/>
      <charset val="128"/>
    </font>
    <font>
      <sz val="6"/>
      <name val="游ゴシック"/>
      <family val="2"/>
      <charset val="128"/>
      <scheme val="minor"/>
    </font>
    <font>
      <b/>
      <sz val="10.5"/>
      <color theme="1"/>
      <name val="Meiryo UI"/>
      <family val="3"/>
      <charset val="128"/>
    </font>
    <font>
      <sz val="14"/>
      <color theme="1"/>
      <name val="ＭＳ 明朝"/>
      <family val="1"/>
      <charset val="128"/>
    </font>
    <font>
      <sz val="10.5"/>
      <color rgb="FF000000"/>
      <name val="ＭＳ 明朝"/>
      <family val="1"/>
      <charset val="128"/>
    </font>
    <font>
      <sz val="10.5"/>
      <color theme="1"/>
      <name val="Meiryo UI"/>
      <family val="3"/>
      <charset val="128"/>
    </font>
    <font>
      <b/>
      <sz val="10.5"/>
      <color rgb="FFC00000"/>
      <name val="Meiryo UI"/>
      <family val="3"/>
      <charset val="128"/>
    </font>
    <font>
      <sz val="10.5"/>
      <color theme="1"/>
      <name val="游ゴシック"/>
      <family val="2"/>
      <charset val="128"/>
      <scheme val="minor"/>
    </font>
    <font>
      <sz val="8"/>
      <color theme="1"/>
      <name val="ＭＳ 明朝"/>
      <family val="1"/>
      <charset val="128"/>
    </font>
    <font>
      <sz val="10.5"/>
      <name val="ＭＳ 明朝"/>
      <family val="1"/>
      <charset val="128"/>
    </font>
    <font>
      <sz val="9"/>
      <color indexed="81"/>
      <name val="MS P ゴシック"/>
      <family val="3"/>
      <charset val="128"/>
    </font>
    <font>
      <b/>
      <sz val="10.5"/>
      <color theme="1"/>
      <name val="ＭＳ 明朝"/>
      <family val="1"/>
      <charset val="128"/>
    </font>
    <font>
      <b/>
      <sz val="11"/>
      <color theme="1"/>
      <name val="Meiryo UI"/>
      <family val="3"/>
      <charset val="128"/>
    </font>
    <font>
      <b/>
      <sz val="11"/>
      <color theme="1"/>
      <name val="游ゴシック"/>
      <family val="3"/>
      <charset val="128"/>
      <scheme val="minor"/>
    </font>
    <font>
      <sz val="10.5"/>
      <color rgb="FFC00000"/>
      <name val="ＭＳ 明朝"/>
      <family val="1"/>
      <charset val="128"/>
    </font>
    <font>
      <sz val="10"/>
      <color theme="1"/>
      <name val="ＭＳ 明朝"/>
      <family val="1"/>
      <charset val="128"/>
    </font>
    <font>
      <sz val="10.5"/>
      <name val="Meiryo UI"/>
      <family val="3"/>
      <charset val="128"/>
    </font>
    <font>
      <sz val="10.5"/>
      <name val="游ゴシック"/>
      <family val="2"/>
      <charset val="128"/>
      <scheme val="minor"/>
    </font>
    <font>
      <b/>
      <sz val="14"/>
      <color theme="1"/>
      <name val="Meiryo UI"/>
      <family val="3"/>
      <charset val="128"/>
    </font>
    <font>
      <sz val="11"/>
      <name val="ＭＳ Ｐ明朝"/>
      <family val="1"/>
      <charset val="128"/>
    </font>
    <font>
      <sz val="14"/>
      <name val="ＭＳ Ｐ明朝"/>
      <family val="1"/>
      <charset val="128"/>
    </font>
    <font>
      <b/>
      <sz val="10.5"/>
      <name val="Meiryo UI"/>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438">
    <xf numFmtId="0" fontId="0" fillId="0" borderId="0" xfId="0">
      <alignment vertical="center"/>
    </xf>
    <xf numFmtId="0" fontId="2" fillId="0" borderId="0" xfId="0" applyFont="1">
      <alignment vertical="center"/>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4" fillId="0" borderId="0" xfId="0" applyFont="1" applyAlignment="1">
      <alignment horizontal="center" vertical="center"/>
    </xf>
    <xf numFmtId="0" fontId="4" fillId="0" borderId="0" xfId="0" applyFont="1" applyAlignment="1">
      <alignment horizontal="center" vertical="center" shrinkToFit="1"/>
    </xf>
    <xf numFmtId="0" fontId="2" fillId="0" borderId="4" xfId="0" applyFont="1" applyBorder="1" applyAlignment="1">
      <alignment vertical="center" wrapText="1"/>
    </xf>
    <xf numFmtId="0" fontId="2" fillId="0" borderId="0" xfId="0" applyFont="1" applyAlignment="1">
      <alignment vertical="center" wrapText="1"/>
    </xf>
    <xf numFmtId="0" fontId="5" fillId="0" borderId="0" xfId="0" applyFont="1" applyAlignment="1">
      <alignment vertical="center" wrapText="1"/>
    </xf>
    <xf numFmtId="176" fontId="6" fillId="2" borderId="0" xfId="0" applyNumberFormat="1" applyFont="1" applyFill="1" applyAlignment="1" applyProtection="1">
      <alignment vertical="center" wrapText="1"/>
      <protection locked="0"/>
    </xf>
    <xf numFmtId="0" fontId="2" fillId="0" borderId="5" xfId="0" applyFont="1" applyBorder="1" applyAlignment="1">
      <alignment vertical="center" wrapText="1"/>
    </xf>
    <xf numFmtId="0" fontId="4" fillId="0" borderId="0" xfId="0" applyFont="1" applyAlignment="1">
      <alignment vertical="center" wrapText="1"/>
    </xf>
    <xf numFmtId="0" fontId="4" fillId="0" borderId="0" xfId="0" applyFont="1" applyAlignment="1">
      <alignment vertical="center" shrinkToFit="1"/>
    </xf>
    <xf numFmtId="0" fontId="7" fillId="0" borderId="0" xfId="0" applyFont="1">
      <alignment vertical="center"/>
    </xf>
    <xf numFmtId="0" fontId="2" fillId="0" borderId="0" xfId="0" applyFont="1" applyAlignment="1">
      <alignment horizontal="right" vertical="center" wrapText="1"/>
    </xf>
    <xf numFmtId="0" fontId="4" fillId="0" borderId="0" xfId="0" applyFont="1">
      <alignment vertical="center"/>
    </xf>
    <xf numFmtId="0" fontId="2" fillId="0" borderId="0" xfId="0" applyFont="1" applyAlignment="1">
      <alignment horizontal="center" vertical="center" wrapText="1"/>
    </xf>
    <xf numFmtId="0" fontId="8" fillId="0" borderId="0" xfId="0" applyFont="1">
      <alignment vertical="center"/>
    </xf>
    <xf numFmtId="0" fontId="2" fillId="0" borderId="4" xfId="0" applyFont="1" applyBorder="1" applyAlignment="1">
      <alignment horizontal="center" vertical="center" wrapText="1"/>
    </xf>
    <xf numFmtId="178" fontId="2" fillId="0" borderId="0" xfId="0" applyNumberFormat="1" applyFont="1" applyAlignment="1">
      <alignment vertical="center" wrapText="1"/>
    </xf>
    <xf numFmtId="0" fontId="6" fillId="0" borderId="0" xfId="0" applyFont="1" applyAlignment="1">
      <alignment vertical="center" wrapText="1"/>
    </xf>
    <xf numFmtId="0" fontId="6" fillId="0" borderId="0" xfId="0" applyFont="1" applyAlignment="1">
      <alignment horizontal="center" vertical="center" wrapText="1"/>
    </xf>
    <xf numFmtId="0" fontId="6" fillId="0" borderId="5" xfId="0" applyFont="1" applyBorder="1" applyAlignment="1">
      <alignment vertical="center" wrapText="1"/>
    </xf>
    <xf numFmtId="0" fontId="6" fillId="0" borderId="4" xfId="0" applyFont="1" applyBorder="1" applyAlignment="1">
      <alignment vertical="center" wrapText="1"/>
    </xf>
    <xf numFmtId="0" fontId="6" fillId="0" borderId="0" xfId="0" applyFont="1" applyAlignment="1">
      <alignment horizontal="right" vertical="center"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4" xfId="0" applyFont="1" applyBorder="1" applyAlignment="1">
      <alignment horizontal="right" vertical="top" wrapText="1"/>
    </xf>
    <xf numFmtId="0" fontId="2" fillId="0" borderId="0" xfId="0" applyFont="1" applyAlignment="1">
      <alignment horizontal="right" vertical="top" wrapText="1"/>
    </xf>
    <xf numFmtId="0" fontId="2" fillId="0" borderId="5" xfId="0" applyFont="1" applyBorder="1" applyAlignment="1">
      <alignment horizontal="right" vertical="top" wrapText="1"/>
    </xf>
    <xf numFmtId="0" fontId="7" fillId="0" borderId="0" xfId="0" applyFont="1" applyAlignment="1">
      <alignment vertical="center" shrinkToFit="1"/>
    </xf>
    <xf numFmtId="0" fontId="2" fillId="0" borderId="0" xfId="0" applyFont="1" applyAlignment="1">
      <alignment vertical="top" wrapText="1"/>
    </xf>
    <xf numFmtId="0" fontId="6" fillId="3" borderId="1" xfId="0" applyFont="1" applyFill="1" applyBorder="1" applyAlignment="1" applyProtection="1">
      <alignment vertical="center" wrapText="1"/>
      <protection locked="0"/>
    </xf>
    <xf numFmtId="0" fontId="2" fillId="0" borderId="3" xfId="0" applyFont="1" applyBorder="1" applyAlignment="1">
      <alignment horizontal="left" vertical="center" wrapText="1"/>
    </xf>
    <xf numFmtId="0" fontId="6" fillId="2" borderId="4" xfId="0" applyFont="1" applyFill="1" applyBorder="1" applyAlignment="1" applyProtection="1">
      <alignment vertical="center" wrapText="1"/>
      <protection locked="0"/>
    </xf>
    <xf numFmtId="0" fontId="2" fillId="0" borderId="5" xfId="0" applyFont="1" applyBorder="1" applyAlignment="1">
      <alignment horizontal="left" vertical="center" wrapText="1"/>
    </xf>
    <xf numFmtId="0" fontId="9" fillId="0" borderId="0" xfId="0" applyFont="1">
      <alignment vertical="center"/>
    </xf>
    <xf numFmtId="0" fontId="9" fillId="0" borderId="0" xfId="0" applyFont="1" applyAlignment="1">
      <alignment vertical="center" shrinkToFit="1"/>
    </xf>
    <xf numFmtId="179" fontId="2" fillId="3" borderId="2" xfId="1" applyNumberFormat="1" applyFont="1" applyFill="1" applyBorder="1" applyAlignment="1" applyProtection="1">
      <alignment vertical="center" wrapText="1"/>
      <protection locked="0"/>
    </xf>
    <xf numFmtId="0" fontId="2" fillId="3" borderId="11" xfId="0" applyFont="1" applyFill="1" applyBorder="1" applyAlignment="1" applyProtection="1">
      <alignment vertical="top" wrapText="1"/>
      <protection locked="0"/>
    </xf>
    <xf numFmtId="179" fontId="2" fillId="2" borderId="0" xfId="1" applyNumberFormat="1" applyFont="1" applyFill="1" applyBorder="1" applyAlignment="1" applyProtection="1">
      <alignment vertical="center" wrapText="1"/>
      <protection locked="0"/>
    </xf>
    <xf numFmtId="0" fontId="2" fillId="2" borderId="12" xfId="0" applyFont="1" applyFill="1" applyBorder="1" applyAlignment="1" applyProtection="1">
      <alignment vertical="top" wrapText="1"/>
      <protection locked="0"/>
    </xf>
    <xf numFmtId="0" fontId="2" fillId="0" borderId="9" xfId="0" applyFont="1" applyBorder="1" applyAlignment="1">
      <alignment vertical="center" wrapText="1"/>
    </xf>
    <xf numFmtId="0" fontId="2" fillId="3" borderId="13" xfId="0" applyFont="1" applyFill="1" applyBorder="1" applyAlignment="1" applyProtection="1">
      <alignment vertical="center" wrapText="1"/>
      <protection locked="0"/>
    </xf>
    <xf numFmtId="0" fontId="2" fillId="0" borderId="13" xfId="0" applyFont="1" applyBorder="1" applyAlignment="1">
      <alignment vertical="center" wrapText="1"/>
    </xf>
    <xf numFmtId="0" fontId="2" fillId="3" borderId="0" xfId="0" applyFont="1" applyFill="1" applyAlignment="1" applyProtection="1">
      <alignment vertical="center" wrapText="1"/>
      <protection locked="0"/>
    </xf>
    <xf numFmtId="0" fontId="2" fillId="2" borderId="14" xfId="0" applyFont="1" applyFill="1" applyBorder="1" applyAlignment="1" applyProtection="1">
      <alignment vertical="top" wrapText="1"/>
      <protection locked="0"/>
    </xf>
    <xf numFmtId="0" fontId="2" fillId="0" borderId="13" xfId="0" applyFont="1" applyBorder="1" applyAlignment="1">
      <alignment vertical="top" wrapText="1"/>
    </xf>
    <xf numFmtId="0" fontId="2" fillId="0" borderId="10" xfId="0" applyFont="1" applyBorder="1" applyAlignment="1">
      <alignment vertical="center" wrapText="1"/>
    </xf>
    <xf numFmtId="0" fontId="2" fillId="0" borderId="7" xfId="0" applyFont="1" applyBorder="1" applyAlignment="1">
      <alignmen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79" fontId="2" fillId="4" borderId="0" xfId="1" applyNumberFormat="1" applyFont="1" applyFill="1" applyBorder="1" applyAlignment="1">
      <alignment horizontal="right" vertical="center" wrapText="1"/>
    </xf>
    <xf numFmtId="179" fontId="2" fillId="2" borderId="5" xfId="1" applyNumberFormat="1" applyFont="1" applyFill="1" applyBorder="1" applyAlignment="1" applyProtection="1">
      <alignment vertical="center" wrapText="1"/>
      <protection locked="0"/>
    </xf>
    <xf numFmtId="179" fontId="2" fillId="4" borderId="13" xfId="1" applyNumberFormat="1" applyFont="1" applyFill="1" applyBorder="1" applyAlignment="1">
      <alignment horizontal="right" vertical="center" wrapText="1"/>
    </xf>
    <xf numFmtId="179" fontId="2" fillId="2" borderId="13" xfId="1" applyNumberFormat="1" applyFont="1" applyFill="1" applyBorder="1" applyAlignment="1" applyProtection="1">
      <alignment vertical="center" wrapText="1"/>
      <protection locked="0"/>
    </xf>
    <xf numFmtId="179" fontId="2" fillId="2" borderId="10" xfId="1" applyNumberFormat="1" applyFont="1" applyFill="1" applyBorder="1" applyAlignment="1" applyProtection="1">
      <alignment vertical="center" wrapText="1"/>
      <protection locked="0"/>
    </xf>
    <xf numFmtId="0" fontId="2" fillId="0" borderId="10" xfId="0" applyFont="1" applyBorder="1" applyAlignment="1">
      <alignment vertical="top" wrapText="1"/>
    </xf>
    <xf numFmtId="0" fontId="11" fillId="0" borderId="3" xfId="0" applyFont="1" applyBorder="1" applyAlignment="1">
      <alignment vertical="center" wrapText="1"/>
    </xf>
    <xf numFmtId="0" fontId="2" fillId="0" borderId="2" xfId="0" applyFont="1" applyBorder="1" applyAlignment="1">
      <alignment vertical="top" wrapText="1"/>
    </xf>
    <xf numFmtId="0" fontId="2" fillId="0" borderId="3" xfId="0" applyFont="1" applyBorder="1" applyAlignment="1">
      <alignment vertical="top" wrapText="1"/>
    </xf>
    <xf numFmtId="0" fontId="6" fillId="0" borderId="16" xfId="0" applyFont="1" applyBorder="1" applyAlignment="1">
      <alignment horizontal="center" vertical="center" wrapText="1"/>
    </xf>
    <xf numFmtId="0" fontId="6" fillId="3" borderId="20" xfId="0" applyFont="1" applyFill="1" applyBorder="1" applyAlignment="1" applyProtection="1">
      <alignment vertical="center" wrapText="1"/>
      <protection locked="0"/>
    </xf>
    <xf numFmtId="49" fontId="6" fillId="3" borderId="20" xfId="0" applyNumberFormat="1" applyFont="1" applyFill="1" applyBorder="1" applyAlignment="1" applyProtection="1">
      <alignment vertical="center" wrapText="1"/>
      <protection locked="0"/>
    </xf>
    <xf numFmtId="0" fontId="6" fillId="2" borderId="25" xfId="0" applyFont="1" applyFill="1" applyBorder="1" applyAlignment="1" applyProtection="1">
      <alignment vertical="center" wrapText="1"/>
      <protection locked="0"/>
    </xf>
    <xf numFmtId="49" fontId="6" fillId="2" borderId="25" xfId="0" applyNumberFormat="1" applyFont="1" applyFill="1" applyBorder="1" applyAlignment="1" applyProtection="1">
      <alignment vertical="center" wrapText="1"/>
      <protection locked="0"/>
    </xf>
    <xf numFmtId="0" fontId="2" fillId="0" borderId="4" xfId="0" applyFont="1" applyBorder="1" applyAlignment="1">
      <alignment horizontal="justify" vertical="top" wrapText="1"/>
    </xf>
    <xf numFmtId="0" fontId="2" fillId="0" borderId="5" xfId="0" applyFont="1" applyBorder="1" applyAlignment="1">
      <alignment horizontal="justify" vertical="top" wrapText="1"/>
    </xf>
    <xf numFmtId="0" fontId="2" fillId="0" borderId="9" xfId="0" applyFont="1" applyBorder="1" applyAlignment="1">
      <alignment horizontal="justify" vertical="top" wrapText="1"/>
    </xf>
    <xf numFmtId="0" fontId="2" fillId="0" borderId="13" xfId="0" applyFont="1" applyBorder="1" applyAlignment="1">
      <alignment vertical="top"/>
    </xf>
    <xf numFmtId="0" fontId="2" fillId="0" borderId="10" xfId="0" applyFont="1" applyBorder="1" applyAlignment="1">
      <alignment horizontal="justify" vertical="top" wrapText="1"/>
    </xf>
    <xf numFmtId="0" fontId="2" fillId="0" borderId="0" xfId="0" applyFont="1" applyAlignment="1">
      <alignment horizontal="left" vertical="center"/>
    </xf>
    <xf numFmtId="0" fontId="2" fillId="0" borderId="28" xfId="0" applyFont="1" applyBorder="1" applyAlignment="1">
      <alignment horizontal="left" vertical="top" wrapText="1"/>
    </xf>
    <xf numFmtId="0" fontId="2" fillId="0" borderId="28" xfId="0" applyFont="1" applyBorder="1" applyAlignment="1">
      <alignment horizontal="center" vertical="center" wrapText="1"/>
    </xf>
    <xf numFmtId="0" fontId="2" fillId="0" borderId="11" xfId="0" applyFont="1" applyBorder="1" applyAlignment="1">
      <alignment horizontal="left" vertical="top" wrapText="1"/>
    </xf>
    <xf numFmtId="0" fontId="2" fillId="0" borderId="6" xfId="0" applyFont="1" applyBorder="1" applyAlignment="1">
      <alignment vertical="center" wrapText="1"/>
    </xf>
    <xf numFmtId="0" fontId="2" fillId="0" borderId="7" xfId="0" applyFont="1" applyBorder="1" applyAlignment="1">
      <alignment horizontal="center" vertical="center" wrapText="1"/>
    </xf>
    <xf numFmtId="0" fontId="2" fillId="4" borderId="0" xfId="0" applyFont="1" applyFill="1" applyAlignment="1">
      <alignment vertical="center" wrapText="1"/>
    </xf>
    <xf numFmtId="0" fontId="2" fillId="0" borderId="28" xfId="0" applyFont="1" applyBorder="1" applyAlignment="1">
      <alignment horizontal="justify" vertical="top" wrapText="1"/>
    </xf>
    <xf numFmtId="0" fontId="2" fillId="2" borderId="1" xfId="0" applyFont="1" applyFill="1" applyBorder="1" applyAlignment="1" applyProtection="1">
      <alignment horizontal="center" vertical="center" wrapText="1"/>
      <protection locked="0"/>
    </xf>
    <xf numFmtId="0" fontId="11" fillId="0" borderId="28" xfId="0" applyFont="1" applyBorder="1" applyAlignment="1">
      <alignment horizontal="justify" vertical="top" wrapText="1"/>
    </xf>
    <xf numFmtId="180" fontId="2" fillId="5" borderId="4" xfId="0" applyNumberFormat="1" applyFont="1" applyFill="1" applyBorder="1" applyAlignment="1" applyProtection="1">
      <alignment horizontal="center" vertical="center" wrapText="1"/>
      <protection locked="0"/>
    </xf>
    <xf numFmtId="0" fontId="2" fillId="5" borderId="0" xfId="0" applyFont="1" applyFill="1" applyAlignment="1" applyProtection="1">
      <alignment vertical="center" wrapText="1"/>
      <protection locked="0"/>
    </xf>
    <xf numFmtId="180" fontId="2" fillId="5" borderId="9" xfId="0" applyNumberFormat="1" applyFont="1" applyFill="1" applyBorder="1" applyAlignment="1" applyProtection="1">
      <alignment horizontal="center" vertical="center" wrapText="1"/>
      <protection locked="0"/>
    </xf>
    <xf numFmtId="0" fontId="2" fillId="5" borderId="13" xfId="0" applyFont="1" applyFill="1" applyBorder="1" applyAlignment="1" applyProtection="1">
      <alignment vertical="center" wrapText="1"/>
      <protection locked="0"/>
    </xf>
    <xf numFmtId="0" fontId="2" fillId="0" borderId="0" xfId="0" applyFont="1" applyAlignment="1">
      <alignment horizontal="justify" vertical="center" wrapText="1"/>
    </xf>
    <xf numFmtId="0" fontId="13" fillId="0" borderId="0" xfId="0" applyFont="1">
      <alignment vertical="center"/>
    </xf>
    <xf numFmtId="0" fontId="2" fillId="0" borderId="0" xfId="0" applyFont="1" applyAlignment="1">
      <alignment vertical="center" shrinkToFit="1"/>
    </xf>
    <xf numFmtId="0" fontId="2" fillId="3"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vertical="center" wrapText="1"/>
      <protection locked="0"/>
    </xf>
    <xf numFmtId="0" fontId="2" fillId="2" borderId="28" xfId="0" applyFont="1" applyFill="1" applyBorder="1" applyAlignment="1" applyProtection="1">
      <alignment vertical="center" wrapText="1"/>
      <protection locked="0"/>
    </xf>
    <xf numFmtId="0" fontId="2" fillId="2" borderId="28" xfId="0" applyFont="1" applyFill="1" applyBorder="1" applyAlignment="1" applyProtection="1">
      <alignment horizontal="center" vertical="center" wrapText="1"/>
      <protection locked="0"/>
    </xf>
    <xf numFmtId="0" fontId="2" fillId="4" borderId="6" xfId="0" applyFont="1" applyFill="1" applyBorder="1" applyProtection="1">
      <alignment vertical="center"/>
      <protection locked="0"/>
    </xf>
    <xf numFmtId="0" fontId="13" fillId="0" borderId="0" xfId="0" applyFont="1" applyAlignment="1">
      <alignment vertical="center" shrinkToFit="1"/>
    </xf>
    <xf numFmtId="0" fontId="2" fillId="0" borderId="2" xfId="0" applyFont="1" applyBorder="1">
      <alignment vertical="center"/>
    </xf>
    <xf numFmtId="0" fontId="2" fillId="3" borderId="28" xfId="0" applyFont="1" applyFill="1" applyBorder="1" applyAlignment="1" applyProtection="1">
      <alignment horizontal="justify" vertical="center" wrapText="1"/>
      <protection locked="0"/>
    </xf>
    <xf numFmtId="0" fontId="2" fillId="2" borderId="28" xfId="0" applyFont="1" applyFill="1" applyBorder="1" applyAlignment="1" applyProtection="1">
      <alignment horizontal="justify" vertical="center" wrapText="1"/>
      <protection locked="0"/>
    </xf>
    <xf numFmtId="0" fontId="11" fillId="2" borderId="28" xfId="0" applyFont="1" applyFill="1" applyBorder="1" applyAlignment="1" applyProtection="1">
      <alignment vertical="center" wrapText="1"/>
      <protection locked="0"/>
    </xf>
    <xf numFmtId="0" fontId="2" fillId="4" borderId="7" xfId="0" applyFont="1" applyFill="1" applyBorder="1" applyAlignment="1" applyProtection="1">
      <alignment horizontal="justify" vertical="center" wrapText="1"/>
      <protection locked="0"/>
    </xf>
    <xf numFmtId="0" fontId="2" fillId="4" borderId="7" xfId="0" applyFont="1" applyFill="1" applyBorder="1" applyAlignment="1" applyProtection="1">
      <alignment vertical="center" wrapText="1"/>
      <protection locked="0"/>
    </xf>
    <xf numFmtId="0" fontId="2" fillId="4" borderId="7" xfId="0" applyFont="1" applyFill="1" applyBorder="1" applyAlignment="1" applyProtection="1">
      <alignment horizontal="center" vertical="center" wrapText="1"/>
      <protection locked="0"/>
    </xf>
    <xf numFmtId="0" fontId="2" fillId="4" borderId="8" xfId="0" applyFont="1" applyFill="1" applyBorder="1" applyAlignment="1" applyProtection="1">
      <alignment vertical="center" wrapText="1"/>
      <protection locked="0"/>
    </xf>
    <xf numFmtId="0" fontId="2" fillId="0" borderId="13" xfId="0" applyFont="1" applyBorder="1" applyAlignment="1">
      <alignment horizontal="center" vertical="center" wrapText="1"/>
    </xf>
    <xf numFmtId="0" fontId="15" fillId="0" borderId="0" xfId="0" applyFont="1">
      <alignment vertical="center"/>
    </xf>
    <xf numFmtId="181" fontId="0" fillId="0" borderId="0" xfId="0" applyNumberFormat="1">
      <alignment vertical="center"/>
    </xf>
    <xf numFmtId="177" fontId="2" fillId="3" borderId="0" xfId="0" applyNumberFormat="1" applyFont="1" applyFill="1" applyAlignment="1" applyProtection="1">
      <alignment vertical="center" wrapText="1"/>
      <protection locked="0"/>
    </xf>
    <xf numFmtId="0" fontId="17" fillId="4" borderId="7" xfId="0" applyFont="1" applyFill="1" applyBorder="1" applyAlignment="1">
      <alignment vertical="center" wrapText="1"/>
    </xf>
    <xf numFmtId="0" fontId="17" fillId="4" borderId="8" xfId="0" applyFont="1" applyFill="1" applyBorder="1" applyAlignment="1">
      <alignment vertical="center" wrapText="1"/>
    </xf>
    <xf numFmtId="0" fontId="18" fillId="0" borderId="0" xfId="0" applyFont="1">
      <alignment vertical="center"/>
    </xf>
    <xf numFmtId="0" fontId="19" fillId="0" borderId="0" xfId="0" applyFont="1">
      <alignment vertical="center"/>
    </xf>
    <xf numFmtId="0" fontId="2" fillId="0" borderId="13" xfId="2" applyFont="1" applyBorder="1" applyAlignment="1">
      <alignment horizontal="left" vertical="center"/>
    </xf>
    <xf numFmtId="0" fontId="2" fillId="0" borderId="13" xfId="2" applyFont="1" applyBorder="1">
      <alignment vertical="center"/>
    </xf>
    <xf numFmtId="0" fontId="2" fillId="0" borderId="0" xfId="2" applyFont="1">
      <alignment vertical="center"/>
    </xf>
    <xf numFmtId="0" fontId="2" fillId="0" borderId="4" xfId="2" applyFont="1" applyBorder="1" applyAlignment="1">
      <alignment vertical="center" wrapText="1"/>
    </xf>
    <xf numFmtId="0" fontId="11" fillId="0" borderId="0" xfId="2" applyFont="1">
      <alignment vertical="center"/>
    </xf>
    <xf numFmtId="0" fontId="2" fillId="0" borderId="0" xfId="2" applyFont="1" applyAlignment="1">
      <alignment vertical="center" wrapText="1"/>
    </xf>
    <xf numFmtId="0" fontId="2" fillId="0" borderId="2" xfId="2" applyFont="1" applyBorder="1" applyAlignment="1">
      <alignment vertical="center" wrapText="1"/>
    </xf>
    <xf numFmtId="0" fontId="2" fillId="0" borderId="3" xfId="2" applyFont="1" applyBorder="1" applyAlignment="1">
      <alignment vertical="center" wrapText="1"/>
    </xf>
    <xf numFmtId="0" fontId="4" fillId="0" borderId="0" xfId="2" applyFont="1" applyAlignment="1">
      <alignment horizontal="center" vertical="center" shrinkToFit="1"/>
    </xf>
    <xf numFmtId="0" fontId="2" fillId="0" borderId="5" xfId="2" applyFont="1" applyBorder="1" applyAlignment="1">
      <alignment vertical="center" wrapText="1"/>
    </xf>
    <xf numFmtId="0" fontId="13" fillId="0" borderId="0" xfId="2" applyFont="1">
      <alignment vertical="center"/>
    </xf>
    <xf numFmtId="0" fontId="2" fillId="0" borderId="0" xfId="2" applyFont="1" applyAlignment="1">
      <alignment vertical="center" shrinkToFit="1"/>
    </xf>
    <xf numFmtId="0" fontId="2" fillId="0" borderId="0" xfId="2" applyFont="1" applyAlignment="1">
      <alignment horizontal="right" vertical="center"/>
    </xf>
    <xf numFmtId="177" fontId="2" fillId="3" borderId="13" xfId="2" applyNumberFormat="1" applyFont="1" applyFill="1" applyBorder="1" applyAlignment="1" applyProtection="1">
      <alignment horizontal="center" vertical="center" wrapText="1"/>
      <protection locked="0"/>
    </xf>
    <xf numFmtId="0" fontId="8" fillId="0" borderId="0" xfId="2" applyFont="1">
      <alignment vertical="center"/>
    </xf>
    <xf numFmtId="0" fontId="4" fillId="0" borderId="0" xfId="2" applyFont="1" applyAlignment="1">
      <alignment vertical="center" shrinkToFit="1"/>
    </xf>
    <xf numFmtId="0" fontId="4" fillId="0" borderId="0" xfId="2" applyFont="1">
      <alignment vertical="center"/>
    </xf>
    <xf numFmtId="0" fontId="7" fillId="0" borderId="0" xfId="2" applyFont="1">
      <alignment vertical="center"/>
    </xf>
    <xf numFmtId="0" fontId="2" fillId="3" borderId="28" xfId="2" applyFont="1" applyFill="1" applyBorder="1" applyAlignment="1" applyProtection="1">
      <alignment horizontal="center" vertical="center" wrapText="1"/>
      <protection locked="0"/>
    </xf>
    <xf numFmtId="0" fontId="2" fillId="3" borderId="28" xfId="2" applyFont="1" applyFill="1" applyBorder="1" applyAlignment="1" applyProtection="1">
      <alignment vertical="center" wrapText="1"/>
      <protection locked="0"/>
    </xf>
    <xf numFmtId="0" fontId="2" fillId="2" borderId="28" xfId="2" applyFont="1" applyFill="1" applyBorder="1" applyAlignment="1" applyProtection="1">
      <alignment vertical="center" wrapText="1"/>
      <protection locked="0"/>
    </xf>
    <xf numFmtId="49" fontId="2" fillId="3" borderId="28" xfId="2" applyNumberFormat="1" applyFont="1" applyFill="1" applyBorder="1" applyAlignment="1" applyProtection="1">
      <alignment vertical="center" wrapText="1"/>
      <protection locked="0"/>
    </xf>
    <xf numFmtId="49" fontId="2" fillId="2" borderId="28" xfId="2" applyNumberFormat="1" applyFont="1" applyFill="1" applyBorder="1" applyAlignment="1" applyProtection="1">
      <alignment vertical="center" wrapText="1"/>
      <protection locked="0"/>
    </xf>
    <xf numFmtId="0" fontId="18" fillId="0" borderId="0" xfId="2" applyFont="1">
      <alignment vertical="center"/>
    </xf>
    <xf numFmtId="0" fontId="2" fillId="2" borderId="28" xfId="2" applyFont="1" applyFill="1" applyBorder="1" applyAlignment="1" applyProtection="1">
      <alignment horizontal="center" vertical="center" wrapText="1"/>
      <protection locked="0"/>
    </xf>
    <xf numFmtId="49" fontId="2" fillId="2" borderId="28" xfId="2" quotePrefix="1" applyNumberFormat="1" applyFont="1" applyFill="1" applyBorder="1" applyAlignment="1" applyProtection="1">
      <alignment vertical="center" wrapText="1"/>
      <protection locked="0"/>
    </xf>
    <xf numFmtId="0" fontId="2" fillId="4" borderId="6" xfId="2" applyFont="1" applyFill="1" applyBorder="1" applyProtection="1">
      <alignment vertical="center"/>
      <protection locked="0"/>
    </xf>
    <xf numFmtId="0" fontId="2" fillId="4" borderId="7" xfId="2" applyFont="1" applyFill="1" applyBorder="1" applyProtection="1">
      <alignment vertical="center"/>
      <protection locked="0"/>
    </xf>
    <xf numFmtId="0" fontId="2" fillId="4" borderId="8" xfId="2" applyFont="1" applyFill="1" applyBorder="1" applyProtection="1">
      <alignment vertical="center"/>
      <protection locked="0"/>
    </xf>
    <xf numFmtId="0" fontId="2" fillId="0" borderId="9" xfId="2" applyFont="1" applyBorder="1" applyAlignment="1">
      <alignment vertical="center" wrapText="1"/>
    </xf>
    <xf numFmtId="0" fontId="2" fillId="0" borderId="13" xfId="2" applyFont="1" applyBorder="1" applyAlignment="1">
      <alignment vertical="center" wrapText="1"/>
    </xf>
    <xf numFmtId="0" fontId="2" fillId="0" borderId="10" xfId="2" applyFont="1" applyBorder="1" applyAlignment="1">
      <alignment vertical="center" wrapText="1"/>
    </xf>
    <xf numFmtId="0" fontId="2" fillId="0" borderId="0" xfId="2" applyFont="1" applyAlignment="1">
      <alignment horizontal="justify" vertical="center" wrapText="1"/>
    </xf>
    <xf numFmtId="0" fontId="2" fillId="0" borderId="0" xfId="2" applyFont="1" applyAlignment="1">
      <alignment horizontal="left" vertical="center"/>
    </xf>
    <xf numFmtId="0" fontId="13" fillId="0" borderId="0" xfId="2" applyFont="1" applyAlignment="1">
      <alignment vertical="center" shrinkToFit="1"/>
    </xf>
    <xf numFmtId="0" fontId="9" fillId="0" borderId="0" xfId="2" applyFont="1">
      <alignment vertical="center"/>
    </xf>
    <xf numFmtId="49" fontId="2" fillId="0" borderId="0" xfId="2" applyNumberFormat="1" applyFont="1">
      <alignment vertical="center"/>
    </xf>
    <xf numFmtId="0" fontId="15" fillId="0" borderId="0" xfId="2" applyFont="1">
      <alignment vertical="center"/>
    </xf>
    <xf numFmtId="0" fontId="1" fillId="0" borderId="0" xfId="2">
      <alignment vertical="center"/>
    </xf>
    <xf numFmtId="0" fontId="14" fillId="0" borderId="0" xfId="2" applyFont="1" applyAlignment="1">
      <alignment horizontal="center" vertical="center"/>
    </xf>
    <xf numFmtId="0" fontId="4" fillId="0" borderId="0" xfId="2" applyFont="1" applyAlignment="1">
      <alignment horizontal="center" vertical="center"/>
    </xf>
    <xf numFmtId="0" fontId="7" fillId="0" borderId="0" xfId="2" applyFont="1" applyAlignment="1">
      <alignment horizontal="center" vertical="center"/>
    </xf>
    <xf numFmtId="0" fontId="2" fillId="0" borderId="28" xfId="2" applyFont="1" applyBorder="1" applyAlignment="1">
      <alignment horizontal="center" vertical="center" wrapText="1"/>
    </xf>
    <xf numFmtId="0" fontId="2" fillId="0" borderId="0" xfId="5" applyFont="1" applyAlignment="1">
      <alignment horizontal="left" vertical="center"/>
    </xf>
    <xf numFmtId="0" fontId="2" fillId="0" borderId="0" xfId="5" applyFont="1">
      <alignment vertical="center"/>
    </xf>
    <xf numFmtId="0" fontId="16" fillId="0" borderId="0" xfId="5" applyFont="1">
      <alignment vertical="center"/>
    </xf>
    <xf numFmtId="181" fontId="2" fillId="0" borderId="0" xfId="5" applyNumberFormat="1" applyFont="1">
      <alignment vertical="center"/>
    </xf>
    <xf numFmtId="0" fontId="15" fillId="0" borderId="0" xfId="5" applyFont="1">
      <alignment vertical="center"/>
    </xf>
    <xf numFmtId="0" fontId="2" fillId="0" borderId="1" xfId="5" applyFont="1" applyBorder="1" applyAlignment="1">
      <alignment vertical="center" wrapText="1"/>
    </xf>
    <xf numFmtId="0" fontId="2" fillId="0" borderId="2" xfId="5" applyFont="1" applyBorder="1">
      <alignment vertical="center"/>
    </xf>
    <xf numFmtId="0" fontId="11" fillId="0" borderId="2" xfId="5" applyFont="1" applyBorder="1">
      <alignment vertical="center"/>
    </xf>
    <xf numFmtId="0" fontId="2" fillId="0" borderId="2" xfId="5" applyFont="1" applyBorder="1" applyAlignment="1">
      <alignment vertical="center" wrapText="1"/>
    </xf>
    <xf numFmtId="0" fontId="2" fillId="0" borderId="3" xfId="5" applyFont="1" applyBorder="1" applyAlignment="1">
      <alignment vertical="center" wrapText="1"/>
    </xf>
    <xf numFmtId="0" fontId="4" fillId="0" borderId="0" xfId="5" applyFont="1" applyAlignment="1">
      <alignment horizontal="center" vertical="center"/>
    </xf>
    <xf numFmtId="0" fontId="4" fillId="0" borderId="0" xfId="5" applyFont="1" applyAlignment="1">
      <alignment horizontal="center" vertical="center" shrinkToFit="1"/>
    </xf>
    <xf numFmtId="0" fontId="2" fillId="0" borderId="4" xfId="5" applyFont="1" applyBorder="1" applyAlignment="1">
      <alignment vertical="center" wrapText="1"/>
    </xf>
    <xf numFmtId="0" fontId="11" fillId="0" borderId="0" xfId="5" applyFont="1">
      <alignment vertical="center"/>
    </xf>
    <xf numFmtId="0" fontId="2" fillId="0" borderId="0" xfId="5" applyFont="1" applyAlignment="1">
      <alignment vertical="center" wrapText="1"/>
    </xf>
    <xf numFmtId="0" fontId="2" fillId="0" borderId="5" xfId="5" applyFont="1" applyBorder="1" applyAlignment="1">
      <alignment vertical="center" wrapText="1"/>
    </xf>
    <xf numFmtId="0" fontId="7" fillId="0" borderId="0" xfId="5" applyFont="1" applyAlignment="1">
      <alignment horizontal="center" vertical="center"/>
    </xf>
    <xf numFmtId="0" fontId="1" fillId="0" borderId="0" xfId="5">
      <alignment vertical="center"/>
    </xf>
    <xf numFmtId="0" fontId="2" fillId="0" borderId="0" xfId="5" applyFont="1" applyAlignment="1">
      <alignment vertical="center" shrinkToFit="1"/>
    </xf>
    <xf numFmtId="0" fontId="4" fillId="0" borderId="0" xfId="5" applyFont="1">
      <alignment vertical="center"/>
    </xf>
    <xf numFmtId="0" fontId="4" fillId="0" borderId="0" xfId="5" applyFont="1" applyAlignment="1">
      <alignment vertical="center" shrinkToFit="1"/>
    </xf>
    <xf numFmtId="0" fontId="7" fillId="0" borderId="0" xfId="5" applyFont="1">
      <alignment vertical="center"/>
    </xf>
    <xf numFmtId="0" fontId="2" fillId="0" borderId="12" xfId="5" applyFont="1" applyBorder="1" applyAlignment="1">
      <alignment horizontal="center" vertical="center" wrapText="1"/>
    </xf>
    <xf numFmtId="0" fontId="2" fillId="0" borderId="29" xfId="5" applyFont="1" applyBorder="1" applyAlignment="1">
      <alignment horizontal="center" vertical="center" wrapText="1"/>
    </xf>
    <xf numFmtId="0" fontId="2" fillId="0" borderId="30" xfId="5" applyFont="1" applyBorder="1" applyAlignment="1">
      <alignment horizontal="center" vertical="center" wrapText="1"/>
    </xf>
    <xf numFmtId="0" fontId="2" fillId="5" borderId="29" xfId="5" applyFont="1" applyFill="1" applyBorder="1" applyAlignment="1" applyProtection="1">
      <alignment horizontal="center" vertical="center" wrapText="1"/>
      <protection locked="0"/>
    </xf>
    <xf numFmtId="0" fontId="2" fillId="5" borderId="30" xfId="5" applyFont="1" applyFill="1" applyBorder="1" applyAlignment="1" applyProtection="1">
      <alignment horizontal="center" vertical="center" wrapText="1"/>
      <protection locked="0"/>
    </xf>
    <xf numFmtId="0" fontId="2" fillId="0" borderId="28" xfId="5" applyFont="1" applyBorder="1" applyAlignment="1">
      <alignment horizontal="center" vertical="center" wrapText="1"/>
    </xf>
    <xf numFmtId="0" fontId="2" fillId="3" borderId="29" xfId="5" applyFont="1" applyFill="1" applyBorder="1" applyAlignment="1" applyProtection="1">
      <alignment horizontal="center" vertical="top" wrapText="1"/>
      <protection locked="0"/>
    </xf>
    <xf numFmtId="0" fontId="2" fillId="3" borderId="30" xfId="5" applyFont="1" applyFill="1" applyBorder="1" applyAlignment="1" applyProtection="1">
      <alignment horizontal="center" vertical="top" wrapText="1"/>
      <protection locked="0"/>
    </xf>
    <xf numFmtId="14" fontId="2" fillId="3" borderId="28" xfId="5" applyNumberFormat="1" applyFont="1" applyFill="1" applyBorder="1" applyAlignment="1" applyProtection="1">
      <alignment vertical="top" wrapText="1"/>
      <protection locked="0"/>
    </xf>
    <xf numFmtId="14" fontId="2" fillId="2" borderId="28" xfId="5" applyNumberFormat="1" applyFont="1" applyFill="1" applyBorder="1" applyAlignment="1" applyProtection="1">
      <alignment vertical="top" wrapText="1"/>
      <protection locked="0"/>
    </xf>
    <xf numFmtId="0" fontId="2" fillId="3" borderId="28" xfId="6" applyNumberFormat="1" applyFont="1" applyFill="1" applyBorder="1" applyAlignment="1" applyProtection="1">
      <alignment horizontal="left" vertical="top" wrapText="1"/>
      <protection locked="0"/>
    </xf>
    <xf numFmtId="0" fontId="2" fillId="3" borderId="28" xfId="5" applyFont="1" applyFill="1" applyBorder="1" applyAlignment="1" applyProtection="1">
      <alignment vertical="top" wrapText="1"/>
      <protection locked="0"/>
    </xf>
    <xf numFmtId="0" fontId="2" fillId="2" borderId="29" xfId="5" applyFont="1" applyFill="1" applyBorder="1" applyAlignment="1" applyProtection="1">
      <alignment horizontal="center" vertical="top" wrapText="1"/>
      <protection locked="0"/>
    </xf>
    <xf numFmtId="0" fontId="2" fillId="2" borderId="30" xfId="5" applyFont="1" applyFill="1" applyBorder="1" applyAlignment="1" applyProtection="1">
      <alignment horizontal="center" vertical="top" wrapText="1"/>
      <protection locked="0"/>
    </xf>
    <xf numFmtId="40" fontId="2" fillId="2" borderId="28" xfId="6" applyNumberFormat="1" applyFont="1" applyFill="1" applyBorder="1" applyAlignment="1" applyProtection="1">
      <alignment vertical="top" wrapText="1"/>
      <protection locked="0"/>
    </xf>
    <xf numFmtId="0" fontId="8" fillId="0" borderId="0" xfId="5" applyFont="1">
      <alignment vertical="center"/>
    </xf>
    <xf numFmtId="0" fontId="2" fillId="2" borderId="28" xfId="6" applyNumberFormat="1" applyFont="1" applyFill="1" applyBorder="1" applyAlignment="1" applyProtection="1">
      <alignment horizontal="left" vertical="top" wrapText="1"/>
      <protection locked="0"/>
    </xf>
    <xf numFmtId="0" fontId="2" fillId="2" borderId="28" xfId="5" applyFont="1" applyFill="1" applyBorder="1" applyAlignment="1" applyProtection="1">
      <alignment vertical="top" wrapText="1"/>
      <protection locked="0"/>
    </xf>
    <xf numFmtId="0" fontId="2" fillId="4" borderId="6" xfId="5" applyFont="1" applyFill="1" applyBorder="1" applyAlignment="1" applyProtection="1">
      <alignment horizontal="left" vertical="center"/>
      <protection locked="0"/>
    </xf>
    <xf numFmtId="0" fontId="2" fillId="4" borderId="7" xfId="5" applyFont="1" applyFill="1" applyBorder="1" applyAlignment="1" applyProtection="1">
      <alignment horizontal="center" vertical="center" wrapText="1"/>
      <protection locked="0"/>
    </xf>
    <xf numFmtId="0" fontId="2" fillId="4" borderId="7" xfId="5" applyFont="1" applyFill="1" applyBorder="1" applyAlignment="1" applyProtection="1">
      <alignment horizontal="justify" vertical="center" wrapText="1"/>
      <protection locked="0"/>
    </xf>
    <xf numFmtId="0" fontId="2" fillId="4" borderId="7" xfId="6" applyNumberFormat="1" applyFont="1" applyFill="1" applyBorder="1" applyAlignment="1" applyProtection="1">
      <alignment horizontal="left" vertical="center" wrapText="1"/>
      <protection locked="0"/>
    </xf>
    <xf numFmtId="40" fontId="2" fillId="4" borderId="7" xfId="6" applyNumberFormat="1" applyFont="1" applyFill="1" applyBorder="1" applyAlignment="1" applyProtection="1">
      <alignment vertical="center" wrapText="1"/>
      <protection locked="0"/>
    </xf>
    <xf numFmtId="40" fontId="2" fillId="4" borderId="8" xfId="6" applyNumberFormat="1" applyFont="1" applyFill="1" applyBorder="1" applyAlignment="1" applyProtection="1">
      <alignment vertical="center" wrapText="1"/>
      <protection locked="0"/>
    </xf>
    <xf numFmtId="0" fontId="2" fillId="0" borderId="9" xfId="5" applyFont="1" applyBorder="1" applyAlignment="1">
      <alignment vertical="center" wrapText="1"/>
    </xf>
    <xf numFmtId="0" fontId="2" fillId="0" borderId="13" xfId="5" applyFont="1" applyBorder="1" applyAlignment="1">
      <alignment vertical="center" wrapText="1"/>
    </xf>
    <xf numFmtId="0" fontId="2" fillId="0" borderId="10" xfId="5" applyFont="1" applyBorder="1" applyAlignment="1">
      <alignment vertical="center" wrapText="1"/>
    </xf>
    <xf numFmtId="0" fontId="13" fillId="0" borderId="0" xfId="5" applyFont="1">
      <alignment vertical="center"/>
    </xf>
    <xf numFmtId="0" fontId="13" fillId="0" borderId="0" xfId="5" applyFont="1" applyAlignment="1">
      <alignment vertical="center" shrinkToFit="1"/>
    </xf>
    <xf numFmtId="0" fontId="2" fillId="0" borderId="0" xfId="7" applyFont="1" applyAlignment="1">
      <alignment horizontal="left" vertical="center"/>
    </xf>
    <xf numFmtId="0" fontId="2" fillId="0" borderId="0" xfId="7" applyFont="1">
      <alignment vertical="center"/>
    </xf>
    <xf numFmtId="0" fontId="2" fillId="0" borderId="1" xfId="7" applyFont="1" applyBorder="1" applyAlignment="1">
      <alignment vertical="center" wrapText="1"/>
    </xf>
    <xf numFmtId="0" fontId="2" fillId="0" borderId="2" xfId="7" applyFont="1" applyBorder="1">
      <alignment vertical="center"/>
    </xf>
    <xf numFmtId="0" fontId="2" fillId="0" borderId="2" xfId="7" applyFont="1" applyBorder="1" applyAlignment="1">
      <alignment vertical="center" wrapText="1"/>
    </xf>
    <xf numFmtId="0" fontId="2" fillId="0" borderId="3" xfId="7" applyFont="1" applyBorder="1" applyAlignment="1">
      <alignment vertical="center" wrapText="1"/>
    </xf>
    <xf numFmtId="0" fontId="4" fillId="0" borderId="0" xfId="7" applyFont="1" applyAlignment="1">
      <alignment horizontal="center" vertical="center"/>
    </xf>
    <xf numFmtId="0" fontId="4" fillId="0" borderId="0" xfId="7" applyFont="1" applyAlignment="1">
      <alignment horizontal="center" vertical="center" shrinkToFit="1"/>
    </xf>
    <xf numFmtId="0" fontId="2" fillId="0" borderId="4" xfId="7" applyFont="1" applyBorder="1" applyAlignment="1">
      <alignment vertical="center" wrapText="1"/>
    </xf>
    <xf numFmtId="0" fontId="2" fillId="0" borderId="5" xfId="7" applyFont="1" applyBorder="1" applyAlignment="1">
      <alignment vertical="center" wrapText="1"/>
    </xf>
    <xf numFmtId="0" fontId="13" fillId="0" borderId="0" xfId="7" applyFont="1">
      <alignment vertical="center"/>
    </xf>
    <xf numFmtId="0" fontId="2" fillId="0" borderId="0" xfId="7" applyFont="1" applyAlignment="1">
      <alignment vertical="center" shrinkToFit="1"/>
    </xf>
    <xf numFmtId="0" fontId="7" fillId="0" borderId="0" xfId="7" applyFont="1">
      <alignment vertical="center"/>
    </xf>
    <xf numFmtId="0" fontId="2" fillId="0" borderId="28" xfId="7" applyFont="1" applyBorder="1" applyAlignment="1">
      <alignment horizontal="center" vertical="center" wrapText="1"/>
    </xf>
    <xf numFmtId="0" fontId="8" fillId="0" borderId="0" xfId="7" applyFont="1">
      <alignment vertical="center"/>
    </xf>
    <xf numFmtId="0" fontId="4" fillId="0" borderId="0" xfId="7" applyFont="1" applyAlignment="1">
      <alignment vertical="center" shrinkToFit="1"/>
    </xf>
    <xf numFmtId="0" fontId="2" fillId="3" borderId="28" xfId="7" applyFont="1" applyFill="1" applyBorder="1" applyAlignment="1" applyProtection="1">
      <alignment vertical="center" wrapText="1"/>
      <protection locked="0"/>
    </xf>
    <xf numFmtId="0" fontId="2" fillId="3" borderId="28" xfId="7" applyFont="1" applyFill="1" applyBorder="1" applyAlignment="1" applyProtection="1">
      <alignment horizontal="justify" vertical="center" wrapText="1"/>
      <protection locked="0"/>
    </xf>
    <xf numFmtId="0" fontId="2" fillId="3" borderId="28" xfId="7" applyFont="1" applyFill="1" applyBorder="1" applyAlignment="1" applyProtection="1">
      <alignment horizontal="center" vertical="center" wrapText="1"/>
      <protection locked="0"/>
    </xf>
    <xf numFmtId="0" fontId="2" fillId="2" borderId="28" xfId="7" applyFont="1" applyFill="1" applyBorder="1" applyAlignment="1" applyProtection="1">
      <alignment vertical="center" wrapText="1"/>
      <protection locked="0"/>
    </xf>
    <xf numFmtId="0" fontId="2" fillId="2" borderId="28" xfId="7" applyFont="1" applyFill="1" applyBorder="1" applyAlignment="1" applyProtection="1">
      <alignment horizontal="justify" vertical="center" wrapText="1"/>
      <protection locked="0"/>
    </xf>
    <xf numFmtId="0" fontId="11" fillId="2" borderId="28" xfId="7" applyFont="1" applyFill="1" applyBorder="1" applyAlignment="1" applyProtection="1">
      <alignment vertical="center" wrapText="1"/>
      <protection locked="0"/>
    </xf>
    <xf numFmtId="0" fontId="2" fillId="2" borderId="28" xfId="7" applyFont="1" applyFill="1" applyBorder="1" applyAlignment="1" applyProtection="1">
      <alignment horizontal="center" vertical="center" wrapText="1"/>
      <protection locked="0"/>
    </xf>
    <xf numFmtId="0" fontId="4" fillId="0" borderId="0" xfId="7" applyFont="1">
      <alignment vertical="center"/>
    </xf>
    <xf numFmtId="0" fontId="2" fillId="4" borderId="6" xfId="7" applyFont="1" applyFill="1" applyBorder="1" applyProtection="1">
      <alignment vertical="center"/>
      <protection locked="0"/>
    </xf>
    <xf numFmtId="0" fontId="2" fillId="4" borderId="7" xfId="7" applyFont="1" applyFill="1" applyBorder="1" applyAlignment="1" applyProtection="1">
      <alignment horizontal="justify" vertical="center" wrapText="1"/>
      <protection locked="0"/>
    </xf>
    <xf numFmtId="0" fontId="2" fillId="4" borderId="7" xfId="7" applyFont="1" applyFill="1" applyBorder="1" applyAlignment="1" applyProtection="1">
      <alignment vertical="center" wrapText="1"/>
      <protection locked="0"/>
    </xf>
    <xf numFmtId="0" fontId="2" fillId="4" borderId="7" xfId="7" applyFont="1" applyFill="1" applyBorder="1" applyAlignment="1" applyProtection="1">
      <alignment horizontal="center" vertical="center" wrapText="1"/>
      <protection locked="0"/>
    </xf>
    <xf numFmtId="0" fontId="2" fillId="4" borderId="8" xfId="7" applyFont="1" applyFill="1" applyBorder="1" applyAlignment="1" applyProtection="1">
      <alignment vertical="center" wrapText="1"/>
      <protection locked="0"/>
    </xf>
    <xf numFmtId="0" fontId="2" fillId="0" borderId="9" xfId="7" applyFont="1" applyBorder="1" applyAlignment="1">
      <alignment vertical="center" wrapText="1"/>
    </xf>
    <xf numFmtId="0" fontId="2" fillId="0" borderId="13" xfId="7" applyFont="1" applyBorder="1" applyAlignment="1">
      <alignment vertical="center" wrapText="1"/>
    </xf>
    <xf numFmtId="0" fontId="2" fillId="0" borderId="13" xfId="7" applyFont="1" applyBorder="1" applyAlignment="1">
      <alignment horizontal="center" vertical="center" wrapText="1"/>
    </xf>
    <xf numFmtId="0" fontId="2" fillId="0" borderId="10" xfId="7" applyFont="1" applyBorder="1" applyAlignment="1">
      <alignment vertical="center" wrapText="1"/>
    </xf>
    <xf numFmtId="0" fontId="13" fillId="0" borderId="0" xfId="7" applyFont="1" applyAlignment="1">
      <alignment vertical="center" shrinkToFit="1"/>
    </xf>
    <xf numFmtId="0" fontId="20" fillId="0" borderId="0" xfId="0" applyFont="1">
      <alignment vertical="center"/>
    </xf>
    <xf numFmtId="0" fontId="7"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horizontal="left" vertical="center"/>
    </xf>
    <xf numFmtId="0" fontId="7" fillId="0" borderId="0" xfId="0" applyFont="1" applyAlignment="1">
      <alignment horizontal="left" vertical="center" wrapText="1"/>
    </xf>
    <xf numFmtId="0" fontId="4" fillId="0" borderId="31" xfId="0" applyFont="1" applyBorder="1" applyAlignment="1">
      <alignment horizontal="left" vertical="center"/>
    </xf>
    <xf numFmtId="0" fontId="4" fillId="0" borderId="32" xfId="0" applyFont="1" applyBorder="1" applyAlignment="1">
      <alignment horizontal="left"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xf>
    <xf numFmtId="0" fontId="21" fillId="0" borderId="0" xfId="0" applyFont="1">
      <alignment vertical="center"/>
    </xf>
    <xf numFmtId="0" fontId="7" fillId="0" borderId="35" xfId="0" applyFont="1" applyBorder="1" applyAlignment="1">
      <alignment horizontal="left" vertical="center"/>
    </xf>
    <xf numFmtId="0" fontId="18" fillId="0" borderId="0" xfId="0" applyFont="1" applyAlignment="1">
      <alignment horizontal="left" vertical="center" wrapText="1"/>
    </xf>
    <xf numFmtId="0" fontId="7" fillId="0" borderId="12" xfId="0" applyFont="1" applyBorder="1" applyAlignment="1">
      <alignment horizontal="center" vertical="center" wrapText="1"/>
    </xf>
    <xf numFmtId="0" fontId="22" fillId="5" borderId="36" xfId="0" applyFont="1" applyFill="1" applyBorder="1" applyAlignment="1">
      <alignment horizontal="center" vertical="center"/>
    </xf>
    <xf numFmtId="0" fontId="7" fillId="0" borderId="37" xfId="0" applyFont="1" applyBorder="1">
      <alignment vertical="center"/>
    </xf>
    <xf numFmtId="0" fontId="18" fillId="0" borderId="38" xfId="0" applyFont="1" applyBorder="1" applyAlignment="1">
      <alignment vertical="center" wrapText="1"/>
    </xf>
    <xf numFmtId="0" fontId="18" fillId="0" borderId="39" xfId="0" applyFont="1" applyBorder="1" applyAlignment="1">
      <alignment horizontal="center" vertical="center" wrapText="1"/>
    </xf>
    <xf numFmtId="0" fontId="7" fillId="0" borderId="40" xfId="0" applyFont="1" applyBorder="1">
      <alignment vertical="center"/>
    </xf>
    <xf numFmtId="0" fontId="7" fillId="0" borderId="35" xfId="0" applyFont="1" applyBorder="1">
      <alignment vertical="center"/>
    </xf>
    <xf numFmtId="0" fontId="18" fillId="0" borderId="0" xfId="0" applyFont="1" applyAlignment="1">
      <alignment vertical="center" wrapText="1"/>
    </xf>
    <xf numFmtId="0" fontId="18" fillId="0" borderId="12" xfId="0" applyFont="1" applyBorder="1" applyAlignment="1">
      <alignment horizontal="center" vertical="center" wrapText="1"/>
    </xf>
    <xf numFmtId="0" fontId="7" fillId="0" borderId="36" xfId="0" applyFont="1" applyBorder="1">
      <alignment vertical="center"/>
    </xf>
    <xf numFmtId="0" fontId="7" fillId="0" borderId="41" xfId="0" applyFont="1" applyBorder="1">
      <alignment vertical="center"/>
    </xf>
    <xf numFmtId="0" fontId="18" fillId="0" borderId="42" xfId="0" applyFont="1" applyBorder="1" applyAlignment="1">
      <alignment vertical="center" wrapText="1"/>
    </xf>
    <xf numFmtId="0" fontId="18" fillId="0" borderId="43" xfId="0" applyFont="1" applyBorder="1" applyAlignment="1">
      <alignment horizontal="center" vertical="center" wrapText="1"/>
    </xf>
    <xf numFmtId="0" fontId="22" fillId="5" borderId="44" xfId="0" applyFont="1" applyFill="1" applyBorder="1" applyAlignment="1">
      <alignment horizontal="center" vertical="center"/>
    </xf>
    <xf numFmtId="0" fontId="4" fillId="0" borderId="45" xfId="0" applyFont="1" applyBorder="1" applyAlignment="1">
      <alignment horizontal="left" vertical="center"/>
    </xf>
    <xf numFmtId="0" fontId="23" fillId="0" borderId="7" xfId="0" applyFont="1" applyBorder="1" applyAlignment="1">
      <alignment horizontal="left" vertical="center" wrapText="1"/>
    </xf>
    <xf numFmtId="0" fontId="4" fillId="0" borderId="28" xfId="0" applyFont="1" applyBorder="1" applyAlignment="1">
      <alignment horizontal="center" vertical="center" wrapText="1"/>
    </xf>
    <xf numFmtId="0" fontId="4" fillId="0" borderId="46" xfId="0" applyFont="1" applyBorder="1" applyAlignment="1">
      <alignment horizontal="center" vertical="center"/>
    </xf>
    <xf numFmtId="0" fontId="7" fillId="0" borderId="41" xfId="0" applyFont="1" applyBorder="1" applyAlignment="1">
      <alignment horizontal="left" vertical="center"/>
    </xf>
    <xf numFmtId="0" fontId="18" fillId="0" borderId="42" xfId="0" applyFont="1" applyBorder="1" applyAlignment="1">
      <alignment horizontal="left" vertical="center" wrapText="1"/>
    </xf>
    <xf numFmtId="0" fontId="7" fillId="0" borderId="43" xfId="0" applyFont="1" applyBorder="1" applyAlignment="1">
      <alignment horizontal="center" vertical="center" wrapText="1"/>
    </xf>
    <xf numFmtId="0" fontId="7" fillId="0" borderId="42" xfId="0" applyFont="1" applyBorder="1" applyAlignment="1">
      <alignment vertical="center" wrapText="1"/>
    </xf>
    <xf numFmtId="0" fontId="7" fillId="0" borderId="47" xfId="0" applyFont="1" applyBorder="1">
      <alignment vertical="center"/>
    </xf>
    <xf numFmtId="0" fontId="7" fillId="0" borderId="13" xfId="0" applyFont="1" applyBorder="1" applyAlignment="1">
      <alignment vertical="center" wrapText="1"/>
    </xf>
    <xf numFmtId="0" fontId="7" fillId="0" borderId="14" xfId="0" applyFont="1" applyBorder="1" applyAlignment="1">
      <alignment horizontal="center" vertical="center" wrapText="1"/>
    </xf>
    <xf numFmtId="0" fontId="7" fillId="0" borderId="48" xfId="0" applyFont="1" applyBorder="1">
      <alignment vertical="center"/>
    </xf>
    <xf numFmtId="0" fontId="4" fillId="0" borderId="47" xfId="0" applyFont="1" applyBorder="1" applyAlignment="1">
      <alignment horizontal="left" vertical="center"/>
    </xf>
    <xf numFmtId="0" fontId="4" fillId="0" borderId="13" xfId="0" applyFont="1" applyBorder="1" applyAlignment="1">
      <alignment vertical="center" wrapText="1"/>
    </xf>
    <xf numFmtId="0" fontId="4" fillId="0" borderId="14" xfId="0" applyFont="1" applyBorder="1" applyAlignment="1">
      <alignment horizontal="center" vertical="center" wrapText="1"/>
    </xf>
    <xf numFmtId="0" fontId="4" fillId="0" borderId="48" xfId="0" applyFont="1" applyBorder="1" applyAlignment="1">
      <alignment horizontal="center" vertical="center"/>
    </xf>
    <xf numFmtId="0" fontId="7" fillId="0" borderId="38" xfId="0" applyFont="1" applyBorder="1" applyAlignment="1">
      <alignment vertical="center" wrapText="1"/>
    </xf>
    <xf numFmtId="0" fontId="7" fillId="0" borderId="39" xfId="0" applyFont="1" applyBorder="1" applyAlignment="1">
      <alignment horizontal="center" vertical="center" wrapText="1"/>
    </xf>
    <xf numFmtId="0" fontId="7" fillId="0" borderId="49" xfId="0" applyFont="1" applyBorder="1">
      <alignment vertical="center"/>
    </xf>
    <xf numFmtId="0" fontId="7" fillId="0" borderId="50" xfId="0" applyFont="1" applyBorder="1" applyAlignment="1">
      <alignment vertical="center" wrapText="1"/>
    </xf>
    <xf numFmtId="0" fontId="18" fillId="0" borderId="51" xfId="0" applyFont="1" applyBorder="1" applyAlignment="1">
      <alignment horizontal="center" vertical="center" wrapText="1"/>
    </xf>
    <xf numFmtId="0" fontId="22" fillId="5" borderId="52" xfId="0" applyFont="1" applyFill="1" applyBorder="1" applyAlignment="1">
      <alignment horizontal="center" vertical="center"/>
    </xf>
    <xf numFmtId="0" fontId="7" fillId="0" borderId="0" xfId="0" applyFont="1" applyAlignment="1">
      <alignment horizontal="left" vertical="center" wrapText="1"/>
    </xf>
    <xf numFmtId="0" fontId="2" fillId="0" borderId="0" xfId="0" applyFont="1" applyAlignment="1">
      <alignment horizontal="right" vertical="center" wrapText="1"/>
    </xf>
    <xf numFmtId="0" fontId="2" fillId="0" borderId="0" xfId="0" applyFont="1" applyAlignment="1">
      <alignment horizontal="justify" vertical="center" wrapText="1"/>
    </xf>
    <xf numFmtId="0" fontId="2" fillId="0" borderId="0" xfId="0" applyFont="1" applyAlignment="1">
      <alignment vertical="center"/>
    </xf>
    <xf numFmtId="0" fontId="4" fillId="0" borderId="0" xfId="0" applyFont="1" applyAlignment="1">
      <alignment horizontal="center" vertical="center"/>
    </xf>
    <xf numFmtId="0" fontId="2" fillId="0" borderId="2" xfId="0" applyFont="1" applyBorder="1" applyAlignment="1">
      <alignment horizontal="right" vertical="center" wrapText="1"/>
    </xf>
    <xf numFmtId="0" fontId="2" fillId="0" borderId="0" xfId="0" applyFont="1" applyAlignment="1" applyProtection="1">
      <alignment vertical="center" wrapText="1"/>
      <protection locked="0"/>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3" borderId="0" xfId="0" applyFont="1" applyFill="1" applyAlignment="1" applyProtection="1">
      <alignment vertical="center" wrapText="1"/>
      <protection locked="0"/>
    </xf>
    <xf numFmtId="0" fontId="6" fillId="2" borderId="0" xfId="0" applyFont="1" applyFill="1" applyAlignment="1" applyProtection="1">
      <alignment vertical="center" wrapText="1"/>
      <protection locked="0"/>
    </xf>
    <xf numFmtId="0" fontId="2" fillId="0" borderId="0" xfId="0" applyFont="1" applyAlignment="1">
      <alignment horizontal="left" vertical="top" wrapText="1"/>
    </xf>
    <xf numFmtId="0" fontId="2" fillId="0" borderId="1" xfId="0" applyFont="1" applyBorder="1" applyAlignment="1">
      <alignment vertical="top" wrapText="1"/>
    </xf>
    <xf numFmtId="0" fontId="2" fillId="0" borderId="2" xfId="0" applyFont="1" applyBorder="1" applyAlignment="1">
      <alignment vertical="top" wrapText="1"/>
    </xf>
    <xf numFmtId="0" fontId="2" fillId="3" borderId="6" xfId="0" applyFont="1" applyFill="1" applyBorder="1" applyAlignment="1" applyProtection="1">
      <alignment vertical="center" wrapText="1"/>
      <protection locked="0"/>
    </xf>
    <xf numFmtId="0" fontId="2" fillId="3" borderId="7" xfId="0" applyFont="1" applyFill="1" applyBorder="1" applyAlignment="1" applyProtection="1">
      <alignment vertical="center" wrapText="1"/>
      <protection locked="0"/>
    </xf>
    <xf numFmtId="0" fontId="2" fillId="3" borderId="8" xfId="0" applyFont="1" applyFill="1" applyBorder="1" applyAlignment="1" applyProtection="1">
      <alignment vertical="center" wrapText="1"/>
      <protection locked="0"/>
    </xf>
    <xf numFmtId="0" fontId="2" fillId="0" borderId="3"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9" xfId="0" applyFont="1" applyBorder="1" applyAlignment="1">
      <alignment vertical="top" wrapText="1"/>
    </xf>
    <xf numFmtId="0" fontId="2" fillId="0" borderId="10" xfId="0" applyFont="1" applyBorder="1" applyAlignment="1">
      <alignment vertical="top" wrapText="1"/>
    </xf>
    <xf numFmtId="0" fontId="2" fillId="3" borderId="2" xfId="0" applyFont="1" applyFill="1" applyBorder="1" applyAlignment="1" applyProtection="1">
      <alignment vertical="center" wrapText="1"/>
      <protection locked="0"/>
    </xf>
    <xf numFmtId="0" fontId="2" fillId="4" borderId="4" xfId="0" applyFont="1" applyFill="1" applyBorder="1" applyAlignment="1">
      <alignment vertical="center" wrapText="1"/>
    </xf>
    <xf numFmtId="0" fontId="2" fillId="4" borderId="0" xfId="0" applyFont="1" applyFill="1" applyAlignment="1">
      <alignment vertical="center" wrapText="1"/>
    </xf>
    <xf numFmtId="0" fontId="6" fillId="0" borderId="4" xfId="0" applyFont="1" applyBorder="1" applyAlignment="1">
      <alignment vertical="center" wrapText="1"/>
    </xf>
    <xf numFmtId="0" fontId="6" fillId="0" borderId="0" xfId="0" applyFont="1" applyAlignment="1">
      <alignment vertical="center" wrapText="1"/>
    </xf>
    <xf numFmtId="0" fontId="6" fillId="0" borderId="5" xfId="0" applyFont="1" applyBorder="1" applyAlignment="1">
      <alignment vertical="center" wrapText="1"/>
    </xf>
    <xf numFmtId="0" fontId="2" fillId="0" borderId="11" xfId="0" applyFont="1" applyBorder="1" applyAlignment="1">
      <alignment vertical="top" wrapText="1"/>
    </xf>
    <xf numFmtId="0" fontId="2" fillId="0" borderId="12" xfId="0" applyFont="1" applyBorder="1" applyAlignment="1">
      <alignment vertical="top" wrapText="1"/>
    </xf>
    <xf numFmtId="0" fontId="2" fillId="0" borderId="14" xfId="0" applyFont="1" applyBorder="1" applyAlignment="1">
      <alignment vertical="top"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3" borderId="4" xfId="0" applyFont="1" applyFill="1" applyBorder="1" applyAlignment="1">
      <alignment vertical="center" wrapText="1"/>
    </xf>
    <xf numFmtId="0" fontId="2" fillId="3" borderId="0" xfId="0" applyFont="1" applyFill="1" applyAlignment="1">
      <alignment vertical="center" wrapText="1"/>
    </xf>
    <xf numFmtId="0" fontId="2" fillId="2" borderId="4" xfId="0" applyFont="1" applyFill="1" applyBorder="1" applyAlignment="1">
      <alignment vertical="center" wrapText="1"/>
    </xf>
    <xf numFmtId="0" fontId="2" fillId="2" borderId="0" xfId="0" applyFont="1" applyFill="1" applyAlignment="1">
      <alignment vertical="center" wrapText="1"/>
    </xf>
    <xf numFmtId="0" fontId="2" fillId="2" borderId="9" xfId="0" applyFont="1" applyFill="1" applyBorder="1" applyAlignment="1">
      <alignment vertical="center" wrapText="1"/>
    </xf>
    <xf numFmtId="0" fontId="2" fillId="2" borderId="13" xfId="0" applyFont="1" applyFill="1" applyBorder="1" applyAlignment="1">
      <alignment vertical="center" wrapText="1"/>
    </xf>
    <xf numFmtId="0" fontId="6" fillId="0" borderId="9" xfId="0" applyFont="1" applyBorder="1" applyAlignment="1">
      <alignment horizontal="left" vertical="center" wrapText="1"/>
    </xf>
    <xf numFmtId="0" fontId="6" fillId="0" borderId="13" xfId="0" applyFont="1" applyBorder="1" applyAlignment="1">
      <alignment horizontal="left" vertical="center" wrapText="1"/>
    </xf>
    <xf numFmtId="0" fontId="6" fillId="0" borderId="10" xfId="0" applyFont="1" applyBorder="1" applyAlignment="1">
      <alignment horizontal="left" vertical="center" wrapText="1"/>
    </xf>
    <xf numFmtId="0" fontId="11" fillId="3" borderId="1" xfId="0" applyFont="1" applyFill="1" applyBorder="1" applyAlignment="1" applyProtection="1">
      <alignment vertical="center" wrapText="1"/>
      <protection locked="0"/>
    </xf>
    <xf numFmtId="0" fontId="11" fillId="3" borderId="2" xfId="0" applyFont="1" applyFill="1" applyBorder="1" applyAlignment="1" applyProtection="1">
      <alignment vertical="center" wrapText="1"/>
      <protection locked="0"/>
    </xf>
    <xf numFmtId="0" fontId="11" fillId="3" borderId="14" xfId="0" applyFont="1" applyFill="1" applyBorder="1" applyAlignment="1" applyProtection="1">
      <alignment vertical="center" wrapText="1"/>
      <protection locked="0"/>
    </xf>
    <xf numFmtId="0" fontId="2" fillId="0" borderId="0" xfId="0" applyFont="1" applyAlignment="1">
      <alignment vertical="center" wrapText="1"/>
    </xf>
    <xf numFmtId="0" fontId="2" fillId="0" borderId="13" xfId="0" applyFont="1" applyBorder="1" applyAlignment="1">
      <alignment vertical="top"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8" xfId="0" applyFont="1" applyBorder="1" applyAlignment="1">
      <alignment horizontal="center" vertical="center" wrapText="1"/>
    </xf>
    <xf numFmtId="0" fontId="6" fillId="3" borderId="18" xfId="0" applyFont="1" applyFill="1" applyBorder="1" applyAlignment="1" applyProtection="1">
      <alignment vertical="center" wrapText="1" shrinkToFit="1"/>
      <protection locked="0"/>
    </xf>
    <xf numFmtId="0" fontId="6" fillId="3" borderId="19" xfId="0" applyFont="1" applyFill="1" applyBorder="1" applyAlignment="1" applyProtection="1">
      <alignment vertical="center" wrapText="1" shrinkToFit="1"/>
      <protection locked="0"/>
    </xf>
    <xf numFmtId="0" fontId="6" fillId="3" borderId="21" xfId="0" applyFont="1" applyFill="1" applyBorder="1" applyAlignment="1" applyProtection="1">
      <alignment vertical="center" wrapText="1"/>
      <protection locked="0"/>
    </xf>
    <xf numFmtId="0" fontId="6" fillId="3" borderId="22" xfId="0" applyFont="1" applyFill="1" applyBorder="1" applyAlignment="1" applyProtection="1">
      <alignment vertical="center" wrapText="1"/>
      <protection locked="0"/>
    </xf>
    <xf numFmtId="0" fontId="6" fillId="2" borderId="23" xfId="0" applyFont="1" applyFill="1" applyBorder="1" applyAlignment="1" applyProtection="1">
      <alignment vertical="center" wrapText="1" shrinkToFit="1"/>
      <protection locked="0"/>
    </xf>
    <xf numFmtId="0" fontId="6" fillId="2" borderId="24" xfId="0" applyFont="1" applyFill="1" applyBorder="1" applyAlignment="1" applyProtection="1">
      <alignment vertical="center" wrapText="1" shrinkToFit="1"/>
      <protection locked="0"/>
    </xf>
    <xf numFmtId="0" fontId="6" fillId="2" borderId="26" xfId="0" applyFont="1" applyFill="1" applyBorder="1" applyAlignment="1" applyProtection="1">
      <alignment vertical="center" wrapText="1"/>
      <protection locked="0"/>
    </xf>
    <xf numFmtId="0" fontId="6" fillId="2" borderId="27" xfId="0" applyFont="1" applyFill="1" applyBorder="1" applyAlignment="1" applyProtection="1">
      <alignment vertical="center" wrapText="1"/>
      <protection locked="0"/>
    </xf>
    <xf numFmtId="0" fontId="2" fillId="0" borderId="3" xfId="0" applyFont="1" applyBorder="1" applyAlignment="1">
      <alignment horizontal="center" vertical="center" wrapText="1"/>
    </xf>
    <xf numFmtId="0" fontId="2" fillId="0" borderId="28" xfId="0" applyFont="1" applyBorder="1" applyAlignment="1">
      <alignment horizontal="left" vertical="top" wrapText="1"/>
    </xf>
    <xf numFmtId="0" fontId="2" fillId="3" borderId="1"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0" borderId="4" xfId="0" applyFont="1" applyBorder="1" applyAlignment="1">
      <alignment vertical="center" wrapText="1"/>
    </xf>
    <xf numFmtId="0" fontId="2" fillId="0" borderId="5" xfId="0" applyFont="1" applyBorder="1" applyAlignment="1">
      <alignment vertical="center" wrapText="1"/>
    </xf>
    <xf numFmtId="0" fontId="2" fillId="3" borderId="4" xfId="0" applyFont="1" applyFill="1" applyBorder="1" applyAlignment="1" applyProtection="1">
      <alignment vertical="center" wrapText="1"/>
      <protection locked="0"/>
    </xf>
    <xf numFmtId="0" fontId="2" fillId="3" borderId="0" xfId="0" applyFont="1" applyFill="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3" borderId="4" xfId="0" applyFont="1" applyFill="1" applyBorder="1" applyAlignment="1">
      <alignment vertical="top" wrapText="1"/>
    </xf>
    <xf numFmtId="0" fontId="2" fillId="3" borderId="0" xfId="0" applyFont="1" applyFill="1" applyAlignment="1">
      <alignment vertical="top" wrapText="1"/>
    </xf>
    <xf numFmtId="0" fontId="2" fillId="3" borderId="5" xfId="0" applyFont="1" applyFill="1" applyBorder="1" applyAlignment="1">
      <alignment vertical="top" wrapText="1"/>
    </xf>
    <xf numFmtId="0" fontId="2" fillId="2" borderId="10" xfId="0" applyFont="1" applyFill="1" applyBorder="1" applyAlignment="1">
      <alignment vertical="center" wrapText="1"/>
    </xf>
    <xf numFmtId="0" fontId="2" fillId="4" borderId="9" xfId="0" applyFont="1" applyFill="1" applyBorder="1" applyAlignment="1">
      <alignment vertical="center" shrinkToFit="1"/>
    </xf>
    <xf numFmtId="0" fontId="2" fillId="4" borderId="13" xfId="0" applyFont="1" applyFill="1" applyBorder="1" applyAlignment="1">
      <alignment vertical="center" shrinkToFit="1"/>
    </xf>
    <xf numFmtId="0" fontId="2" fillId="4" borderId="10" xfId="0" applyFont="1" applyFill="1" applyBorder="1" applyAlignment="1">
      <alignment vertical="center" shrinkToFit="1"/>
    </xf>
    <xf numFmtId="0" fontId="17" fillId="4" borderId="1" xfId="0" applyFont="1" applyFill="1" applyBorder="1" applyAlignment="1">
      <alignment vertical="center" wrapText="1"/>
    </xf>
    <xf numFmtId="0" fontId="17" fillId="4" borderId="2" xfId="0" applyFont="1" applyFill="1" applyBorder="1" applyAlignment="1">
      <alignment vertical="center" wrapText="1"/>
    </xf>
    <xf numFmtId="0" fontId="11" fillId="0" borderId="12" xfId="0" applyFont="1" applyBorder="1" applyAlignment="1">
      <alignment horizontal="left" vertical="top" wrapText="1"/>
    </xf>
    <xf numFmtId="0" fontId="2" fillId="0" borderId="12" xfId="0" applyFont="1" applyBorder="1" applyAlignment="1">
      <alignment horizontal="left" vertical="top" wrapText="1"/>
    </xf>
    <xf numFmtId="0" fontId="2" fillId="0" borderId="14" xfId="0" applyFont="1" applyBorder="1" applyAlignment="1">
      <alignment horizontal="left" vertical="top" wrapText="1"/>
    </xf>
    <xf numFmtId="0" fontId="2" fillId="5" borderId="0" xfId="0" applyFont="1" applyFill="1" applyAlignment="1" applyProtection="1">
      <alignment vertical="center" wrapText="1"/>
      <protection locked="0"/>
    </xf>
    <xf numFmtId="0" fontId="2" fillId="5" borderId="5" xfId="0" applyFont="1" applyFill="1" applyBorder="1" applyAlignment="1" applyProtection="1">
      <alignment vertical="center" wrapText="1"/>
      <protection locked="0"/>
    </xf>
    <xf numFmtId="0" fontId="17" fillId="4" borderId="3" xfId="0" applyFont="1" applyFill="1" applyBorder="1" applyAlignment="1">
      <alignment vertical="center" wrapText="1"/>
    </xf>
    <xf numFmtId="0" fontId="2" fillId="0" borderId="9" xfId="0" applyFont="1" applyBorder="1" applyAlignment="1">
      <alignment vertical="center" shrinkToFit="1"/>
    </xf>
    <xf numFmtId="0" fontId="2" fillId="0" borderId="13" xfId="0" applyFont="1" applyBorder="1" applyAlignment="1">
      <alignment vertical="center" shrinkToFit="1"/>
    </xf>
    <xf numFmtId="0" fontId="2" fillId="0" borderId="10" xfId="0" applyFont="1" applyBorder="1" applyAlignment="1">
      <alignment vertical="center" shrinkToFit="1"/>
    </xf>
    <xf numFmtId="0" fontId="2" fillId="2" borderId="6" xfId="0" applyFont="1" applyFill="1" applyBorder="1" applyAlignment="1" applyProtection="1">
      <alignment vertical="center" wrapText="1"/>
      <protection locked="0"/>
    </xf>
    <xf numFmtId="0" fontId="2" fillId="2" borderId="7" xfId="0" applyFont="1" applyFill="1" applyBorder="1" applyAlignment="1" applyProtection="1">
      <alignment vertical="center" wrapText="1"/>
      <protection locked="0"/>
    </xf>
    <xf numFmtId="0" fontId="2" fillId="2" borderId="8" xfId="0" applyFont="1" applyFill="1" applyBorder="1" applyAlignment="1" applyProtection="1">
      <alignment vertical="center" wrapText="1"/>
      <protection locked="0"/>
    </xf>
    <xf numFmtId="0" fontId="2" fillId="5" borderId="13" xfId="0" applyFont="1" applyFill="1" applyBorder="1" applyAlignment="1" applyProtection="1">
      <alignment vertical="center" wrapText="1"/>
      <protection locked="0"/>
    </xf>
    <xf numFmtId="0" fontId="2" fillId="5" borderId="10" xfId="0" applyFont="1" applyFill="1" applyBorder="1" applyAlignment="1" applyProtection="1">
      <alignment vertical="center" wrapText="1"/>
      <protection locked="0"/>
    </xf>
    <xf numFmtId="0" fontId="2" fillId="5" borderId="28" xfId="0" applyFont="1" applyFill="1" applyBorder="1" applyAlignment="1" applyProtection="1">
      <alignment horizontal="justify" vertical="center" wrapText="1"/>
      <protection locked="0"/>
    </xf>
    <xf numFmtId="0" fontId="2" fillId="0" borderId="28" xfId="0" applyFont="1" applyBorder="1" applyAlignment="1">
      <alignment horizontal="justify" vertical="top" wrapText="1"/>
    </xf>
    <xf numFmtId="0" fontId="17" fillId="4" borderId="6" xfId="0" applyFont="1" applyFill="1" applyBorder="1" applyAlignment="1">
      <alignment vertical="center" wrapText="1"/>
    </xf>
    <xf numFmtId="0" fontId="17" fillId="4" borderId="7" xfId="0" applyFont="1" applyFill="1" applyBorder="1" applyAlignment="1">
      <alignment vertical="center" wrapText="1"/>
    </xf>
    <xf numFmtId="0" fontId="4" fillId="0" borderId="0" xfId="2" applyFont="1" applyAlignment="1">
      <alignment horizontal="center" vertical="center"/>
    </xf>
    <xf numFmtId="0" fontId="2" fillId="0" borderId="11" xfId="2" applyFont="1" applyBorder="1" applyAlignment="1">
      <alignment horizontal="center" vertical="center" wrapText="1"/>
    </xf>
    <xf numFmtId="0" fontId="2" fillId="0" borderId="14" xfId="2" applyFont="1" applyBorder="1" applyAlignment="1">
      <alignment horizontal="center" vertical="center" wrapText="1"/>
    </xf>
    <xf numFmtId="0" fontId="2" fillId="0" borderId="6" xfId="2" applyFont="1" applyBorder="1" applyAlignment="1">
      <alignment horizontal="center" vertical="center" wrapText="1"/>
    </xf>
    <xf numFmtId="0" fontId="2" fillId="0" borderId="7" xfId="2" applyFont="1" applyBorder="1" applyAlignment="1">
      <alignment horizontal="center" vertical="center" wrapText="1"/>
    </xf>
    <xf numFmtId="0" fontId="2" fillId="0" borderId="8" xfId="2" applyFont="1" applyBorder="1" applyAlignment="1">
      <alignment horizontal="center" vertical="center" wrapText="1"/>
    </xf>
    <xf numFmtId="0" fontId="11" fillId="0" borderId="11" xfId="2" applyFont="1" applyBorder="1" applyAlignment="1">
      <alignment horizontal="center" vertical="center" wrapText="1"/>
    </xf>
    <xf numFmtId="0" fontId="11" fillId="0" borderId="14" xfId="2" applyFont="1" applyBorder="1" applyAlignment="1">
      <alignment horizontal="center" vertical="center" wrapText="1"/>
    </xf>
    <xf numFmtId="0" fontId="4" fillId="0" borderId="0" xfId="7" applyFont="1" applyAlignment="1">
      <alignment horizontal="center" vertical="center"/>
    </xf>
    <xf numFmtId="0" fontId="7" fillId="0" borderId="0" xfId="7" applyFont="1" applyAlignment="1">
      <alignment horizontal="center" vertical="center"/>
    </xf>
    <xf numFmtId="0" fontId="2" fillId="0" borderId="11" xfId="7" applyFont="1" applyBorder="1" applyAlignment="1">
      <alignment horizontal="center" vertical="center" wrapText="1"/>
    </xf>
    <xf numFmtId="0" fontId="2" fillId="0" borderId="12" xfId="7" applyFont="1" applyBorder="1" applyAlignment="1">
      <alignment horizontal="center" vertical="center" wrapText="1"/>
    </xf>
    <xf numFmtId="0" fontId="2" fillId="0" borderId="14" xfId="7" applyFont="1" applyBorder="1" applyAlignment="1">
      <alignment horizontal="center" vertical="center" wrapText="1"/>
    </xf>
    <xf numFmtId="0" fontId="2" fillId="0" borderId="28" xfId="7" applyFont="1" applyBorder="1" applyAlignment="1">
      <alignment horizontal="center" vertical="center" wrapText="1"/>
    </xf>
    <xf numFmtId="0" fontId="11" fillId="0" borderId="11" xfId="7" applyFont="1" applyBorder="1" applyAlignment="1">
      <alignment horizontal="center" vertical="center" wrapText="1"/>
    </xf>
    <xf numFmtId="0" fontId="11" fillId="0" borderId="12" xfId="7" applyFont="1" applyBorder="1" applyAlignment="1">
      <alignment horizontal="center" vertical="center" wrapText="1"/>
    </xf>
    <xf numFmtId="0" fontId="11" fillId="0" borderId="14" xfId="7" applyFont="1" applyBorder="1" applyAlignment="1">
      <alignment horizontal="center" vertical="center" wrapText="1"/>
    </xf>
    <xf numFmtId="0" fontId="2" fillId="0" borderId="6" xfId="7" applyFont="1" applyBorder="1" applyAlignment="1">
      <alignment horizontal="center" vertical="center" wrapText="1"/>
    </xf>
    <xf numFmtId="0" fontId="2" fillId="0" borderId="8" xfId="7" applyFont="1" applyBorder="1" applyAlignment="1">
      <alignment horizontal="center" vertical="center" wrapText="1"/>
    </xf>
    <xf numFmtId="0" fontId="7" fillId="0" borderId="0" xfId="0" applyFont="1" applyAlignment="1">
      <alignment horizontal="center" vertical="center"/>
    </xf>
    <xf numFmtId="0" fontId="2" fillId="0" borderId="28"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5" applyFont="1" applyBorder="1" applyAlignment="1">
      <alignment horizontal="center" vertical="center" wrapText="1"/>
    </xf>
    <xf numFmtId="0" fontId="2" fillId="0" borderId="12" xfId="5" applyFont="1" applyBorder="1" applyAlignment="1">
      <alignment horizontal="center" vertical="center" wrapText="1"/>
    </xf>
    <xf numFmtId="0" fontId="2" fillId="0" borderId="14" xfId="5" applyFont="1" applyBorder="1" applyAlignment="1">
      <alignment horizontal="center" vertical="center" wrapText="1"/>
    </xf>
    <xf numFmtId="14" fontId="2" fillId="5" borderId="1" xfId="5" applyNumberFormat="1" applyFont="1" applyFill="1" applyBorder="1" applyAlignment="1" applyProtection="1">
      <alignment vertical="center" wrapText="1"/>
      <protection locked="0"/>
    </xf>
    <xf numFmtId="14" fontId="2" fillId="5" borderId="2" xfId="5" applyNumberFormat="1" applyFont="1" applyFill="1" applyBorder="1" applyAlignment="1" applyProtection="1">
      <alignment vertical="center" wrapText="1"/>
      <protection locked="0"/>
    </xf>
    <xf numFmtId="14" fontId="2" fillId="5" borderId="3" xfId="5" applyNumberFormat="1" applyFont="1" applyFill="1" applyBorder="1" applyAlignment="1" applyProtection="1">
      <alignment vertical="center" wrapText="1"/>
      <protection locked="0"/>
    </xf>
    <xf numFmtId="14" fontId="2" fillId="5" borderId="4" xfId="5" applyNumberFormat="1" applyFont="1" applyFill="1" applyBorder="1" applyAlignment="1" applyProtection="1">
      <alignment vertical="center" wrapText="1"/>
      <protection locked="0"/>
    </xf>
    <xf numFmtId="14" fontId="2" fillId="5" borderId="0" xfId="5" applyNumberFormat="1" applyFont="1" applyFill="1" applyAlignment="1" applyProtection="1">
      <alignment vertical="center" wrapText="1"/>
      <protection locked="0"/>
    </xf>
    <xf numFmtId="14" fontId="2" fillId="5" borderId="5" xfId="5" applyNumberFormat="1" applyFont="1" applyFill="1" applyBorder="1" applyAlignment="1" applyProtection="1">
      <alignment vertical="center" wrapText="1"/>
      <protection locked="0"/>
    </xf>
    <xf numFmtId="14" fontId="2" fillId="5" borderId="9" xfId="5" applyNumberFormat="1" applyFont="1" applyFill="1" applyBorder="1" applyAlignment="1" applyProtection="1">
      <alignment vertical="center" wrapText="1"/>
      <protection locked="0"/>
    </xf>
    <xf numFmtId="14" fontId="2" fillId="5" borderId="13" xfId="5" applyNumberFormat="1" applyFont="1" applyFill="1" applyBorder="1" applyAlignment="1" applyProtection="1">
      <alignment vertical="center" wrapText="1"/>
      <protection locked="0"/>
    </xf>
    <xf numFmtId="14" fontId="2" fillId="5" borderId="10" xfId="5" applyNumberFormat="1" applyFont="1" applyFill="1" applyBorder="1" applyAlignment="1" applyProtection="1">
      <alignment vertical="center" wrapText="1"/>
      <protection locked="0"/>
    </xf>
    <xf numFmtId="14" fontId="2" fillId="0" borderId="6" xfId="5" applyNumberFormat="1" applyFont="1" applyBorder="1" applyAlignment="1" applyProtection="1">
      <alignment horizontal="center" vertical="center" wrapText="1"/>
      <protection locked="0"/>
    </xf>
    <xf numFmtId="14" fontId="2" fillId="0" borderId="8" xfId="5" applyNumberFormat="1" applyFont="1" applyBorder="1" applyAlignment="1" applyProtection="1">
      <alignment horizontal="center" vertical="center" wrapText="1"/>
      <protection locked="0"/>
    </xf>
    <xf numFmtId="0" fontId="4" fillId="0" borderId="0" xfId="5" applyFont="1" applyAlignment="1">
      <alignment horizontal="center" vertical="center"/>
    </xf>
    <xf numFmtId="0" fontId="7" fillId="0" borderId="0" xfId="5" applyFont="1" applyAlignment="1">
      <alignment horizontal="center" vertical="center"/>
    </xf>
    <xf numFmtId="0" fontId="2" fillId="0" borderId="1" xfId="5" applyFont="1" applyBorder="1" applyAlignment="1">
      <alignment horizontal="center" vertical="center" wrapText="1"/>
    </xf>
    <xf numFmtId="0" fontId="2" fillId="0" borderId="3" xfId="5" applyFont="1" applyBorder="1" applyAlignment="1">
      <alignment horizontal="center" vertical="center" wrapText="1"/>
    </xf>
    <xf numFmtId="0" fontId="2" fillId="0" borderId="9" xfId="5" applyFont="1" applyBorder="1" applyAlignment="1">
      <alignment horizontal="center" vertical="center" wrapText="1"/>
    </xf>
    <xf numFmtId="0" fontId="2" fillId="0" borderId="10" xfId="5" applyFont="1" applyBorder="1" applyAlignment="1">
      <alignment horizontal="center" vertical="center" wrapText="1"/>
    </xf>
    <xf numFmtId="0" fontId="2" fillId="0" borderId="28" xfId="5" applyFont="1" applyBorder="1" applyAlignment="1">
      <alignment horizontal="center" vertical="center" wrapText="1"/>
    </xf>
    <xf numFmtId="0" fontId="2" fillId="0" borderId="2" xfId="5" applyFont="1" applyBorder="1" applyAlignment="1">
      <alignment horizontal="center" vertical="center" wrapText="1"/>
    </xf>
    <xf numFmtId="0" fontId="2" fillId="0" borderId="6" xfId="5" applyFont="1" applyBorder="1" applyAlignment="1">
      <alignment horizontal="center" vertical="center" wrapText="1"/>
    </xf>
    <xf numFmtId="0" fontId="2" fillId="0" borderId="8" xfId="5" applyFont="1" applyBorder="1" applyAlignment="1">
      <alignment horizontal="center" vertical="center" wrapText="1"/>
    </xf>
  </cellXfs>
  <cellStyles count="8">
    <cellStyle name="桁区切り" xfId="1" builtinId="6"/>
    <cellStyle name="桁区切り 6" xfId="4" xr:uid="{77088B8A-6F12-4584-98FF-25B5BACC1A54}"/>
    <cellStyle name="桁区切り 6 2" xfId="6" xr:uid="{DDDBDF78-7036-47A5-A54F-28A70BB0D7EB}"/>
    <cellStyle name="標準" xfId="0" builtinId="0"/>
    <cellStyle name="標準 11" xfId="3" xr:uid="{F01B03B7-7C57-4B37-BB0B-59B2225CEAF0}"/>
    <cellStyle name="標準 11 3" xfId="5" xr:uid="{89FB47FF-3C81-4A4D-BCE8-6F38735024DA}"/>
    <cellStyle name="標準 12" xfId="2" xr:uid="{289637BF-C1E8-4D88-9A72-531D086969A4}"/>
    <cellStyle name="標準 12 2" xfId="7" xr:uid="{FF7C09C5-CD62-4D9A-BE31-4B1DE161340D}"/>
  </cellStyles>
  <dxfs count="39">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1247028</xdr:colOff>
      <xdr:row>9</xdr:row>
      <xdr:rowOff>100293</xdr:rowOff>
    </xdr:from>
    <xdr:to>
      <xdr:col>6</xdr:col>
      <xdr:colOff>669177</xdr:colOff>
      <xdr:row>11</xdr:row>
      <xdr:rowOff>74519</xdr:rowOff>
    </xdr:to>
    <xdr:sp macro="" textlink="">
      <xdr:nvSpPr>
        <xdr:cNvPr id="5" name="吹き出し: 角を丸めた四角形 4">
          <a:extLst>
            <a:ext uri="{FF2B5EF4-FFF2-40B4-BE49-F238E27FC236}">
              <a16:creationId xmlns:a16="http://schemas.microsoft.com/office/drawing/2014/main" id="{D6F057E9-5D99-4B95-AC6C-107775EC97EB}"/>
            </a:ext>
          </a:extLst>
        </xdr:cNvPr>
        <xdr:cNvSpPr/>
      </xdr:nvSpPr>
      <xdr:spPr bwMode="auto">
        <a:xfrm>
          <a:off x="1986616" y="2935381"/>
          <a:ext cx="3682999" cy="781050"/>
        </a:xfrm>
        <a:prstGeom prst="wedgeRoundRectCallout">
          <a:avLst>
            <a:gd name="adj1" fmla="val 37594"/>
            <a:gd name="adj2" fmla="val -80653"/>
            <a:gd name="adj3" fmla="val 16667"/>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latin typeface="Meiryo UI" panose="020B0604030504040204" pitchFamily="50" charset="-128"/>
              <a:ea typeface="Meiryo UI" panose="020B0604030504040204" pitchFamily="50" charset="-128"/>
            </a:rPr>
            <a:t>「使用目的及び使用形態等」「使用状況」「使用期間」「特定有害物質の排出状況」において詳細不明の場合は「不明」と記入してください。</a:t>
          </a:r>
        </a:p>
      </xdr:txBody>
    </xdr:sp>
    <xdr:clientData/>
  </xdr:twoCellAnchor>
  <xdr:twoCellAnchor editAs="oneCell">
    <xdr:from>
      <xdr:col>11</xdr:col>
      <xdr:colOff>163977</xdr:colOff>
      <xdr:row>9</xdr:row>
      <xdr:rowOff>219606</xdr:rowOff>
    </xdr:from>
    <xdr:to>
      <xdr:col>15</xdr:col>
      <xdr:colOff>55093</xdr:colOff>
      <xdr:row>11</xdr:row>
      <xdr:rowOff>311738</xdr:rowOff>
    </xdr:to>
    <xdr:sp macro="" textlink="">
      <xdr:nvSpPr>
        <xdr:cNvPr id="6" name="吹き出し: 角を丸めた四角形 5">
          <a:extLst>
            <a:ext uri="{FF2B5EF4-FFF2-40B4-BE49-F238E27FC236}">
              <a16:creationId xmlns:a16="http://schemas.microsoft.com/office/drawing/2014/main" id="{2A826D35-6740-498B-9426-E34554A58B1C}"/>
            </a:ext>
          </a:extLst>
        </xdr:cNvPr>
        <xdr:cNvSpPr/>
      </xdr:nvSpPr>
      <xdr:spPr bwMode="auto">
        <a:xfrm>
          <a:off x="10370381" y="3062452"/>
          <a:ext cx="3334770" cy="893942"/>
        </a:xfrm>
        <a:prstGeom prst="wedgeRoundRectCallout">
          <a:avLst>
            <a:gd name="adj1" fmla="val -33030"/>
            <a:gd name="adj2" fmla="val -106821"/>
            <a:gd name="adj3" fmla="val 16667"/>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latin typeface="Meiryo UI" panose="020B0604030504040204" pitchFamily="50" charset="-128"/>
              <a:ea typeface="Meiryo UI" panose="020B0604030504040204" pitchFamily="50" charset="-128"/>
            </a:rPr>
            <a:t>「地下施設の概要」において、該当しない場合（地下施設がない場合等）は「なし」と記入してください。詳細不明の場合は「不明」と記入してください。</a:t>
          </a:r>
        </a:p>
      </xdr:txBody>
    </xdr:sp>
    <xdr:clientData/>
  </xdr:twoCellAnchor>
  <xdr:twoCellAnchor editAs="oneCell">
    <xdr:from>
      <xdr:col>6</xdr:col>
      <xdr:colOff>1155698</xdr:colOff>
      <xdr:row>9</xdr:row>
      <xdr:rowOff>102621</xdr:rowOff>
    </xdr:from>
    <xdr:to>
      <xdr:col>11</xdr:col>
      <xdr:colOff>371</xdr:colOff>
      <xdr:row>11</xdr:row>
      <xdr:rowOff>153478</xdr:rowOff>
    </xdr:to>
    <xdr:sp macro="" textlink="">
      <xdr:nvSpPr>
        <xdr:cNvPr id="7" name="吹き出し: 角を丸めた四角形 6">
          <a:extLst>
            <a:ext uri="{FF2B5EF4-FFF2-40B4-BE49-F238E27FC236}">
              <a16:creationId xmlns:a16="http://schemas.microsoft.com/office/drawing/2014/main" id="{0BF68381-333B-45D7-8BE2-62DFC6276BCA}"/>
            </a:ext>
          </a:extLst>
        </xdr:cNvPr>
        <xdr:cNvSpPr/>
      </xdr:nvSpPr>
      <xdr:spPr bwMode="auto">
        <a:xfrm>
          <a:off x="6072063" y="2945467"/>
          <a:ext cx="4113464" cy="849492"/>
        </a:xfrm>
        <a:prstGeom prst="wedgeRoundRectCallout">
          <a:avLst>
            <a:gd name="adj1" fmla="val 2063"/>
            <a:gd name="adj2" fmla="val -80199"/>
            <a:gd name="adj3" fmla="val 16667"/>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latin typeface="Meiryo UI" panose="020B0604030504040204" pitchFamily="50" charset="-128"/>
              <a:ea typeface="Meiryo UI" panose="020B0604030504040204" pitchFamily="50" charset="-128"/>
            </a:rPr>
            <a:t>「特定有害物質」において複数の物質を記載しており、「使用目的及び使用形態等」や「使用期間」などの項目で物質ごとに書き分ける場合は、物質名に番号を振って、各項目で番号ごとに情報を記入してください。</a:t>
          </a:r>
        </a:p>
      </xdr:txBody>
    </xdr:sp>
    <xdr:clientData/>
  </xdr:twoCellAnchor>
  <xdr:twoCellAnchor>
    <xdr:from>
      <xdr:col>3</xdr:col>
      <xdr:colOff>1141320</xdr:colOff>
      <xdr:row>12</xdr:row>
      <xdr:rowOff>92740</xdr:rowOff>
    </xdr:from>
    <xdr:to>
      <xdr:col>11</xdr:col>
      <xdr:colOff>263899</xdr:colOff>
      <xdr:row>13</xdr:row>
      <xdr:rowOff>129719</xdr:rowOff>
    </xdr:to>
    <xdr:sp macro="" textlink="">
      <xdr:nvSpPr>
        <xdr:cNvPr id="8" name="正方形/長方形 7">
          <a:extLst>
            <a:ext uri="{FF2B5EF4-FFF2-40B4-BE49-F238E27FC236}">
              <a16:creationId xmlns:a16="http://schemas.microsoft.com/office/drawing/2014/main" id="{154C7E06-CC30-429D-B682-76AFC9880857}"/>
            </a:ext>
          </a:extLst>
        </xdr:cNvPr>
        <xdr:cNvSpPr/>
      </xdr:nvSpPr>
      <xdr:spPr bwMode="auto">
        <a:xfrm>
          <a:off x="1870190" y="4068392"/>
          <a:ext cx="8573035" cy="360001"/>
        </a:xfrm>
        <a:prstGeom prst="rect">
          <a:avLst/>
        </a:prstGeom>
        <a:solidFill>
          <a:schemeClr val="accent2">
            <a:lumMod val="20000"/>
            <a:lumOff val="80000"/>
          </a:schemeClr>
        </a:solidFill>
        <a:ln w="9525" cap="flat" cmpd="sng" algn="ctr">
          <a:solidFill>
            <a:srgbClr val="C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latin typeface="Meiryo UI" panose="020B0604030504040204" pitchFamily="50" charset="-128"/>
              <a:ea typeface="Meiryo UI" panose="020B0604030504040204" pitchFamily="50" charset="-128"/>
            </a:rPr>
            <a:t>「第</a:t>
          </a:r>
          <a:r>
            <a:rPr kumimoji="1" lang="en-US" altLang="ja-JP" sz="1100" b="1">
              <a:latin typeface="Meiryo UI" panose="020B0604030504040204" pitchFamily="50" charset="-128"/>
              <a:ea typeface="Meiryo UI" panose="020B0604030504040204" pitchFamily="50" charset="-128"/>
            </a:rPr>
            <a:t>34</a:t>
          </a:r>
          <a:r>
            <a:rPr kumimoji="1" lang="ja-JP" altLang="en-US" sz="1100" b="1">
              <a:latin typeface="Meiryo UI" panose="020B0604030504040204" pitchFamily="50" charset="-128"/>
              <a:ea typeface="Meiryo UI" panose="020B0604030504040204" pitchFamily="50" charset="-128"/>
            </a:rPr>
            <a:t>号様式 </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別紙</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」では、以下のとおり「特定有害物質等使用状況一覧」の記載を参照して表示します。</a:t>
          </a:r>
          <a:endParaRPr kumimoji="1" lang="en-US" altLang="ja-JP" sz="1100" b="1">
            <a:latin typeface="Meiryo UI" panose="020B0604030504040204" pitchFamily="50" charset="-128"/>
            <a:ea typeface="Meiryo UI" panose="020B0604030504040204" pitchFamily="50" charset="-128"/>
          </a:endParaRPr>
        </a:p>
      </xdr:txBody>
    </xdr:sp>
    <xdr:clientData/>
  </xdr:twoCellAnchor>
  <xdr:twoCellAnchor editAs="oneCell">
    <xdr:from>
      <xdr:col>4</xdr:col>
      <xdr:colOff>489169</xdr:colOff>
      <xdr:row>13</xdr:row>
      <xdr:rowOff>293431</xdr:rowOff>
    </xdr:from>
    <xdr:to>
      <xdr:col>10</xdr:col>
      <xdr:colOff>802415</xdr:colOff>
      <xdr:row>27</xdr:row>
      <xdr:rowOff>30589</xdr:rowOff>
    </xdr:to>
    <xdr:pic>
      <xdr:nvPicPr>
        <xdr:cNvPr id="9" name="図 8">
          <a:extLst>
            <a:ext uri="{FF2B5EF4-FFF2-40B4-BE49-F238E27FC236}">
              <a16:creationId xmlns:a16="http://schemas.microsoft.com/office/drawing/2014/main" id="{8A7B9E56-D223-4288-9F11-1D0A68E33235}"/>
            </a:ext>
          </a:extLst>
        </xdr:cNvPr>
        <xdr:cNvPicPr>
          <a:picLocks noChangeAspect="1"/>
        </xdr:cNvPicPr>
      </xdr:nvPicPr>
      <xdr:blipFill>
        <a:blip xmlns:r="http://schemas.openxmlformats.org/officeDocument/2006/relationships" r:embed="rId1"/>
        <a:stretch>
          <a:fillRect/>
        </a:stretch>
      </xdr:blipFill>
      <xdr:spPr>
        <a:xfrm>
          <a:off x="2634365" y="4592105"/>
          <a:ext cx="6984059" cy="3891852"/>
        </a:xfrm>
        <a:prstGeom prst="rect">
          <a:avLst/>
        </a:prstGeom>
        <a:ln w="19050">
          <a:solidFill>
            <a:srgbClr val="002060"/>
          </a:solidFill>
        </a:ln>
      </xdr:spPr>
    </xdr:pic>
    <xdr:clientData/>
  </xdr:twoCellAnchor>
  <xdr:twoCellAnchor>
    <xdr:from>
      <xdr:col>3</xdr:col>
      <xdr:colOff>101600</xdr:colOff>
      <xdr:row>15</xdr:row>
      <xdr:rowOff>66488</xdr:rowOff>
    </xdr:from>
    <xdr:to>
      <xdr:col>4</xdr:col>
      <xdr:colOff>161178</xdr:colOff>
      <xdr:row>17</xdr:row>
      <xdr:rowOff>19797</xdr:rowOff>
    </xdr:to>
    <xdr:sp macro="" textlink="">
      <xdr:nvSpPr>
        <xdr:cNvPr id="10" name="正方形/長方形 9">
          <a:extLst>
            <a:ext uri="{FF2B5EF4-FFF2-40B4-BE49-F238E27FC236}">
              <a16:creationId xmlns:a16="http://schemas.microsoft.com/office/drawing/2014/main" id="{DC7EB3D8-F419-458B-BEF5-E1139B6CFBAC}"/>
            </a:ext>
          </a:extLst>
        </xdr:cNvPr>
        <xdr:cNvSpPr/>
      </xdr:nvSpPr>
      <xdr:spPr bwMode="auto">
        <a:xfrm>
          <a:off x="841188" y="5008282"/>
          <a:ext cx="1482725" cy="603250"/>
        </a:xfrm>
        <a:prstGeom prst="rect">
          <a:avLst/>
        </a:prstGeom>
        <a:solidFill>
          <a:schemeClr val="accent2">
            <a:lumMod val="20000"/>
            <a:lumOff val="80000"/>
          </a:schemeClr>
        </a:solidFill>
        <a:ln w="9525" cap="flat" cmpd="sng" algn="ctr">
          <a:solidFill>
            <a:srgbClr val="C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b="1">
              <a:latin typeface="Meiryo UI" panose="020B0604030504040204" pitchFamily="50" charset="-128"/>
              <a:ea typeface="Meiryo UI" panose="020B0604030504040204" pitchFamily="50" charset="-128"/>
            </a:rPr>
            <a:t>「第</a:t>
          </a:r>
          <a:r>
            <a:rPr kumimoji="1" lang="en-US" altLang="ja-JP" sz="1100" b="1">
              <a:latin typeface="Meiryo UI" panose="020B0604030504040204" pitchFamily="50" charset="-128"/>
              <a:ea typeface="Meiryo UI" panose="020B0604030504040204" pitchFamily="50" charset="-128"/>
            </a:rPr>
            <a:t>34</a:t>
          </a:r>
          <a:r>
            <a:rPr kumimoji="1" lang="ja-JP" altLang="en-US" sz="1100" b="1">
              <a:latin typeface="Meiryo UI" panose="020B0604030504040204" pitchFamily="50" charset="-128"/>
              <a:ea typeface="Meiryo UI" panose="020B0604030504040204" pitchFamily="50" charset="-128"/>
            </a:rPr>
            <a:t>号様式 </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別紙</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（抜粋）</a:t>
          </a:r>
          <a:endParaRPr kumimoji="1" lang="en-US" altLang="ja-JP" sz="1100" b="1">
            <a:latin typeface="Meiryo UI" panose="020B0604030504040204" pitchFamily="50" charset="-128"/>
            <a:ea typeface="Meiryo UI" panose="020B0604030504040204" pitchFamily="50" charset="-128"/>
          </a:endParaRPr>
        </a:p>
      </xdr:txBody>
    </xdr:sp>
    <xdr:clientData/>
  </xdr:twoCellAnchor>
  <xdr:twoCellAnchor>
    <xdr:from>
      <xdr:col>2</xdr:col>
      <xdr:colOff>326232</xdr:colOff>
      <xdr:row>5</xdr:row>
      <xdr:rowOff>373</xdr:rowOff>
    </xdr:from>
    <xdr:to>
      <xdr:col>3</xdr:col>
      <xdr:colOff>1408953</xdr:colOff>
      <xdr:row>8</xdr:row>
      <xdr:rowOff>40714</xdr:rowOff>
    </xdr:to>
    <xdr:sp macro="" textlink="">
      <xdr:nvSpPr>
        <xdr:cNvPr id="11" name="正方形/長方形 10">
          <a:extLst>
            <a:ext uri="{FF2B5EF4-FFF2-40B4-BE49-F238E27FC236}">
              <a16:creationId xmlns:a16="http://schemas.microsoft.com/office/drawing/2014/main" id="{5837CDC7-7F3C-4A5B-87E4-CBF3695695C4}"/>
            </a:ext>
          </a:extLst>
        </xdr:cNvPr>
        <xdr:cNvSpPr/>
      </xdr:nvSpPr>
      <xdr:spPr bwMode="auto">
        <a:xfrm>
          <a:off x="731045" y="1071936"/>
          <a:ext cx="1416096" cy="1469091"/>
        </a:xfrm>
        <a:prstGeom prst="rect">
          <a:avLst/>
        </a:prstGeom>
        <a:noFill/>
        <a:ln w="19050" cap="flat" cmpd="sng" algn="ctr">
          <a:solidFill>
            <a:srgbClr val="00206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9573</xdr:colOff>
      <xdr:row>5</xdr:row>
      <xdr:rowOff>373</xdr:rowOff>
    </xdr:from>
    <xdr:to>
      <xdr:col>5</xdr:col>
      <xdr:colOff>11907</xdr:colOff>
      <xdr:row>8</xdr:row>
      <xdr:rowOff>40714</xdr:rowOff>
    </xdr:to>
    <xdr:sp macro="" textlink="">
      <xdr:nvSpPr>
        <xdr:cNvPr id="12" name="正方形/長方形 11">
          <a:extLst>
            <a:ext uri="{FF2B5EF4-FFF2-40B4-BE49-F238E27FC236}">
              <a16:creationId xmlns:a16="http://schemas.microsoft.com/office/drawing/2014/main" id="{136C486C-04E7-46DD-8AA2-FA27E46C5BB6}"/>
            </a:ext>
          </a:extLst>
        </xdr:cNvPr>
        <xdr:cNvSpPr/>
      </xdr:nvSpPr>
      <xdr:spPr bwMode="auto">
        <a:xfrm>
          <a:off x="2164604" y="1071936"/>
          <a:ext cx="1365600" cy="1469091"/>
        </a:xfrm>
        <a:prstGeom prst="rect">
          <a:avLst/>
        </a:prstGeom>
        <a:noFill/>
        <a:ln w="19050" cap="flat" cmpd="sng" algn="ctr">
          <a:solidFill>
            <a:srgbClr val="00206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6350</xdr:colOff>
      <xdr:row>5</xdr:row>
      <xdr:rowOff>373</xdr:rowOff>
    </xdr:from>
    <xdr:to>
      <xdr:col>7</xdr:col>
      <xdr:colOff>2380</xdr:colOff>
      <xdr:row>8</xdr:row>
      <xdr:rowOff>40714</xdr:rowOff>
    </xdr:to>
    <xdr:sp macro="" textlink="">
      <xdr:nvSpPr>
        <xdr:cNvPr id="13" name="正方形/長方形 12">
          <a:extLst>
            <a:ext uri="{FF2B5EF4-FFF2-40B4-BE49-F238E27FC236}">
              <a16:creationId xmlns:a16="http://schemas.microsoft.com/office/drawing/2014/main" id="{8BEA289D-6185-4636-AE74-EAA7342EDA16}"/>
            </a:ext>
          </a:extLst>
        </xdr:cNvPr>
        <xdr:cNvSpPr/>
      </xdr:nvSpPr>
      <xdr:spPr bwMode="auto">
        <a:xfrm>
          <a:off x="3562350" y="1060823"/>
          <a:ext cx="2828130" cy="1627841"/>
        </a:xfrm>
        <a:prstGeom prst="rect">
          <a:avLst/>
        </a:prstGeom>
        <a:noFill/>
        <a:ln w="19050" cap="flat" cmpd="sng" algn="ctr">
          <a:solidFill>
            <a:srgbClr val="00206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8616</xdr:colOff>
      <xdr:row>5</xdr:row>
      <xdr:rowOff>373</xdr:rowOff>
    </xdr:from>
    <xdr:to>
      <xdr:col>7</xdr:col>
      <xdr:colOff>1098550</xdr:colOff>
      <xdr:row>8</xdr:row>
      <xdr:rowOff>40714</xdr:rowOff>
    </xdr:to>
    <xdr:sp macro="" textlink="">
      <xdr:nvSpPr>
        <xdr:cNvPr id="14" name="正方形/長方形 13">
          <a:extLst>
            <a:ext uri="{FF2B5EF4-FFF2-40B4-BE49-F238E27FC236}">
              <a16:creationId xmlns:a16="http://schemas.microsoft.com/office/drawing/2014/main" id="{ABE1CD38-8D59-41B2-A114-EE92F6988593}"/>
            </a:ext>
          </a:extLst>
        </xdr:cNvPr>
        <xdr:cNvSpPr/>
      </xdr:nvSpPr>
      <xdr:spPr bwMode="auto">
        <a:xfrm>
          <a:off x="6396716" y="1060823"/>
          <a:ext cx="1089934" cy="1627841"/>
        </a:xfrm>
        <a:prstGeom prst="rect">
          <a:avLst/>
        </a:prstGeom>
        <a:noFill/>
        <a:ln w="19050" cap="flat" cmpd="sng" algn="ctr">
          <a:solidFill>
            <a:srgbClr val="00206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1104900</xdr:colOff>
      <xdr:row>5</xdr:row>
      <xdr:rowOff>373</xdr:rowOff>
    </xdr:from>
    <xdr:to>
      <xdr:col>10</xdr:col>
      <xdr:colOff>3174</xdr:colOff>
      <xdr:row>8</xdr:row>
      <xdr:rowOff>40714</xdr:rowOff>
    </xdr:to>
    <xdr:sp macro="" textlink="">
      <xdr:nvSpPr>
        <xdr:cNvPr id="15" name="正方形/長方形 14">
          <a:extLst>
            <a:ext uri="{FF2B5EF4-FFF2-40B4-BE49-F238E27FC236}">
              <a16:creationId xmlns:a16="http://schemas.microsoft.com/office/drawing/2014/main" id="{8D1D3E0C-085C-4FC1-9996-2F0A7A204C26}"/>
            </a:ext>
          </a:extLst>
        </xdr:cNvPr>
        <xdr:cNvSpPr/>
      </xdr:nvSpPr>
      <xdr:spPr bwMode="auto">
        <a:xfrm>
          <a:off x="7493000" y="1060823"/>
          <a:ext cx="1317624" cy="1627841"/>
        </a:xfrm>
        <a:prstGeom prst="rect">
          <a:avLst/>
        </a:prstGeom>
        <a:noFill/>
        <a:ln w="19050" cap="flat" cmpd="sng" algn="ctr">
          <a:solidFill>
            <a:srgbClr val="00206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6723</xdr:colOff>
      <xdr:row>5</xdr:row>
      <xdr:rowOff>373</xdr:rowOff>
    </xdr:from>
    <xdr:to>
      <xdr:col>11</xdr:col>
      <xdr:colOff>0</xdr:colOff>
      <xdr:row>8</xdr:row>
      <xdr:rowOff>40714</xdr:rowOff>
    </xdr:to>
    <xdr:sp macro="" textlink="">
      <xdr:nvSpPr>
        <xdr:cNvPr id="16" name="正方形/長方形 15">
          <a:extLst>
            <a:ext uri="{FF2B5EF4-FFF2-40B4-BE49-F238E27FC236}">
              <a16:creationId xmlns:a16="http://schemas.microsoft.com/office/drawing/2014/main" id="{9A20D070-4BED-47F7-9547-CC9C4D115F3C}"/>
            </a:ext>
          </a:extLst>
        </xdr:cNvPr>
        <xdr:cNvSpPr/>
      </xdr:nvSpPr>
      <xdr:spPr bwMode="auto">
        <a:xfrm>
          <a:off x="9067379" y="1071936"/>
          <a:ext cx="1124371" cy="1469091"/>
        </a:xfrm>
        <a:prstGeom prst="rect">
          <a:avLst/>
        </a:prstGeom>
        <a:noFill/>
        <a:ln w="19050" cap="flat" cmpd="sng" algn="ctr">
          <a:solidFill>
            <a:srgbClr val="00206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2</xdr:col>
      <xdr:colOff>145676</xdr:colOff>
      <xdr:row>3</xdr:row>
      <xdr:rowOff>134470</xdr:rowOff>
    </xdr:from>
    <xdr:ext cx="389850" cy="431144"/>
    <xdr:sp macro="" textlink="">
      <xdr:nvSpPr>
        <xdr:cNvPr id="17" name="テキスト ボックス 16">
          <a:extLst>
            <a:ext uri="{FF2B5EF4-FFF2-40B4-BE49-F238E27FC236}">
              <a16:creationId xmlns:a16="http://schemas.microsoft.com/office/drawing/2014/main" id="{75F8BAD7-33F1-484F-80F3-0A54B61138D3}"/>
            </a:ext>
          </a:extLst>
        </xdr:cNvPr>
        <xdr:cNvSpPr txBox="1"/>
      </xdr:nvSpPr>
      <xdr:spPr>
        <a:xfrm>
          <a:off x="549088" y="728382"/>
          <a:ext cx="389850" cy="431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002060"/>
              </a:solidFill>
              <a:latin typeface="Meiryo UI" panose="020B0604030504040204" pitchFamily="50" charset="-128"/>
              <a:ea typeface="Meiryo UI" panose="020B0604030504040204" pitchFamily="50" charset="-128"/>
            </a:rPr>
            <a:t>❶</a:t>
          </a:r>
        </a:p>
      </xdr:txBody>
    </xdr:sp>
    <xdr:clientData/>
  </xdr:oneCellAnchor>
  <xdr:oneCellAnchor>
    <xdr:from>
      <xdr:col>3</xdr:col>
      <xdr:colOff>1393825</xdr:colOff>
      <xdr:row>3</xdr:row>
      <xdr:rowOff>134470</xdr:rowOff>
    </xdr:from>
    <xdr:ext cx="389850" cy="431144"/>
    <xdr:sp macro="" textlink="">
      <xdr:nvSpPr>
        <xdr:cNvPr id="18" name="テキスト ボックス 17">
          <a:extLst>
            <a:ext uri="{FF2B5EF4-FFF2-40B4-BE49-F238E27FC236}">
              <a16:creationId xmlns:a16="http://schemas.microsoft.com/office/drawing/2014/main" id="{839B4CCC-C300-4903-8A55-03081E48E9C9}"/>
            </a:ext>
          </a:extLst>
        </xdr:cNvPr>
        <xdr:cNvSpPr txBox="1"/>
      </xdr:nvSpPr>
      <xdr:spPr>
        <a:xfrm>
          <a:off x="2133413" y="728382"/>
          <a:ext cx="389850" cy="431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002060"/>
              </a:solidFill>
              <a:latin typeface="Meiryo UI" panose="020B0604030504040204" pitchFamily="50" charset="-128"/>
              <a:ea typeface="Meiryo UI" panose="020B0604030504040204" pitchFamily="50" charset="-128"/>
            </a:rPr>
            <a:t>❷</a:t>
          </a:r>
        </a:p>
      </xdr:txBody>
    </xdr:sp>
    <xdr:clientData/>
  </xdr:oneCellAnchor>
  <xdr:oneCellAnchor>
    <xdr:from>
      <xdr:col>5</xdr:col>
      <xdr:colOff>76760</xdr:colOff>
      <xdr:row>3</xdr:row>
      <xdr:rowOff>134470</xdr:rowOff>
    </xdr:from>
    <xdr:ext cx="389850" cy="431144"/>
    <xdr:sp macro="" textlink="">
      <xdr:nvSpPr>
        <xdr:cNvPr id="19" name="テキスト ボックス 18">
          <a:extLst>
            <a:ext uri="{FF2B5EF4-FFF2-40B4-BE49-F238E27FC236}">
              <a16:creationId xmlns:a16="http://schemas.microsoft.com/office/drawing/2014/main" id="{1480DC94-4068-4697-9763-8E8C203302D3}"/>
            </a:ext>
          </a:extLst>
        </xdr:cNvPr>
        <xdr:cNvSpPr txBox="1"/>
      </xdr:nvSpPr>
      <xdr:spPr>
        <a:xfrm>
          <a:off x="3606613" y="728382"/>
          <a:ext cx="389850" cy="431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002060"/>
              </a:solidFill>
              <a:latin typeface="Meiryo UI" panose="020B0604030504040204" pitchFamily="50" charset="-128"/>
              <a:ea typeface="Meiryo UI" panose="020B0604030504040204" pitchFamily="50" charset="-128"/>
            </a:rPr>
            <a:t>❸</a:t>
          </a:r>
        </a:p>
      </xdr:txBody>
    </xdr:sp>
    <xdr:clientData/>
  </xdr:oneCellAnchor>
  <xdr:oneCellAnchor>
    <xdr:from>
      <xdr:col>6</xdr:col>
      <xdr:colOff>1463675</xdr:colOff>
      <xdr:row>3</xdr:row>
      <xdr:rowOff>134470</xdr:rowOff>
    </xdr:from>
    <xdr:ext cx="389850" cy="431144"/>
    <xdr:sp macro="" textlink="">
      <xdr:nvSpPr>
        <xdr:cNvPr id="20" name="テキスト ボックス 19">
          <a:extLst>
            <a:ext uri="{FF2B5EF4-FFF2-40B4-BE49-F238E27FC236}">
              <a16:creationId xmlns:a16="http://schemas.microsoft.com/office/drawing/2014/main" id="{0510B4A9-0EA1-40AA-B23C-BFB79A964003}"/>
            </a:ext>
          </a:extLst>
        </xdr:cNvPr>
        <xdr:cNvSpPr txBox="1"/>
      </xdr:nvSpPr>
      <xdr:spPr>
        <a:xfrm>
          <a:off x="6394263" y="728382"/>
          <a:ext cx="389850" cy="431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002060"/>
              </a:solidFill>
              <a:latin typeface="Meiryo UI" panose="020B0604030504040204" pitchFamily="50" charset="-128"/>
              <a:ea typeface="Meiryo UI" panose="020B0604030504040204" pitchFamily="50" charset="-128"/>
            </a:rPr>
            <a:t>❹</a:t>
          </a:r>
        </a:p>
      </xdr:txBody>
    </xdr:sp>
    <xdr:clientData/>
  </xdr:oneCellAnchor>
  <xdr:oneCellAnchor>
    <xdr:from>
      <xdr:col>7</xdr:col>
      <xdr:colOff>914725</xdr:colOff>
      <xdr:row>3</xdr:row>
      <xdr:rowOff>134470</xdr:rowOff>
    </xdr:from>
    <xdr:ext cx="389850" cy="431144"/>
    <xdr:sp macro="" textlink="">
      <xdr:nvSpPr>
        <xdr:cNvPr id="21" name="テキスト ボックス 20">
          <a:extLst>
            <a:ext uri="{FF2B5EF4-FFF2-40B4-BE49-F238E27FC236}">
              <a16:creationId xmlns:a16="http://schemas.microsoft.com/office/drawing/2014/main" id="{BED67348-5104-4F53-9A28-44152BC7706A}"/>
            </a:ext>
          </a:extLst>
        </xdr:cNvPr>
        <xdr:cNvSpPr txBox="1"/>
      </xdr:nvSpPr>
      <xdr:spPr>
        <a:xfrm>
          <a:off x="7320288" y="729783"/>
          <a:ext cx="389850" cy="431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002060"/>
              </a:solidFill>
              <a:latin typeface="Meiryo UI" panose="020B0604030504040204" pitchFamily="50" charset="-128"/>
              <a:ea typeface="Meiryo UI" panose="020B0604030504040204" pitchFamily="50" charset="-128"/>
            </a:rPr>
            <a:t>❺</a:t>
          </a:r>
        </a:p>
      </xdr:txBody>
    </xdr:sp>
    <xdr:clientData/>
  </xdr:oneCellAnchor>
  <xdr:oneCellAnchor>
    <xdr:from>
      <xdr:col>9</xdr:col>
      <xdr:colOff>744514</xdr:colOff>
      <xdr:row>3</xdr:row>
      <xdr:rowOff>134470</xdr:rowOff>
    </xdr:from>
    <xdr:ext cx="389850" cy="431144"/>
    <xdr:sp macro="" textlink="">
      <xdr:nvSpPr>
        <xdr:cNvPr id="22" name="テキスト ボックス 21">
          <a:extLst>
            <a:ext uri="{FF2B5EF4-FFF2-40B4-BE49-F238E27FC236}">
              <a16:creationId xmlns:a16="http://schemas.microsoft.com/office/drawing/2014/main" id="{31CBF917-A40B-421C-938A-6C046809CA49}"/>
            </a:ext>
          </a:extLst>
        </xdr:cNvPr>
        <xdr:cNvSpPr txBox="1"/>
      </xdr:nvSpPr>
      <xdr:spPr>
        <a:xfrm>
          <a:off x="8995545" y="729783"/>
          <a:ext cx="389850" cy="431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002060"/>
              </a:solidFill>
              <a:latin typeface="Meiryo UI" panose="020B0604030504040204" pitchFamily="50" charset="-128"/>
              <a:ea typeface="Meiryo UI" panose="020B0604030504040204" pitchFamily="50" charset="-128"/>
            </a:rPr>
            <a:t>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13999-AA23-4E44-9621-26565AAE7A3A}">
  <sheetPr>
    <pageSetUpPr fitToPage="1"/>
  </sheetPr>
  <dimension ref="A1:G39"/>
  <sheetViews>
    <sheetView showGridLines="0" tabSelected="1" zoomScaleNormal="100" zoomScaleSheetLayoutView="100" workbookViewId="0"/>
  </sheetViews>
  <sheetFormatPr defaultColWidth="9" defaultRowHeight="15"/>
  <cols>
    <col min="1" max="1" width="4.5" style="14" customWidth="1"/>
    <col min="2" max="2" width="5.59765625" style="14" customWidth="1"/>
    <col min="3" max="3" width="90.69921875" style="240" customWidth="1"/>
    <col min="4" max="4" width="14.796875" style="241" customWidth="1"/>
    <col min="5" max="5" width="8.09765625" style="14" customWidth="1"/>
    <col min="6" max="6" width="3.59765625" style="14" customWidth="1"/>
    <col min="7" max="7" width="34.5" style="14" customWidth="1"/>
    <col min="8" max="16384" width="9" style="14"/>
  </cols>
  <sheetData>
    <row r="1" spans="1:7" ht="18.600000000000001">
      <c r="A1" s="239" t="s">
        <v>489</v>
      </c>
    </row>
    <row r="2" spans="1:7" ht="8.1" customHeight="1">
      <c r="A2" s="239"/>
    </row>
    <row r="3" spans="1:7" ht="60" customHeight="1">
      <c r="A3" s="239"/>
      <c r="B3" s="287" t="s">
        <v>490</v>
      </c>
      <c r="C3" s="287"/>
      <c r="D3" s="287"/>
      <c r="E3" s="287"/>
    </row>
    <row r="4" spans="1:7" ht="10.050000000000001" customHeight="1" thickBot="1">
      <c r="B4" s="242"/>
      <c r="C4" s="243"/>
    </row>
    <row r="5" spans="1:7" ht="24" customHeight="1">
      <c r="B5" s="244" t="s">
        <v>491</v>
      </c>
      <c r="C5" s="245"/>
      <c r="D5" s="246" t="s">
        <v>492</v>
      </c>
      <c r="E5" s="247" t="s">
        <v>329</v>
      </c>
    </row>
    <row r="6" spans="1:7" s="248" customFormat="1" ht="24" customHeight="1">
      <c r="B6" s="249"/>
      <c r="C6" s="250" t="s">
        <v>493</v>
      </c>
      <c r="D6" s="251" t="s">
        <v>494</v>
      </c>
      <c r="E6" s="252"/>
      <c r="G6" s="14" t="s">
        <v>495</v>
      </c>
    </row>
    <row r="7" spans="1:7" ht="24" customHeight="1">
      <c r="B7" s="253"/>
      <c r="C7" s="254" t="s">
        <v>496</v>
      </c>
      <c r="D7" s="255"/>
      <c r="E7" s="256"/>
    </row>
    <row r="8" spans="1:7" s="248" customFormat="1" ht="24" customHeight="1">
      <c r="B8" s="249"/>
      <c r="C8" s="250" t="s">
        <v>497</v>
      </c>
      <c r="D8" s="251" t="s">
        <v>494</v>
      </c>
      <c r="E8" s="252"/>
      <c r="G8" s="14" t="s">
        <v>498</v>
      </c>
    </row>
    <row r="9" spans="1:7" ht="24" customHeight="1">
      <c r="B9" s="257"/>
      <c r="C9" s="258" t="s">
        <v>499</v>
      </c>
      <c r="D9" s="259"/>
      <c r="E9" s="260"/>
    </row>
    <row r="10" spans="1:7" ht="36" customHeight="1">
      <c r="B10" s="257"/>
      <c r="C10" s="258" t="s">
        <v>500</v>
      </c>
      <c r="D10" s="259"/>
      <c r="E10" s="260"/>
    </row>
    <row r="11" spans="1:7" ht="36" customHeight="1">
      <c r="B11" s="253"/>
      <c r="C11" s="254" t="s">
        <v>501</v>
      </c>
      <c r="D11" s="255"/>
      <c r="E11" s="256"/>
    </row>
    <row r="12" spans="1:7" ht="24" customHeight="1">
      <c r="B12" s="261"/>
      <c r="C12" s="262" t="s">
        <v>502</v>
      </c>
      <c r="D12" s="263" t="s">
        <v>494</v>
      </c>
      <c r="E12" s="264"/>
      <c r="G12" s="14" t="s">
        <v>503</v>
      </c>
    </row>
    <row r="13" spans="1:7" ht="36" customHeight="1">
      <c r="B13" s="253"/>
      <c r="C13" s="254" t="s">
        <v>504</v>
      </c>
      <c r="D13" s="255"/>
      <c r="E13" s="256"/>
    </row>
    <row r="14" spans="1:7" s="248" customFormat="1" ht="24" customHeight="1">
      <c r="B14" s="249"/>
      <c r="C14" s="250" t="s">
        <v>505</v>
      </c>
      <c r="D14" s="251" t="s">
        <v>494</v>
      </c>
      <c r="E14" s="252"/>
      <c r="G14" s="14" t="s">
        <v>506</v>
      </c>
    </row>
    <row r="15" spans="1:7" ht="36" customHeight="1">
      <c r="B15" s="253"/>
      <c r="C15" s="254" t="s">
        <v>507</v>
      </c>
      <c r="D15" s="255"/>
      <c r="E15" s="256"/>
    </row>
    <row r="16" spans="1:7" s="248" customFormat="1" ht="24" customHeight="1">
      <c r="B16" s="265" t="s">
        <v>508</v>
      </c>
      <c r="C16" s="266"/>
      <c r="D16" s="267" t="s">
        <v>509</v>
      </c>
      <c r="E16" s="268" t="s">
        <v>329</v>
      </c>
    </row>
    <row r="17" spans="2:7" s="248" customFormat="1" ht="24" customHeight="1">
      <c r="B17" s="249"/>
      <c r="C17" s="250" t="s">
        <v>510</v>
      </c>
      <c r="D17" s="251" t="s">
        <v>494</v>
      </c>
      <c r="E17" s="252"/>
      <c r="G17" s="14" t="s">
        <v>511</v>
      </c>
    </row>
    <row r="18" spans="2:7" ht="36.75" customHeight="1">
      <c r="B18" s="257"/>
      <c r="C18" s="258" t="s">
        <v>512</v>
      </c>
      <c r="D18" s="259"/>
      <c r="E18" s="260"/>
    </row>
    <row r="19" spans="2:7" ht="24" customHeight="1">
      <c r="B19" s="257"/>
      <c r="C19" s="258" t="s">
        <v>513</v>
      </c>
      <c r="D19" s="259"/>
      <c r="E19" s="260"/>
    </row>
    <row r="20" spans="2:7" s="248" customFormat="1" ht="24" customHeight="1">
      <c r="B20" s="269"/>
      <c r="C20" s="270" t="s">
        <v>514</v>
      </c>
      <c r="D20" s="271" t="s">
        <v>471</v>
      </c>
      <c r="E20" s="264"/>
    </row>
    <row r="21" spans="2:7" s="248" customFormat="1" ht="24" customHeight="1">
      <c r="B21" s="249"/>
      <c r="C21" s="250" t="s">
        <v>515</v>
      </c>
      <c r="D21" s="251"/>
      <c r="E21" s="260"/>
    </row>
    <row r="22" spans="2:7" ht="24" customHeight="1">
      <c r="B22" s="253"/>
      <c r="C22" s="254" t="s">
        <v>516</v>
      </c>
      <c r="D22" s="255"/>
      <c r="E22" s="256"/>
    </row>
    <row r="23" spans="2:7" s="248" customFormat="1" ht="24" customHeight="1">
      <c r="B23" s="249"/>
      <c r="C23" s="250" t="s">
        <v>517</v>
      </c>
      <c r="D23" s="251" t="s">
        <v>471</v>
      </c>
      <c r="E23" s="252"/>
    </row>
    <row r="24" spans="2:7" ht="36" customHeight="1">
      <c r="B24" s="257"/>
      <c r="C24" s="258" t="s">
        <v>518</v>
      </c>
      <c r="D24" s="259"/>
      <c r="E24" s="260"/>
    </row>
    <row r="25" spans="2:7" ht="24" customHeight="1">
      <c r="B25" s="257"/>
      <c r="C25" s="258" t="s">
        <v>519</v>
      </c>
      <c r="D25" s="259"/>
      <c r="E25" s="260"/>
    </row>
    <row r="26" spans="2:7" ht="24" customHeight="1">
      <c r="B26" s="257"/>
      <c r="C26" s="258" t="s">
        <v>520</v>
      </c>
      <c r="D26" s="259"/>
      <c r="E26" s="260"/>
    </row>
    <row r="27" spans="2:7" ht="24" customHeight="1">
      <c r="B27" s="257"/>
      <c r="C27" s="258" t="s">
        <v>521</v>
      </c>
      <c r="D27" s="259"/>
      <c r="E27" s="260"/>
    </row>
    <row r="28" spans="2:7" s="248" customFormat="1" ht="26.25" customHeight="1">
      <c r="B28" s="249"/>
      <c r="C28" s="243" t="s">
        <v>522</v>
      </c>
      <c r="D28" s="251"/>
      <c r="E28" s="260"/>
    </row>
    <row r="29" spans="2:7" ht="33" customHeight="1">
      <c r="B29" s="261"/>
      <c r="C29" s="272" t="s">
        <v>523</v>
      </c>
      <c r="D29" s="263" t="s">
        <v>471</v>
      </c>
      <c r="E29" s="264"/>
    </row>
    <row r="30" spans="2:7" ht="24" customHeight="1">
      <c r="B30" s="257"/>
      <c r="C30" s="240" t="s">
        <v>524</v>
      </c>
      <c r="D30" s="259"/>
      <c r="E30" s="260"/>
    </row>
    <row r="31" spans="2:7" s="248" customFormat="1" ht="24" customHeight="1">
      <c r="B31" s="249"/>
      <c r="C31" s="243" t="s">
        <v>525</v>
      </c>
      <c r="D31" s="251"/>
      <c r="E31" s="260"/>
    </row>
    <row r="32" spans="2:7" ht="24" customHeight="1">
      <c r="B32" s="261"/>
      <c r="C32" s="272" t="s">
        <v>526</v>
      </c>
      <c r="D32" s="263" t="s">
        <v>471</v>
      </c>
      <c r="E32" s="264"/>
    </row>
    <row r="33" spans="2:5" ht="36" customHeight="1">
      <c r="B33" s="273"/>
      <c r="C33" s="274" t="s">
        <v>527</v>
      </c>
      <c r="D33" s="275"/>
      <c r="E33" s="276"/>
    </row>
    <row r="34" spans="2:5" ht="24" customHeight="1">
      <c r="B34" s="277" t="s">
        <v>528</v>
      </c>
      <c r="C34" s="278"/>
      <c r="D34" s="279" t="s">
        <v>509</v>
      </c>
      <c r="E34" s="280" t="s">
        <v>329</v>
      </c>
    </row>
    <row r="35" spans="2:5" ht="24" customHeight="1">
      <c r="B35" s="257"/>
      <c r="C35" s="240" t="s">
        <v>529</v>
      </c>
      <c r="D35" s="251" t="s">
        <v>471</v>
      </c>
      <c r="E35" s="252"/>
    </row>
    <row r="36" spans="2:5" ht="24" customHeight="1">
      <c r="B36" s="257"/>
      <c r="C36" s="240" t="s">
        <v>530</v>
      </c>
      <c r="D36" s="259"/>
      <c r="E36" s="260"/>
    </row>
    <row r="37" spans="2:5" ht="24" customHeight="1">
      <c r="B37" s="253"/>
      <c r="C37" s="281" t="s">
        <v>531</v>
      </c>
      <c r="D37" s="282"/>
      <c r="E37" s="256"/>
    </row>
    <row r="38" spans="2:5" ht="24" customHeight="1" thickBot="1">
      <c r="B38" s="283"/>
      <c r="C38" s="284" t="s">
        <v>532</v>
      </c>
      <c r="D38" s="285" t="s">
        <v>471</v>
      </c>
      <c r="E38" s="286"/>
    </row>
    <row r="39" spans="2:5" ht="24" customHeight="1"/>
  </sheetData>
  <mergeCells count="1">
    <mergeCell ref="B3:E3"/>
  </mergeCells>
  <phoneticPr fontId="3"/>
  <dataValidations count="1">
    <dataValidation type="list" allowBlank="1" showInputMessage="1" showErrorMessage="1" sqref="E38 E8 E29 E6 E17 E32 E14 E12 E35 E23 E20" xr:uid="{A770582C-96BC-4C85-A8A0-39E7C3F016B2}">
      <formula1>"●"</formula1>
    </dataValidation>
  </dataValidations>
  <printOptions horizontalCentered="1"/>
  <pageMargins left="0.19685039370078741" right="0.19685039370078741" top="0.19685039370078741" bottom="0.19685039370078741" header="0.11811023622047245" footer="0"/>
  <pageSetup paperSize="9" scale="73" fitToHeight="0" orientation="portrait" r:id="rId1"/>
  <headerFooter>
    <oddFooter>&amp;C&amp;"メイリオ,レギュラー"&amp;10&amp;P／&amp;Nページ</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48"/>
  <sheetViews>
    <sheetView showGridLines="0" zoomScaleNormal="100" zoomScaleSheetLayoutView="100" workbookViewId="0"/>
  </sheetViews>
  <sheetFormatPr defaultColWidth="9" defaultRowHeight="15" outlineLevelRow="1"/>
  <cols>
    <col min="1" max="2" width="2.59765625" style="1" customWidth="1"/>
    <col min="3" max="3" width="12.09765625" style="1" customWidth="1"/>
    <col min="4" max="4" width="12.5" style="1" customWidth="1"/>
    <col min="5" max="5" width="11.59765625" style="1" customWidth="1"/>
    <col min="6" max="7" width="12.59765625" style="1" customWidth="1"/>
    <col min="8" max="9" width="16.59765625" style="1" customWidth="1"/>
    <col min="10" max="11" width="2.59765625" style="1" customWidth="1"/>
    <col min="12" max="12" width="3.796875" style="1" customWidth="1"/>
    <col min="13" max="13" width="13.09765625" style="16" customWidth="1"/>
    <col min="14" max="14" width="30.59765625" style="31" customWidth="1"/>
    <col min="15" max="15" width="9" style="14"/>
    <col min="16" max="16384" width="9" style="1"/>
  </cols>
  <sheetData>
    <row r="1" spans="2:15">
      <c r="B1" s="289" t="s">
        <v>0</v>
      </c>
      <c r="C1" s="290"/>
      <c r="D1" s="290"/>
      <c r="E1" s="290"/>
      <c r="F1" s="290"/>
      <c r="G1" s="290"/>
      <c r="H1" s="290"/>
      <c r="I1" s="290"/>
      <c r="J1" s="290"/>
      <c r="M1" s="291" t="s">
        <v>1</v>
      </c>
      <c r="N1" s="291"/>
      <c r="O1" s="291" t="s">
        <v>2</v>
      </c>
    </row>
    <row r="2" spans="2:15" ht="15" customHeight="1">
      <c r="B2" s="2"/>
      <c r="C2" s="3"/>
      <c r="D2" s="3"/>
      <c r="E2" s="292"/>
      <c r="F2" s="292"/>
      <c r="G2" s="3"/>
      <c r="H2" s="3"/>
      <c r="I2" s="3"/>
      <c r="J2" s="4"/>
      <c r="M2" s="5" t="s">
        <v>3</v>
      </c>
      <c r="N2" s="6" t="s">
        <v>4</v>
      </c>
      <c r="O2" s="291"/>
    </row>
    <row r="3" spans="2:15" ht="16.5" customHeight="1">
      <c r="B3" s="7"/>
      <c r="C3" s="8"/>
      <c r="D3" s="9"/>
      <c r="E3" s="288" t="s">
        <v>5</v>
      </c>
      <c r="F3" s="288"/>
      <c r="G3" s="288"/>
      <c r="H3" s="10"/>
      <c r="I3" s="8"/>
      <c r="J3" s="11"/>
      <c r="M3" s="12" t="s">
        <v>6</v>
      </c>
      <c r="N3" s="13" t="str">
        <f>IF(筆一覧_条例!C52="エラー","（エラー）別紙にて未入力あり",IF(筆一覧_条例!C52="全部",IF(H3="","（正常）別紙にてすべてに「今回届出」を選択（一括届出）","（エラー）別紙にてすべてに「今回届出」を選択（一括届出）"),IF(H3="","（エラー）別紙にて一部に「今回届出」を選択（分割届出）","（正常）別紙にて一部に「今回届出」を選択（分割届出）")))</f>
        <v>（エラー）別紙にて未入力あり</v>
      </c>
      <c r="O3" s="14" t="s">
        <v>7</v>
      </c>
    </row>
    <row r="4" spans="2:15" ht="7.5" customHeight="1">
      <c r="B4" s="7"/>
      <c r="C4" s="8"/>
      <c r="D4" s="8"/>
      <c r="E4" s="15"/>
      <c r="F4" s="15"/>
      <c r="G4" s="15"/>
      <c r="H4" s="293"/>
      <c r="I4" s="293"/>
      <c r="J4" s="11"/>
      <c r="N4" s="13"/>
    </row>
    <row r="5" spans="2:15" ht="13.5" customHeight="1">
      <c r="B5" s="7"/>
      <c r="C5" s="8"/>
      <c r="D5" s="8"/>
      <c r="E5" s="8"/>
      <c r="F5" s="8"/>
      <c r="G5" s="17"/>
      <c r="H5" s="17"/>
      <c r="I5" s="106"/>
      <c r="J5" s="11"/>
      <c r="M5" s="18" t="s">
        <v>8</v>
      </c>
      <c r="N5" s="13" t="str">
        <f>IF(I5="","（エラー）未入力","（正常）入力済み")</f>
        <v>（エラー）未入力</v>
      </c>
      <c r="O5" s="14" t="s">
        <v>9</v>
      </c>
    </row>
    <row r="6" spans="2:15" ht="7.5" customHeight="1">
      <c r="B6" s="19"/>
      <c r="C6" s="17"/>
      <c r="D6" s="17"/>
      <c r="E6" s="17"/>
      <c r="F6" s="17"/>
      <c r="G6" s="17"/>
      <c r="H6" s="17"/>
      <c r="I6" s="20"/>
      <c r="J6" s="11"/>
      <c r="N6" s="13"/>
    </row>
    <row r="7" spans="2:15" ht="18.75" customHeight="1">
      <c r="B7" s="294" t="s">
        <v>10</v>
      </c>
      <c r="C7" s="295"/>
      <c r="D7" s="21" t="s">
        <v>11</v>
      </c>
      <c r="E7" s="21"/>
      <c r="F7" s="22"/>
      <c r="G7" s="21"/>
      <c r="H7" s="21"/>
      <c r="I7" s="21"/>
      <c r="J7" s="23"/>
      <c r="N7" s="13"/>
    </row>
    <row r="8" spans="2:15" ht="13.5" customHeight="1">
      <c r="B8" s="24"/>
      <c r="C8" s="21"/>
      <c r="D8" s="21"/>
      <c r="E8" s="21"/>
      <c r="F8" s="25" t="s">
        <v>12</v>
      </c>
      <c r="G8" s="296"/>
      <c r="H8" s="296"/>
      <c r="I8" s="296"/>
      <c r="J8" s="23"/>
      <c r="M8" s="18" t="s">
        <v>8</v>
      </c>
      <c r="N8" s="13" t="str">
        <f>IF(G8="","（エラー）未入力","（正常）入力済み")</f>
        <v>（エラー）未入力</v>
      </c>
      <c r="O8" s="14" t="s">
        <v>13</v>
      </c>
    </row>
    <row r="9" spans="2:15" ht="13.5" customHeight="1">
      <c r="B9" s="24"/>
      <c r="C9" s="21"/>
      <c r="D9" s="21"/>
      <c r="E9" s="21"/>
      <c r="F9" s="25" t="s">
        <v>14</v>
      </c>
      <c r="G9" s="297"/>
      <c r="H9" s="297"/>
      <c r="I9" s="297"/>
      <c r="J9" s="23"/>
      <c r="M9" s="16" t="s">
        <v>6</v>
      </c>
      <c r="N9" s="13" t="str">
        <f>IF(G9="","（注意）未入力","（正常）入力済み")</f>
        <v>（注意）未入力</v>
      </c>
      <c r="O9" s="109" t="s">
        <v>15</v>
      </c>
    </row>
    <row r="10" spans="2:15" ht="13.5" customHeight="1">
      <c r="B10" s="24"/>
      <c r="C10" s="21"/>
      <c r="D10" s="21"/>
      <c r="E10" s="21"/>
      <c r="F10" s="21"/>
      <c r="G10" s="296"/>
      <c r="H10" s="296"/>
      <c r="I10" s="296"/>
      <c r="J10" s="23"/>
      <c r="M10" s="18" t="s">
        <v>8</v>
      </c>
      <c r="N10" s="13" t="str">
        <f>IF(G10="","（エラー）未入力","（正常）入力済み")</f>
        <v>（エラー）未入力</v>
      </c>
      <c r="O10" s="109" t="s">
        <v>16</v>
      </c>
    </row>
    <row r="11" spans="2:15" ht="15" customHeight="1">
      <c r="B11" s="26"/>
      <c r="C11" s="288" t="s">
        <v>17</v>
      </c>
      <c r="D11" s="288"/>
      <c r="E11" s="288"/>
      <c r="F11" s="288"/>
      <c r="G11" s="288"/>
      <c r="H11" s="288"/>
      <c r="I11" s="288"/>
      <c r="J11" s="27"/>
      <c r="N11" s="13"/>
      <c r="O11" s="109" t="s">
        <v>18</v>
      </c>
    </row>
    <row r="12" spans="2:15" ht="7.5" customHeight="1">
      <c r="B12" s="28"/>
      <c r="C12" s="29"/>
      <c r="D12" s="29"/>
      <c r="E12" s="29"/>
      <c r="F12" s="29"/>
      <c r="G12" s="29"/>
      <c r="H12" s="29"/>
      <c r="I12" s="29"/>
      <c r="J12" s="30"/>
      <c r="O12" s="109"/>
    </row>
    <row r="13" spans="2:15">
      <c r="B13" s="26"/>
      <c r="C13" s="298" t="s">
        <v>19</v>
      </c>
      <c r="D13" s="298"/>
      <c r="E13" s="298"/>
      <c r="F13" s="298"/>
      <c r="G13" s="298"/>
      <c r="H13" s="298"/>
      <c r="I13" s="298"/>
      <c r="J13" s="27"/>
      <c r="O13" s="109"/>
    </row>
    <row r="14" spans="2:15">
      <c r="B14" s="26"/>
      <c r="C14" s="298" t="s">
        <v>20</v>
      </c>
      <c r="D14" s="298"/>
      <c r="E14" s="298"/>
      <c r="F14" s="298"/>
      <c r="G14" s="298"/>
      <c r="H14" s="298"/>
      <c r="I14" s="298"/>
      <c r="J14" s="27"/>
      <c r="O14" s="109"/>
    </row>
    <row r="15" spans="2:15" ht="7.5" customHeight="1">
      <c r="B15" s="26"/>
      <c r="C15" s="32"/>
      <c r="D15" s="32"/>
      <c r="E15" s="32"/>
      <c r="F15" s="32"/>
      <c r="G15" s="32"/>
      <c r="H15" s="32"/>
      <c r="I15" s="32"/>
      <c r="J15" s="27"/>
      <c r="O15" s="109"/>
    </row>
    <row r="16" spans="2:15" ht="18" customHeight="1">
      <c r="B16" s="26"/>
      <c r="C16" s="299" t="s">
        <v>21</v>
      </c>
      <c r="D16" s="300"/>
      <c r="E16" s="301"/>
      <c r="F16" s="302"/>
      <c r="G16" s="302"/>
      <c r="H16" s="302"/>
      <c r="I16" s="303"/>
      <c r="J16" s="27"/>
      <c r="M16" s="18" t="s">
        <v>8</v>
      </c>
      <c r="N16" s="13" t="str">
        <f>IF(E16="","（エラー）未入力","（正常）入力済み")</f>
        <v>（エラー）未入力</v>
      </c>
      <c r="O16" s="109"/>
    </row>
    <row r="17" spans="2:16" ht="18" customHeight="1">
      <c r="B17" s="26"/>
      <c r="C17" s="299" t="s">
        <v>22</v>
      </c>
      <c r="D17" s="304"/>
      <c r="E17" s="33"/>
      <c r="F17" s="309"/>
      <c r="G17" s="309"/>
      <c r="H17" s="309"/>
      <c r="I17" s="34" t="s">
        <v>23</v>
      </c>
      <c r="J17" s="27"/>
      <c r="M17" s="18" t="s">
        <v>8</v>
      </c>
      <c r="N17" s="13" t="str">
        <f>IF(OR(E17="",F17=""),"（エラー）未入力","（正常）入力済み")</f>
        <v>（エラー）未入力</v>
      </c>
      <c r="O17" s="109" t="s">
        <v>24</v>
      </c>
    </row>
    <row r="18" spans="2:16" ht="18" hidden="1" customHeight="1" outlineLevel="1">
      <c r="B18" s="26"/>
      <c r="C18" s="305"/>
      <c r="D18" s="306"/>
      <c r="E18" s="35"/>
      <c r="F18" s="297"/>
      <c r="G18" s="297"/>
      <c r="H18" s="297"/>
      <c r="I18" s="36" t="s">
        <v>23</v>
      </c>
      <c r="J18" s="27"/>
      <c r="M18" s="16" t="s">
        <v>25</v>
      </c>
      <c r="N18" s="13" t="str">
        <f>IF(OR(F18="",G18=""),"（複数入力）未入力","（正常）入力済み")</f>
        <v>（複数入力）未入力</v>
      </c>
      <c r="O18" s="109"/>
    </row>
    <row r="19" spans="2:16" customFormat="1" ht="18" customHeight="1" collapsed="1">
      <c r="B19" s="7"/>
      <c r="C19" s="305"/>
      <c r="D19" s="306"/>
      <c r="E19" s="310" t="str">
        <f>筆一覧_条例!E47</f>
        <v/>
      </c>
      <c r="F19" s="311"/>
      <c r="G19" s="311"/>
      <c r="H19" s="311"/>
      <c r="I19" s="36" t="s">
        <v>26</v>
      </c>
      <c r="J19" s="27"/>
      <c r="K19" s="1"/>
      <c r="L19" s="1"/>
      <c r="M19" s="16" t="s">
        <v>27</v>
      </c>
      <c r="N19" s="31"/>
      <c r="O19" s="109" t="s">
        <v>28</v>
      </c>
      <c r="P19" s="37"/>
    </row>
    <row r="20" spans="2:16" hidden="1" outlineLevel="1">
      <c r="B20" s="26"/>
      <c r="C20" s="305"/>
      <c r="D20" s="306"/>
      <c r="E20" s="312" t="s">
        <v>29</v>
      </c>
      <c r="F20" s="313"/>
      <c r="G20" s="313"/>
      <c r="H20" s="313"/>
      <c r="I20" s="314"/>
      <c r="J20" s="27"/>
      <c r="O20" s="109"/>
    </row>
    <row r="21" spans="2:16" customFormat="1" ht="18" hidden="1" customHeight="1" outlineLevel="1">
      <c r="B21" s="7"/>
      <c r="C21" s="305"/>
      <c r="D21" s="306"/>
      <c r="E21" s="310" t="str">
        <f>_xlfn.IFNA(筆一覧_条例!E49,"")</f>
        <v/>
      </c>
      <c r="F21" s="311"/>
      <c r="G21" s="311"/>
      <c r="H21" s="311"/>
      <c r="I21" s="36" t="s">
        <v>26</v>
      </c>
      <c r="J21" s="27"/>
      <c r="K21" s="1"/>
      <c r="L21" s="1"/>
      <c r="M21" s="16" t="s">
        <v>27</v>
      </c>
      <c r="N21" s="31"/>
      <c r="O21" s="109" t="s">
        <v>28</v>
      </c>
      <c r="P21" s="37"/>
    </row>
    <row r="22" spans="2:16" customFormat="1" ht="18" collapsed="1">
      <c r="B22" s="26"/>
      <c r="C22" s="307"/>
      <c r="D22" s="308"/>
      <c r="E22" s="312" t="s">
        <v>30</v>
      </c>
      <c r="F22" s="313"/>
      <c r="G22" s="313"/>
      <c r="H22" s="313"/>
      <c r="I22" s="314"/>
      <c r="J22" s="27"/>
      <c r="K22" s="1"/>
      <c r="M22" s="37"/>
      <c r="N22" s="38"/>
      <c r="O22" s="110"/>
      <c r="P22" s="37"/>
    </row>
    <row r="23" spans="2:16" ht="18" customHeight="1">
      <c r="B23" s="26"/>
      <c r="C23" s="315" t="s">
        <v>31</v>
      </c>
      <c r="D23" s="304" t="s">
        <v>32</v>
      </c>
      <c r="E23" s="2" t="s">
        <v>33</v>
      </c>
      <c r="F23" s="39"/>
      <c r="G23" s="3" t="s">
        <v>34</v>
      </c>
      <c r="H23" s="318" t="s">
        <v>35</v>
      </c>
      <c r="I23" s="40"/>
      <c r="J23" s="27"/>
      <c r="M23" s="18" t="s">
        <v>8</v>
      </c>
      <c r="N23" s="13" t="str">
        <f>IF(F23="","（エラー）未入力","（正常）入力済み")</f>
        <v>（エラー）未入力</v>
      </c>
      <c r="O23" s="109" t="s">
        <v>36</v>
      </c>
    </row>
    <row r="24" spans="2:16" ht="18" hidden="1" customHeight="1" outlineLevel="1">
      <c r="B24" s="26"/>
      <c r="C24" s="316"/>
      <c r="D24" s="306"/>
      <c r="E24" s="7" t="s">
        <v>37</v>
      </c>
      <c r="F24" s="41"/>
      <c r="G24" s="8" t="s">
        <v>34</v>
      </c>
      <c r="H24" s="319"/>
      <c r="I24" s="42"/>
      <c r="J24" s="27"/>
      <c r="M24" s="16" t="s">
        <v>25</v>
      </c>
      <c r="N24" s="13" t="str">
        <f>IF($H$3="",IF(F24&lt;&gt;"","（注意）入力不要","分割なし"),IF(F24&lt;&gt;"","（正常）入力済み","（エラー）未入力"))</f>
        <v>分割なし</v>
      </c>
      <c r="O24" s="109" t="s">
        <v>38</v>
      </c>
    </row>
    <row r="25" spans="2:16" ht="18" customHeight="1" collapsed="1">
      <c r="B25" s="26"/>
      <c r="C25" s="316"/>
      <c r="D25" s="306"/>
      <c r="E25" s="43" t="s">
        <v>39</v>
      </c>
      <c r="F25" s="44"/>
      <c r="G25" s="45"/>
      <c r="H25" s="319"/>
      <c r="I25" s="42"/>
      <c r="J25" s="27"/>
      <c r="M25" s="18" t="s">
        <v>8</v>
      </c>
      <c r="N25" s="13" t="str">
        <f>IF(F25="","（エラー）未入力","（正常）入力済み")</f>
        <v>（エラー）未入力</v>
      </c>
      <c r="O25" s="109" t="s">
        <v>40</v>
      </c>
    </row>
    <row r="26" spans="2:16" ht="18" customHeight="1">
      <c r="B26" s="26"/>
      <c r="C26" s="316"/>
      <c r="D26" s="315" t="s">
        <v>41</v>
      </c>
      <c r="E26" s="7" t="s">
        <v>33</v>
      </c>
      <c r="F26" s="39"/>
      <c r="G26" s="8" t="s">
        <v>34</v>
      </c>
      <c r="H26" s="319"/>
      <c r="I26" s="42"/>
      <c r="J26" s="27"/>
      <c r="M26" s="18" t="s">
        <v>8</v>
      </c>
      <c r="N26" s="13" t="str">
        <f>IF(F26="","（エラー）未入力","（正常）入力済み")</f>
        <v>（エラー）未入力</v>
      </c>
      <c r="O26" s="109" t="s">
        <v>42</v>
      </c>
    </row>
    <row r="27" spans="2:16" ht="18" hidden="1" customHeight="1" outlineLevel="1">
      <c r="B27" s="26"/>
      <c r="C27" s="316"/>
      <c r="D27" s="316"/>
      <c r="E27" s="7" t="s">
        <v>37</v>
      </c>
      <c r="F27" s="41"/>
      <c r="G27" s="8" t="s">
        <v>34</v>
      </c>
      <c r="H27" s="319"/>
      <c r="I27" s="42"/>
      <c r="J27" s="27"/>
      <c r="M27" s="16" t="s">
        <v>25</v>
      </c>
      <c r="N27" s="13" t="str">
        <f>IF($H$3="",IF(F27&lt;&gt;"","（注意）入力不要","分割なし"),IF(F27&lt;&gt;"","（正常）入力済み","（エラー）未入力"))</f>
        <v>分割なし</v>
      </c>
      <c r="O27" s="109" t="s">
        <v>43</v>
      </c>
    </row>
    <row r="28" spans="2:16" ht="18" customHeight="1" collapsed="1">
      <c r="B28" s="26"/>
      <c r="C28" s="316"/>
      <c r="D28" s="316"/>
      <c r="E28" s="7" t="s">
        <v>39</v>
      </c>
      <c r="F28" s="46"/>
      <c r="G28" s="8"/>
      <c r="H28" s="319"/>
      <c r="I28" s="42"/>
      <c r="J28" s="27"/>
      <c r="M28" s="18" t="s">
        <v>8</v>
      </c>
      <c r="N28" s="13" t="str">
        <f>IF(F28="","（エラー）未入力","（正常）入力済み")</f>
        <v>（エラー）未入力</v>
      </c>
      <c r="O28" s="109" t="s">
        <v>40</v>
      </c>
    </row>
    <row r="29" spans="2:16">
      <c r="B29" s="26"/>
      <c r="C29" s="316"/>
      <c r="D29" s="317"/>
      <c r="E29" s="7"/>
      <c r="F29" s="8"/>
      <c r="G29" s="8"/>
      <c r="H29" s="320"/>
      <c r="I29" s="47"/>
      <c r="J29" s="27"/>
      <c r="M29" s="18" t="s">
        <v>8</v>
      </c>
      <c r="N29" s="13" t="str">
        <f>IF(COUNTA(I23:I29)&gt;0,"（正常）用途地域選択済み","（エラー）用途地域未選択")</f>
        <v>（エラー）用途地域未選択</v>
      </c>
      <c r="O29" s="109"/>
    </row>
    <row r="30" spans="2:16" ht="47.25" customHeight="1">
      <c r="B30" s="26"/>
      <c r="C30" s="316"/>
      <c r="D30" s="48" t="s">
        <v>44</v>
      </c>
      <c r="E30" s="301"/>
      <c r="F30" s="302"/>
      <c r="G30" s="302"/>
      <c r="H30" s="302"/>
      <c r="I30" s="49"/>
      <c r="J30" s="27"/>
      <c r="M30" s="18" t="s">
        <v>8</v>
      </c>
      <c r="N30" s="13" t="str">
        <f>IF(E30="","（エラー）未入力","（正常）入力済み")</f>
        <v>（エラー）未入力</v>
      </c>
      <c r="O30" s="109" t="s">
        <v>45</v>
      </c>
    </row>
    <row r="31" spans="2:16" ht="30" customHeight="1">
      <c r="B31" s="26"/>
      <c r="C31" s="316"/>
      <c r="D31" s="50" t="s">
        <v>46</v>
      </c>
      <c r="E31" s="301"/>
      <c r="F31" s="302"/>
      <c r="G31" s="302"/>
      <c r="H31" s="302"/>
      <c r="I31" s="49"/>
      <c r="J31" s="27"/>
      <c r="M31" s="18" t="s">
        <v>8</v>
      </c>
      <c r="N31" s="13" t="str">
        <f>IF(E31="","（エラー）未入力","（正常）入力済み")</f>
        <v>（エラー）未入力</v>
      </c>
      <c r="O31" s="109" t="s">
        <v>45</v>
      </c>
    </row>
    <row r="32" spans="2:16" ht="30" customHeight="1">
      <c r="B32" s="26"/>
      <c r="C32" s="316"/>
      <c r="D32" s="315" t="s">
        <v>47</v>
      </c>
      <c r="E32" s="321" t="s">
        <v>48</v>
      </c>
      <c r="F32" s="322"/>
      <c r="G32" s="51" t="s">
        <v>49</v>
      </c>
      <c r="H32" s="51" t="s">
        <v>50</v>
      </c>
      <c r="I32" s="52" t="s">
        <v>51</v>
      </c>
      <c r="J32" s="27"/>
      <c r="M32" s="18"/>
      <c r="N32" s="13"/>
      <c r="O32" s="109"/>
    </row>
    <row r="33" spans="2:16" ht="25.5" customHeight="1">
      <c r="B33" s="26"/>
      <c r="C33" s="316"/>
      <c r="D33" s="316"/>
      <c r="E33" s="323"/>
      <c r="F33" s="324"/>
      <c r="G33" s="53">
        <f>MAX(H33:I33)</f>
        <v>0</v>
      </c>
      <c r="H33" s="41"/>
      <c r="I33" s="54"/>
      <c r="J33" s="27"/>
      <c r="M33" s="18" t="s">
        <v>8</v>
      </c>
      <c r="N33" s="13" t="str">
        <f>IF(E33="","（エラー）未入力","（正常）入力済み")</f>
        <v>（エラー）未入力</v>
      </c>
      <c r="O33" s="109" t="s">
        <v>52</v>
      </c>
    </row>
    <row r="34" spans="2:16">
      <c r="B34" s="26"/>
      <c r="C34" s="316"/>
      <c r="D34" s="316"/>
      <c r="E34" s="325"/>
      <c r="F34" s="326"/>
      <c r="G34" s="53">
        <f>MAX(H34:I34)</f>
        <v>0</v>
      </c>
      <c r="H34" s="41"/>
      <c r="I34" s="54"/>
      <c r="J34" s="27"/>
      <c r="M34" s="16" t="s">
        <v>25</v>
      </c>
      <c r="N34" s="13" t="str">
        <f>IF(E34="","（複数入力）未入力","（正常）入力済み")</f>
        <v>（複数入力）未入力</v>
      </c>
      <c r="O34" s="109"/>
    </row>
    <row r="35" spans="2:16">
      <c r="B35" s="26"/>
      <c r="C35" s="316"/>
      <c r="D35" s="317"/>
      <c r="E35" s="327"/>
      <c r="F35" s="328"/>
      <c r="G35" s="55">
        <f>MAX(H35:I35)</f>
        <v>0</v>
      </c>
      <c r="H35" s="56"/>
      <c r="I35" s="57"/>
      <c r="J35" s="27"/>
      <c r="M35" s="16" t="s">
        <v>25</v>
      </c>
      <c r="N35" s="13" t="str">
        <f>IF(E35="","（複数入力）未入力","（正常）入力済み")</f>
        <v>（複数入力）未入力</v>
      </c>
      <c r="O35" s="109"/>
    </row>
    <row r="36" spans="2:16" ht="52.8">
      <c r="B36" s="26"/>
      <c r="C36" s="317"/>
      <c r="D36" s="58" t="s">
        <v>53</v>
      </c>
      <c r="E36" s="329" t="s">
        <v>54</v>
      </c>
      <c r="F36" s="330"/>
      <c r="G36" s="330"/>
      <c r="H36" s="330"/>
      <c r="I36" s="331"/>
      <c r="J36" s="27"/>
      <c r="M36" s="16" t="s">
        <v>27</v>
      </c>
      <c r="N36" s="13"/>
      <c r="O36" s="109"/>
    </row>
    <row r="37" spans="2:16" ht="18" customHeight="1">
      <c r="B37" s="26"/>
      <c r="C37" s="299" t="s">
        <v>55</v>
      </c>
      <c r="D37" s="304"/>
      <c r="E37" s="332"/>
      <c r="F37" s="333"/>
      <c r="G37" s="333"/>
      <c r="H37" s="333"/>
      <c r="I37" s="59"/>
      <c r="J37" s="27"/>
      <c r="M37" s="18" t="s">
        <v>8</v>
      </c>
      <c r="N37" s="13" t="str">
        <f>IF(E37="","（エラー）未入力","（正常）入力済み")</f>
        <v>（エラー）未入力</v>
      </c>
      <c r="O37" s="109" t="s">
        <v>45</v>
      </c>
    </row>
    <row r="38" spans="2:16" ht="25.5" customHeight="1">
      <c r="B38" s="26"/>
      <c r="C38" s="307"/>
      <c r="D38" s="308"/>
      <c r="E38" s="334"/>
      <c r="F38" s="334"/>
      <c r="G38" s="334"/>
      <c r="H38" s="334"/>
      <c r="I38" s="334"/>
      <c r="J38" s="27"/>
      <c r="M38" s="18" t="s">
        <v>8</v>
      </c>
      <c r="N38" s="13" t="str">
        <f>IF(E38="","（エラー）未入力","（正常）入力済み")</f>
        <v>（エラー）未入力</v>
      </c>
      <c r="O38" s="109"/>
    </row>
    <row r="39" spans="2:16">
      <c r="B39" s="26"/>
      <c r="C39" s="2" t="s">
        <v>56</v>
      </c>
      <c r="D39" s="60"/>
      <c r="E39" s="60"/>
      <c r="F39" s="60"/>
      <c r="G39" s="60"/>
      <c r="H39" s="60"/>
      <c r="I39" s="61"/>
      <c r="J39" s="27"/>
    </row>
    <row r="40" spans="2:16">
      <c r="B40" s="26"/>
      <c r="C40" s="307"/>
      <c r="D40" s="336"/>
      <c r="E40" s="336"/>
      <c r="F40" s="336"/>
      <c r="G40" s="336"/>
      <c r="H40" s="336"/>
      <c r="I40" s="308"/>
      <c r="J40" s="27"/>
    </row>
    <row r="41" spans="2:16" customFormat="1" ht="18">
      <c r="B41" s="26"/>
      <c r="C41" s="337" t="s">
        <v>57</v>
      </c>
      <c r="D41" s="340" t="s">
        <v>58</v>
      </c>
      <c r="E41" s="341"/>
      <c r="F41" s="62" t="s">
        <v>59</v>
      </c>
      <c r="G41" s="62" t="s">
        <v>60</v>
      </c>
      <c r="H41" s="342" t="s">
        <v>61</v>
      </c>
      <c r="I41" s="343"/>
      <c r="J41" s="27"/>
      <c r="M41" s="16"/>
      <c r="N41" s="13"/>
      <c r="O41" s="14"/>
      <c r="P41" s="37"/>
    </row>
    <row r="42" spans="2:16" customFormat="1" ht="18" customHeight="1">
      <c r="B42" s="26"/>
      <c r="C42" s="338"/>
      <c r="D42" s="344"/>
      <c r="E42" s="345"/>
      <c r="F42" s="63"/>
      <c r="G42" s="64"/>
      <c r="H42" s="346"/>
      <c r="I42" s="347"/>
      <c r="J42" s="27"/>
      <c r="M42" s="18" t="s">
        <v>8</v>
      </c>
      <c r="N42" s="13" t="str">
        <f>IF(F42="","（エラー）氏名未入力",IF(G42&amp;H42="","（エラー）電話番号又はメールアドレス未入力",IF($G$9&lt;&gt;"",IF(D42="","（エラー）所属未入力","（正常）入力済み"),"（正常）入力済み")))</f>
        <v>（エラー）氏名未入力</v>
      </c>
      <c r="O42" s="14" t="s">
        <v>62</v>
      </c>
      <c r="P42" s="37"/>
    </row>
    <row r="43" spans="2:16" customFormat="1" ht="18" customHeight="1">
      <c r="B43" s="26"/>
      <c r="C43" s="339"/>
      <c r="D43" s="348"/>
      <c r="E43" s="349"/>
      <c r="F43" s="65"/>
      <c r="G43" s="66"/>
      <c r="H43" s="350"/>
      <c r="I43" s="351"/>
      <c r="J43" s="27"/>
      <c r="M43" s="16" t="s">
        <v>6</v>
      </c>
      <c r="N43" s="13" t="str">
        <f>IF(F43="","（複数入力）氏名未入力",IF(G43&amp;H43="","（エラー）電話番号又はメールアドレス未入力",IF($G$9&lt;&gt;"",IF(D43="","（エラー）所属未入力","（正常）入力済み"),"（正常）入力済み")))</f>
        <v>（複数入力）氏名未入力</v>
      </c>
      <c r="O43" s="14" t="s">
        <v>63</v>
      </c>
      <c r="P43" s="37"/>
    </row>
    <row r="44" spans="2:16">
      <c r="B44" s="67"/>
      <c r="C44" s="290" t="s">
        <v>64</v>
      </c>
      <c r="D44" s="290"/>
      <c r="E44" s="290"/>
      <c r="F44" s="290"/>
      <c r="G44" s="290"/>
      <c r="H44" s="290"/>
      <c r="I44" s="290"/>
      <c r="J44" s="68"/>
      <c r="O44" s="14" t="s">
        <v>65</v>
      </c>
    </row>
    <row r="45" spans="2:16">
      <c r="B45" s="67"/>
      <c r="C45" s="335" t="s">
        <v>66</v>
      </c>
      <c r="D45" s="335"/>
      <c r="E45" s="335"/>
      <c r="F45" s="335"/>
      <c r="G45" s="335"/>
      <c r="H45" s="335"/>
      <c r="I45" s="335"/>
      <c r="J45" s="68"/>
    </row>
    <row r="46" spans="2:16">
      <c r="B46" s="67"/>
      <c r="C46" s="290" t="s">
        <v>67</v>
      </c>
      <c r="D46" s="290"/>
      <c r="E46" s="290"/>
      <c r="F46" s="290"/>
      <c r="G46" s="290"/>
      <c r="H46" s="290"/>
      <c r="I46" s="290"/>
      <c r="J46" s="68"/>
    </row>
    <row r="47" spans="2:16" ht="7.5" customHeight="1">
      <c r="B47" s="69"/>
      <c r="C47" s="70"/>
      <c r="D47" s="70"/>
      <c r="E47" s="70"/>
      <c r="F47" s="70"/>
      <c r="G47" s="70"/>
      <c r="H47" s="70"/>
      <c r="I47" s="70"/>
      <c r="J47" s="71"/>
    </row>
    <row r="48" spans="2:16">
      <c r="B48" s="72"/>
      <c r="C48" s="1" t="s">
        <v>68</v>
      </c>
    </row>
  </sheetData>
  <sheetProtection formatRows="0"/>
  <mergeCells count="48">
    <mergeCell ref="C46:I46"/>
    <mergeCell ref="C40:I40"/>
    <mergeCell ref="C41:C43"/>
    <mergeCell ref="D41:E41"/>
    <mergeCell ref="H41:I41"/>
    <mergeCell ref="D42:E42"/>
    <mergeCell ref="H42:I42"/>
    <mergeCell ref="D43:E43"/>
    <mergeCell ref="H43:I43"/>
    <mergeCell ref="C37:D38"/>
    <mergeCell ref="E37:H37"/>
    <mergeCell ref="E38:I38"/>
    <mergeCell ref="C44:I44"/>
    <mergeCell ref="C45:I45"/>
    <mergeCell ref="C23:C36"/>
    <mergeCell ref="D23:D25"/>
    <mergeCell ref="H23:H29"/>
    <mergeCell ref="D26:D29"/>
    <mergeCell ref="E30:H30"/>
    <mergeCell ref="E31:H31"/>
    <mergeCell ref="D32:D35"/>
    <mergeCell ref="E32:F32"/>
    <mergeCell ref="E33:F33"/>
    <mergeCell ref="E34:F34"/>
    <mergeCell ref="E35:F35"/>
    <mergeCell ref="E36:I36"/>
    <mergeCell ref="C13:I13"/>
    <mergeCell ref="C14:I14"/>
    <mergeCell ref="C16:D16"/>
    <mergeCell ref="E16:I16"/>
    <mergeCell ref="C17:D22"/>
    <mergeCell ref="F17:H17"/>
    <mergeCell ref="F18:H18"/>
    <mergeCell ref="E19:H19"/>
    <mergeCell ref="E20:I20"/>
    <mergeCell ref="E21:H21"/>
    <mergeCell ref="E22:I22"/>
    <mergeCell ref="C11:I11"/>
    <mergeCell ref="B1:J1"/>
    <mergeCell ref="M1:N1"/>
    <mergeCell ref="O1:O2"/>
    <mergeCell ref="E2:F2"/>
    <mergeCell ref="E3:G3"/>
    <mergeCell ref="H4:I4"/>
    <mergeCell ref="B7:C7"/>
    <mergeCell ref="G8:I8"/>
    <mergeCell ref="G9:I9"/>
    <mergeCell ref="G10:I10"/>
  </mergeCells>
  <phoneticPr fontId="3"/>
  <conditionalFormatting sqref="N1:N1048576">
    <cfRule type="containsText" dxfId="38" priority="1" operator="containsText" text="（注意）">
      <formula>NOT(ISERROR(SEARCH("（注意）",N1)))</formula>
    </cfRule>
    <cfRule type="containsText" dxfId="37" priority="2" operator="containsText" text="（正常）">
      <formula>NOT(ISERROR(SEARCH("（正常）",N1)))</formula>
    </cfRule>
    <cfRule type="containsText" dxfId="36" priority="3" operator="containsText" text="（エラー）">
      <formula>NOT(ISERROR(SEARCH("（エラー）",N1)))</formula>
    </cfRule>
  </conditionalFormatting>
  <dataValidations count="1">
    <dataValidation type="decimal" operator="greaterThanOrEqual" allowBlank="1" showInputMessage="1" showErrorMessage="1" sqref="F26:F27 H33:I35 F23:F24" xr:uid="{00000000-0002-0000-0000-000000000000}">
      <formula1>0</formula1>
    </dataValidation>
  </dataValidations>
  <printOptions horizontalCentered="1"/>
  <pageMargins left="0.19685039370078741" right="0.19685039370078741" top="0.19685039370078741" bottom="0.19685039370078741" header="0.11811023622047245" footer="0.11811023622047245"/>
  <pageSetup paperSize="9" scale="92" fitToHeight="0" orientation="portrait" r:id="rId1"/>
  <colBreaks count="1" manualBreakCount="1">
    <brk id="11" max="1048575" man="1"/>
  </colBreaks>
  <legacyDrawing r:id="rId2"/>
  <extLst>
    <ext xmlns:x14="http://schemas.microsoft.com/office/spreadsheetml/2009/9/main" uri="{CCE6A557-97BC-4b89-ADB6-D9C93CAAB3DF}">
      <x14:dataValidations xmlns:xm="http://schemas.microsoft.com/office/excel/2006/main" count="7">
        <x14:dataValidation type="list" allowBlank="1" showInputMessage="1" xr:uid="{00000000-0002-0000-0000-000002000000}">
          <x14:formula1>
            <xm:f>マスタ!$AE$2:$AE$4</xm:f>
          </x14:formula1>
          <xm:sqref>E31:H31</xm:sqref>
        </x14:dataValidation>
        <x14:dataValidation type="list" allowBlank="1" showInputMessage="1" xr:uid="{00000000-0002-0000-0000-000003000000}">
          <x14:formula1>
            <xm:f>マスタ!$AC$2:$AC$4</xm:f>
          </x14:formula1>
          <xm:sqref>E37:H37 E30:H30</xm:sqref>
        </x14:dataValidation>
        <x14:dataValidation type="list" allowBlank="1" showInputMessage="1" xr:uid="{00000000-0002-0000-0000-000005000000}">
          <x14:formula1>
            <xm:f>マスタ!$C$2:$C$5</xm:f>
          </x14:formula1>
          <xm:sqref>F25 F28</xm:sqref>
        </x14:dataValidation>
        <x14:dataValidation type="list" allowBlank="1" showInputMessage="1" showErrorMessage="1" xr:uid="{00000000-0002-0000-0000-000006000000}">
          <x14:formula1>
            <xm:f>マスタ!$F$2:$F$6</xm:f>
          </x14:formula1>
          <xm:sqref>E38:I38</xm:sqref>
        </x14:dataValidation>
        <x14:dataValidation type="list" allowBlank="1" showInputMessage="1" showErrorMessage="1" xr:uid="{00000000-0002-0000-0000-000007000000}">
          <x14:formula1>
            <xm:f>マスタ!$B$2:$B$63</xm:f>
          </x14:formula1>
          <xm:sqref>E18</xm:sqref>
        </x14:dataValidation>
        <x14:dataValidation type="list" allowBlank="1" showInputMessage="1" showErrorMessage="1" xr:uid="{00000000-0002-0000-0000-000004000000}">
          <x14:formula1>
            <xm:f>マスタ!$D$2:$D$15</xm:f>
          </x14:formula1>
          <xm:sqref>I23:I29</xm:sqref>
        </x14:dataValidation>
        <x14:dataValidation type="list" allowBlank="1" showInputMessage="1" showErrorMessage="1" xr:uid="{00000000-0002-0000-0000-000001000000}">
          <x14:formula1>
            <xm:f>マスタ!B2:B63</xm:f>
          </x14:formula1>
          <xm:sqref>E17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N33"/>
  <sheetViews>
    <sheetView showGridLines="0" zoomScaleNormal="100" zoomScaleSheetLayoutView="100" workbookViewId="0"/>
  </sheetViews>
  <sheetFormatPr defaultColWidth="9" defaultRowHeight="15" outlineLevelRow="1"/>
  <cols>
    <col min="1" max="2" width="2.59765625" style="1" customWidth="1"/>
    <col min="3" max="4" width="14.59765625" style="1" customWidth="1"/>
    <col min="5" max="5" width="19.09765625" style="1" customWidth="1"/>
    <col min="6" max="6" width="18.796875" style="1" customWidth="1"/>
    <col min="7" max="8" width="14.09765625" style="1" customWidth="1"/>
    <col min="9" max="10" width="2.59765625" style="1" customWidth="1"/>
    <col min="11" max="11" width="2.796875" style="1" customWidth="1"/>
    <col min="12" max="12" width="13.796875" style="16" customWidth="1"/>
    <col min="13" max="13" width="30.59765625" style="13" customWidth="1"/>
    <col min="14" max="14" width="9" style="14"/>
    <col min="15" max="16384" width="9" style="1"/>
  </cols>
  <sheetData>
    <row r="1" spans="2:14">
      <c r="B1" s="72" t="s">
        <v>69</v>
      </c>
      <c r="L1" s="291" t="s">
        <v>1</v>
      </c>
      <c r="M1" s="291"/>
      <c r="N1" s="291" t="s">
        <v>2</v>
      </c>
    </row>
    <row r="2" spans="2:14">
      <c r="B2" s="321" t="s">
        <v>70</v>
      </c>
      <c r="C2" s="322"/>
      <c r="D2" s="322"/>
      <c r="E2" s="322"/>
      <c r="F2" s="322"/>
      <c r="G2" s="322"/>
      <c r="H2" s="322"/>
      <c r="I2" s="352"/>
      <c r="L2" s="5" t="s">
        <v>3</v>
      </c>
      <c r="M2" s="6" t="s">
        <v>4</v>
      </c>
      <c r="N2" s="291"/>
    </row>
    <row r="3" spans="2:14" ht="19.5" customHeight="1">
      <c r="B3" s="7"/>
      <c r="C3" s="353" t="s">
        <v>71</v>
      </c>
      <c r="D3" s="353"/>
      <c r="E3" s="354"/>
      <c r="F3" s="309"/>
      <c r="G3" s="309"/>
      <c r="H3" s="355"/>
      <c r="I3" s="11"/>
      <c r="L3" s="18" t="s">
        <v>8</v>
      </c>
      <c r="M3" s="13" t="str">
        <f>IF(E3="","（エラー）未入力","（正常）入力済み")</f>
        <v>（エラー）未入力</v>
      </c>
    </row>
    <row r="4" spans="2:14">
      <c r="B4" s="7"/>
      <c r="C4" s="353"/>
      <c r="D4" s="353"/>
      <c r="E4" s="356" t="s">
        <v>72</v>
      </c>
      <c r="F4" s="335"/>
      <c r="G4" s="335"/>
      <c r="H4" s="357"/>
      <c r="I4" s="11"/>
      <c r="L4" s="18"/>
    </row>
    <row r="5" spans="2:14" ht="65.25" customHeight="1">
      <c r="B5" s="7"/>
      <c r="C5" s="353"/>
      <c r="D5" s="353"/>
      <c r="E5" s="358"/>
      <c r="F5" s="359"/>
      <c r="G5" s="359"/>
      <c r="H5" s="360"/>
      <c r="I5" s="11"/>
      <c r="L5" s="18" t="s">
        <v>8</v>
      </c>
      <c r="M5" s="13" t="str">
        <f>IF(E5="","（エラー）未入力","（正常）入力済み")</f>
        <v>（エラー）未入力</v>
      </c>
    </row>
    <row r="6" spans="2:14">
      <c r="B6" s="7"/>
      <c r="C6" s="353"/>
      <c r="D6" s="353"/>
      <c r="E6" s="356" t="s">
        <v>73</v>
      </c>
      <c r="F6" s="335"/>
      <c r="G6" s="335"/>
      <c r="H6" s="357"/>
      <c r="I6" s="11"/>
      <c r="L6" s="18"/>
    </row>
    <row r="7" spans="2:14" ht="118.5" customHeight="1">
      <c r="B7" s="7"/>
      <c r="C7" s="353"/>
      <c r="D7" s="353"/>
      <c r="E7" s="361" t="str">
        <f>_xlfn.IFNA(VLOOKUP(E3,マスタ!G2:H6,2,FALSE),"")</f>
        <v/>
      </c>
      <c r="F7" s="362"/>
      <c r="G7" s="362"/>
      <c r="H7" s="363"/>
      <c r="I7" s="11"/>
      <c r="L7" s="18" t="s">
        <v>8</v>
      </c>
      <c r="M7" s="13" t="str">
        <f>IF(E7="","（エラー）未入力","（正常）入力済み")</f>
        <v>（エラー）未入力</v>
      </c>
      <c r="N7" s="109" t="s">
        <v>74</v>
      </c>
    </row>
    <row r="8" spans="2:14">
      <c r="B8" s="7"/>
      <c r="C8" s="353"/>
      <c r="D8" s="353"/>
      <c r="E8" s="327"/>
      <c r="F8" s="328"/>
      <c r="G8" s="328"/>
      <c r="H8" s="364"/>
      <c r="I8" s="11"/>
      <c r="L8" s="16" t="s">
        <v>25</v>
      </c>
      <c r="N8" s="14" t="s">
        <v>75</v>
      </c>
    </row>
    <row r="9" spans="2:14" ht="50.25" customHeight="1">
      <c r="B9" s="7"/>
      <c r="C9" s="371" t="s">
        <v>76</v>
      </c>
      <c r="D9" s="73" t="s">
        <v>77</v>
      </c>
      <c r="E9" s="386" t="str">
        <f>特定有害物質等使用状況一覧!D30</f>
        <v xml:space="preserve">①
</v>
      </c>
      <c r="F9" s="387"/>
      <c r="G9" s="74" t="s">
        <v>78</v>
      </c>
      <c r="H9" s="108" t="str">
        <f>特定有害物質等使用状況一覧!E30</f>
        <v xml:space="preserve">①
</v>
      </c>
      <c r="I9" s="11"/>
      <c r="L9" s="16" t="s">
        <v>27</v>
      </c>
      <c r="N9" s="14" t="s">
        <v>79</v>
      </c>
    </row>
    <row r="10" spans="2:14" ht="65.25" customHeight="1">
      <c r="B10" s="7"/>
      <c r="C10" s="371"/>
      <c r="D10" s="75" t="s">
        <v>80</v>
      </c>
      <c r="E10" s="386" t="str">
        <f>特定有害物質等使用状況一覧!D30</f>
        <v xml:space="preserve">①
</v>
      </c>
      <c r="F10" s="387"/>
      <c r="G10" s="107" t="str">
        <f>特定有害物質等使用状況一覧!F30</f>
        <v xml:space="preserve">①
</v>
      </c>
      <c r="H10" s="108" t="str">
        <f>特定有害物質等使用状況一覧!G30</f>
        <v xml:space="preserve">①
</v>
      </c>
      <c r="I10" s="11"/>
      <c r="L10" s="16" t="s">
        <v>27</v>
      </c>
      <c r="N10" s="14" t="s">
        <v>79</v>
      </c>
    </row>
    <row r="11" spans="2:14" ht="47.1" customHeight="1">
      <c r="B11" s="7"/>
      <c r="C11" s="371"/>
      <c r="D11" s="353" t="s">
        <v>81</v>
      </c>
      <c r="E11" s="386" t="str">
        <f>特定有害物質等使用状況一覧!D30</f>
        <v xml:space="preserve">①
</v>
      </c>
      <c r="F11" s="387"/>
      <c r="G11" s="107" t="str">
        <f>特定有害物質等使用状況一覧!F30</f>
        <v xml:space="preserve">①
</v>
      </c>
      <c r="H11" s="108" t="str">
        <f>特定有害物質等使用状況一覧!H30</f>
        <v xml:space="preserve">①
</v>
      </c>
      <c r="I11" s="11"/>
      <c r="L11" s="16" t="s">
        <v>27</v>
      </c>
      <c r="N11" s="14" t="s">
        <v>79</v>
      </c>
    </row>
    <row r="12" spans="2:14" ht="45" customHeight="1">
      <c r="B12" s="7"/>
      <c r="C12" s="371"/>
      <c r="D12" s="353"/>
      <c r="E12" s="76" t="s">
        <v>82</v>
      </c>
      <c r="F12" s="107" t="str">
        <f>特定有害物質等使用状況一覧!I30</f>
        <v xml:space="preserve">①
</v>
      </c>
      <c r="G12" s="77" t="s">
        <v>83</v>
      </c>
      <c r="H12" s="108" t="str">
        <f>特定有害物質等使用状況一覧!J30</f>
        <v xml:space="preserve">①
</v>
      </c>
      <c r="I12" s="11"/>
      <c r="L12" s="16" t="s">
        <v>27</v>
      </c>
      <c r="N12" s="14" t="s">
        <v>79</v>
      </c>
    </row>
    <row r="13" spans="2:14" ht="83.25" customHeight="1">
      <c r="B13" s="7"/>
      <c r="C13" s="371"/>
      <c r="D13" s="299" t="s">
        <v>84</v>
      </c>
      <c r="E13" s="368" t="str">
        <f>特定有害物質等使用状況一覧!D30</f>
        <v xml:space="preserve">①
</v>
      </c>
      <c r="F13" s="369"/>
      <c r="G13" s="369" t="str">
        <f>特定有害物質等使用状況一覧!K30</f>
        <v xml:space="preserve">①
</v>
      </c>
      <c r="H13" s="375"/>
      <c r="I13" s="11"/>
      <c r="L13" s="16" t="s">
        <v>27</v>
      </c>
      <c r="N13" s="14" t="s">
        <v>79</v>
      </c>
    </row>
    <row r="14" spans="2:14" ht="8.1" customHeight="1">
      <c r="B14" s="7"/>
      <c r="C14" s="371"/>
      <c r="D14" s="305"/>
      <c r="E14" s="7"/>
      <c r="F14" s="8"/>
      <c r="G14" s="8"/>
      <c r="H14" s="11"/>
      <c r="I14" s="11"/>
    </row>
    <row r="15" spans="2:14">
      <c r="B15" s="7"/>
      <c r="C15" s="371"/>
      <c r="D15" s="305"/>
      <c r="E15" s="7"/>
      <c r="F15" s="15"/>
      <c r="G15" s="78" t="str">
        <f>IF(COUNTA(特定有害物質等使用状況一覧!D6:D26)&lt;4,"","他 "&amp;COUNTA(特定有害物質等使用状況一覧!D6:D26)-3&amp;" 件")</f>
        <v/>
      </c>
      <c r="H15" s="11"/>
      <c r="I15" s="11"/>
      <c r="L15" s="16" t="s">
        <v>27</v>
      </c>
      <c r="N15" s="14" t="s">
        <v>85</v>
      </c>
    </row>
    <row r="16" spans="2:14">
      <c r="B16" s="7"/>
      <c r="C16" s="371"/>
      <c r="D16" s="307"/>
      <c r="E16" s="376"/>
      <c r="F16" s="377"/>
      <c r="G16" s="377"/>
      <c r="H16" s="378"/>
      <c r="I16" s="11"/>
    </row>
    <row r="17" spans="2:14" ht="30" customHeight="1">
      <c r="B17" s="7"/>
      <c r="C17" s="371"/>
      <c r="D17" s="79" t="s">
        <v>86</v>
      </c>
      <c r="E17" s="379"/>
      <c r="F17" s="380"/>
      <c r="G17" s="380"/>
      <c r="H17" s="381"/>
      <c r="I17" s="11"/>
      <c r="L17" s="16" t="s">
        <v>25</v>
      </c>
      <c r="M17" s="13" t="str">
        <f>IF(COUNTIF($E$3,"*おそれがある場合")&lt;1,"入力不要",IF(E17&lt;&gt;"","（正常）入力済み","（エラー）未入力"))</f>
        <v>入力不要</v>
      </c>
      <c r="N17" s="109" t="s">
        <v>87</v>
      </c>
    </row>
    <row r="18" spans="2:14" ht="19.5" customHeight="1">
      <c r="B18" s="7"/>
      <c r="C18" s="371"/>
      <c r="D18" s="315" t="s">
        <v>88</v>
      </c>
      <c r="E18" s="80"/>
      <c r="F18" s="322"/>
      <c r="G18" s="322"/>
      <c r="H18" s="352"/>
      <c r="I18" s="11"/>
      <c r="L18" s="16" t="s">
        <v>25</v>
      </c>
      <c r="M18" s="13" t="str">
        <f>IF(COUNTIF($E$3,"*おそれがある場合")&lt;1,"入力不要",IF(E18&lt;&gt;"","（正常）入力済み","（エラー）未入力"))</f>
        <v>入力不要</v>
      </c>
      <c r="N18" s="14" t="s">
        <v>89</v>
      </c>
    </row>
    <row r="19" spans="2:14" ht="19.5" customHeight="1">
      <c r="B19" s="7"/>
      <c r="C19" s="371"/>
      <c r="D19" s="317"/>
      <c r="E19" s="365" t="str">
        <f>IF(E18="有","地下施設の概要は別紙「特定有害物質の使用及び排出等の状況に係る一覧」のとおり","")</f>
        <v/>
      </c>
      <c r="F19" s="366"/>
      <c r="G19" s="366"/>
      <c r="H19" s="367"/>
      <c r="I19" s="11"/>
      <c r="L19" s="16" t="s">
        <v>27</v>
      </c>
    </row>
    <row r="20" spans="2:14" ht="39.6">
      <c r="B20" s="7"/>
      <c r="C20" s="371"/>
      <c r="D20" s="81" t="s">
        <v>90</v>
      </c>
      <c r="E20" s="384"/>
      <c r="F20" s="384"/>
      <c r="G20" s="384"/>
      <c r="H20" s="384"/>
      <c r="I20" s="11"/>
      <c r="L20" s="16" t="s">
        <v>91</v>
      </c>
      <c r="N20" s="109" t="s">
        <v>45</v>
      </c>
    </row>
    <row r="21" spans="2:14" ht="45" customHeight="1">
      <c r="B21" s="7"/>
      <c r="C21" s="371"/>
      <c r="D21" s="370" t="s">
        <v>92</v>
      </c>
      <c r="E21" s="82"/>
      <c r="F21" s="83"/>
      <c r="G21" s="373"/>
      <c r="H21" s="374"/>
      <c r="I21" s="11"/>
      <c r="L21" s="16" t="s">
        <v>93</v>
      </c>
      <c r="M21" s="13" t="str">
        <f>IF(E21&amp;F21&amp;G21="","（注意）入力を推奨",IF(OR(E21="",F21="",G21=""),"（エラー）一部未入力","（正常）入力済み"))</f>
        <v>（注意）入力を推奨</v>
      </c>
      <c r="N21" s="14" t="s">
        <v>94</v>
      </c>
    </row>
    <row r="22" spans="2:14" hidden="1" outlineLevel="1">
      <c r="B22" s="7"/>
      <c r="C22" s="371"/>
      <c r="D22" s="371"/>
      <c r="E22" s="82" t="s">
        <v>95</v>
      </c>
      <c r="F22" s="83" t="s">
        <v>96</v>
      </c>
      <c r="G22" s="373" t="s">
        <v>97</v>
      </c>
      <c r="H22" s="374"/>
      <c r="I22" s="11"/>
      <c r="L22" s="16" t="s">
        <v>93</v>
      </c>
      <c r="M22" s="13" t="str">
        <f>IF(E22&amp;F22&amp;G22="","（注意）入力を推奨",IF(OR(E22="",F22="",G22=""),"（エラー）一部未入力","（正常）入力済み"))</f>
        <v>（正常）入力済み</v>
      </c>
    </row>
    <row r="23" spans="2:14" hidden="1" outlineLevel="1">
      <c r="B23" s="7"/>
      <c r="C23" s="371"/>
      <c r="D23" s="371"/>
      <c r="E23" s="82"/>
      <c r="F23" s="83"/>
      <c r="G23" s="373"/>
      <c r="H23" s="374"/>
      <c r="I23" s="11"/>
      <c r="L23" s="16" t="s">
        <v>93</v>
      </c>
      <c r="M23" s="13" t="str">
        <f>IF(E23&amp;F23&amp;G23="","（注意）入力を推奨",IF(OR(E23="",F23="",G23=""),"（エラー）一部未入力","（正常）入力済み"))</f>
        <v>（注意）入力を推奨</v>
      </c>
    </row>
    <row r="24" spans="2:14" hidden="1" outlineLevel="1">
      <c r="B24" s="7"/>
      <c r="C24" s="371"/>
      <c r="D24" s="371"/>
      <c r="E24" s="82"/>
      <c r="F24" s="83"/>
      <c r="G24" s="373"/>
      <c r="H24" s="374"/>
      <c r="I24" s="11"/>
      <c r="L24" s="16" t="s">
        <v>93</v>
      </c>
      <c r="M24" s="13" t="str">
        <f>IF(E24&amp;F24&amp;G24="","（注意）入力を推奨",IF(OR(E24="",F24="",G24=""),"（エラー）一部未入力","（正常）入力済み"))</f>
        <v>（注意）入力を推奨</v>
      </c>
    </row>
    <row r="25" spans="2:14" hidden="1" outlineLevel="1">
      <c r="B25" s="7"/>
      <c r="C25" s="371"/>
      <c r="D25" s="372"/>
      <c r="E25" s="84"/>
      <c r="F25" s="85"/>
      <c r="G25" s="382"/>
      <c r="H25" s="383"/>
      <c r="I25" s="11"/>
      <c r="L25" s="16" t="s">
        <v>93</v>
      </c>
      <c r="M25" s="13" t="str">
        <f>IF(E25&amp;F25&amp;G25="","（注意）入力を推奨",IF(OR(E25="",F25="",G25=""),"（エラー）一部未入力","（正常）入力済み"))</f>
        <v>（注意）入力を推奨</v>
      </c>
    </row>
    <row r="26" spans="2:14" ht="30" customHeight="1" collapsed="1">
      <c r="B26" s="7"/>
      <c r="C26" s="372"/>
      <c r="D26" s="79" t="s">
        <v>98</v>
      </c>
      <c r="E26" s="384"/>
      <c r="F26" s="384"/>
      <c r="G26" s="384"/>
      <c r="H26" s="384"/>
      <c r="I26" s="11"/>
      <c r="L26" s="16" t="s">
        <v>91</v>
      </c>
      <c r="N26" s="14" t="s">
        <v>99</v>
      </c>
    </row>
    <row r="27" spans="2:14" ht="30" customHeight="1">
      <c r="B27" s="7"/>
      <c r="C27" s="385" t="s">
        <v>100</v>
      </c>
      <c r="D27" s="385"/>
      <c r="E27" s="384"/>
      <c r="F27" s="384"/>
      <c r="G27" s="384"/>
      <c r="H27" s="384"/>
      <c r="I27" s="11"/>
      <c r="L27" s="16" t="s">
        <v>91</v>
      </c>
    </row>
    <row r="28" spans="2:14">
      <c r="B28" s="7"/>
      <c r="C28" s="335" t="s">
        <v>101</v>
      </c>
      <c r="D28" s="335"/>
      <c r="E28" s="335"/>
      <c r="F28" s="335"/>
      <c r="G28" s="335"/>
      <c r="H28" s="335"/>
      <c r="I28" s="11"/>
    </row>
    <row r="29" spans="2:14">
      <c r="B29" s="7"/>
      <c r="C29" s="335" t="s">
        <v>102</v>
      </c>
      <c r="D29" s="335"/>
      <c r="E29" s="335"/>
      <c r="F29" s="335"/>
      <c r="G29" s="335"/>
      <c r="H29" s="335"/>
      <c r="I29" s="11"/>
    </row>
    <row r="30" spans="2:14">
      <c r="B30" s="7"/>
      <c r="C30" s="290" t="s">
        <v>103</v>
      </c>
      <c r="D30" s="290"/>
      <c r="E30" s="290"/>
      <c r="F30" s="290"/>
      <c r="G30" s="290"/>
      <c r="H30" s="290"/>
      <c r="I30" s="11"/>
    </row>
    <row r="31" spans="2:14" ht="7.5" customHeight="1">
      <c r="B31" s="43"/>
      <c r="C31" s="45"/>
      <c r="D31" s="45"/>
      <c r="E31" s="45"/>
      <c r="F31" s="45"/>
      <c r="G31" s="45"/>
      <c r="H31" s="45"/>
      <c r="I31" s="49"/>
    </row>
    <row r="32" spans="2:14" ht="409.6" hidden="1">
      <c r="B32" s="86" t="s">
        <v>104</v>
      </c>
      <c r="C32" s="8"/>
      <c r="D32" s="8"/>
      <c r="E32" s="8"/>
      <c r="F32" s="8"/>
      <c r="G32" s="8"/>
      <c r="H32" s="8"/>
      <c r="I32" s="8"/>
    </row>
    <row r="33" spans="2:3">
      <c r="B33" s="72"/>
      <c r="C33" s="1" t="s">
        <v>68</v>
      </c>
    </row>
  </sheetData>
  <sheetProtection formatRows="0"/>
  <dataConsolidate link="1"/>
  <mergeCells count="36">
    <mergeCell ref="C29:H29"/>
    <mergeCell ref="C30:H30"/>
    <mergeCell ref="G22:H22"/>
    <mergeCell ref="G23:H23"/>
    <mergeCell ref="G24:H24"/>
    <mergeCell ref="G25:H25"/>
    <mergeCell ref="E26:H26"/>
    <mergeCell ref="C27:D27"/>
    <mergeCell ref="E27:H27"/>
    <mergeCell ref="C9:C26"/>
    <mergeCell ref="E9:F9"/>
    <mergeCell ref="E10:F10"/>
    <mergeCell ref="D11:D12"/>
    <mergeCell ref="E11:F11"/>
    <mergeCell ref="E20:H20"/>
    <mergeCell ref="F18:H18"/>
    <mergeCell ref="E19:H19"/>
    <mergeCell ref="D13:D16"/>
    <mergeCell ref="E13:F13"/>
    <mergeCell ref="C28:H28"/>
    <mergeCell ref="D21:D25"/>
    <mergeCell ref="G21:H21"/>
    <mergeCell ref="G13:H13"/>
    <mergeCell ref="E16:H16"/>
    <mergeCell ref="E17:H17"/>
    <mergeCell ref="D18:D19"/>
    <mergeCell ref="L1:M1"/>
    <mergeCell ref="N1:N2"/>
    <mergeCell ref="B2:I2"/>
    <mergeCell ref="C3:D8"/>
    <mergeCell ref="E3:H3"/>
    <mergeCell ref="E4:H4"/>
    <mergeCell ref="E5:H5"/>
    <mergeCell ref="E6:H6"/>
    <mergeCell ref="E7:H7"/>
    <mergeCell ref="E8:H8"/>
  </mergeCells>
  <phoneticPr fontId="3"/>
  <conditionalFormatting sqref="M1:M1048576">
    <cfRule type="containsText" dxfId="35" priority="1" operator="containsText" text="（正常）">
      <formula>NOT(ISERROR(SEARCH("（正常）",M1)))</formula>
    </cfRule>
    <cfRule type="containsText" dxfId="34" priority="2" operator="containsText" text="（エラー）">
      <formula>NOT(ISERROR(SEARCH("（エラー）",M1)))</formula>
    </cfRule>
    <cfRule type="containsText" dxfId="33" priority="3" operator="containsText" text="（注意）">
      <formula>NOT(ISERROR(SEARCH("（注意）",M1)))</formula>
    </cfRule>
  </conditionalFormatting>
  <dataValidations count="1">
    <dataValidation allowBlank="1" showInputMessage="1" sqref="E7:H7" xr:uid="{00000000-0002-0000-0100-000000000000}"/>
  </dataValidations>
  <pageMargins left="0.19685039370078741" right="0.19685039370078741" top="0.19685039370078741" bottom="0.19685039370078741" header="0.11811023622047244" footer="0.11811023622047244"/>
  <pageSetup paperSize="9" scale="90"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1000000}">
          <x14:formula1>
            <xm:f>マスタ!$I$2</xm:f>
          </x14:formula1>
          <xm:sqref>E8:H8</xm:sqref>
        </x14:dataValidation>
        <x14:dataValidation type="list" allowBlank="1" showInputMessage="1" showErrorMessage="1" xr:uid="{00000000-0002-0000-0100-000002000000}">
          <x14:formula1>
            <xm:f>マスタ!$G$2:$G$6</xm:f>
          </x14:formula1>
          <xm:sqref>E3:H3</xm:sqref>
        </x14:dataValidation>
        <x14:dataValidation type="list" allowBlank="1" showInputMessage="1" xr:uid="{00000000-0002-0000-0100-000003000000}">
          <x14:formula1>
            <xm:f>マスタ!$AE$2:$AE$4</xm:f>
          </x14:formula1>
          <xm:sqref>E17:H17</xm:sqref>
        </x14:dataValidation>
        <x14:dataValidation type="list" allowBlank="1" showInputMessage="1" showErrorMessage="1" xr:uid="{00000000-0002-0000-0100-000004000000}">
          <x14:formula1>
            <xm:f>マスタ!$J$2:$J$3</xm:f>
          </x14:formula1>
          <xm:sqref>E18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33DDD-70BA-45C6-B795-47F9851E22A4}">
  <sheetPr codeName="Sheet27">
    <pageSetUpPr fitToPage="1"/>
  </sheetPr>
  <dimension ref="B1:S118"/>
  <sheetViews>
    <sheetView showGridLines="0" zoomScaleNormal="100" zoomScaleSheetLayoutView="100" workbookViewId="0"/>
  </sheetViews>
  <sheetFormatPr defaultColWidth="9" defaultRowHeight="13.2"/>
  <cols>
    <col min="1" max="2" width="2.59765625" style="113" customWidth="1"/>
    <col min="3" max="3" width="4.296875" style="113" customWidth="1"/>
    <col min="4" max="4" width="8.59765625" style="113" customWidth="1"/>
    <col min="5" max="10" width="8.09765625" style="113" customWidth="1"/>
    <col min="11" max="11" width="22.59765625" style="113" customWidth="1"/>
    <col min="12" max="12" width="15.59765625" style="113" customWidth="1"/>
    <col min="13" max="13" width="18" style="113" customWidth="1"/>
    <col min="14" max="15" width="2.59765625" style="113" customWidth="1"/>
    <col min="16" max="16" width="2.796875" style="113" customWidth="1"/>
    <col min="17" max="17" width="10.59765625" style="121" customWidth="1"/>
    <col min="18" max="18" width="30.59765625" style="122" customWidth="1"/>
    <col min="19" max="19" width="89.09765625" style="113" customWidth="1"/>
    <col min="20" max="20" width="9.09765625" style="113" customWidth="1"/>
    <col min="21" max="16384" width="9" style="113"/>
  </cols>
  <sheetData>
    <row r="1" spans="2:19" ht="15">
      <c r="B1" s="111" t="s">
        <v>105</v>
      </c>
      <c r="C1" s="112"/>
      <c r="D1" s="112"/>
      <c r="J1" s="112"/>
      <c r="K1" s="112"/>
      <c r="L1" s="112"/>
      <c r="M1" s="112"/>
      <c r="Q1" s="388" t="s">
        <v>1</v>
      </c>
      <c r="R1" s="388"/>
      <c r="S1" s="152"/>
    </row>
    <row r="2" spans="2:19" ht="15">
      <c r="B2" s="114"/>
      <c r="C2" s="115" t="s">
        <v>106</v>
      </c>
      <c r="D2" s="116"/>
      <c r="E2" s="117"/>
      <c r="F2" s="117"/>
      <c r="G2" s="117"/>
      <c r="H2" s="117"/>
      <c r="I2" s="117"/>
      <c r="J2" s="116"/>
      <c r="K2" s="116"/>
      <c r="L2" s="116"/>
      <c r="M2" s="116"/>
      <c r="N2" s="118"/>
      <c r="Q2" s="151" t="s">
        <v>3</v>
      </c>
      <c r="R2" s="119" t="s">
        <v>4</v>
      </c>
      <c r="S2" s="152"/>
    </row>
    <row r="3" spans="2:19" ht="15">
      <c r="B3" s="114"/>
      <c r="C3" s="113" t="s">
        <v>107</v>
      </c>
      <c r="E3" s="116"/>
      <c r="F3" s="116"/>
      <c r="G3" s="116"/>
      <c r="H3" s="116"/>
      <c r="I3" s="116"/>
      <c r="J3" s="116"/>
      <c r="K3" s="116"/>
      <c r="L3" s="116"/>
      <c r="M3" s="116"/>
      <c r="N3" s="120"/>
      <c r="S3" s="151"/>
    </row>
    <row r="4" spans="2:19" ht="15">
      <c r="B4" s="114"/>
      <c r="C4" s="113" t="s">
        <v>108</v>
      </c>
      <c r="E4" s="116"/>
      <c r="F4" s="116"/>
      <c r="G4" s="116"/>
      <c r="H4" s="116"/>
      <c r="I4" s="116"/>
      <c r="J4" s="116"/>
      <c r="K4" s="116"/>
      <c r="L4" s="116"/>
      <c r="M4" s="116"/>
      <c r="N4" s="120"/>
      <c r="S4" s="151"/>
    </row>
    <row r="5" spans="2:19" ht="15">
      <c r="B5" s="114"/>
      <c r="C5" s="113" t="s">
        <v>109</v>
      </c>
      <c r="D5" s="116"/>
      <c r="E5" s="116"/>
      <c r="F5" s="116"/>
      <c r="G5" s="116"/>
      <c r="H5" s="116"/>
      <c r="I5" s="116"/>
      <c r="J5" s="116"/>
      <c r="N5" s="120"/>
      <c r="Q5" s="113"/>
      <c r="R5" s="113"/>
      <c r="S5" s="151"/>
    </row>
    <row r="6" spans="2:19" ht="15">
      <c r="B6" s="114"/>
      <c r="D6" s="116"/>
      <c r="E6" s="116"/>
      <c r="F6" s="116"/>
      <c r="G6" s="116"/>
      <c r="H6" s="116"/>
      <c r="I6" s="116"/>
      <c r="J6" s="116"/>
      <c r="K6" s="116"/>
      <c r="L6" s="123" t="s">
        <v>110</v>
      </c>
      <c r="M6" s="124"/>
      <c r="N6" s="120"/>
      <c r="Q6" s="125" t="s">
        <v>8</v>
      </c>
      <c r="R6" s="126" t="str">
        <f>IF(M6="","（エラー）未入力","（正常）入力済み")</f>
        <v>（エラー）未入力</v>
      </c>
      <c r="S6" s="151"/>
    </row>
    <row r="7" spans="2:19" ht="18.75" customHeight="1">
      <c r="B7" s="114"/>
      <c r="C7" s="389" t="s">
        <v>111</v>
      </c>
      <c r="D7" s="389" t="s">
        <v>112</v>
      </c>
      <c r="E7" s="391" t="s">
        <v>113</v>
      </c>
      <c r="F7" s="392"/>
      <c r="G7" s="392"/>
      <c r="H7" s="393"/>
      <c r="I7" s="389" t="s">
        <v>114</v>
      </c>
      <c r="J7" s="389" t="s">
        <v>115</v>
      </c>
      <c r="K7" s="394" t="s">
        <v>116</v>
      </c>
      <c r="L7" s="394" t="s">
        <v>117</v>
      </c>
      <c r="M7" s="394" t="s">
        <v>118</v>
      </c>
      <c r="N7" s="120"/>
      <c r="Q7" s="127" t="s">
        <v>119</v>
      </c>
      <c r="R7" s="126" t="str">
        <f>IF(COUNTIF(D9:D39,"今回届出")&gt;0,"（正常）「今回届出」選択済み","（エラー）「今回届出」未選択")</f>
        <v>（エラー）「今回届出」未選択</v>
      </c>
      <c r="S7" s="128"/>
    </row>
    <row r="8" spans="2:19" ht="18.75" customHeight="1">
      <c r="B8" s="114"/>
      <c r="C8" s="390"/>
      <c r="D8" s="390"/>
      <c r="E8" s="153" t="s">
        <v>120</v>
      </c>
      <c r="F8" s="153" t="s">
        <v>121</v>
      </c>
      <c r="G8" s="153" t="s">
        <v>122</v>
      </c>
      <c r="H8" s="153" t="s">
        <v>123</v>
      </c>
      <c r="I8" s="390"/>
      <c r="J8" s="390"/>
      <c r="K8" s="395"/>
      <c r="L8" s="395"/>
      <c r="M8" s="395"/>
      <c r="N8" s="120"/>
      <c r="Q8" s="127"/>
      <c r="R8" s="126"/>
      <c r="S8" s="128"/>
    </row>
    <row r="9" spans="2:19" ht="25.05" customHeight="1">
      <c r="B9" s="114"/>
      <c r="C9" s="153">
        <f>ROW()-8</f>
        <v>1</v>
      </c>
      <c r="D9" s="129"/>
      <c r="E9" s="130"/>
      <c r="F9" s="130"/>
      <c r="G9" s="131"/>
      <c r="H9" s="132"/>
      <c r="I9" s="133"/>
      <c r="J9" s="131"/>
      <c r="K9" s="130"/>
      <c r="L9" s="130"/>
      <c r="M9" s="131"/>
      <c r="N9" s="120"/>
      <c r="Q9" s="125" t="s">
        <v>8</v>
      </c>
      <c r="R9" s="126" t="str">
        <f>IF(D9&amp;E9&amp;F9&amp;H9&amp;K9&amp;L9&amp;M9="",
"（エラー）未入力",
IF(OR(D9="",E9="",F9="",H9="",K9="",L9=""),
IF(AND(I9&lt;&gt;"",E9&lt;&gt;""),
IF(AND(F9="",G9="",H9="",J9="",K9="",L9=""),"（正常）入力済み","（エラー）入力重複"),
"（エラー）一部未入力"),
IF(I9="","（正常）入力済み","（エラー）入力重複")))</f>
        <v>（エラー）未入力</v>
      </c>
      <c r="S9" s="134" t="s">
        <v>124</v>
      </c>
    </row>
    <row r="10" spans="2:19" ht="25.05" customHeight="1">
      <c r="B10" s="114"/>
      <c r="C10" s="153">
        <f t="shared" ref="C10:C38" si="0">ROW()-8</f>
        <v>2</v>
      </c>
      <c r="D10" s="135"/>
      <c r="E10" s="131"/>
      <c r="F10" s="131"/>
      <c r="G10" s="131"/>
      <c r="H10" s="136"/>
      <c r="I10" s="136"/>
      <c r="J10" s="131"/>
      <c r="K10" s="131"/>
      <c r="L10" s="131"/>
      <c r="M10" s="131"/>
      <c r="N10" s="120"/>
      <c r="Q10" s="127" t="s">
        <v>6</v>
      </c>
      <c r="R10" s="126" t="str">
        <f>IF(D10&amp;E10&amp;F10&amp;H10&amp;K10&amp;L10&amp;M10="",
"（複数入力）未入力",
IF(OR(D10="",E10="",F10="",H10="",K10="",L10=""),
IF(AND(I10&lt;&gt;"",E10&lt;&gt;""),
IF(AND(F10="",G10="",H10="",J10="",K10="",L10=""),"（正常）入力済み","（エラー）入力重複"),
"（エラー）一部未入力"),
IF(I10="","（正常）入力済み","（エラー）入力重複")))</f>
        <v>（複数入力）未入力</v>
      </c>
      <c r="S10" s="134" t="s">
        <v>125</v>
      </c>
    </row>
    <row r="11" spans="2:19" ht="25.05" customHeight="1">
      <c r="B11" s="114"/>
      <c r="C11" s="153">
        <f t="shared" si="0"/>
        <v>3</v>
      </c>
      <c r="D11" s="135"/>
      <c r="E11" s="131"/>
      <c r="F11" s="131"/>
      <c r="G11" s="131"/>
      <c r="H11" s="136"/>
      <c r="I11" s="136"/>
      <c r="J11" s="131"/>
      <c r="K11" s="131"/>
      <c r="L11" s="131"/>
      <c r="M11" s="131"/>
      <c r="N11" s="120"/>
      <c r="Q11" s="127" t="s">
        <v>6</v>
      </c>
      <c r="R11" s="126" t="str">
        <f t="shared" ref="R11:R38" si="1">IF(D11&amp;E11&amp;F11&amp;H11&amp;K11&amp;L11&amp;M11="",
"（複数入力）未入力",
IF(OR(D11="",E11="",F11="",H11="",K11="",L11=""),
IF(AND(I11&lt;&gt;"",E11&lt;&gt;""),
IF(AND(F11="",G11="",H11="",J11="",K11="",L11=""),"（正常）入力済み","（エラー）入力重複"),
"（エラー）一部未入力"),
IF(I11="","（正常）入力済み","（エラー）入力重複")))</f>
        <v>（複数入力）未入力</v>
      </c>
      <c r="S11" s="134" t="s">
        <v>126</v>
      </c>
    </row>
    <row r="12" spans="2:19" ht="25.05" customHeight="1">
      <c r="B12" s="114"/>
      <c r="C12" s="153">
        <f t="shared" si="0"/>
        <v>4</v>
      </c>
      <c r="D12" s="135"/>
      <c r="E12" s="131"/>
      <c r="F12" s="131"/>
      <c r="G12" s="131"/>
      <c r="H12" s="136"/>
      <c r="I12" s="136"/>
      <c r="J12" s="131"/>
      <c r="K12" s="131"/>
      <c r="L12" s="131"/>
      <c r="M12" s="131"/>
      <c r="N12" s="120"/>
      <c r="Q12" s="127" t="s">
        <v>6</v>
      </c>
      <c r="R12" s="126" t="str">
        <f t="shared" si="1"/>
        <v>（複数入力）未入力</v>
      </c>
      <c r="S12" s="134" t="s">
        <v>127</v>
      </c>
    </row>
    <row r="13" spans="2:19" ht="25.05" customHeight="1">
      <c r="B13" s="114"/>
      <c r="C13" s="153">
        <f t="shared" si="0"/>
        <v>5</v>
      </c>
      <c r="D13" s="135"/>
      <c r="E13" s="131"/>
      <c r="F13" s="131"/>
      <c r="G13" s="131"/>
      <c r="H13" s="136"/>
      <c r="I13" s="136"/>
      <c r="J13" s="131"/>
      <c r="K13" s="131"/>
      <c r="L13" s="131"/>
      <c r="M13" s="131"/>
      <c r="N13" s="120"/>
      <c r="Q13" s="127" t="s">
        <v>6</v>
      </c>
      <c r="R13" s="126" t="str">
        <f t="shared" si="1"/>
        <v>（複数入力）未入力</v>
      </c>
      <c r="S13" s="134" t="s">
        <v>128</v>
      </c>
    </row>
    <row r="14" spans="2:19" ht="25.05" customHeight="1">
      <c r="B14" s="114"/>
      <c r="C14" s="153">
        <f t="shared" si="0"/>
        <v>6</v>
      </c>
      <c r="D14" s="135"/>
      <c r="E14" s="131"/>
      <c r="F14" s="131"/>
      <c r="G14" s="131"/>
      <c r="H14" s="136"/>
      <c r="I14" s="136"/>
      <c r="J14" s="131"/>
      <c r="K14" s="131"/>
      <c r="L14" s="131"/>
      <c r="M14" s="131"/>
      <c r="N14" s="120"/>
      <c r="Q14" s="127" t="s">
        <v>6</v>
      </c>
      <c r="R14" s="126" t="str">
        <f t="shared" si="1"/>
        <v>（複数入力）未入力</v>
      </c>
      <c r="S14" s="134" t="s">
        <v>129</v>
      </c>
    </row>
    <row r="15" spans="2:19" ht="25.05" customHeight="1">
      <c r="B15" s="114"/>
      <c r="C15" s="153">
        <f t="shared" si="0"/>
        <v>7</v>
      </c>
      <c r="D15" s="135"/>
      <c r="E15" s="131"/>
      <c r="F15" s="131"/>
      <c r="G15" s="131"/>
      <c r="H15" s="136"/>
      <c r="I15" s="136"/>
      <c r="J15" s="131"/>
      <c r="K15" s="131"/>
      <c r="L15" s="131"/>
      <c r="M15" s="131"/>
      <c r="N15" s="120"/>
      <c r="Q15" s="127" t="s">
        <v>6</v>
      </c>
      <c r="R15" s="126" t="str">
        <f t="shared" si="1"/>
        <v>（複数入力）未入力</v>
      </c>
      <c r="S15" s="134" t="s">
        <v>130</v>
      </c>
    </row>
    <row r="16" spans="2:19" ht="25.05" customHeight="1">
      <c r="B16" s="114"/>
      <c r="C16" s="153">
        <f t="shared" si="0"/>
        <v>8</v>
      </c>
      <c r="D16" s="135"/>
      <c r="E16" s="131"/>
      <c r="F16" s="131"/>
      <c r="G16" s="131"/>
      <c r="H16" s="136"/>
      <c r="I16" s="136"/>
      <c r="J16" s="131"/>
      <c r="K16" s="131"/>
      <c r="L16" s="131"/>
      <c r="M16" s="131"/>
      <c r="N16" s="120"/>
      <c r="Q16" s="127" t="s">
        <v>6</v>
      </c>
      <c r="R16" s="126" t="str">
        <f t="shared" si="1"/>
        <v>（複数入力）未入力</v>
      </c>
      <c r="S16" s="134"/>
    </row>
    <row r="17" spans="2:19" ht="25.05" customHeight="1">
      <c r="B17" s="114"/>
      <c r="C17" s="153">
        <f t="shared" si="0"/>
        <v>9</v>
      </c>
      <c r="D17" s="135"/>
      <c r="E17" s="131"/>
      <c r="F17" s="131"/>
      <c r="G17" s="131"/>
      <c r="H17" s="136"/>
      <c r="I17" s="136"/>
      <c r="J17" s="131"/>
      <c r="K17" s="131"/>
      <c r="L17" s="131"/>
      <c r="M17" s="131"/>
      <c r="N17" s="120"/>
      <c r="Q17" s="127" t="s">
        <v>6</v>
      </c>
      <c r="R17" s="126" t="str">
        <f t="shared" si="1"/>
        <v>（複数入力）未入力</v>
      </c>
      <c r="S17" s="128"/>
    </row>
    <row r="18" spans="2:19" ht="25.05" customHeight="1">
      <c r="B18" s="114"/>
      <c r="C18" s="153">
        <f t="shared" si="0"/>
        <v>10</v>
      </c>
      <c r="D18" s="135"/>
      <c r="E18" s="131"/>
      <c r="F18" s="131"/>
      <c r="G18" s="131"/>
      <c r="H18" s="136"/>
      <c r="I18" s="136"/>
      <c r="J18" s="131"/>
      <c r="K18" s="131"/>
      <c r="L18" s="131"/>
      <c r="M18" s="131"/>
      <c r="N18" s="120"/>
      <c r="Q18" s="127" t="s">
        <v>6</v>
      </c>
      <c r="R18" s="126" t="str">
        <f t="shared" si="1"/>
        <v>（複数入力）未入力</v>
      </c>
      <c r="S18" s="128"/>
    </row>
    <row r="19" spans="2:19" ht="25.05" customHeight="1">
      <c r="B19" s="114"/>
      <c r="C19" s="153">
        <f t="shared" si="0"/>
        <v>11</v>
      </c>
      <c r="D19" s="135"/>
      <c r="E19" s="131"/>
      <c r="F19" s="131"/>
      <c r="G19" s="131"/>
      <c r="H19" s="136"/>
      <c r="I19" s="136"/>
      <c r="J19" s="131"/>
      <c r="K19" s="131"/>
      <c r="L19" s="131"/>
      <c r="M19" s="131"/>
      <c r="N19" s="120"/>
      <c r="Q19" s="127" t="s">
        <v>6</v>
      </c>
      <c r="R19" s="126" t="str">
        <f t="shared" si="1"/>
        <v>（複数入力）未入力</v>
      </c>
      <c r="S19" s="128"/>
    </row>
    <row r="20" spans="2:19" ht="25.05" customHeight="1">
      <c r="B20" s="114"/>
      <c r="C20" s="153">
        <f t="shared" si="0"/>
        <v>12</v>
      </c>
      <c r="D20" s="135"/>
      <c r="E20" s="131"/>
      <c r="F20" s="131"/>
      <c r="G20" s="131"/>
      <c r="H20" s="136"/>
      <c r="I20" s="136"/>
      <c r="J20" s="131"/>
      <c r="K20" s="131"/>
      <c r="L20" s="131"/>
      <c r="M20" s="131"/>
      <c r="N20" s="120"/>
      <c r="Q20" s="127" t="s">
        <v>6</v>
      </c>
      <c r="R20" s="126" t="str">
        <f t="shared" si="1"/>
        <v>（複数入力）未入力</v>
      </c>
    </row>
    <row r="21" spans="2:19" ht="25.05" customHeight="1">
      <c r="B21" s="114"/>
      <c r="C21" s="153">
        <f t="shared" si="0"/>
        <v>13</v>
      </c>
      <c r="D21" s="135"/>
      <c r="E21" s="131"/>
      <c r="F21" s="131"/>
      <c r="G21" s="131"/>
      <c r="H21" s="136"/>
      <c r="I21" s="136"/>
      <c r="J21" s="131"/>
      <c r="K21" s="131"/>
      <c r="L21" s="131"/>
      <c r="M21" s="131"/>
      <c r="N21" s="120"/>
      <c r="Q21" s="127" t="s">
        <v>6</v>
      </c>
      <c r="R21" s="126" t="str">
        <f t="shared" si="1"/>
        <v>（複数入力）未入力</v>
      </c>
    </row>
    <row r="22" spans="2:19" ht="25.05" customHeight="1">
      <c r="B22" s="114"/>
      <c r="C22" s="153">
        <f t="shared" si="0"/>
        <v>14</v>
      </c>
      <c r="D22" s="135"/>
      <c r="E22" s="131"/>
      <c r="F22" s="131"/>
      <c r="G22" s="131"/>
      <c r="H22" s="136"/>
      <c r="I22" s="136"/>
      <c r="J22" s="131"/>
      <c r="K22" s="131"/>
      <c r="L22" s="131"/>
      <c r="M22" s="131"/>
      <c r="N22" s="120"/>
      <c r="Q22" s="127" t="s">
        <v>6</v>
      </c>
      <c r="R22" s="126" t="str">
        <f t="shared" si="1"/>
        <v>（複数入力）未入力</v>
      </c>
    </row>
    <row r="23" spans="2:19" ht="25.05" customHeight="1">
      <c r="B23" s="114"/>
      <c r="C23" s="153">
        <f t="shared" si="0"/>
        <v>15</v>
      </c>
      <c r="D23" s="135"/>
      <c r="E23" s="131"/>
      <c r="F23" s="131"/>
      <c r="G23" s="131"/>
      <c r="H23" s="136"/>
      <c r="I23" s="136"/>
      <c r="J23" s="131"/>
      <c r="K23" s="131"/>
      <c r="L23" s="131"/>
      <c r="M23" s="131"/>
      <c r="N23" s="120"/>
      <c r="Q23" s="127" t="s">
        <v>6</v>
      </c>
      <c r="R23" s="126" t="str">
        <f t="shared" si="1"/>
        <v>（複数入力）未入力</v>
      </c>
    </row>
    <row r="24" spans="2:19" ht="25.05" customHeight="1">
      <c r="B24" s="114"/>
      <c r="C24" s="153">
        <f t="shared" si="0"/>
        <v>16</v>
      </c>
      <c r="D24" s="135"/>
      <c r="E24" s="131"/>
      <c r="F24" s="131"/>
      <c r="G24" s="131"/>
      <c r="H24" s="136"/>
      <c r="I24" s="136"/>
      <c r="J24" s="131"/>
      <c r="K24" s="131"/>
      <c r="L24" s="131"/>
      <c r="M24" s="131"/>
      <c r="N24" s="120"/>
      <c r="Q24" s="127" t="s">
        <v>6</v>
      </c>
      <c r="R24" s="126" t="str">
        <f t="shared" si="1"/>
        <v>（複数入力）未入力</v>
      </c>
    </row>
    <row r="25" spans="2:19" ht="25.05" customHeight="1">
      <c r="B25" s="114"/>
      <c r="C25" s="153">
        <f t="shared" si="0"/>
        <v>17</v>
      </c>
      <c r="D25" s="135"/>
      <c r="E25" s="131"/>
      <c r="F25" s="131"/>
      <c r="G25" s="131"/>
      <c r="H25" s="136"/>
      <c r="I25" s="136"/>
      <c r="J25" s="131"/>
      <c r="K25" s="131"/>
      <c r="L25" s="131"/>
      <c r="M25" s="131"/>
      <c r="N25" s="120"/>
      <c r="Q25" s="127" t="s">
        <v>6</v>
      </c>
      <c r="R25" s="126" t="str">
        <f t="shared" si="1"/>
        <v>（複数入力）未入力</v>
      </c>
    </row>
    <row r="26" spans="2:19" ht="25.05" customHeight="1">
      <c r="B26" s="114"/>
      <c r="C26" s="153">
        <f t="shared" si="0"/>
        <v>18</v>
      </c>
      <c r="D26" s="135"/>
      <c r="E26" s="131"/>
      <c r="F26" s="131"/>
      <c r="G26" s="131"/>
      <c r="H26" s="136"/>
      <c r="I26" s="136"/>
      <c r="J26" s="131"/>
      <c r="K26" s="131"/>
      <c r="L26" s="131"/>
      <c r="M26" s="131"/>
      <c r="N26" s="120"/>
      <c r="Q26" s="127" t="s">
        <v>6</v>
      </c>
      <c r="R26" s="126" t="str">
        <f t="shared" si="1"/>
        <v>（複数入力）未入力</v>
      </c>
    </row>
    <row r="27" spans="2:19" ht="25.05" customHeight="1">
      <c r="B27" s="114"/>
      <c r="C27" s="153">
        <f t="shared" si="0"/>
        <v>19</v>
      </c>
      <c r="D27" s="135"/>
      <c r="E27" s="131"/>
      <c r="F27" s="131"/>
      <c r="G27" s="131"/>
      <c r="H27" s="136"/>
      <c r="I27" s="136"/>
      <c r="J27" s="131"/>
      <c r="K27" s="131"/>
      <c r="L27" s="131"/>
      <c r="M27" s="131"/>
      <c r="N27" s="120"/>
      <c r="Q27" s="127" t="s">
        <v>6</v>
      </c>
      <c r="R27" s="126" t="str">
        <f t="shared" si="1"/>
        <v>（複数入力）未入力</v>
      </c>
    </row>
    <row r="28" spans="2:19" ht="25.05" customHeight="1">
      <c r="B28" s="114"/>
      <c r="C28" s="153">
        <f t="shared" si="0"/>
        <v>20</v>
      </c>
      <c r="D28" s="135"/>
      <c r="E28" s="131"/>
      <c r="F28" s="131"/>
      <c r="G28" s="131"/>
      <c r="H28" s="136"/>
      <c r="I28" s="136"/>
      <c r="J28" s="131"/>
      <c r="K28" s="131"/>
      <c r="L28" s="131"/>
      <c r="M28" s="131"/>
      <c r="N28" s="120"/>
      <c r="Q28" s="127" t="s">
        <v>6</v>
      </c>
      <c r="R28" s="126" t="str">
        <f t="shared" si="1"/>
        <v>（複数入力）未入力</v>
      </c>
    </row>
    <row r="29" spans="2:19" ht="25.05" customHeight="1">
      <c r="B29" s="114"/>
      <c r="C29" s="153">
        <f t="shared" si="0"/>
        <v>21</v>
      </c>
      <c r="D29" s="135"/>
      <c r="E29" s="131"/>
      <c r="F29" s="131"/>
      <c r="G29" s="131"/>
      <c r="H29" s="136"/>
      <c r="I29" s="136"/>
      <c r="J29" s="131"/>
      <c r="K29" s="131"/>
      <c r="L29" s="131"/>
      <c r="M29" s="131"/>
      <c r="N29" s="120"/>
      <c r="Q29" s="127" t="s">
        <v>6</v>
      </c>
      <c r="R29" s="126" t="str">
        <f t="shared" si="1"/>
        <v>（複数入力）未入力</v>
      </c>
    </row>
    <row r="30" spans="2:19" ht="25.05" customHeight="1">
      <c r="B30" s="114"/>
      <c r="C30" s="153">
        <f t="shared" si="0"/>
        <v>22</v>
      </c>
      <c r="D30" s="135"/>
      <c r="E30" s="131"/>
      <c r="F30" s="131"/>
      <c r="G30" s="131"/>
      <c r="H30" s="136"/>
      <c r="I30" s="136"/>
      <c r="J30" s="131"/>
      <c r="K30" s="131"/>
      <c r="L30" s="131"/>
      <c r="M30" s="131"/>
      <c r="N30" s="120"/>
      <c r="Q30" s="127" t="s">
        <v>6</v>
      </c>
      <c r="R30" s="126" t="str">
        <f t="shared" si="1"/>
        <v>（複数入力）未入力</v>
      </c>
    </row>
    <row r="31" spans="2:19" ht="25.05" customHeight="1">
      <c r="B31" s="114"/>
      <c r="C31" s="153">
        <f t="shared" si="0"/>
        <v>23</v>
      </c>
      <c r="D31" s="135"/>
      <c r="E31" s="131"/>
      <c r="F31" s="131"/>
      <c r="G31" s="131"/>
      <c r="H31" s="136"/>
      <c r="I31" s="136"/>
      <c r="J31" s="131"/>
      <c r="K31" s="131"/>
      <c r="L31" s="131"/>
      <c r="M31" s="131"/>
      <c r="N31" s="120"/>
      <c r="Q31" s="127" t="s">
        <v>6</v>
      </c>
      <c r="R31" s="126" t="str">
        <f t="shared" si="1"/>
        <v>（複数入力）未入力</v>
      </c>
    </row>
    <row r="32" spans="2:19" ht="25.05" customHeight="1">
      <c r="B32" s="114"/>
      <c r="C32" s="153">
        <f t="shared" si="0"/>
        <v>24</v>
      </c>
      <c r="D32" s="135"/>
      <c r="E32" s="131"/>
      <c r="F32" s="131"/>
      <c r="G32" s="131"/>
      <c r="H32" s="136"/>
      <c r="I32" s="136"/>
      <c r="J32" s="131"/>
      <c r="K32" s="131"/>
      <c r="L32" s="131"/>
      <c r="M32" s="131"/>
      <c r="N32" s="120"/>
      <c r="Q32" s="127" t="s">
        <v>6</v>
      </c>
      <c r="R32" s="126" t="str">
        <f t="shared" si="1"/>
        <v>（複数入力）未入力</v>
      </c>
    </row>
    <row r="33" spans="2:19" ht="25.05" customHeight="1">
      <c r="B33" s="114"/>
      <c r="C33" s="153">
        <f t="shared" si="0"/>
        <v>25</v>
      </c>
      <c r="D33" s="135"/>
      <c r="E33" s="131"/>
      <c r="F33" s="131"/>
      <c r="G33" s="131"/>
      <c r="H33" s="136"/>
      <c r="I33" s="136"/>
      <c r="J33" s="131"/>
      <c r="K33" s="131"/>
      <c r="L33" s="131"/>
      <c r="M33" s="131"/>
      <c r="N33" s="120"/>
      <c r="Q33" s="127" t="s">
        <v>6</v>
      </c>
      <c r="R33" s="126" t="str">
        <f t="shared" si="1"/>
        <v>（複数入力）未入力</v>
      </c>
    </row>
    <row r="34" spans="2:19" ht="25.05" customHeight="1">
      <c r="B34" s="114"/>
      <c r="C34" s="153">
        <f t="shared" si="0"/>
        <v>26</v>
      </c>
      <c r="D34" s="135"/>
      <c r="E34" s="131"/>
      <c r="F34" s="131"/>
      <c r="G34" s="131"/>
      <c r="H34" s="136"/>
      <c r="I34" s="136"/>
      <c r="J34" s="131"/>
      <c r="K34" s="131"/>
      <c r="L34" s="131"/>
      <c r="M34" s="131"/>
      <c r="N34" s="120"/>
      <c r="Q34" s="127" t="s">
        <v>6</v>
      </c>
      <c r="R34" s="126" t="str">
        <f t="shared" si="1"/>
        <v>（複数入力）未入力</v>
      </c>
    </row>
    <row r="35" spans="2:19" ht="25.05" customHeight="1">
      <c r="B35" s="114"/>
      <c r="C35" s="153">
        <f t="shared" si="0"/>
        <v>27</v>
      </c>
      <c r="D35" s="135"/>
      <c r="E35" s="131"/>
      <c r="F35" s="131"/>
      <c r="G35" s="131"/>
      <c r="H35" s="136"/>
      <c r="I35" s="136"/>
      <c r="J35" s="131"/>
      <c r="K35" s="131"/>
      <c r="L35" s="131"/>
      <c r="M35" s="131"/>
      <c r="N35" s="120"/>
      <c r="Q35" s="127" t="s">
        <v>6</v>
      </c>
      <c r="R35" s="126" t="str">
        <f t="shared" si="1"/>
        <v>（複数入力）未入力</v>
      </c>
    </row>
    <row r="36" spans="2:19" ht="25.05" customHeight="1">
      <c r="B36" s="114"/>
      <c r="C36" s="153">
        <f t="shared" si="0"/>
        <v>28</v>
      </c>
      <c r="D36" s="135"/>
      <c r="E36" s="131"/>
      <c r="F36" s="131"/>
      <c r="G36" s="131"/>
      <c r="H36" s="136"/>
      <c r="I36" s="136"/>
      <c r="J36" s="131"/>
      <c r="K36" s="131"/>
      <c r="L36" s="131"/>
      <c r="M36" s="131"/>
      <c r="N36" s="120"/>
      <c r="Q36" s="127" t="s">
        <v>6</v>
      </c>
      <c r="R36" s="126" t="str">
        <f t="shared" si="1"/>
        <v>（複数入力）未入力</v>
      </c>
    </row>
    <row r="37" spans="2:19" ht="25.05" customHeight="1">
      <c r="B37" s="114"/>
      <c r="C37" s="153">
        <f t="shared" si="0"/>
        <v>29</v>
      </c>
      <c r="D37" s="135"/>
      <c r="E37" s="131"/>
      <c r="F37" s="131"/>
      <c r="G37" s="131"/>
      <c r="H37" s="136"/>
      <c r="I37" s="136"/>
      <c r="J37" s="131"/>
      <c r="K37" s="131"/>
      <c r="L37" s="131"/>
      <c r="M37" s="131"/>
      <c r="N37" s="120"/>
      <c r="Q37" s="127" t="s">
        <v>6</v>
      </c>
      <c r="R37" s="126" t="str">
        <f t="shared" si="1"/>
        <v>（複数入力）未入力</v>
      </c>
    </row>
    <row r="38" spans="2:19" ht="25.05" customHeight="1">
      <c r="B38" s="114"/>
      <c r="C38" s="153">
        <f t="shared" si="0"/>
        <v>30</v>
      </c>
      <c r="D38" s="135"/>
      <c r="E38" s="131"/>
      <c r="F38" s="131"/>
      <c r="G38" s="131"/>
      <c r="H38" s="136"/>
      <c r="I38" s="136"/>
      <c r="J38" s="131"/>
      <c r="K38" s="131"/>
      <c r="L38" s="131"/>
      <c r="M38" s="131"/>
      <c r="N38" s="120"/>
      <c r="Q38" s="127" t="s">
        <v>6</v>
      </c>
      <c r="R38" s="126" t="str">
        <f t="shared" si="1"/>
        <v>（複数入力）未入力</v>
      </c>
    </row>
    <row r="39" spans="2:19" ht="15">
      <c r="B39" s="114"/>
      <c r="C39" s="137" t="s">
        <v>131</v>
      </c>
      <c r="D39" s="138"/>
      <c r="E39" s="138"/>
      <c r="F39" s="138"/>
      <c r="G39" s="138"/>
      <c r="H39" s="138"/>
      <c r="I39" s="138"/>
      <c r="J39" s="138"/>
      <c r="K39" s="138"/>
      <c r="L39" s="138"/>
      <c r="M39" s="139"/>
      <c r="N39" s="120"/>
      <c r="Q39" s="127"/>
      <c r="R39" s="126"/>
    </row>
    <row r="40" spans="2:19" ht="7.5" customHeight="1">
      <c r="B40" s="140"/>
      <c r="C40" s="141"/>
      <c r="D40" s="141"/>
      <c r="E40" s="112"/>
      <c r="F40" s="112"/>
      <c r="G40" s="112"/>
      <c r="H40" s="112"/>
      <c r="I40" s="112"/>
      <c r="J40" s="141"/>
      <c r="K40" s="141"/>
      <c r="L40" s="141"/>
      <c r="M40" s="141"/>
      <c r="N40" s="142"/>
    </row>
    <row r="41" spans="2:19" ht="409.6" hidden="1">
      <c r="B41" s="143" t="s">
        <v>104</v>
      </c>
      <c r="C41" s="116"/>
      <c r="D41" s="116"/>
      <c r="E41" s="116"/>
      <c r="F41" s="116"/>
      <c r="G41" s="116"/>
      <c r="H41" s="116"/>
      <c r="I41" s="116"/>
      <c r="J41" s="116"/>
      <c r="K41" s="116"/>
      <c r="L41" s="116"/>
      <c r="M41" s="116"/>
      <c r="N41" s="116"/>
    </row>
    <row r="42" spans="2:19">
      <c r="B42" s="144"/>
      <c r="C42" s="113" t="s">
        <v>68</v>
      </c>
      <c r="R42" s="145"/>
    </row>
    <row r="45" spans="2:19" ht="18" hidden="1">
      <c r="C45" s="113" t="s">
        <v>132</v>
      </c>
      <c r="P45" s="121"/>
      <c r="Q45" s="113"/>
      <c r="S45" s="146"/>
    </row>
    <row r="46" spans="2:19" ht="18" hidden="1">
      <c r="E46" s="113" t="str">
        <f>IF(COUNTIF(I9:I39,"無地番")&gt;0," 無地番","")&amp;IF(COUNTIF(I9:I39,"道")&gt;0," 道","")&amp;IF(COUNTIF(I9:I39,"水")&gt;0," 水","")</f>
        <v/>
      </c>
      <c r="F46" s="147">
        <f>COUNTA(E9:E39)-1-(COUNTIF(I9:I39,"無地番")+COUNTIF(I9:I39,"道")+COUNTIF(I9:I39,"水"))</f>
        <v>-1</v>
      </c>
      <c r="P46" s="121"/>
      <c r="Q46" s="113"/>
      <c r="S46" s="146"/>
    </row>
    <row r="47" spans="2:19" ht="18" hidden="1">
      <c r="E47" s="113" t="str">
        <f>E9&amp;F9&amp;G9&amp;H9&amp;IF(J9="","","の一部")&amp;
IF(F46&gt;0,IF(COUNTA(E9:E39)&gt;1,"　外 "&amp;COUNTA(E9:E39)-1-(COUNTIF(I9:I39,"無地番")+COUNTIF(I9:I39,"道")+COUNTIF(I9:I39,"水"))&amp;" 筆",""),"")&amp;
IF(OR(COUNTIF(E46,"*無地番*")&gt;0,COUNTIF(E46,"*道*")&gt;0,COUNTIF(E46,"*水*")&gt;0),E46,"")</f>
        <v/>
      </c>
      <c r="P47" s="121"/>
      <c r="Q47" s="113"/>
      <c r="S47" s="146"/>
    </row>
    <row r="48" spans="2:19" ht="18" hidden="1">
      <c r="C48" s="113" t="s">
        <v>133</v>
      </c>
      <c r="E48" s="113" t="str" cm="1">
        <f t="array" ref="E48">IF(SUMPRODUCT((D9:D39="今回届出")*(I9:I39="無地番"))&gt;0," 無地番","")&amp;IF(SUMPRODUCT((D9:D39="今回届出")*(I9:I39="道"))&gt;0," 道","")&amp;IF(SUMPRODUCT((D9:D39="今回届出")*(I9:I39="水"))&gt;0," 水","")</f>
        <v/>
      </c>
      <c r="F48" s="147">
        <f>COUNTIF(D9:D39,"今回届出")-1-(COUNTIFS(I9:I39,"無地番",D9:D39,"今回届出")+COUNTIFS(I9:I39,"道",D9:D39,"今回届出")+COUNTIFS(I9:I39,"水",D9:D39,"今回届出"))</f>
        <v>-1</v>
      </c>
      <c r="P48" s="121"/>
      <c r="Q48" s="113"/>
      <c r="S48" s="146"/>
    </row>
    <row r="49" spans="3:19" ht="18" hidden="1">
      <c r="E49" s="113" t="e">
        <f>VLOOKUP("今回届出",D9:J39,2,FALSE)&amp;VLOOKUP("今回届出",D9:J39,3,FALSE)&amp;VLOOKUP("今回届出",D9:J39,4,FALSE)&amp;VLOOKUP("今回届出",D9:J39,5,FALSE)&amp;IF(VLOOKUP("今回届出",D9:J39,7,FALSE)="","","の一部")&amp;
IF(F48&gt;0,IF(COUNTIF(D9:D39,"今回届出")&gt;1,"　外 "&amp;COUNTIF(D9:D39,"今回届出")-1-(COUNTIFS(I9:I39,"無地番",D9:D39,"今回届出")+COUNTIFS(I9:I39,"道",D9:D39,"今回届出")+COUNTIFS(I9:I39,"水",D9:D39,"今回届出"))&amp;" 筆",""),"")&amp;
IF(OR(COUNTIF(E48,"*無地番*")&gt;0,COUNTIF(E48,"*道*")&gt;0,COUNTIF(E48,"*水*")&gt;0),E48,"")</f>
        <v>#N/A</v>
      </c>
      <c r="P49" s="121"/>
      <c r="Q49" s="113"/>
      <c r="S49" s="146"/>
    </row>
    <row r="50" spans="3:19" ht="18" hidden="1">
      <c r="P50" s="121"/>
      <c r="Q50" s="113"/>
      <c r="S50" s="146"/>
    </row>
    <row r="51" spans="3:19" ht="18" hidden="1">
      <c r="P51" s="121"/>
      <c r="Q51" s="113"/>
      <c r="S51" s="146"/>
    </row>
    <row r="52" spans="3:19" ht="18" hidden="1">
      <c r="C52" s="113" t="str">
        <f>IF(OR(COUNTIF(R9:R39,"*エラー*")&gt;0,D52=0),"エラー",IF(D52=E52,"全部","分割"))</f>
        <v>エラー</v>
      </c>
      <c r="D52" s="113">
        <f>COUNTIF(D9:D39,"今回届出")</f>
        <v>0</v>
      </c>
      <c r="E52" s="113">
        <f>COUNTA(E9:E39)</f>
        <v>0</v>
      </c>
      <c r="Q52" s="113"/>
      <c r="R52" s="145"/>
      <c r="S52" s="146"/>
    </row>
    <row r="53" spans="3:19" ht="14.1" customHeight="1"/>
    <row r="55" spans="3:19" ht="15" hidden="1">
      <c r="C55" s="119" t="s">
        <v>134</v>
      </c>
    </row>
    <row r="56" spans="3:19" ht="18" hidden="1">
      <c r="C56" s="148" t="s">
        <v>112</v>
      </c>
      <c r="D56" s="148" t="s">
        <v>135</v>
      </c>
      <c r="E56" s="148" t="s">
        <v>136</v>
      </c>
      <c r="F56" s="148" t="s">
        <v>115</v>
      </c>
    </row>
    <row r="57" spans="3:19" ht="18" hidden="1">
      <c r="C57" s="149" t="s">
        <v>137</v>
      </c>
      <c r="D57" s="149" t="s">
        <v>138</v>
      </c>
      <c r="E57" s="149" t="s">
        <v>139</v>
      </c>
      <c r="F57" s="149" t="s">
        <v>115</v>
      </c>
    </row>
    <row r="58" spans="3:19" ht="18" hidden="1">
      <c r="C58" s="149" t="s">
        <v>140</v>
      </c>
      <c r="D58" s="149" t="s">
        <v>141</v>
      </c>
      <c r="E58" s="149" t="s">
        <v>142</v>
      </c>
      <c r="F58" s="149"/>
    </row>
    <row r="59" spans="3:19" ht="18" hidden="1">
      <c r="C59" s="149" t="s">
        <v>143</v>
      </c>
      <c r="D59" s="149" t="s">
        <v>144</v>
      </c>
      <c r="E59" s="149" t="s">
        <v>145</v>
      </c>
      <c r="F59" s="149"/>
    </row>
    <row r="60" spans="3:19" ht="18" hidden="1">
      <c r="C60" s="149" t="s">
        <v>146</v>
      </c>
      <c r="D60" s="149" t="s">
        <v>147</v>
      </c>
      <c r="F60" s="150"/>
    </row>
    <row r="61" spans="3:19" ht="18" hidden="1">
      <c r="D61" s="149" t="s">
        <v>148</v>
      </c>
    </row>
    <row r="62" spans="3:19" ht="18" hidden="1">
      <c r="D62" s="149" t="s">
        <v>149</v>
      </c>
    </row>
    <row r="63" spans="3:19" ht="18" hidden="1">
      <c r="D63" s="149" t="s">
        <v>150</v>
      </c>
    </row>
    <row r="64" spans="3:19" ht="18" hidden="1">
      <c r="D64" s="149" t="s">
        <v>151</v>
      </c>
    </row>
    <row r="65" spans="4:4" ht="18" hidden="1">
      <c r="D65" s="149" t="s">
        <v>152</v>
      </c>
    </row>
    <row r="66" spans="4:4" ht="18" hidden="1">
      <c r="D66" s="149" t="s">
        <v>153</v>
      </c>
    </row>
    <row r="67" spans="4:4" ht="18" hidden="1">
      <c r="D67" s="149" t="s">
        <v>154</v>
      </c>
    </row>
    <row r="68" spans="4:4" ht="18" hidden="1">
      <c r="D68" s="149" t="s">
        <v>155</v>
      </c>
    </row>
    <row r="69" spans="4:4" ht="18" hidden="1">
      <c r="D69" s="149" t="s">
        <v>156</v>
      </c>
    </row>
    <row r="70" spans="4:4" ht="18" hidden="1">
      <c r="D70" s="149" t="s">
        <v>157</v>
      </c>
    </row>
    <row r="71" spans="4:4" ht="18" hidden="1">
      <c r="D71" s="149" t="s">
        <v>158</v>
      </c>
    </row>
    <row r="72" spans="4:4" ht="18" hidden="1">
      <c r="D72" s="149" t="s">
        <v>159</v>
      </c>
    </row>
    <row r="73" spans="4:4" ht="18" hidden="1">
      <c r="D73" s="149" t="s">
        <v>160</v>
      </c>
    </row>
    <row r="74" spans="4:4" ht="18" hidden="1">
      <c r="D74" s="149" t="s">
        <v>161</v>
      </c>
    </row>
    <row r="75" spans="4:4" ht="18" hidden="1">
      <c r="D75" s="149" t="s">
        <v>162</v>
      </c>
    </row>
    <row r="76" spans="4:4" ht="18" hidden="1">
      <c r="D76" s="149" t="s">
        <v>163</v>
      </c>
    </row>
    <row r="77" spans="4:4" ht="18" hidden="1">
      <c r="D77" s="149" t="s">
        <v>164</v>
      </c>
    </row>
    <row r="78" spans="4:4" ht="18" hidden="1">
      <c r="D78" s="149" t="s">
        <v>165</v>
      </c>
    </row>
    <row r="79" spans="4:4" ht="18" hidden="1">
      <c r="D79" s="149" t="s">
        <v>166</v>
      </c>
    </row>
    <row r="80" spans="4:4" ht="18" hidden="1">
      <c r="D80" s="149" t="s">
        <v>167</v>
      </c>
    </row>
    <row r="81" spans="4:4" ht="18" hidden="1">
      <c r="D81" s="149" t="s">
        <v>168</v>
      </c>
    </row>
    <row r="82" spans="4:4" ht="18" hidden="1">
      <c r="D82" s="149" t="s">
        <v>169</v>
      </c>
    </row>
    <row r="83" spans="4:4" ht="18" hidden="1">
      <c r="D83" s="149" t="s">
        <v>170</v>
      </c>
    </row>
    <row r="84" spans="4:4" ht="18" hidden="1">
      <c r="D84" s="149" t="s">
        <v>171</v>
      </c>
    </row>
    <row r="85" spans="4:4" ht="18" hidden="1">
      <c r="D85" s="149" t="s">
        <v>172</v>
      </c>
    </row>
    <row r="86" spans="4:4" ht="18" hidden="1">
      <c r="D86" s="149" t="s">
        <v>173</v>
      </c>
    </row>
    <row r="87" spans="4:4" ht="18" hidden="1">
      <c r="D87" s="149" t="s">
        <v>174</v>
      </c>
    </row>
    <row r="88" spans="4:4" ht="18" hidden="1">
      <c r="D88" s="149" t="s">
        <v>175</v>
      </c>
    </row>
    <row r="89" spans="4:4" ht="18" hidden="1">
      <c r="D89" s="149" t="s">
        <v>176</v>
      </c>
    </row>
    <row r="90" spans="4:4" ht="18" hidden="1">
      <c r="D90" s="149" t="s">
        <v>177</v>
      </c>
    </row>
    <row r="91" spans="4:4" ht="18" hidden="1">
      <c r="D91" s="149" t="s">
        <v>178</v>
      </c>
    </row>
    <row r="92" spans="4:4" ht="18" hidden="1">
      <c r="D92" s="149" t="s">
        <v>179</v>
      </c>
    </row>
    <row r="93" spans="4:4" ht="18" hidden="1">
      <c r="D93" s="149" t="s">
        <v>180</v>
      </c>
    </row>
    <row r="94" spans="4:4" ht="18" hidden="1">
      <c r="D94" s="149" t="s">
        <v>181</v>
      </c>
    </row>
    <row r="95" spans="4:4" ht="18" hidden="1">
      <c r="D95" s="149" t="s">
        <v>182</v>
      </c>
    </row>
    <row r="96" spans="4:4" ht="18" hidden="1">
      <c r="D96" s="149" t="s">
        <v>183</v>
      </c>
    </row>
    <row r="97" spans="4:4" ht="18" hidden="1">
      <c r="D97" s="149" t="s">
        <v>184</v>
      </c>
    </row>
    <row r="98" spans="4:4" ht="18" hidden="1">
      <c r="D98" s="149" t="s">
        <v>185</v>
      </c>
    </row>
    <row r="99" spans="4:4" ht="18" hidden="1">
      <c r="D99" s="149" t="s">
        <v>186</v>
      </c>
    </row>
    <row r="100" spans="4:4" ht="18" hidden="1">
      <c r="D100" s="149" t="s">
        <v>187</v>
      </c>
    </row>
    <row r="101" spans="4:4" ht="18" hidden="1">
      <c r="D101" s="149" t="s">
        <v>188</v>
      </c>
    </row>
    <row r="102" spans="4:4" ht="18" hidden="1">
      <c r="D102" s="149" t="s">
        <v>189</v>
      </c>
    </row>
    <row r="103" spans="4:4" ht="18" hidden="1">
      <c r="D103" s="149" t="s">
        <v>190</v>
      </c>
    </row>
    <row r="104" spans="4:4" ht="18" hidden="1">
      <c r="D104" s="149" t="s">
        <v>191</v>
      </c>
    </row>
    <row r="105" spans="4:4" ht="18" hidden="1">
      <c r="D105" s="149" t="s">
        <v>192</v>
      </c>
    </row>
    <row r="106" spans="4:4" ht="18" hidden="1">
      <c r="D106" s="149" t="s">
        <v>193</v>
      </c>
    </row>
    <row r="107" spans="4:4" ht="18" hidden="1">
      <c r="D107" s="149" t="s">
        <v>194</v>
      </c>
    </row>
    <row r="108" spans="4:4" ht="18" hidden="1">
      <c r="D108" s="149" t="s">
        <v>195</v>
      </c>
    </row>
    <row r="109" spans="4:4" ht="18" hidden="1">
      <c r="D109" s="149" t="s">
        <v>196</v>
      </c>
    </row>
    <row r="110" spans="4:4" ht="18" hidden="1">
      <c r="D110" s="149" t="s">
        <v>197</v>
      </c>
    </row>
    <row r="111" spans="4:4" ht="18" hidden="1">
      <c r="D111" s="149" t="s">
        <v>198</v>
      </c>
    </row>
    <row r="112" spans="4:4" ht="18" hidden="1">
      <c r="D112" s="149" t="s">
        <v>199</v>
      </c>
    </row>
    <row r="113" spans="4:4" ht="18" hidden="1">
      <c r="D113" s="149" t="s">
        <v>200</v>
      </c>
    </row>
    <row r="114" spans="4:4" ht="18" hidden="1">
      <c r="D114" s="149" t="s">
        <v>201</v>
      </c>
    </row>
    <row r="115" spans="4:4" ht="18" hidden="1">
      <c r="D115" s="149" t="s">
        <v>202</v>
      </c>
    </row>
    <row r="116" spans="4:4" ht="18" hidden="1">
      <c r="D116" s="149" t="s">
        <v>203</v>
      </c>
    </row>
    <row r="117" spans="4:4" ht="18" hidden="1">
      <c r="D117" s="149" t="s">
        <v>204</v>
      </c>
    </row>
    <row r="118" spans="4:4" ht="18" hidden="1">
      <c r="D118" s="149" t="s">
        <v>205</v>
      </c>
    </row>
  </sheetData>
  <sheetProtection formatRows="0"/>
  <mergeCells count="9">
    <mergeCell ref="Q1:R1"/>
    <mergeCell ref="C7:C8"/>
    <mergeCell ref="D7:D8"/>
    <mergeCell ref="E7:H7"/>
    <mergeCell ref="I7:I8"/>
    <mergeCell ref="J7:J8"/>
    <mergeCell ref="K7:K8"/>
    <mergeCell ref="L7:L8"/>
    <mergeCell ref="M7:M8"/>
  </mergeCells>
  <phoneticPr fontId="3"/>
  <conditionalFormatting sqref="D57:D58">
    <cfRule type="containsText" dxfId="32" priority="14" operator="containsText" text="入力済み">
      <formula>NOT(ISERROR(SEARCH("入力済み",D57)))</formula>
    </cfRule>
    <cfRule type="containsText" dxfId="31" priority="15" operator="containsText" text="未入力">
      <formula>NOT(ISERROR(SEARCH("未入力",D57)))</formula>
    </cfRule>
  </conditionalFormatting>
  <conditionalFormatting sqref="S3:S6">
    <cfRule type="cellIs" dxfId="30" priority="13" operator="equal">
      <formula>"必須"</formula>
    </cfRule>
  </conditionalFormatting>
  <conditionalFormatting sqref="R1:R8 R53:R1048576 R39:R44">
    <cfRule type="containsText" dxfId="29" priority="10" operator="containsText" text="（正常）">
      <formula>NOT(ISERROR(SEARCH("（正常）",R1)))</formula>
    </cfRule>
    <cfRule type="containsText" dxfId="28" priority="11" operator="containsText" text="（エラー）">
      <formula>NOT(ISERROR(SEARCH("（エラー）",R1)))</formula>
    </cfRule>
    <cfRule type="containsText" dxfId="27" priority="12" operator="containsText" text="（注意）">
      <formula>NOT(ISERROR(SEARCH("（注意）",R1)))</formula>
    </cfRule>
  </conditionalFormatting>
  <conditionalFormatting sqref="R9:R38">
    <cfRule type="containsText" dxfId="26" priority="7" operator="containsText" text="（正常）">
      <formula>NOT(ISERROR(SEARCH("（正常）",R9)))</formula>
    </cfRule>
    <cfRule type="containsText" dxfId="25" priority="8" operator="containsText" text="（エラー）">
      <formula>NOT(ISERROR(SEARCH("（エラー）",R9)))</formula>
    </cfRule>
    <cfRule type="containsText" dxfId="24" priority="9" operator="containsText" text="（注意）">
      <formula>NOT(ISERROR(SEARCH("（注意）",R9)))</formula>
    </cfRule>
  </conditionalFormatting>
  <conditionalFormatting sqref="R45:R52">
    <cfRule type="containsText" dxfId="23" priority="4" operator="containsText" text="（正常）">
      <formula>NOT(ISERROR(SEARCH("（正常）",R45)))</formula>
    </cfRule>
    <cfRule type="containsText" dxfId="22" priority="5" operator="containsText" text="（エラー）">
      <formula>NOT(ISERROR(SEARCH("（エラー）",R45)))</formula>
    </cfRule>
    <cfRule type="containsText" dxfId="21" priority="6" operator="containsText" text="（注意）">
      <formula>NOT(ISERROR(SEARCH("（注意）",R45)))</formula>
    </cfRule>
  </conditionalFormatting>
  <conditionalFormatting sqref="C55">
    <cfRule type="containsText" dxfId="20" priority="1" operator="containsText" text="（正常）">
      <formula>NOT(ISERROR(SEARCH("（正常）",C55)))</formula>
    </cfRule>
    <cfRule type="containsText" dxfId="19" priority="2" operator="containsText" text="（エラー）">
      <formula>NOT(ISERROR(SEARCH("（エラー）",C55)))</formula>
    </cfRule>
    <cfRule type="containsText" dxfId="18" priority="3" operator="containsText" text="（注意）">
      <formula>NOT(ISERROR(SEARCH("（注意）",C55)))</formula>
    </cfRule>
  </conditionalFormatting>
  <dataValidations count="4">
    <dataValidation type="list" allowBlank="1" showInputMessage="1" showErrorMessage="1" sqref="I9:I38" xr:uid="{5518210C-F321-4558-A097-A01815BD1EBC}">
      <formula1>$E$57:$E$59</formula1>
    </dataValidation>
    <dataValidation type="list" allowBlank="1" showInputMessage="1" showErrorMessage="1" sqref="E9:E38" xr:uid="{72124E0A-B58F-4361-A587-3E36F68F7F65}">
      <formula1>$D$57:$D$118</formula1>
    </dataValidation>
    <dataValidation type="list" allowBlank="1" showInputMessage="1" showErrorMessage="1" sqref="D9:D38" xr:uid="{BFC5C35D-79C3-44DC-8891-5085F003F1B4}">
      <formula1>$C$57:$C$60</formula1>
    </dataValidation>
    <dataValidation type="list" allowBlank="1" showInputMessage="1" showErrorMessage="1" sqref="J9:J38" xr:uid="{53BA9B53-C78A-45EF-9382-15682750A0A9}">
      <formula1>$F$57</formula1>
    </dataValidation>
  </dataValidations>
  <printOptions horizontalCentered="1"/>
  <pageMargins left="0.19685039370078741" right="0.19685039370078741" top="0.19685039370078741" bottom="0.19685039370078741" header="0.11811023622047245" footer="0.11811023622047245"/>
  <pageSetup paperSize="9" scale="75" fitToHeight="0" orientation="portrait" r:id="rId1"/>
  <headerFooter>
    <oddFooter>&amp;C&amp;P／&amp;Nページ</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7915C-AD32-4732-AB8F-06411DD0621A}">
  <sheetPr codeName="Sheet54">
    <pageSetUpPr fitToPage="1"/>
  </sheetPr>
  <dimension ref="B1:T30"/>
  <sheetViews>
    <sheetView showGridLines="0" zoomScaleNormal="100" zoomScaleSheetLayoutView="100" workbookViewId="0"/>
  </sheetViews>
  <sheetFormatPr defaultColWidth="9" defaultRowHeight="13.2"/>
  <cols>
    <col min="1" max="2" width="2.59765625" style="206" customWidth="1"/>
    <col min="3" max="3" width="4.296875" style="206" customWidth="1"/>
    <col min="4" max="7" width="18.59765625" style="206" customWidth="1"/>
    <col min="8" max="8" width="14.59765625" style="206" customWidth="1"/>
    <col min="9" max="10" width="8.59765625" style="206" customWidth="1"/>
    <col min="11" max="11" width="18.59765625" style="206" customWidth="1"/>
    <col min="12" max="12" width="15.59765625" style="206" customWidth="1"/>
    <col min="13" max="14" width="13.59765625" style="206" customWidth="1"/>
    <col min="15" max="16" width="2.59765625" style="206" customWidth="1"/>
    <col min="17" max="17" width="2.796875" style="206" customWidth="1"/>
    <col min="18" max="18" width="9" style="215"/>
    <col min="19" max="19" width="30.59765625" style="216" customWidth="1"/>
    <col min="20" max="16384" width="9" style="206"/>
  </cols>
  <sheetData>
    <row r="1" spans="2:20" ht="15">
      <c r="B1" s="205" t="s">
        <v>206</v>
      </c>
      <c r="R1" s="396" t="s">
        <v>1</v>
      </c>
      <c r="S1" s="396"/>
      <c r="T1" s="397"/>
    </row>
    <row r="2" spans="2:20" ht="15">
      <c r="B2" s="207"/>
      <c r="C2" s="208" t="s">
        <v>207</v>
      </c>
      <c r="D2" s="209"/>
      <c r="E2" s="209"/>
      <c r="F2" s="209"/>
      <c r="G2" s="209"/>
      <c r="H2" s="209"/>
      <c r="I2" s="209"/>
      <c r="J2" s="209"/>
      <c r="K2" s="209"/>
      <c r="L2" s="209"/>
      <c r="M2" s="209"/>
      <c r="N2" s="209"/>
      <c r="O2" s="210"/>
      <c r="R2" s="211" t="s">
        <v>3</v>
      </c>
      <c r="S2" s="212" t="s">
        <v>4</v>
      </c>
      <c r="T2" s="397"/>
    </row>
    <row r="3" spans="2:20" ht="18.75" customHeight="1">
      <c r="B3" s="213"/>
      <c r="C3" s="398" t="s">
        <v>111</v>
      </c>
      <c r="D3" s="398" t="s">
        <v>77</v>
      </c>
      <c r="E3" s="398" t="s">
        <v>78</v>
      </c>
      <c r="F3" s="401" t="s">
        <v>80</v>
      </c>
      <c r="G3" s="401"/>
      <c r="H3" s="401" t="s">
        <v>81</v>
      </c>
      <c r="I3" s="401"/>
      <c r="J3" s="401"/>
      <c r="K3" s="398" t="s">
        <v>208</v>
      </c>
      <c r="L3" s="398" t="s">
        <v>209</v>
      </c>
      <c r="M3" s="402" t="s">
        <v>210</v>
      </c>
      <c r="N3" s="402" t="s">
        <v>211</v>
      </c>
      <c r="O3" s="214"/>
      <c r="T3" s="217" t="s">
        <v>212</v>
      </c>
    </row>
    <row r="4" spans="2:20" ht="18.75" customHeight="1">
      <c r="B4" s="213"/>
      <c r="C4" s="399"/>
      <c r="D4" s="399"/>
      <c r="E4" s="399"/>
      <c r="F4" s="398" t="s">
        <v>213</v>
      </c>
      <c r="G4" s="398" t="s">
        <v>214</v>
      </c>
      <c r="H4" s="398" t="s">
        <v>215</v>
      </c>
      <c r="I4" s="405" t="s">
        <v>82</v>
      </c>
      <c r="J4" s="406"/>
      <c r="K4" s="399"/>
      <c r="L4" s="399"/>
      <c r="M4" s="403"/>
      <c r="N4" s="403"/>
      <c r="O4" s="214"/>
      <c r="R4" s="211"/>
      <c r="S4" s="212"/>
      <c r="T4" s="217" t="s">
        <v>216</v>
      </c>
    </row>
    <row r="5" spans="2:20" ht="18.75" customHeight="1">
      <c r="B5" s="213"/>
      <c r="C5" s="400"/>
      <c r="D5" s="400"/>
      <c r="E5" s="400"/>
      <c r="F5" s="400"/>
      <c r="G5" s="400"/>
      <c r="H5" s="400"/>
      <c r="I5" s="218" t="s">
        <v>217</v>
      </c>
      <c r="J5" s="218" t="s">
        <v>218</v>
      </c>
      <c r="K5" s="400"/>
      <c r="L5" s="400"/>
      <c r="M5" s="404"/>
      <c r="N5" s="404"/>
      <c r="O5" s="214"/>
      <c r="R5" s="219"/>
      <c r="S5" s="220"/>
    </row>
    <row r="6" spans="2:20" ht="22.5" customHeight="1">
      <c r="B6" s="213"/>
      <c r="C6" s="218">
        <f>ROW()-5</f>
        <v>1</v>
      </c>
      <c r="D6" s="221"/>
      <c r="E6" s="222"/>
      <c r="F6" s="221"/>
      <c r="G6" s="221"/>
      <c r="H6" s="221"/>
      <c r="I6" s="223"/>
      <c r="J6" s="223"/>
      <c r="K6" s="221"/>
      <c r="L6" s="221"/>
      <c r="M6" s="223"/>
      <c r="N6" s="223"/>
      <c r="O6" s="214"/>
      <c r="R6" s="219" t="s">
        <v>8</v>
      </c>
      <c r="S6" s="220" t="str">
        <f>IF(COUNTA(D6:N6)=11,"（正常）入力済み",IF(COUNTA(D6:N6)=0,"（エラー）未入力","（エラー）一部未入力項目あり"))</f>
        <v>（エラー）未入力</v>
      </c>
      <c r="T6" s="217" t="s">
        <v>219</v>
      </c>
    </row>
    <row r="7" spans="2:20" ht="22.5" customHeight="1">
      <c r="B7" s="213"/>
      <c r="C7" s="218">
        <f t="shared" ref="C7:C25" si="0">ROW()-5</f>
        <v>2</v>
      </c>
      <c r="D7" s="224"/>
      <c r="E7" s="225"/>
      <c r="F7" s="226"/>
      <c r="G7" s="224"/>
      <c r="H7" s="224"/>
      <c r="I7" s="227"/>
      <c r="J7" s="227"/>
      <c r="K7" s="224"/>
      <c r="L7" s="224"/>
      <c r="M7" s="227"/>
      <c r="N7" s="227"/>
      <c r="O7" s="214"/>
      <c r="R7" s="228" t="s">
        <v>6</v>
      </c>
      <c r="S7" s="220" t="str">
        <f>IF(COUNTA(D7:N7)=11,"（正常）入力済み",IF(COUNTA(D7:N7)=0,"（複数入力）未入力","（エラー）一部未入力項目あり"))</f>
        <v>（複数入力）未入力</v>
      </c>
    </row>
    <row r="8" spans="2:20" ht="22.5" customHeight="1">
      <c r="B8" s="213"/>
      <c r="C8" s="218">
        <f t="shared" si="0"/>
        <v>3</v>
      </c>
      <c r="D8" s="224"/>
      <c r="E8" s="225"/>
      <c r="F8" s="224"/>
      <c r="G8" s="224"/>
      <c r="H8" s="224"/>
      <c r="I8" s="227"/>
      <c r="J8" s="227"/>
      <c r="K8" s="224"/>
      <c r="L8" s="224"/>
      <c r="M8" s="227"/>
      <c r="N8" s="227"/>
      <c r="O8" s="214"/>
      <c r="R8" s="228" t="s">
        <v>6</v>
      </c>
      <c r="S8" s="220" t="str">
        <f t="shared" ref="S8:S25" si="1">IF(COUNTA(D8:N8)=11,"（正常）入力済み",IF(COUNTA(D8:N8)=0,"（複数入力）未入力","（エラー）一部未入力項目あり"))</f>
        <v>（複数入力）未入力</v>
      </c>
    </row>
    <row r="9" spans="2:20" ht="22.5" customHeight="1">
      <c r="B9" s="213"/>
      <c r="C9" s="218">
        <f t="shared" si="0"/>
        <v>4</v>
      </c>
      <c r="D9" s="224"/>
      <c r="E9" s="225"/>
      <c r="F9" s="224"/>
      <c r="G9" s="224"/>
      <c r="H9" s="224"/>
      <c r="I9" s="227"/>
      <c r="J9" s="227"/>
      <c r="K9" s="224"/>
      <c r="L9" s="224"/>
      <c r="M9" s="227"/>
      <c r="N9" s="227"/>
      <c r="O9" s="214"/>
      <c r="R9" s="228" t="s">
        <v>6</v>
      </c>
      <c r="S9" s="220" t="str">
        <f t="shared" si="1"/>
        <v>（複数入力）未入力</v>
      </c>
    </row>
    <row r="10" spans="2:20" ht="22.5" customHeight="1">
      <c r="B10" s="213"/>
      <c r="C10" s="218">
        <f t="shared" si="0"/>
        <v>5</v>
      </c>
      <c r="D10" s="224"/>
      <c r="E10" s="225"/>
      <c r="F10" s="224"/>
      <c r="G10" s="224"/>
      <c r="H10" s="224"/>
      <c r="I10" s="224"/>
      <c r="J10" s="224"/>
      <c r="K10" s="224"/>
      <c r="L10" s="224"/>
      <c r="M10" s="227"/>
      <c r="N10" s="227"/>
      <c r="O10" s="214"/>
      <c r="R10" s="228" t="s">
        <v>6</v>
      </c>
      <c r="S10" s="220" t="str">
        <f t="shared" si="1"/>
        <v>（複数入力）未入力</v>
      </c>
    </row>
    <row r="11" spans="2:20" ht="22.5" customHeight="1">
      <c r="B11" s="213"/>
      <c r="C11" s="218">
        <f t="shared" si="0"/>
        <v>6</v>
      </c>
      <c r="D11" s="224"/>
      <c r="E11" s="225"/>
      <c r="F11" s="224"/>
      <c r="G11" s="224"/>
      <c r="H11" s="224"/>
      <c r="I11" s="227"/>
      <c r="J11" s="227"/>
      <c r="K11" s="224"/>
      <c r="L11" s="224"/>
      <c r="M11" s="227"/>
      <c r="N11" s="227"/>
      <c r="O11" s="214"/>
      <c r="R11" s="228" t="s">
        <v>6</v>
      </c>
      <c r="S11" s="220" t="str">
        <f t="shared" si="1"/>
        <v>（複数入力）未入力</v>
      </c>
    </row>
    <row r="12" spans="2:20" ht="22.5" customHeight="1">
      <c r="B12" s="213"/>
      <c r="C12" s="218">
        <f t="shared" si="0"/>
        <v>7</v>
      </c>
      <c r="D12" s="224"/>
      <c r="E12" s="225"/>
      <c r="F12" s="224"/>
      <c r="G12" s="224"/>
      <c r="H12" s="224"/>
      <c r="I12" s="227"/>
      <c r="J12" s="227"/>
      <c r="K12" s="224"/>
      <c r="L12" s="224"/>
      <c r="M12" s="227"/>
      <c r="N12" s="227"/>
      <c r="O12" s="214"/>
      <c r="R12" s="228" t="s">
        <v>6</v>
      </c>
      <c r="S12" s="220" t="str">
        <f t="shared" si="1"/>
        <v>（複数入力）未入力</v>
      </c>
    </row>
    <row r="13" spans="2:20" ht="22.5" customHeight="1">
      <c r="B13" s="213"/>
      <c r="C13" s="218">
        <f t="shared" si="0"/>
        <v>8</v>
      </c>
      <c r="D13" s="224"/>
      <c r="E13" s="225"/>
      <c r="F13" s="224"/>
      <c r="G13" s="224"/>
      <c r="H13" s="224"/>
      <c r="I13" s="227"/>
      <c r="J13" s="227"/>
      <c r="K13" s="224"/>
      <c r="L13" s="224"/>
      <c r="M13" s="227"/>
      <c r="N13" s="227"/>
      <c r="O13" s="214"/>
      <c r="R13" s="228" t="s">
        <v>6</v>
      </c>
      <c r="S13" s="220" t="str">
        <f t="shared" si="1"/>
        <v>（複数入力）未入力</v>
      </c>
    </row>
    <row r="14" spans="2:20" ht="22.5" customHeight="1">
      <c r="B14" s="213"/>
      <c r="C14" s="218">
        <f t="shared" si="0"/>
        <v>9</v>
      </c>
      <c r="D14" s="224"/>
      <c r="E14" s="225"/>
      <c r="F14" s="224"/>
      <c r="G14" s="224"/>
      <c r="H14" s="224"/>
      <c r="I14" s="227"/>
      <c r="J14" s="227"/>
      <c r="K14" s="224"/>
      <c r="L14" s="224"/>
      <c r="M14" s="227"/>
      <c r="N14" s="227"/>
      <c r="O14" s="214"/>
      <c r="R14" s="228" t="s">
        <v>6</v>
      </c>
      <c r="S14" s="220" t="str">
        <f t="shared" si="1"/>
        <v>（複数入力）未入力</v>
      </c>
    </row>
    <row r="15" spans="2:20" ht="22.5" customHeight="1">
      <c r="B15" s="213"/>
      <c r="C15" s="218">
        <f t="shared" si="0"/>
        <v>10</v>
      </c>
      <c r="D15" s="224"/>
      <c r="E15" s="225"/>
      <c r="F15" s="224"/>
      <c r="G15" s="224"/>
      <c r="H15" s="224"/>
      <c r="I15" s="227"/>
      <c r="J15" s="227"/>
      <c r="K15" s="224"/>
      <c r="L15" s="224"/>
      <c r="M15" s="227"/>
      <c r="N15" s="227"/>
      <c r="O15" s="214"/>
      <c r="R15" s="228" t="s">
        <v>6</v>
      </c>
      <c r="S15" s="220" t="str">
        <f t="shared" si="1"/>
        <v>（複数入力）未入力</v>
      </c>
    </row>
    <row r="16" spans="2:20" ht="22.5" customHeight="1">
      <c r="B16" s="213"/>
      <c r="C16" s="218">
        <f t="shared" si="0"/>
        <v>11</v>
      </c>
      <c r="D16" s="224"/>
      <c r="E16" s="225"/>
      <c r="F16" s="224"/>
      <c r="G16" s="224"/>
      <c r="H16" s="224"/>
      <c r="I16" s="227"/>
      <c r="J16" s="227"/>
      <c r="K16" s="224"/>
      <c r="L16" s="224"/>
      <c r="M16" s="227"/>
      <c r="N16" s="227"/>
      <c r="O16" s="214"/>
      <c r="R16" s="228" t="s">
        <v>6</v>
      </c>
      <c r="S16" s="220" t="str">
        <f t="shared" si="1"/>
        <v>（複数入力）未入力</v>
      </c>
    </row>
    <row r="17" spans="2:19" ht="22.5" customHeight="1">
      <c r="B17" s="213"/>
      <c r="C17" s="218">
        <f t="shared" si="0"/>
        <v>12</v>
      </c>
      <c r="D17" s="224"/>
      <c r="E17" s="225"/>
      <c r="F17" s="224"/>
      <c r="G17" s="224"/>
      <c r="H17" s="224"/>
      <c r="I17" s="227"/>
      <c r="J17" s="227"/>
      <c r="K17" s="224"/>
      <c r="L17" s="224"/>
      <c r="M17" s="227"/>
      <c r="N17" s="227"/>
      <c r="O17" s="214"/>
      <c r="R17" s="228" t="s">
        <v>6</v>
      </c>
      <c r="S17" s="220" t="str">
        <f t="shared" si="1"/>
        <v>（複数入力）未入力</v>
      </c>
    </row>
    <row r="18" spans="2:19" ht="22.5" customHeight="1">
      <c r="B18" s="213"/>
      <c r="C18" s="218">
        <f t="shared" si="0"/>
        <v>13</v>
      </c>
      <c r="D18" s="224"/>
      <c r="E18" s="225"/>
      <c r="F18" s="224"/>
      <c r="G18" s="224"/>
      <c r="H18" s="224"/>
      <c r="I18" s="227"/>
      <c r="J18" s="227"/>
      <c r="K18" s="224"/>
      <c r="L18" s="224"/>
      <c r="M18" s="227"/>
      <c r="N18" s="227"/>
      <c r="O18" s="214"/>
      <c r="R18" s="228" t="s">
        <v>6</v>
      </c>
      <c r="S18" s="220" t="str">
        <f t="shared" si="1"/>
        <v>（複数入力）未入力</v>
      </c>
    </row>
    <row r="19" spans="2:19" ht="22.5" customHeight="1">
      <c r="B19" s="213"/>
      <c r="C19" s="218">
        <f t="shared" si="0"/>
        <v>14</v>
      </c>
      <c r="D19" s="224"/>
      <c r="E19" s="225"/>
      <c r="F19" s="224"/>
      <c r="G19" s="224"/>
      <c r="H19" s="224"/>
      <c r="I19" s="227"/>
      <c r="J19" s="227"/>
      <c r="K19" s="224"/>
      <c r="L19" s="224"/>
      <c r="M19" s="227"/>
      <c r="N19" s="227"/>
      <c r="O19" s="214"/>
      <c r="R19" s="228" t="s">
        <v>6</v>
      </c>
      <c r="S19" s="220" t="str">
        <f t="shared" si="1"/>
        <v>（複数入力）未入力</v>
      </c>
    </row>
    <row r="20" spans="2:19" ht="22.5" customHeight="1">
      <c r="B20" s="213"/>
      <c r="C20" s="218">
        <f t="shared" si="0"/>
        <v>15</v>
      </c>
      <c r="D20" s="224"/>
      <c r="E20" s="225"/>
      <c r="F20" s="224"/>
      <c r="G20" s="224"/>
      <c r="H20" s="224"/>
      <c r="I20" s="227"/>
      <c r="J20" s="227"/>
      <c r="K20" s="224"/>
      <c r="L20" s="224"/>
      <c r="M20" s="227"/>
      <c r="N20" s="227"/>
      <c r="O20" s="214"/>
      <c r="R20" s="228" t="s">
        <v>6</v>
      </c>
      <c r="S20" s="220" t="str">
        <f t="shared" si="1"/>
        <v>（複数入力）未入力</v>
      </c>
    </row>
    <row r="21" spans="2:19" ht="22.5" customHeight="1">
      <c r="B21" s="213"/>
      <c r="C21" s="218">
        <f t="shared" si="0"/>
        <v>16</v>
      </c>
      <c r="D21" s="224"/>
      <c r="E21" s="225"/>
      <c r="F21" s="224"/>
      <c r="G21" s="224"/>
      <c r="H21" s="224"/>
      <c r="I21" s="227"/>
      <c r="J21" s="227"/>
      <c r="K21" s="224"/>
      <c r="L21" s="224"/>
      <c r="M21" s="227"/>
      <c r="N21" s="227"/>
      <c r="O21" s="214"/>
      <c r="R21" s="228" t="s">
        <v>6</v>
      </c>
      <c r="S21" s="220" t="str">
        <f t="shared" si="1"/>
        <v>（複数入力）未入力</v>
      </c>
    </row>
    <row r="22" spans="2:19" ht="22.5" customHeight="1">
      <c r="B22" s="213"/>
      <c r="C22" s="218">
        <f t="shared" si="0"/>
        <v>17</v>
      </c>
      <c r="D22" s="224"/>
      <c r="E22" s="225"/>
      <c r="F22" s="224"/>
      <c r="G22" s="224"/>
      <c r="H22" s="224"/>
      <c r="I22" s="227"/>
      <c r="J22" s="227"/>
      <c r="K22" s="224"/>
      <c r="L22" s="224"/>
      <c r="M22" s="227"/>
      <c r="N22" s="227"/>
      <c r="O22" s="214"/>
      <c r="R22" s="228" t="s">
        <v>6</v>
      </c>
      <c r="S22" s="220" t="str">
        <f t="shared" si="1"/>
        <v>（複数入力）未入力</v>
      </c>
    </row>
    <row r="23" spans="2:19" ht="22.5" customHeight="1">
      <c r="B23" s="213"/>
      <c r="C23" s="218">
        <f t="shared" si="0"/>
        <v>18</v>
      </c>
      <c r="D23" s="224"/>
      <c r="E23" s="225"/>
      <c r="F23" s="224"/>
      <c r="G23" s="224"/>
      <c r="H23" s="224"/>
      <c r="I23" s="227"/>
      <c r="J23" s="227"/>
      <c r="K23" s="224"/>
      <c r="L23" s="224"/>
      <c r="M23" s="227"/>
      <c r="N23" s="227"/>
      <c r="O23" s="214"/>
      <c r="R23" s="228" t="s">
        <v>6</v>
      </c>
      <c r="S23" s="220" t="str">
        <f t="shared" si="1"/>
        <v>（複数入力）未入力</v>
      </c>
    </row>
    <row r="24" spans="2:19" ht="22.5" customHeight="1">
      <c r="B24" s="213"/>
      <c r="C24" s="218">
        <f t="shared" si="0"/>
        <v>19</v>
      </c>
      <c r="D24" s="224"/>
      <c r="E24" s="225"/>
      <c r="F24" s="224"/>
      <c r="G24" s="224"/>
      <c r="H24" s="224"/>
      <c r="I24" s="227"/>
      <c r="J24" s="227"/>
      <c r="K24" s="224"/>
      <c r="L24" s="224"/>
      <c r="M24" s="227"/>
      <c r="N24" s="227"/>
      <c r="O24" s="214"/>
      <c r="R24" s="228" t="s">
        <v>6</v>
      </c>
      <c r="S24" s="220" t="str">
        <f t="shared" si="1"/>
        <v>（複数入力）未入力</v>
      </c>
    </row>
    <row r="25" spans="2:19" ht="22.5" customHeight="1">
      <c r="B25" s="213"/>
      <c r="C25" s="218">
        <f t="shared" si="0"/>
        <v>20</v>
      </c>
      <c r="D25" s="224"/>
      <c r="E25" s="225"/>
      <c r="F25" s="224"/>
      <c r="G25" s="224"/>
      <c r="H25" s="224"/>
      <c r="I25" s="227"/>
      <c r="J25" s="227"/>
      <c r="K25" s="224"/>
      <c r="L25" s="224"/>
      <c r="M25" s="227"/>
      <c r="N25" s="227"/>
      <c r="O25" s="214"/>
      <c r="R25" s="228" t="s">
        <v>6</v>
      </c>
      <c r="S25" s="220" t="str">
        <f t="shared" si="1"/>
        <v>（複数入力）未入力</v>
      </c>
    </row>
    <row r="26" spans="2:19" ht="15">
      <c r="B26" s="213"/>
      <c r="C26" s="229" t="s">
        <v>131</v>
      </c>
      <c r="D26" s="230"/>
      <c r="E26" s="231"/>
      <c r="F26" s="231"/>
      <c r="G26" s="231"/>
      <c r="H26" s="231"/>
      <c r="I26" s="232"/>
      <c r="J26" s="232"/>
      <c r="K26" s="231"/>
      <c r="L26" s="231"/>
      <c r="M26" s="231"/>
      <c r="N26" s="233"/>
      <c r="O26" s="214"/>
      <c r="R26" s="228"/>
      <c r="S26" s="220"/>
    </row>
    <row r="27" spans="2:19" ht="7.5" customHeight="1">
      <c r="B27" s="234"/>
      <c r="C27" s="235"/>
      <c r="D27" s="235"/>
      <c r="E27" s="235"/>
      <c r="F27" s="235"/>
      <c r="G27" s="235"/>
      <c r="H27" s="235"/>
      <c r="I27" s="236"/>
      <c r="J27" s="236"/>
      <c r="K27" s="235"/>
      <c r="L27" s="235"/>
      <c r="M27" s="235"/>
      <c r="N27" s="235"/>
      <c r="O27" s="237"/>
      <c r="S27" s="220"/>
    </row>
    <row r="28" spans="2:19">
      <c r="B28" s="205"/>
      <c r="C28" s="206" t="s">
        <v>68</v>
      </c>
      <c r="S28" s="238"/>
    </row>
    <row r="30" spans="2:19" hidden="1">
      <c r="D30" s="206" t="str">
        <f>"①"&amp;D6&amp;CHAR(10)&amp;IF(ISTEXT(D7)=TRUE,"②"&amp;D7,"")&amp;CHAR(10)&amp;IF(ISTEXT(D8)=TRUE,"③"&amp;D8,"")&amp;CHAR(10)&amp;IF(ISTEXT(D9)=TRUE,"別紙「特定有害物質等使用状況一覧」のとおり","")</f>
        <v xml:space="preserve">①
</v>
      </c>
      <c r="E30" s="206" t="str">
        <f>"①"&amp;E6&amp;CHAR(10)&amp;IF(ISTEXT(E7)=TRUE,"②"&amp;E7,"")&amp;CHAR(10)&amp;IF(ISTEXT(E8)=TRUE,"③"&amp;E8,"")</f>
        <v xml:space="preserve">①
</v>
      </c>
      <c r="F30" s="206" t="str">
        <f t="shared" ref="F30:L30" si="2">"①"&amp;F6&amp;CHAR(10)&amp;IF(ISTEXT(F7)=TRUE,"②"&amp;F7,"")&amp;CHAR(10)&amp;IF(ISTEXT(F8)=TRUE,"③"&amp;F8,"")</f>
        <v xml:space="preserve">①
</v>
      </c>
      <c r="G30" s="206" t="str">
        <f t="shared" si="2"/>
        <v xml:space="preserve">①
</v>
      </c>
      <c r="H30" s="206" t="str">
        <f t="shared" si="2"/>
        <v xml:space="preserve">①
</v>
      </c>
      <c r="I30" s="206" t="str">
        <f t="shared" si="2"/>
        <v xml:space="preserve">①
</v>
      </c>
      <c r="J30" s="206" t="str">
        <f t="shared" si="2"/>
        <v xml:space="preserve">①
</v>
      </c>
      <c r="K30" s="206" t="str">
        <f t="shared" si="2"/>
        <v xml:space="preserve">①
</v>
      </c>
      <c r="L30" s="206" t="str">
        <f t="shared" si="2"/>
        <v xml:space="preserve">①
</v>
      </c>
    </row>
  </sheetData>
  <sheetProtection formatRows="0"/>
  <mergeCells count="15">
    <mergeCell ref="R1:S1"/>
    <mergeCell ref="T1:T2"/>
    <mergeCell ref="C3:C5"/>
    <mergeCell ref="D3:D5"/>
    <mergeCell ref="E3:E5"/>
    <mergeCell ref="F3:G3"/>
    <mergeCell ref="H3:J3"/>
    <mergeCell ref="K3:K5"/>
    <mergeCell ref="L3:L5"/>
    <mergeCell ref="M3:M5"/>
    <mergeCell ref="N3:N5"/>
    <mergeCell ref="F4:F5"/>
    <mergeCell ref="G4:G5"/>
    <mergeCell ref="H4:H5"/>
    <mergeCell ref="I4:J4"/>
  </mergeCells>
  <phoneticPr fontId="3"/>
  <conditionalFormatting sqref="S31:S1048576 S1:S29">
    <cfRule type="containsText" dxfId="17" priority="4" operator="containsText" text="（正常）">
      <formula>NOT(ISERROR(SEARCH("（正常）",S1)))</formula>
    </cfRule>
    <cfRule type="containsText" dxfId="16" priority="5" operator="containsText" text="（エラー）">
      <formula>NOT(ISERROR(SEARCH("（エラー）",S1)))</formula>
    </cfRule>
    <cfRule type="containsText" dxfId="15" priority="6" operator="containsText" text="（注意）">
      <formula>NOT(ISERROR(SEARCH("（注意）",S1)))</formula>
    </cfRule>
  </conditionalFormatting>
  <conditionalFormatting sqref="S30">
    <cfRule type="containsText" dxfId="14" priority="1" operator="containsText" text="（正常）">
      <formula>NOT(ISERROR(SEARCH("（正常）",S30)))</formula>
    </cfRule>
    <cfRule type="containsText" dxfId="13" priority="2" operator="containsText" text="（エラー）">
      <formula>NOT(ISERROR(SEARCH("（エラー）",S30)))</formula>
    </cfRule>
    <cfRule type="containsText" dxfId="12" priority="3" operator="containsText" text="（注意）">
      <formula>NOT(ISERROR(SEARCH("（注意）",S30)))</formula>
    </cfRule>
  </conditionalFormatting>
  <dataValidations count="1">
    <dataValidation type="list" allowBlank="1" showInputMessage="1" showErrorMessage="1" sqref="M6:N25" xr:uid="{F349BDA2-3C82-4C82-B1F8-48EA6F2B2FE8}">
      <formula1>"有,無"</formula1>
    </dataValidation>
  </dataValidations>
  <printOptions horizontalCentered="1"/>
  <pageMargins left="0.19685039370078741" right="0.19685039370078741" top="0.19685039370078741" bottom="0.19685039370078741" header="0.11811023622047245" footer="0.11811023622047245"/>
  <pageSetup paperSize="9" scale="73" fitToHeight="0" orientation="landscape" r:id="rId1"/>
  <headerFooter>
    <oddFooter>&amp;C&amp;P／&amp;Nページ</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88D10-2F19-49D3-AC90-DF58427845DE}">
  <sheetPr>
    <pageSetUpPr fitToPage="1"/>
  </sheetPr>
  <dimension ref="B1:T30"/>
  <sheetViews>
    <sheetView showGridLines="0" zoomScaleNormal="100" zoomScaleSheetLayoutView="100" workbookViewId="0"/>
  </sheetViews>
  <sheetFormatPr defaultColWidth="9" defaultRowHeight="13.2"/>
  <cols>
    <col min="1" max="2" width="2.59765625" style="1" customWidth="1"/>
    <col min="3" max="3" width="4.296875" style="1" customWidth="1"/>
    <col min="4" max="7" width="18.59765625" style="1" customWidth="1"/>
    <col min="8" max="8" width="14.59765625" style="1" customWidth="1"/>
    <col min="9" max="10" width="8.59765625" style="1" customWidth="1"/>
    <col min="11" max="11" width="18.59765625" style="1" customWidth="1"/>
    <col min="12" max="12" width="15.59765625" style="1" customWidth="1"/>
    <col min="13" max="14" width="13.59765625" style="1" customWidth="1"/>
    <col min="15" max="16" width="2.59765625" style="1" customWidth="1"/>
    <col min="17" max="17" width="2.796875" style="1" customWidth="1"/>
    <col min="18" max="18" width="9" style="87"/>
    <col min="19" max="19" width="30.59765625" style="88" customWidth="1"/>
    <col min="20" max="16384" width="9" style="1"/>
  </cols>
  <sheetData>
    <row r="1" spans="2:20" ht="15">
      <c r="B1" s="72" t="s">
        <v>206</v>
      </c>
      <c r="R1" s="291" t="s">
        <v>1</v>
      </c>
      <c r="S1" s="291"/>
      <c r="T1" s="407"/>
    </row>
    <row r="2" spans="2:20" ht="15">
      <c r="B2" s="2"/>
      <c r="C2" s="95" t="s">
        <v>207</v>
      </c>
      <c r="D2" s="3"/>
      <c r="E2" s="3"/>
      <c r="F2" s="3"/>
      <c r="G2" s="3"/>
      <c r="H2" s="3"/>
      <c r="I2" s="3"/>
      <c r="J2" s="3"/>
      <c r="K2" s="3"/>
      <c r="L2" s="3"/>
      <c r="M2" s="3"/>
      <c r="N2" s="3"/>
      <c r="O2" s="4"/>
      <c r="R2" s="5" t="s">
        <v>3</v>
      </c>
      <c r="S2" s="6" t="s">
        <v>4</v>
      </c>
      <c r="T2" s="407"/>
    </row>
    <row r="3" spans="2:20" ht="18.75" customHeight="1">
      <c r="B3" s="7"/>
      <c r="C3" s="318" t="s">
        <v>111</v>
      </c>
      <c r="D3" s="318" t="s">
        <v>77</v>
      </c>
      <c r="E3" s="318" t="s">
        <v>78</v>
      </c>
      <c r="F3" s="408" t="s">
        <v>80</v>
      </c>
      <c r="G3" s="408"/>
      <c r="H3" s="408" t="s">
        <v>81</v>
      </c>
      <c r="I3" s="408"/>
      <c r="J3" s="408"/>
      <c r="K3" s="318" t="s">
        <v>208</v>
      </c>
      <c r="L3" s="318" t="s">
        <v>209</v>
      </c>
      <c r="M3" s="409" t="s">
        <v>210</v>
      </c>
      <c r="N3" s="409" t="s">
        <v>211</v>
      </c>
      <c r="O3" s="11"/>
    </row>
    <row r="4" spans="2:20" ht="18.75" customHeight="1">
      <c r="B4" s="7"/>
      <c r="C4" s="319"/>
      <c r="D4" s="319"/>
      <c r="E4" s="319"/>
      <c r="F4" s="318" t="s">
        <v>213</v>
      </c>
      <c r="G4" s="318" t="s">
        <v>214</v>
      </c>
      <c r="H4" s="318" t="s">
        <v>215</v>
      </c>
      <c r="I4" s="412" t="s">
        <v>82</v>
      </c>
      <c r="J4" s="413"/>
      <c r="K4" s="319"/>
      <c r="L4" s="319"/>
      <c r="M4" s="410"/>
      <c r="N4" s="410"/>
      <c r="O4" s="11"/>
      <c r="R4" s="5"/>
      <c r="S4" s="6"/>
    </row>
    <row r="5" spans="2:20" ht="18.75" customHeight="1">
      <c r="B5" s="7"/>
      <c r="C5" s="320"/>
      <c r="D5" s="320"/>
      <c r="E5" s="320"/>
      <c r="F5" s="320"/>
      <c r="G5" s="320"/>
      <c r="H5" s="320"/>
      <c r="I5" s="74" t="s">
        <v>217</v>
      </c>
      <c r="J5" s="74" t="s">
        <v>218</v>
      </c>
      <c r="K5" s="320"/>
      <c r="L5" s="320"/>
      <c r="M5" s="411"/>
      <c r="N5" s="411"/>
      <c r="O5" s="11"/>
      <c r="R5" s="18"/>
      <c r="S5" s="13"/>
    </row>
    <row r="6" spans="2:20" ht="39.6">
      <c r="B6" s="7"/>
      <c r="C6" s="74">
        <f>ROW()-5</f>
        <v>1</v>
      </c>
      <c r="D6" s="90" t="s">
        <v>220</v>
      </c>
      <c r="E6" s="96" t="s">
        <v>221</v>
      </c>
      <c r="F6" s="90" t="s">
        <v>222</v>
      </c>
      <c r="G6" s="90" t="s">
        <v>223</v>
      </c>
      <c r="H6" s="90" t="s">
        <v>224</v>
      </c>
      <c r="I6" s="89" t="s">
        <v>225</v>
      </c>
      <c r="J6" s="89" t="s">
        <v>226</v>
      </c>
      <c r="K6" s="90" t="s">
        <v>227</v>
      </c>
      <c r="L6" s="90" t="s">
        <v>228</v>
      </c>
      <c r="M6" s="89" t="s">
        <v>229</v>
      </c>
      <c r="N6" s="89" t="s">
        <v>229</v>
      </c>
      <c r="O6" s="11"/>
      <c r="R6" s="18" t="s">
        <v>8</v>
      </c>
      <c r="S6" s="13" t="str">
        <f>IF(COUNTA(D6:N6)=11,"（正常）入力済み",IF(COUNTA(D6:N6)=0,"（エラー）未入力","（エラー）一部未入力項目あり"))</f>
        <v>（正常）入力済み</v>
      </c>
      <c r="T6" s="14" t="s">
        <v>219</v>
      </c>
    </row>
    <row r="7" spans="2:20" ht="39.6">
      <c r="B7" s="7"/>
      <c r="C7" s="74">
        <f t="shared" ref="C7:C25" si="0">ROW()-5</f>
        <v>2</v>
      </c>
      <c r="D7" s="91" t="s">
        <v>230</v>
      </c>
      <c r="E7" s="97" t="s">
        <v>231</v>
      </c>
      <c r="F7" s="98" t="s">
        <v>232</v>
      </c>
      <c r="G7" s="91" t="s">
        <v>233</v>
      </c>
      <c r="H7" s="91" t="s">
        <v>224</v>
      </c>
      <c r="I7" s="92" t="s">
        <v>225</v>
      </c>
      <c r="J7" s="92" t="s">
        <v>226</v>
      </c>
      <c r="K7" s="91" t="s">
        <v>234</v>
      </c>
      <c r="L7" s="91" t="s">
        <v>235</v>
      </c>
      <c r="M7" s="92" t="s">
        <v>236</v>
      </c>
      <c r="N7" s="92" t="s">
        <v>237</v>
      </c>
      <c r="O7" s="11"/>
      <c r="R7" s="16" t="s">
        <v>6</v>
      </c>
      <c r="S7" s="13" t="str">
        <f>IF(COUNTA(D7:N7)=11,"（正常）入力済み",IF(COUNTA(D7:N7)=0,"（複数入力）未入力","（エラー）一部未入力項目あり"))</f>
        <v>（正常）入力済み</v>
      </c>
    </row>
    <row r="8" spans="2:20" ht="39.6">
      <c r="B8" s="7"/>
      <c r="C8" s="74">
        <f t="shared" si="0"/>
        <v>3</v>
      </c>
      <c r="D8" s="91" t="s">
        <v>238</v>
      </c>
      <c r="E8" s="97" t="s">
        <v>239</v>
      </c>
      <c r="F8" s="91" t="s">
        <v>240</v>
      </c>
      <c r="G8" s="91" t="s">
        <v>241</v>
      </c>
      <c r="H8" s="91" t="s">
        <v>224</v>
      </c>
      <c r="I8" s="92" t="s">
        <v>225</v>
      </c>
      <c r="J8" s="92" t="s">
        <v>226</v>
      </c>
      <c r="K8" s="91" t="s">
        <v>227</v>
      </c>
      <c r="L8" s="91" t="s">
        <v>242</v>
      </c>
      <c r="M8" s="92" t="s">
        <v>236</v>
      </c>
      <c r="N8" s="92" t="s">
        <v>237</v>
      </c>
      <c r="O8" s="11"/>
      <c r="R8" s="16" t="s">
        <v>6</v>
      </c>
      <c r="S8" s="13" t="str">
        <f t="shared" ref="S8:S25" si="1">IF(COUNTA(D8:N8)=11,"（正常）入力済み",IF(COUNTA(D8:N8)=0,"（複数入力）未入力","（エラー）一部未入力項目あり"))</f>
        <v>（正常）入力済み</v>
      </c>
    </row>
    <row r="9" spans="2:20" ht="25.5" customHeight="1">
      <c r="B9" s="7"/>
      <c r="C9" s="74">
        <f t="shared" si="0"/>
        <v>4</v>
      </c>
      <c r="D9" s="91" t="s">
        <v>243</v>
      </c>
      <c r="E9" s="97" t="s">
        <v>243</v>
      </c>
      <c r="F9" s="91" t="s">
        <v>244</v>
      </c>
      <c r="G9" s="91" t="s">
        <v>242</v>
      </c>
      <c r="H9" s="91" t="s">
        <v>224</v>
      </c>
      <c r="I9" s="92" t="s">
        <v>242</v>
      </c>
      <c r="J9" s="92" t="s">
        <v>242</v>
      </c>
      <c r="K9" s="91" t="s">
        <v>242</v>
      </c>
      <c r="L9" s="91" t="s">
        <v>245</v>
      </c>
      <c r="M9" s="92" t="s">
        <v>236</v>
      </c>
      <c r="N9" s="92" t="s">
        <v>237</v>
      </c>
      <c r="O9" s="11"/>
      <c r="R9" s="16" t="s">
        <v>6</v>
      </c>
      <c r="S9" s="13" t="str">
        <f t="shared" si="1"/>
        <v>（正常）入力済み</v>
      </c>
    </row>
    <row r="10" spans="2:20" ht="79.2">
      <c r="B10" s="7"/>
      <c r="C10" s="74">
        <f t="shared" si="0"/>
        <v>5</v>
      </c>
      <c r="D10" s="91" t="s">
        <v>246</v>
      </c>
      <c r="E10" s="97" t="s">
        <v>246</v>
      </c>
      <c r="F10" s="91" t="s">
        <v>247</v>
      </c>
      <c r="G10" s="91" t="s">
        <v>248</v>
      </c>
      <c r="H10" s="91" t="s">
        <v>224</v>
      </c>
      <c r="I10" s="91" t="s">
        <v>248</v>
      </c>
      <c r="J10" s="91" t="s">
        <v>248</v>
      </c>
      <c r="K10" s="91" t="s">
        <v>248</v>
      </c>
      <c r="L10" s="91" t="s">
        <v>245</v>
      </c>
      <c r="M10" s="92" t="s">
        <v>236</v>
      </c>
      <c r="N10" s="92" t="s">
        <v>237</v>
      </c>
      <c r="O10" s="11"/>
      <c r="R10" s="16" t="s">
        <v>6</v>
      </c>
      <c r="S10" s="13" t="str">
        <f t="shared" si="1"/>
        <v>（正常）入力済み</v>
      </c>
    </row>
    <row r="11" spans="2:20" ht="25.5" customHeight="1">
      <c r="B11" s="7"/>
      <c r="C11" s="74">
        <f t="shared" si="0"/>
        <v>6</v>
      </c>
      <c r="D11" s="91"/>
      <c r="E11" s="97"/>
      <c r="F11" s="91"/>
      <c r="G11" s="91"/>
      <c r="H11" s="91"/>
      <c r="I11" s="92"/>
      <c r="J11" s="92"/>
      <c r="K11" s="91"/>
      <c r="L11" s="91"/>
      <c r="M11" s="92"/>
      <c r="N11" s="92"/>
      <c r="O11" s="11"/>
      <c r="R11" s="16" t="s">
        <v>6</v>
      </c>
      <c r="S11" s="13" t="str">
        <f t="shared" si="1"/>
        <v>（複数入力）未入力</v>
      </c>
    </row>
    <row r="12" spans="2:20" ht="25.5" customHeight="1">
      <c r="B12" s="7"/>
      <c r="C12" s="74">
        <f t="shared" si="0"/>
        <v>7</v>
      </c>
      <c r="D12" s="91"/>
      <c r="E12" s="97"/>
      <c r="F12" s="91"/>
      <c r="G12" s="91"/>
      <c r="H12" s="91"/>
      <c r="I12" s="92"/>
      <c r="J12" s="92"/>
      <c r="K12" s="91"/>
      <c r="L12" s="91"/>
      <c r="M12" s="92"/>
      <c r="N12" s="92"/>
      <c r="O12" s="11"/>
      <c r="R12" s="16" t="s">
        <v>6</v>
      </c>
      <c r="S12" s="13" t="str">
        <f t="shared" si="1"/>
        <v>（複数入力）未入力</v>
      </c>
    </row>
    <row r="13" spans="2:20" ht="25.5" customHeight="1">
      <c r="B13" s="7"/>
      <c r="C13" s="74">
        <f t="shared" si="0"/>
        <v>8</v>
      </c>
      <c r="D13" s="91"/>
      <c r="E13" s="97"/>
      <c r="F13" s="91"/>
      <c r="G13" s="91"/>
      <c r="H13" s="91"/>
      <c r="I13" s="92"/>
      <c r="J13" s="92"/>
      <c r="K13" s="91"/>
      <c r="L13" s="91"/>
      <c r="M13" s="92"/>
      <c r="N13" s="92"/>
      <c r="O13" s="11"/>
      <c r="R13" s="16" t="s">
        <v>6</v>
      </c>
      <c r="S13" s="13" t="str">
        <f t="shared" si="1"/>
        <v>（複数入力）未入力</v>
      </c>
    </row>
    <row r="14" spans="2:20" ht="25.5" customHeight="1">
      <c r="B14" s="7"/>
      <c r="C14" s="74">
        <f t="shared" si="0"/>
        <v>9</v>
      </c>
      <c r="D14" s="91"/>
      <c r="E14" s="97"/>
      <c r="F14" s="91"/>
      <c r="G14" s="91"/>
      <c r="H14" s="91"/>
      <c r="I14" s="92"/>
      <c r="J14" s="92"/>
      <c r="K14" s="91"/>
      <c r="L14" s="91"/>
      <c r="M14" s="92"/>
      <c r="N14" s="92"/>
      <c r="O14" s="11"/>
      <c r="R14" s="16" t="s">
        <v>6</v>
      </c>
      <c r="S14" s="13" t="str">
        <f t="shared" si="1"/>
        <v>（複数入力）未入力</v>
      </c>
    </row>
    <row r="15" spans="2:20" ht="25.5" customHeight="1">
      <c r="B15" s="7"/>
      <c r="C15" s="74">
        <f t="shared" si="0"/>
        <v>10</v>
      </c>
      <c r="D15" s="91"/>
      <c r="E15" s="97"/>
      <c r="F15" s="91"/>
      <c r="G15" s="91"/>
      <c r="H15" s="91"/>
      <c r="I15" s="92"/>
      <c r="J15" s="92"/>
      <c r="K15" s="91"/>
      <c r="L15" s="91"/>
      <c r="M15" s="92"/>
      <c r="N15" s="92"/>
      <c r="O15" s="11"/>
      <c r="R15" s="16" t="s">
        <v>6</v>
      </c>
      <c r="S15" s="13" t="str">
        <f t="shared" si="1"/>
        <v>（複数入力）未入力</v>
      </c>
    </row>
    <row r="16" spans="2:20" ht="25.5" customHeight="1">
      <c r="B16" s="7"/>
      <c r="C16" s="74">
        <f t="shared" si="0"/>
        <v>11</v>
      </c>
      <c r="D16" s="91"/>
      <c r="E16" s="97"/>
      <c r="F16" s="91"/>
      <c r="G16" s="91"/>
      <c r="H16" s="91"/>
      <c r="I16" s="92"/>
      <c r="J16" s="92"/>
      <c r="K16" s="91"/>
      <c r="L16" s="91"/>
      <c r="M16" s="92"/>
      <c r="N16" s="92"/>
      <c r="O16" s="11"/>
      <c r="R16" s="16" t="s">
        <v>6</v>
      </c>
      <c r="S16" s="13" t="str">
        <f t="shared" si="1"/>
        <v>（複数入力）未入力</v>
      </c>
    </row>
    <row r="17" spans="2:19" ht="25.5" customHeight="1">
      <c r="B17" s="7"/>
      <c r="C17" s="74">
        <f t="shared" si="0"/>
        <v>12</v>
      </c>
      <c r="D17" s="91"/>
      <c r="E17" s="97"/>
      <c r="F17" s="91"/>
      <c r="G17" s="91"/>
      <c r="H17" s="91"/>
      <c r="I17" s="92"/>
      <c r="J17" s="92"/>
      <c r="K17" s="91"/>
      <c r="L17" s="91"/>
      <c r="M17" s="92"/>
      <c r="N17" s="92"/>
      <c r="O17" s="11"/>
      <c r="R17" s="16" t="s">
        <v>6</v>
      </c>
      <c r="S17" s="13" t="str">
        <f t="shared" si="1"/>
        <v>（複数入力）未入力</v>
      </c>
    </row>
    <row r="18" spans="2:19" ht="25.5" customHeight="1">
      <c r="B18" s="7"/>
      <c r="C18" s="74">
        <f t="shared" si="0"/>
        <v>13</v>
      </c>
      <c r="D18" s="91"/>
      <c r="E18" s="97"/>
      <c r="F18" s="91"/>
      <c r="G18" s="91"/>
      <c r="H18" s="91"/>
      <c r="I18" s="92"/>
      <c r="J18" s="92"/>
      <c r="K18" s="91"/>
      <c r="L18" s="91"/>
      <c r="M18" s="92"/>
      <c r="N18" s="92"/>
      <c r="O18" s="11"/>
      <c r="R18" s="16" t="s">
        <v>6</v>
      </c>
      <c r="S18" s="13" t="str">
        <f t="shared" si="1"/>
        <v>（複数入力）未入力</v>
      </c>
    </row>
    <row r="19" spans="2:19" ht="25.5" customHeight="1">
      <c r="B19" s="7"/>
      <c r="C19" s="74">
        <f t="shared" si="0"/>
        <v>14</v>
      </c>
      <c r="D19" s="91"/>
      <c r="E19" s="97"/>
      <c r="F19" s="91"/>
      <c r="G19" s="91"/>
      <c r="H19" s="91"/>
      <c r="I19" s="92"/>
      <c r="J19" s="92"/>
      <c r="K19" s="91"/>
      <c r="L19" s="91"/>
      <c r="M19" s="92"/>
      <c r="N19" s="92"/>
      <c r="O19" s="11"/>
      <c r="R19" s="16" t="s">
        <v>6</v>
      </c>
      <c r="S19" s="13" t="str">
        <f t="shared" si="1"/>
        <v>（複数入力）未入力</v>
      </c>
    </row>
    <row r="20" spans="2:19" ht="25.5" customHeight="1">
      <c r="B20" s="7"/>
      <c r="C20" s="74">
        <f t="shared" si="0"/>
        <v>15</v>
      </c>
      <c r="D20" s="91"/>
      <c r="E20" s="97"/>
      <c r="F20" s="91"/>
      <c r="G20" s="91"/>
      <c r="H20" s="91"/>
      <c r="I20" s="92"/>
      <c r="J20" s="92"/>
      <c r="K20" s="91"/>
      <c r="L20" s="91"/>
      <c r="M20" s="92"/>
      <c r="N20" s="92"/>
      <c r="O20" s="11"/>
      <c r="R20" s="16" t="s">
        <v>6</v>
      </c>
      <c r="S20" s="13" t="str">
        <f t="shared" si="1"/>
        <v>（複数入力）未入力</v>
      </c>
    </row>
    <row r="21" spans="2:19" ht="25.5" customHeight="1">
      <c r="B21" s="7"/>
      <c r="C21" s="74">
        <f t="shared" si="0"/>
        <v>16</v>
      </c>
      <c r="D21" s="91"/>
      <c r="E21" s="97"/>
      <c r="F21" s="91"/>
      <c r="G21" s="91"/>
      <c r="H21" s="91"/>
      <c r="I21" s="92"/>
      <c r="J21" s="92"/>
      <c r="K21" s="91"/>
      <c r="L21" s="91"/>
      <c r="M21" s="92"/>
      <c r="N21" s="92"/>
      <c r="O21" s="11"/>
      <c r="R21" s="16" t="s">
        <v>6</v>
      </c>
      <c r="S21" s="13" t="str">
        <f t="shared" si="1"/>
        <v>（複数入力）未入力</v>
      </c>
    </row>
    <row r="22" spans="2:19" ht="25.5" customHeight="1">
      <c r="B22" s="7"/>
      <c r="C22" s="74">
        <f t="shared" si="0"/>
        <v>17</v>
      </c>
      <c r="D22" s="91"/>
      <c r="E22" s="97"/>
      <c r="F22" s="91"/>
      <c r="G22" s="91"/>
      <c r="H22" s="91"/>
      <c r="I22" s="92"/>
      <c r="J22" s="92"/>
      <c r="K22" s="91"/>
      <c r="L22" s="91"/>
      <c r="M22" s="92"/>
      <c r="N22" s="92"/>
      <c r="O22" s="11"/>
      <c r="R22" s="16" t="s">
        <v>6</v>
      </c>
      <c r="S22" s="13" t="str">
        <f t="shared" si="1"/>
        <v>（複数入力）未入力</v>
      </c>
    </row>
    <row r="23" spans="2:19" ht="25.5" customHeight="1">
      <c r="B23" s="7"/>
      <c r="C23" s="74">
        <f t="shared" si="0"/>
        <v>18</v>
      </c>
      <c r="D23" s="91"/>
      <c r="E23" s="97"/>
      <c r="F23" s="91"/>
      <c r="G23" s="91"/>
      <c r="H23" s="91"/>
      <c r="I23" s="92"/>
      <c r="J23" s="92"/>
      <c r="K23" s="91"/>
      <c r="L23" s="91"/>
      <c r="M23" s="92"/>
      <c r="N23" s="92"/>
      <c r="O23" s="11"/>
      <c r="R23" s="16" t="s">
        <v>6</v>
      </c>
      <c r="S23" s="13" t="str">
        <f t="shared" si="1"/>
        <v>（複数入力）未入力</v>
      </c>
    </row>
    <row r="24" spans="2:19" ht="25.5" customHeight="1">
      <c r="B24" s="7"/>
      <c r="C24" s="74">
        <f t="shared" si="0"/>
        <v>19</v>
      </c>
      <c r="D24" s="91"/>
      <c r="E24" s="97"/>
      <c r="F24" s="91"/>
      <c r="G24" s="91"/>
      <c r="H24" s="91"/>
      <c r="I24" s="92"/>
      <c r="J24" s="92"/>
      <c r="K24" s="91"/>
      <c r="L24" s="91"/>
      <c r="M24" s="92"/>
      <c r="N24" s="92"/>
      <c r="O24" s="11"/>
      <c r="R24" s="16" t="s">
        <v>6</v>
      </c>
      <c r="S24" s="13" t="str">
        <f t="shared" si="1"/>
        <v>（複数入力）未入力</v>
      </c>
    </row>
    <row r="25" spans="2:19" ht="25.5" customHeight="1">
      <c r="B25" s="7"/>
      <c r="C25" s="74">
        <f t="shared" si="0"/>
        <v>20</v>
      </c>
      <c r="D25" s="91"/>
      <c r="E25" s="97"/>
      <c r="F25" s="91"/>
      <c r="G25" s="91"/>
      <c r="H25" s="91"/>
      <c r="I25" s="92"/>
      <c r="J25" s="92"/>
      <c r="K25" s="91"/>
      <c r="L25" s="91"/>
      <c r="M25" s="92"/>
      <c r="N25" s="92"/>
      <c r="O25" s="11"/>
      <c r="R25" s="16" t="s">
        <v>6</v>
      </c>
      <c r="S25" s="13" t="str">
        <f t="shared" si="1"/>
        <v>（複数入力）未入力</v>
      </c>
    </row>
    <row r="26" spans="2:19" ht="15">
      <c r="B26" s="7"/>
      <c r="C26" s="93" t="s">
        <v>131</v>
      </c>
      <c r="D26" s="99"/>
      <c r="E26" s="100"/>
      <c r="F26" s="100"/>
      <c r="G26" s="100"/>
      <c r="H26" s="100"/>
      <c r="I26" s="101"/>
      <c r="J26" s="101"/>
      <c r="K26" s="100"/>
      <c r="L26" s="100"/>
      <c r="M26" s="100"/>
      <c r="N26" s="102"/>
      <c r="O26" s="11"/>
      <c r="R26" s="16"/>
      <c r="S26" s="13"/>
    </row>
    <row r="27" spans="2:19" ht="7.5" customHeight="1">
      <c r="B27" s="43"/>
      <c r="C27" s="45"/>
      <c r="D27" s="45"/>
      <c r="E27" s="45"/>
      <c r="F27" s="45"/>
      <c r="G27" s="45"/>
      <c r="H27" s="45"/>
      <c r="I27" s="103"/>
      <c r="J27" s="103"/>
      <c r="K27" s="45"/>
      <c r="L27" s="45"/>
      <c r="M27" s="45"/>
      <c r="N27" s="45"/>
      <c r="O27" s="49"/>
      <c r="S27" s="13"/>
    </row>
    <row r="28" spans="2:19">
      <c r="B28" s="72"/>
      <c r="C28" s="1" t="s">
        <v>68</v>
      </c>
      <c r="S28" s="94"/>
    </row>
    <row r="30" spans="2:19" hidden="1">
      <c r="D30" s="1" t="str">
        <f>"①"&amp;D6&amp;CHAR(10)&amp;IF(ISTEXT(D7)=TRUE,"②"&amp;D7,"")&amp;CHAR(10)&amp;IF(ISTEXT(D8)=TRUE,"③"&amp;D8,"")&amp;CHAR(10)&amp;IF(ISTEXT(D9)=TRUE,"別紙「特定有害物質等使用状況一覧」のとおり","")</f>
        <v>①○○○○工業㈱□□工場
②ガソリンスタンド△△△△営業所
③○○○クリーニング（有）
別紙「特定有害物質等使用状況一覧」のとおり</v>
      </c>
      <c r="E30" s="1" t="str">
        <f>"①"&amp;E6&amp;CHAR(10)&amp;IF(ISTEXT(E7)=TRUE,"②"&amp;E7,"")&amp;CHAR(10)&amp;IF(ISTEXT(E8)=TRUE,"③"&amp;E8,"")</f>
        <v>①金属メッキ
②ガソリン販売
③ドライクリーニング</v>
      </c>
      <c r="F30" s="1" t="str">
        <f t="shared" ref="F30:L30" si="2">"①"&amp;F6&amp;CHAR(10)&amp;IF(ISTEXT(F7)=TRUE,"②"&amp;F7,"")&amp;CHAR(10)&amp;IF(ISTEXT(F8)=TRUE,"③"&amp;F8,"")</f>
        <v>①六価クロム
②鉛、ベンゼン
③テトラクロロエチレン</v>
      </c>
      <c r="G30" s="1" t="str">
        <f t="shared" si="2"/>
        <v>①金属メッキで使用
②ガソリン成分
③有機溶剤で使用</v>
      </c>
      <c r="H30" s="1" t="str">
        <f t="shared" si="2"/>
        <v>①総量不明
②総量不明
③総量不明</v>
      </c>
      <c r="I30" s="1" t="str">
        <f t="shared" si="2"/>
        <v>①1975年
②1975年
③1975年</v>
      </c>
      <c r="J30" s="1" t="str">
        <f t="shared" si="2"/>
        <v>①2001年
②2001年
③2001年</v>
      </c>
      <c r="K30" s="1" t="str">
        <f t="shared" si="2"/>
        <v>①下水道法に基づく特定施設が設置されていた。
②タンク漏洩等の事故もなく適切に管理されていた。
③下水道法に基づく特定施設が設置されていた。</v>
      </c>
      <c r="L30" s="1" t="str">
        <f t="shared" si="2"/>
        <v>①排水ピットが設置されていた。
②地下タンクが設置されていた。
③不明</v>
      </c>
    </row>
  </sheetData>
  <sheetProtection formatRows="0"/>
  <mergeCells count="15">
    <mergeCell ref="R1:S1"/>
    <mergeCell ref="T1:T2"/>
    <mergeCell ref="C3:C5"/>
    <mergeCell ref="D3:D5"/>
    <mergeCell ref="E3:E5"/>
    <mergeCell ref="F3:G3"/>
    <mergeCell ref="H3:J3"/>
    <mergeCell ref="K3:K5"/>
    <mergeCell ref="L3:L5"/>
    <mergeCell ref="M3:M5"/>
    <mergeCell ref="N3:N5"/>
    <mergeCell ref="F4:F5"/>
    <mergeCell ref="G4:G5"/>
    <mergeCell ref="H4:H5"/>
    <mergeCell ref="I4:J4"/>
  </mergeCells>
  <phoneticPr fontId="3"/>
  <conditionalFormatting sqref="S31:S1048576 S1:S29">
    <cfRule type="containsText" dxfId="11" priority="4" operator="containsText" text="（正常）">
      <formula>NOT(ISERROR(SEARCH("（正常）",S1)))</formula>
    </cfRule>
    <cfRule type="containsText" dxfId="10" priority="5" operator="containsText" text="（エラー）">
      <formula>NOT(ISERROR(SEARCH("（エラー）",S1)))</formula>
    </cfRule>
    <cfRule type="containsText" dxfId="9" priority="6" operator="containsText" text="（注意）">
      <formula>NOT(ISERROR(SEARCH("（注意）",S1)))</formula>
    </cfRule>
  </conditionalFormatting>
  <conditionalFormatting sqref="S30">
    <cfRule type="containsText" dxfId="8" priority="1" operator="containsText" text="（正常）">
      <formula>NOT(ISERROR(SEARCH("（正常）",S30)))</formula>
    </cfRule>
    <cfRule type="containsText" dxfId="7" priority="2" operator="containsText" text="（エラー）">
      <formula>NOT(ISERROR(SEARCH("（エラー）",S30)))</formula>
    </cfRule>
    <cfRule type="containsText" dxfId="6" priority="3" operator="containsText" text="（注意）">
      <formula>NOT(ISERROR(SEARCH("（注意）",S30)))</formula>
    </cfRule>
  </conditionalFormatting>
  <printOptions horizontalCentered="1"/>
  <pageMargins left="0.19685039370078741" right="0.19685039370078741" top="0.19685039370078741" bottom="0.19685039370078741" header="0.11811023622047245" footer="0.11811023622047245"/>
  <pageSetup paperSize="9" scale="75" fitToHeight="0" orientation="landscape" r:id="rId1"/>
  <headerFooter>
    <oddFooter>&amp;C&amp;P／&amp;Nページ</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791EEC0-05C6-4504-92BE-D8498D1B5947}">
          <x14:formula1>
            <xm:f>マスタ!$J$2:$J$3</xm:f>
          </x14:formula1>
          <xm:sqref>M6:N25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EF3D3-5BCE-4B8E-ACE6-D1AEE4743EFF}">
  <sheetPr codeName="Sheet14">
    <pageSetUpPr fitToPage="1"/>
  </sheetPr>
  <dimension ref="B1:AA28"/>
  <sheetViews>
    <sheetView showGridLines="0" zoomScaleNormal="100" zoomScaleSheetLayoutView="85" workbookViewId="0"/>
  </sheetViews>
  <sheetFormatPr defaultColWidth="9" defaultRowHeight="13.2" outlineLevelRow="1" outlineLevelCol="1"/>
  <cols>
    <col min="1" max="2" width="2.59765625" style="155" customWidth="1"/>
    <col min="3" max="3" width="6.69921875" style="155" customWidth="1"/>
    <col min="4" max="4" width="6.69921875" style="155" bestFit="1" customWidth="1"/>
    <col min="5" max="5" width="8.69921875" style="155" customWidth="1"/>
    <col min="6" max="6" width="35.59765625" style="155" customWidth="1"/>
    <col min="7" max="7" width="35.59765625" style="155" hidden="1" customWidth="1" outlineLevel="1"/>
    <col min="8" max="8" width="30.19921875" style="155" customWidth="1" collapsed="1"/>
    <col min="9" max="9" width="22.59765625" style="155" customWidth="1"/>
    <col min="10" max="10" width="6.69921875" style="155" customWidth="1"/>
    <col min="11" max="11" width="8.69921875" style="155" customWidth="1"/>
    <col min="12" max="12" width="20" style="155" customWidth="1"/>
    <col min="13" max="14" width="2.59765625" style="155" customWidth="1"/>
    <col min="15" max="15" width="2.796875" style="155" customWidth="1"/>
    <col min="16" max="16" width="8.59765625" style="155" hidden="1" customWidth="1"/>
    <col min="17" max="17" width="13.296875" style="203" customWidth="1"/>
    <col min="18" max="18" width="30.59765625" style="172" customWidth="1"/>
    <col min="19" max="19" width="139.59765625" style="155" customWidth="1"/>
    <col min="20" max="20" width="9" style="155"/>
    <col min="21" max="21" width="0" style="155" hidden="1" customWidth="1"/>
    <col min="22" max="22" width="22.796875" style="155" hidden="1" customWidth="1"/>
    <col min="23" max="26" width="0" style="155" hidden="1" customWidth="1"/>
    <col min="27" max="16384" width="9" style="155"/>
  </cols>
  <sheetData>
    <row r="1" spans="2:27" ht="18">
      <c r="B1" s="154" t="s">
        <v>249</v>
      </c>
      <c r="C1" s="154"/>
      <c r="H1" s="156"/>
      <c r="K1" s="157"/>
      <c r="Q1" s="428" t="s">
        <v>1</v>
      </c>
      <c r="R1" s="428"/>
      <c r="S1" s="429"/>
      <c r="U1" s="158" t="s">
        <v>134</v>
      </c>
    </row>
    <row r="2" spans="2:27" ht="15" customHeight="1">
      <c r="B2" s="159"/>
      <c r="C2" s="160" t="s">
        <v>250</v>
      </c>
      <c r="D2" s="161"/>
      <c r="E2" s="162"/>
      <c r="F2" s="162"/>
      <c r="G2" s="162"/>
      <c r="H2" s="162"/>
      <c r="I2" s="162"/>
      <c r="J2" s="162"/>
      <c r="K2" s="162"/>
      <c r="L2" s="162"/>
      <c r="M2" s="163"/>
      <c r="Q2" s="164" t="s">
        <v>3</v>
      </c>
      <c r="R2" s="165" t="s">
        <v>4</v>
      </c>
      <c r="S2" s="429"/>
      <c r="U2" s="158" t="s">
        <v>251</v>
      </c>
      <c r="V2" s="158" t="s">
        <v>252</v>
      </c>
      <c r="W2" s="158" t="s">
        <v>253</v>
      </c>
      <c r="X2" s="158" t="s">
        <v>254</v>
      </c>
      <c r="Y2" s="158" t="s">
        <v>255</v>
      </c>
      <c r="Z2" s="158" t="s">
        <v>256</v>
      </c>
      <c r="AA2" s="158"/>
    </row>
    <row r="3" spans="2:27" ht="15" customHeight="1">
      <c r="B3" s="166"/>
      <c r="C3" s="155" t="s">
        <v>257</v>
      </c>
      <c r="D3" s="167"/>
      <c r="E3" s="168"/>
      <c r="F3" s="168"/>
      <c r="G3" s="168"/>
      <c r="H3" s="168"/>
      <c r="I3" s="168"/>
      <c r="J3" s="168"/>
      <c r="K3" s="168"/>
      <c r="L3" s="168"/>
      <c r="M3" s="169"/>
      <c r="Q3" s="164"/>
      <c r="R3" s="165"/>
      <c r="S3" s="170"/>
      <c r="U3" s="171" t="s">
        <v>258</v>
      </c>
      <c r="V3" s="171" t="s">
        <v>259</v>
      </c>
      <c r="W3" s="171" t="s">
        <v>260</v>
      </c>
      <c r="X3" s="171" t="s">
        <v>261</v>
      </c>
      <c r="Y3" s="171" t="s">
        <v>262</v>
      </c>
      <c r="Z3" s="171" t="s">
        <v>263</v>
      </c>
      <c r="AA3" s="171"/>
    </row>
    <row r="4" spans="2:27" ht="15" customHeight="1">
      <c r="B4" s="166"/>
      <c r="C4" s="155" t="s">
        <v>264</v>
      </c>
      <c r="D4" s="168"/>
      <c r="E4" s="168"/>
      <c r="F4" s="168"/>
      <c r="G4" s="168"/>
      <c r="H4" s="168"/>
      <c r="I4" s="168"/>
      <c r="J4" s="168"/>
      <c r="K4" s="168"/>
      <c r="L4" s="168"/>
      <c r="M4" s="169"/>
      <c r="O4" s="168"/>
      <c r="P4" s="168"/>
      <c r="Q4" s="168"/>
      <c r="U4" s="171" t="s">
        <v>265</v>
      </c>
      <c r="V4" s="171" t="s">
        <v>266</v>
      </c>
      <c r="W4" s="171"/>
      <c r="X4" s="171"/>
      <c r="Y4" s="171" t="s">
        <v>267</v>
      </c>
      <c r="Z4" s="171" t="s">
        <v>268</v>
      </c>
      <c r="AA4" s="171"/>
    </row>
    <row r="5" spans="2:27" ht="15" customHeight="1">
      <c r="B5" s="166"/>
      <c r="C5" s="414" t="s">
        <v>269</v>
      </c>
      <c r="D5" s="430" t="s">
        <v>270</v>
      </c>
      <c r="E5" s="431"/>
      <c r="F5" s="434" t="s">
        <v>271</v>
      </c>
      <c r="G5" s="434" t="s">
        <v>272</v>
      </c>
      <c r="H5" s="434" t="s">
        <v>273</v>
      </c>
      <c r="I5" s="435" t="s">
        <v>274</v>
      </c>
      <c r="J5" s="435"/>
      <c r="K5" s="435"/>
      <c r="L5" s="431"/>
      <c r="M5" s="169"/>
      <c r="Q5" s="173"/>
      <c r="R5" s="174"/>
      <c r="S5" s="175"/>
      <c r="U5" s="171" t="s">
        <v>275</v>
      </c>
      <c r="V5" s="171"/>
      <c r="W5" s="171"/>
      <c r="X5" s="171"/>
      <c r="Y5" s="171" t="s">
        <v>276</v>
      </c>
      <c r="Z5" s="171" t="s">
        <v>277</v>
      </c>
      <c r="AA5" s="171"/>
    </row>
    <row r="6" spans="2:27" ht="18">
      <c r="B6" s="166"/>
      <c r="C6" s="416"/>
      <c r="D6" s="432"/>
      <c r="E6" s="433"/>
      <c r="F6" s="434"/>
      <c r="G6" s="434"/>
      <c r="H6" s="434"/>
      <c r="I6" s="431" t="s">
        <v>278</v>
      </c>
      <c r="J6" s="436" t="s">
        <v>270</v>
      </c>
      <c r="K6" s="437"/>
      <c r="L6" s="414" t="s">
        <v>279</v>
      </c>
      <c r="M6" s="169"/>
      <c r="Q6" s="173"/>
      <c r="R6" s="174"/>
      <c r="S6" s="175"/>
      <c r="U6" s="171"/>
      <c r="V6" s="171"/>
      <c r="W6" s="171"/>
      <c r="X6" s="171"/>
      <c r="Y6" s="171"/>
      <c r="Z6" s="171" t="s">
        <v>280</v>
      </c>
      <c r="AA6" s="171"/>
    </row>
    <row r="7" spans="2:27" ht="18">
      <c r="B7" s="166"/>
      <c r="C7" s="176"/>
      <c r="D7" s="177" t="s">
        <v>281</v>
      </c>
      <c r="E7" s="178" t="s">
        <v>282</v>
      </c>
      <c r="F7" s="434"/>
      <c r="G7" s="434"/>
      <c r="H7" s="434"/>
      <c r="I7" s="433"/>
      <c r="J7" s="177" t="s">
        <v>281</v>
      </c>
      <c r="K7" s="178" t="s">
        <v>282</v>
      </c>
      <c r="L7" s="416"/>
      <c r="M7" s="169"/>
      <c r="Q7" s="173"/>
      <c r="R7" s="174"/>
      <c r="S7" s="175"/>
      <c r="U7" s="171"/>
      <c r="V7" s="171"/>
      <c r="W7" s="171"/>
      <c r="X7" s="171"/>
      <c r="Y7" s="171"/>
      <c r="Z7" s="171" t="s">
        <v>283</v>
      </c>
      <c r="AA7" s="171"/>
    </row>
    <row r="8" spans="2:27" ht="18" hidden="1" outlineLevel="1">
      <c r="B8" s="166"/>
      <c r="C8" s="414" t="s">
        <v>284</v>
      </c>
      <c r="D8" s="179"/>
      <c r="E8" s="180"/>
      <c r="F8" s="417"/>
      <c r="G8" s="418"/>
      <c r="H8" s="418"/>
      <c r="I8" s="418"/>
      <c r="J8" s="418"/>
      <c r="K8" s="418"/>
      <c r="L8" s="419"/>
      <c r="M8" s="169"/>
      <c r="Q8" s="173" t="s">
        <v>25</v>
      </c>
      <c r="R8" s="174" t="str">
        <f>IF(COUNTA(D8,E8,D10,E10,F8)=0,"未入力",IF(COUNTA(D8,E8,D10,E10,F8)&lt;5,"一部未入力","すべて入力"))</f>
        <v>未入力</v>
      </c>
      <c r="S8" s="155" t="s">
        <v>285</v>
      </c>
      <c r="U8" s="171"/>
      <c r="V8" s="171"/>
      <c r="W8" s="171"/>
      <c r="X8" s="171"/>
      <c r="Y8" s="171"/>
      <c r="Z8" s="171" t="s">
        <v>286</v>
      </c>
      <c r="AA8" s="171"/>
    </row>
    <row r="9" spans="2:27" ht="18" hidden="1" outlineLevel="1">
      <c r="B9" s="166"/>
      <c r="C9" s="415"/>
      <c r="D9" s="426" t="s">
        <v>287</v>
      </c>
      <c r="E9" s="427"/>
      <c r="F9" s="420"/>
      <c r="G9" s="421"/>
      <c r="H9" s="421"/>
      <c r="I9" s="421"/>
      <c r="J9" s="421"/>
      <c r="K9" s="421"/>
      <c r="L9" s="422"/>
      <c r="M9" s="169"/>
      <c r="Q9" s="173"/>
      <c r="R9" s="174"/>
      <c r="U9" s="171"/>
      <c r="V9" s="171"/>
      <c r="W9" s="171"/>
      <c r="X9" s="171"/>
      <c r="Y9" s="171"/>
      <c r="Z9" s="171" t="s">
        <v>288</v>
      </c>
      <c r="AA9" s="171"/>
    </row>
    <row r="10" spans="2:27" ht="18" hidden="1" outlineLevel="1">
      <c r="B10" s="166"/>
      <c r="C10" s="416"/>
      <c r="D10" s="179"/>
      <c r="E10" s="180"/>
      <c r="F10" s="423"/>
      <c r="G10" s="424"/>
      <c r="H10" s="424"/>
      <c r="I10" s="424"/>
      <c r="J10" s="424"/>
      <c r="K10" s="424"/>
      <c r="L10" s="425"/>
      <c r="M10" s="169"/>
      <c r="Q10" s="173"/>
      <c r="R10" s="174"/>
      <c r="U10" s="171"/>
      <c r="V10" s="171"/>
      <c r="W10" s="171"/>
      <c r="X10" s="171"/>
      <c r="Y10" s="171"/>
      <c r="Z10" s="171" t="s">
        <v>289</v>
      </c>
      <c r="AA10" s="171"/>
    </row>
    <row r="11" spans="2:27" ht="25.05" customHeight="1" collapsed="1">
      <c r="B11" s="166"/>
      <c r="C11" s="181">
        <f>ROW()-10</f>
        <v>1</v>
      </c>
      <c r="D11" s="182"/>
      <c r="E11" s="183"/>
      <c r="F11" s="184"/>
      <c r="G11" s="185"/>
      <c r="H11" s="186"/>
      <c r="I11" s="187"/>
      <c r="J11" s="188"/>
      <c r="K11" s="189"/>
      <c r="L11" s="190" t="str">
        <f t="shared" ref="L11:L25" si="0">IF(OR(I11="地形図",I11="航空写真"),"国土地理院","")</f>
        <v/>
      </c>
      <c r="M11" s="169"/>
      <c r="P11" s="155" t="str">
        <f>IF(COUNTIF(I11,"*航空写真*")+COUNTIF(I11,"*住宅地図*")+COUNTIF(I11,"*地形図*")&gt;0,"入力必須","入力不要")</f>
        <v>入力不要</v>
      </c>
      <c r="Q11" s="191" t="s">
        <v>8</v>
      </c>
      <c r="R11" s="174" t="str">
        <f>IF(COUNTA(D11:F11,H11:I11)=5,IF(AND(P11="入力必須",OR(J11="",K11="",L11="")),"（エラー）年代又は出展が未入力","（正常）入力済み"),IF(COUNTA(D11:F11,H11:I11)=0,"（エラー）未入力","（エラー）一部未入力"))</f>
        <v>（エラー）未入力</v>
      </c>
      <c r="S11" s="155" t="s">
        <v>290</v>
      </c>
      <c r="U11" s="171"/>
      <c r="V11" s="171"/>
      <c r="W11" s="171"/>
      <c r="X11" s="171"/>
      <c r="Y11" s="171"/>
      <c r="Z11" s="171" t="s">
        <v>291</v>
      </c>
      <c r="AA11" s="171"/>
    </row>
    <row r="12" spans="2:27" ht="25.05" customHeight="1">
      <c r="B12" s="166"/>
      <c r="C12" s="181">
        <f t="shared" ref="C12:C25" si="1">ROW()-10</f>
        <v>2</v>
      </c>
      <c r="D12" s="188"/>
      <c r="E12" s="189"/>
      <c r="F12" s="185"/>
      <c r="G12" s="185"/>
      <c r="H12" s="192"/>
      <c r="I12" s="193"/>
      <c r="J12" s="188"/>
      <c r="K12" s="189"/>
      <c r="L12" s="190" t="str">
        <f t="shared" si="0"/>
        <v/>
      </c>
      <c r="M12" s="169"/>
      <c r="P12" s="155" t="str">
        <f>IF(COUNTIF(I12,"*航空写真*")+COUNTIF(I12,"*住宅地図*")+COUNTIF(I12,"*地形図*")&gt;0,"入力必須","入力不要")</f>
        <v>入力不要</v>
      </c>
      <c r="Q12" s="173" t="s">
        <v>292</v>
      </c>
      <c r="R12" s="174" t="str">
        <f>IF(COUNTA(D12:F12,H12:I12)=5,IF(D12-D11&gt;=20,"（エラー）一つ上の年代から20年以上経過",IF(AND(P12="入力必須",OR(J12="",K12="",L12="")),"（エラー）年代又は出展が未入力","（正常）入力済み")),IF(COUNTA(D12:F12,H12:I12)=0,"（複数入力）未入力","（エラー）一部未入力"))</f>
        <v>（複数入力）未入力</v>
      </c>
      <c r="S12" s="155" t="s">
        <v>293</v>
      </c>
      <c r="U12" s="171"/>
      <c r="V12" s="171"/>
      <c r="W12" s="171"/>
      <c r="X12" s="171"/>
      <c r="Y12" s="171"/>
      <c r="Z12" s="171" t="s">
        <v>294</v>
      </c>
      <c r="AA12" s="171"/>
    </row>
    <row r="13" spans="2:27" ht="25.05" customHeight="1">
      <c r="B13" s="166"/>
      <c r="C13" s="181">
        <f t="shared" si="1"/>
        <v>3</v>
      </c>
      <c r="D13" s="188"/>
      <c r="E13" s="189"/>
      <c r="F13" s="185"/>
      <c r="G13" s="185"/>
      <c r="H13" s="192"/>
      <c r="I13" s="193"/>
      <c r="J13" s="188"/>
      <c r="K13" s="189"/>
      <c r="L13" s="190" t="str">
        <f t="shared" si="0"/>
        <v/>
      </c>
      <c r="M13" s="169"/>
      <c r="P13" s="155" t="str">
        <f>IF(COUNTIF(I13,"*航空写真*")+COUNTIF(I13,"*住宅地図*")+COUNTIF(I13,"*地形図*")&gt;0,"入力必須","入力不要")</f>
        <v>入力不要</v>
      </c>
      <c r="Q13" s="173" t="s">
        <v>292</v>
      </c>
      <c r="R13" s="174" t="str">
        <f t="shared" ref="R13:R25" si="2">IF(COUNTA(D13:F13,H13:I13)=5,IF(D13-D12&gt;=20,"（エラー）一つ上の年代から20年以上経過",IF(AND(P13="入力必須",OR(J13="",K13="",L13="")),"（エラー）年代又は出展が未入力","（正常）入力済み")),IF(COUNTA(D13:F13,H13:I13)=0,"（複数入力）未入力","（エラー）一部未入力"))</f>
        <v>（複数入力）未入力</v>
      </c>
      <c r="S13" s="155" t="s">
        <v>295</v>
      </c>
      <c r="U13" s="171"/>
      <c r="V13" s="171"/>
      <c r="W13" s="171"/>
      <c r="X13" s="171"/>
      <c r="Y13" s="171"/>
      <c r="Z13" s="171"/>
      <c r="AA13" s="171"/>
    </row>
    <row r="14" spans="2:27" ht="25.05" customHeight="1">
      <c r="B14" s="166"/>
      <c r="C14" s="181">
        <f t="shared" si="1"/>
        <v>4</v>
      </c>
      <c r="D14" s="188"/>
      <c r="E14" s="189"/>
      <c r="F14" s="185"/>
      <c r="G14" s="185"/>
      <c r="H14" s="192"/>
      <c r="I14" s="193"/>
      <c r="J14" s="188"/>
      <c r="K14" s="189"/>
      <c r="L14" s="190" t="str">
        <f t="shared" si="0"/>
        <v/>
      </c>
      <c r="M14" s="169"/>
      <c r="P14" s="155" t="str">
        <f>IF(COUNTIF(I14,"*航空写真*")+COUNTIF(I14,"*住宅地図*")+COUNTIF(I14,"*地形図*")&gt;0,"入力必須","入力不要")</f>
        <v>入力不要</v>
      </c>
      <c r="Q14" s="173" t="s">
        <v>292</v>
      </c>
      <c r="R14" s="174" t="str">
        <f t="shared" si="2"/>
        <v>（複数入力）未入力</v>
      </c>
      <c r="S14" s="155" t="s">
        <v>296</v>
      </c>
    </row>
    <row r="15" spans="2:27" ht="25.05" customHeight="1">
      <c r="B15" s="166"/>
      <c r="C15" s="181">
        <f t="shared" si="1"/>
        <v>5</v>
      </c>
      <c r="D15" s="188"/>
      <c r="E15" s="189"/>
      <c r="F15" s="185"/>
      <c r="G15" s="185"/>
      <c r="H15" s="192"/>
      <c r="I15" s="193"/>
      <c r="J15" s="188"/>
      <c r="K15" s="189"/>
      <c r="L15" s="190" t="str">
        <f t="shared" si="0"/>
        <v/>
      </c>
      <c r="M15" s="169"/>
      <c r="P15" s="155" t="str">
        <f t="shared" ref="P15:P26" si="3">IF(COUNTIF(I15,"*航空写真*")+COUNTIF(I15,"*住宅地図*")+COUNTIF(I15,"*地形図*")&gt;0,"入力必須","入力不要")</f>
        <v>入力不要</v>
      </c>
      <c r="Q15" s="173" t="s">
        <v>292</v>
      </c>
      <c r="R15" s="174" t="str">
        <f t="shared" si="2"/>
        <v>（複数入力）未入力</v>
      </c>
      <c r="S15" s="155" t="s">
        <v>297</v>
      </c>
    </row>
    <row r="16" spans="2:27" ht="25.05" customHeight="1">
      <c r="B16" s="166"/>
      <c r="C16" s="181">
        <f t="shared" si="1"/>
        <v>6</v>
      </c>
      <c r="D16" s="188"/>
      <c r="E16" s="189"/>
      <c r="F16" s="185"/>
      <c r="G16" s="185"/>
      <c r="H16" s="192"/>
      <c r="I16" s="193"/>
      <c r="J16" s="188"/>
      <c r="K16" s="189"/>
      <c r="L16" s="190" t="str">
        <f t="shared" si="0"/>
        <v/>
      </c>
      <c r="M16" s="169"/>
      <c r="P16" s="155" t="str">
        <f t="shared" si="3"/>
        <v>入力不要</v>
      </c>
      <c r="Q16" s="173" t="s">
        <v>292</v>
      </c>
      <c r="R16" s="174" t="str">
        <f t="shared" si="2"/>
        <v>（複数入力）未入力</v>
      </c>
      <c r="S16" s="155" t="s">
        <v>298</v>
      </c>
    </row>
    <row r="17" spans="2:19" ht="25.05" customHeight="1">
      <c r="B17" s="166"/>
      <c r="C17" s="181">
        <f t="shared" si="1"/>
        <v>7</v>
      </c>
      <c r="D17" s="188"/>
      <c r="E17" s="189"/>
      <c r="F17" s="185"/>
      <c r="G17" s="185"/>
      <c r="H17" s="192"/>
      <c r="I17" s="193"/>
      <c r="J17" s="188"/>
      <c r="K17" s="189"/>
      <c r="L17" s="190" t="str">
        <f t="shared" si="0"/>
        <v/>
      </c>
      <c r="M17" s="169"/>
      <c r="P17" s="155" t="str">
        <f t="shared" si="3"/>
        <v>入力不要</v>
      </c>
      <c r="Q17" s="173" t="s">
        <v>292</v>
      </c>
      <c r="R17" s="174" t="str">
        <f t="shared" si="2"/>
        <v>（複数入力）未入力</v>
      </c>
      <c r="S17" s="155" t="s">
        <v>299</v>
      </c>
    </row>
    <row r="18" spans="2:19" ht="25.05" customHeight="1">
      <c r="B18" s="166"/>
      <c r="C18" s="181">
        <f t="shared" si="1"/>
        <v>8</v>
      </c>
      <c r="D18" s="188"/>
      <c r="E18" s="189"/>
      <c r="F18" s="185"/>
      <c r="G18" s="185"/>
      <c r="H18" s="192"/>
      <c r="I18" s="193"/>
      <c r="J18" s="188"/>
      <c r="K18" s="189"/>
      <c r="L18" s="190" t="str">
        <f t="shared" si="0"/>
        <v/>
      </c>
      <c r="M18" s="169"/>
      <c r="P18" s="155" t="str">
        <f t="shared" si="3"/>
        <v>入力不要</v>
      </c>
      <c r="Q18" s="173" t="s">
        <v>292</v>
      </c>
      <c r="R18" s="174" t="str">
        <f t="shared" si="2"/>
        <v>（複数入力）未入力</v>
      </c>
      <c r="S18" s="155" t="s">
        <v>300</v>
      </c>
    </row>
    <row r="19" spans="2:19" ht="25.05" customHeight="1">
      <c r="B19" s="166"/>
      <c r="C19" s="181">
        <f t="shared" si="1"/>
        <v>9</v>
      </c>
      <c r="D19" s="188"/>
      <c r="E19" s="189"/>
      <c r="F19" s="185"/>
      <c r="G19" s="185"/>
      <c r="H19" s="192"/>
      <c r="I19" s="193"/>
      <c r="J19" s="188"/>
      <c r="K19" s="189"/>
      <c r="L19" s="190" t="str">
        <f t="shared" si="0"/>
        <v/>
      </c>
      <c r="M19" s="169"/>
      <c r="P19" s="155" t="str">
        <f t="shared" si="3"/>
        <v>入力不要</v>
      </c>
      <c r="Q19" s="173" t="s">
        <v>292</v>
      </c>
      <c r="R19" s="174" t="str">
        <f t="shared" si="2"/>
        <v>（複数入力）未入力</v>
      </c>
      <c r="S19" s="155" t="s">
        <v>301</v>
      </c>
    </row>
    <row r="20" spans="2:19" ht="25.05" customHeight="1">
      <c r="B20" s="166"/>
      <c r="C20" s="181">
        <f t="shared" si="1"/>
        <v>10</v>
      </c>
      <c r="D20" s="188"/>
      <c r="E20" s="189"/>
      <c r="F20" s="185"/>
      <c r="G20" s="185"/>
      <c r="H20" s="192"/>
      <c r="I20" s="193"/>
      <c r="J20" s="188"/>
      <c r="K20" s="189"/>
      <c r="L20" s="190" t="str">
        <f t="shared" si="0"/>
        <v/>
      </c>
      <c r="M20" s="169"/>
      <c r="P20" s="155" t="str">
        <f t="shared" si="3"/>
        <v>入力不要</v>
      </c>
      <c r="Q20" s="173" t="s">
        <v>292</v>
      </c>
      <c r="R20" s="174" t="str">
        <f t="shared" si="2"/>
        <v>（複数入力）未入力</v>
      </c>
      <c r="S20" s="155" t="s">
        <v>302</v>
      </c>
    </row>
    <row r="21" spans="2:19" ht="25.05" customHeight="1">
      <c r="B21" s="166"/>
      <c r="C21" s="181">
        <f t="shared" si="1"/>
        <v>11</v>
      </c>
      <c r="D21" s="188"/>
      <c r="E21" s="189"/>
      <c r="F21" s="185"/>
      <c r="G21" s="185"/>
      <c r="H21" s="192"/>
      <c r="I21" s="193"/>
      <c r="J21" s="188"/>
      <c r="K21" s="189"/>
      <c r="L21" s="190" t="str">
        <f t="shared" si="0"/>
        <v/>
      </c>
      <c r="M21" s="169"/>
      <c r="P21" s="155" t="str">
        <f t="shared" si="3"/>
        <v>入力不要</v>
      </c>
      <c r="Q21" s="173" t="s">
        <v>292</v>
      </c>
      <c r="R21" s="174" t="str">
        <f t="shared" si="2"/>
        <v>（複数入力）未入力</v>
      </c>
    </row>
    <row r="22" spans="2:19" ht="25.05" customHeight="1">
      <c r="B22" s="166"/>
      <c r="C22" s="181">
        <f t="shared" si="1"/>
        <v>12</v>
      </c>
      <c r="D22" s="188"/>
      <c r="E22" s="189"/>
      <c r="F22" s="185"/>
      <c r="G22" s="185"/>
      <c r="H22" s="192"/>
      <c r="I22" s="193"/>
      <c r="J22" s="188"/>
      <c r="K22" s="189"/>
      <c r="L22" s="190" t="str">
        <f t="shared" si="0"/>
        <v/>
      </c>
      <c r="M22" s="169"/>
      <c r="P22" s="155" t="str">
        <f t="shared" si="3"/>
        <v>入力不要</v>
      </c>
      <c r="Q22" s="173" t="s">
        <v>292</v>
      </c>
      <c r="R22" s="174" t="str">
        <f t="shared" si="2"/>
        <v>（複数入力）未入力</v>
      </c>
    </row>
    <row r="23" spans="2:19" ht="25.05" customHeight="1">
      <c r="B23" s="166"/>
      <c r="C23" s="181">
        <f t="shared" si="1"/>
        <v>13</v>
      </c>
      <c r="D23" s="188"/>
      <c r="E23" s="189"/>
      <c r="F23" s="185"/>
      <c r="G23" s="185"/>
      <c r="H23" s="192"/>
      <c r="I23" s="193"/>
      <c r="J23" s="188"/>
      <c r="K23" s="189"/>
      <c r="L23" s="190" t="str">
        <f t="shared" si="0"/>
        <v/>
      </c>
      <c r="M23" s="169"/>
      <c r="P23" s="155" t="str">
        <f t="shared" si="3"/>
        <v>入力不要</v>
      </c>
      <c r="Q23" s="173" t="s">
        <v>292</v>
      </c>
      <c r="R23" s="174" t="str">
        <f t="shared" si="2"/>
        <v>（複数入力）未入力</v>
      </c>
    </row>
    <row r="24" spans="2:19" ht="25.05" customHeight="1">
      <c r="B24" s="166"/>
      <c r="C24" s="181">
        <f t="shared" si="1"/>
        <v>14</v>
      </c>
      <c r="D24" s="188"/>
      <c r="E24" s="189"/>
      <c r="F24" s="185"/>
      <c r="G24" s="185"/>
      <c r="H24" s="192"/>
      <c r="I24" s="193"/>
      <c r="J24" s="188"/>
      <c r="K24" s="189"/>
      <c r="L24" s="190" t="str">
        <f t="shared" si="0"/>
        <v/>
      </c>
      <c r="M24" s="169"/>
      <c r="P24" s="155" t="str">
        <f t="shared" si="3"/>
        <v>入力不要</v>
      </c>
      <c r="Q24" s="173" t="s">
        <v>292</v>
      </c>
      <c r="R24" s="174" t="str">
        <f t="shared" si="2"/>
        <v>（複数入力）未入力</v>
      </c>
    </row>
    <row r="25" spans="2:19" ht="25.05" customHeight="1">
      <c r="B25" s="166"/>
      <c r="C25" s="181">
        <f t="shared" si="1"/>
        <v>15</v>
      </c>
      <c r="D25" s="188"/>
      <c r="E25" s="189"/>
      <c r="F25" s="185"/>
      <c r="G25" s="185"/>
      <c r="H25" s="192"/>
      <c r="I25" s="193"/>
      <c r="J25" s="188"/>
      <c r="K25" s="189"/>
      <c r="L25" s="190" t="str">
        <f t="shared" si="0"/>
        <v/>
      </c>
      <c r="M25" s="169"/>
      <c r="P25" s="155" t="str">
        <f t="shared" si="3"/>
        <v>入力不要</v>
      </c>
      <c r="Q25" s="173" t="s">
        <v>292</v>
      </c>
      <c r="R25" s="174" t="str">
        <f t="shared" si="2"/>
        <v>（複数入力）未入力</v>
      </c>
    </row>
    <row r="26" spans="2:19" ht="15">
      <c r="B26" s="166"/>
      <c r="C26" s="194" t="s">
        <v>303</v>
      </c>
      <c r="D26" s="195"/>
      <c r="E26" s="195"/>
      <c r="F26" s="196"/>
      <c r="G26" s="196"/>
      <c r="H26" s="197"/>
      <c r="I26" s="198"/>
      <c r="J26" s="195"/>
      <c r="K26" s="195"/>
      <c r="L26" s="199"/>
      <c r="M26" s="169"/>
      <c r="P26" s="155" t="str">
        <f t="shared" si="3"/>
        <v>入力不要</v>
      </c>
      <c r="Q26" s="173"/>
      <c r="R26" s="174"/>
    </row>
    <row r="27" spans="2:19" ht="5.25" customHeight="1">
      <c r="B27" s="200"/>
      <c r="C27" s="201"/>
      <c r="D27" s="201"/>
      <c r="E27" s="201"/>
      <c r="F27" s="201"/>
      <c r="G27" s="201"/>
      <c r="H27" s="201"/>
      <c r="I27" s="201"/>
      <c r="J27" s="201"/>
      <c r="K27" s="201"/>
      <c r="L27" s="201"/>
      <c r="M27" s="202"/>
      <c r="R27" s="174"/>
    </row>
    <row r="28" spans="2:19">
      <c r="B28" s="154"/>
      <c r="C28" s="155" t="s">
        <v>68</v>
      </c>
      <c r="R28" s="204"/>
    </row>
  </sheetData>
  <mergeCells count="14">
    <mergeCell ref="C8:C10"/>
    <mergeCell ref="F8:L10"/>
    <mergeCell ref="D9:E9"/>
    <mergeCell ref="Q1:R1"/>
    <mergeCell ref="S1:S2"/>
    <mergeCell ref="C5:C6"/>
    <mergeCell ref="D5:E6"/>
    <mergeCell ref="F5:F7"/>
    <mergeCell ref="G5:G7"/>
    <mergeCell ref="H5:H7"/>
    <mergeCell ref="I5:L5"/>
    <mergeCell ref="I6:I7"/>
    <mergeCell ref="J6:K6"/>
    <mergeCell ref="L6:L7"/>
  </mergeCells>
  <phoneticPr fontId="3"/>
  <conditionalFormatting sqref="V4">
    <cfRule type="containsText" dxfId="5" priority="4" operator="containsText" text="（正常）">
      <formula>NOT(ISERROR(SEARCH("（正常）",V4)))</formula>
    </cfRule>
    <cfRule type="containsText" dxfId="4" priority="5" operator="containsText" text="（エラー）">
      <formula>NOT(ISERROR(SEARCH("（エラー）",V4)))</formula>
    </cfRule>
    <cfRule type="containsText" dxfId="3" priority="6" operator="containsText" text="（注意）">
      <formula>NOT(ISERROR(SEARCH("（注意）",V4)))</formula>
    </cfRule>
  </conditionalFormatting>
  <conditionalFormatting sqref="R1:R1048576">
    <cfRule type="containsText" dxfId="2" priority="1" operator="containsText" text="（注意）">
      <formula>NOT(ISERROR(SEARCH("（注意）",R1)))</formula>
    </cfRule>
    <cfRule type="containsText" dxfId="1" priority="2" operator="containsText" text="（正常）">
      <formula>NOT(ISERROR(SEARCH("（正常）",R1)))</formula>
    </cfRule>
    <cfRule type="containsText" dxfId="0" priority="3" operator="containsText" text="（エラー）">
      <formula>NOT(ISERROR(SEARCH("（エラー）",R1)))</formula>
    </cfRule>
  </conditionalFormatting>
  <dataValidations count="5">
    <dataValidation type="list" allowBlank="1" showInputMessage="1" sqref="I11:I26" xr:uid="{98399AB8-8953-4C4D-B861-DC0B8A39CDA9}">
      <formula1>$Z$3:$Z$12</formula1>
    </dataValidation>
    <dataValidation type="list" allowBlank="1" showInputMessage="1" sqref="G11:G26" xr:uid="{D31290D6-C49E-441F-B7E0-55DEFAF5DC94}">
      <formula1>$X$3</formula1>
    </dataValidation>
    <dataValidation type="list" operator="greaterThanOrEqual" allowBlank="1" showInputMessage="1" showErrorMessage="1" sqref="H11:H26" xr:uid="{7FB9A98D-FE31-44AE-88CA-CA094E9CC190}">
      <formula1>$Y$3:$Y$5</formula1>
    </dataValidation>
    <dataValidation type="list" allowBlank="1" showInputMessage="1" sqref="F11:F25" xr:uid="{7CD57806-4DE5-4F5F-AAB0-3248038CABC8}">
      <formula1>$W$3</formula1>
    </dataValidation>
    <dataValidation type="list" allowBlank="1" showInputMessage="1" sqref="F8:L10" xr:uid="{C45D8C83-6872-4539-8041-65F607F8100B}">
      <formula1>$V$3:$V$4</formula1>
    </dataValidation>
  </dataValidations>
  <pageMargins left="0.23622047244094491" right="0.23622047244094491" top="0.74803149606299213" bottom="0.74803149606299213" header="0.31496062992125984" footer="0.31496062992125984"/>
  <pageSetup paperSize="9" scale="82" fitToHeight="0" orientation="landscape" r:id="rId1"/>
  <headerFooter>
    <oddFooter>&amp;C&amp;P／&amp;Nページ</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63"/>
  <sheetViews>
    <sheetView zoomScaleNormal="100" workbookViewId="0"/>
  </sheetViews>
  <sheetFormatPr defaultRowHeight="18"/>
  <cols>
    <col min="2" max="2" width="14.796875" customWidth="1"/>
    <col min="5" max="5" width="17.5" customWidth="1"/>
    <col min="25" max="25" width="14.796875" customWidth="1"/>
  </cols>
  <sheetData>
    <row r="1" spans="1:43" s="104" customFormat="1">
      <c r="B1" s="104" t="s">
        <v>135</v>
      </c>
      <c r="C1" s="104" t="s">
        <v>304</v>
      </c>
      <c r="D1" s="104" t="s">
        <v>305</v>
      </c>
      <c r="E1" s="104" t="s">
        <v>306</v>
      </c>
      <c r="F1" s="104" t="s">
        <v>73</v>
      </c>
      <c r="G1" s="104" t="s">
        <v>307</v>
      </c>
      <c r="H1" s="104" t="s">
        <v>308</v>
      </c>
      <c r="I1" s="104" t="s">
        <v>309</v>
      </c>
      <c r="J1" s="104" t="s">
        <v>310</v>
      </c>
      <c r="K1" s="104" t="s">
        <v>213</v>
      </c>
      <c r="L1" s="104" t="s">
        <v>311</v>
      </c>
      <c r="M1" s="104" t="s">
        <v>312</v>
      </c>
      <c r="N1" s="104" t="s">
        <v>313</v>
      </c>
      <c r="O1" s="104" t="s">
        <v>314</v>
      </c>
      <c r="P1" s="104" t="s">
        <v>315</v>
      </c>
      <c r="Q1" s="104" t="s">
        <v>316</v>
      </c>
      <c r="R1" s="104" t="s">
        <v>317</v>
      </c>
      <c r="S1" s="104" t="s">
        <v>318</v>
      </c>
      <c r="T1" s="104" t="s">
        <v>319</v>
      </c>
      <c r="U1" s="104" t="s">
        <v>320</v>
      </c>
      <c r="V1" s="104" t="s">
        <v>321</v>
      </c>
      <c r="W1" s="104" t="s">
        <v>322</v>
      </c>
      <c r="X1" s="104" t="s">
        <v>323</v>
      </c>
      <c r="Y1" s="104" t="s">
        <v>324</v>
      </c>
      <c r="Z1" s="104" t="s">
        <v>325</v>
      </c>
      <c r="AA1" s="104" t="s">
        <v>326</v>
      </c>
      <c r="AB1" s="104" t="s">
        <v>327</v>
      </c>
      <c r="AC1" s="104" t="s">
        <v>328</v>
      </c>
      <c r="AD1" s="104" t="s">
        <v>328</v>
      </c>
      <c r="AE1" s="104" t="s">
        <v>328</v>
      </c>
      <c r="AF1" s="104" t="s">
        <v>328</v>
      </c>
      <c r="AG1" s="104" t="s">
        <v>328</v>
      </c>
      <c r="AH1" s="104" t="s">
        <v>328</v>
      </c>
      <c r="AI1" s="104" t="s">
        <v>328</v>
      </c>
      <c r="AJ1" s="104" t="s">
        <v>328</v>
      </c>
      <c r="AK1" s="104" t="s">
        <v>328</v>
      </c>
      <c r="AL1" s="104" t="s">
        <v>328</v>
      </c>
      <c r="AM1" s="104" t="s">
        <v>329</v>
      </c>
      <c r="AN1" s="104" t="s">
        <v>112</v>
      </c>
      <c r="AO1" s="104" t="s">
        <v>330</v>
      </c>
      <c r="AP1" s="104" t="s">
        <v>115</v>
      </c>
      <c r="AQ1" s="104" t="s">
        <v>136</v>
      </c>
    </row>
    <row r="2" spans="1:43">
      <c r="A2" s="105"/>
      <c r="B2" t="s">
        <v>138</v>
      </c>
      <c r="C2" t="s">
        <v>331</v>
      </c>
      <c r="D2" t="s">
        <v>332</v>
      </c>
      <c r="E2" t="s">
        <v>333</v>
      </c>
      <c r="F2" t="s">
        <v>334</v>
      </c>
      <c r="G2" t="s">
        <v>335</v>
      </c>
      <c r="H2" t="s">
        <v>336</v>
      </c>
      <c r="I2" t="s">
        <v>337</v>
      </c>
      <c r="J2" t="s">
        <v>338</v>
      </c>
      <c r="K2" t="s">
        <v>339</v>
      </c>
      <c r="L2" t="s">
        <v>340</v>
      </c>
      <c r="M2" t="s">
        <v>341</v>
      </c>
      <c r="N2" t="s">
        <v>342</v>
      </c>
      <c r="O2" t="s">
        <v>343</v>
      </c>
      <c r="P2" t="s">
        <v>344</v>
      </c>
      <c r="Q2" t="s">
        <v>345</v>
      </c>
      <c r="R2" t="s">
        <v>346</v>
      </c>
      <c r="S2" t="s">
        <v>347</v>
      </c>
      <c r="T2" t="s">
        <v>348</v>
      </c>
      <c r="U2" t="s">
        <v>349</v>
      </c>
      <c r="V2" t="s">
        <v>350</v>
      </c>
      <c r="W2" t="s">
        <v>351</v>
      </c>
      <c r="X2" t="s">
        <v>352</v>
      </c>
      <c r="Y2" t="s">
        <v>353</v>
      </c>
      <c r="Z2" t="s">
        <v>354</v>
      </c>
      <c r="AA2" t="s">
        <v>355</v>
      </c>
      <c r="AB2" t="s">
        <v>356</v>
      </c>
      <c r="AC2" t="s">
        <v>357</v>
      </c>
      <c r="AD2" t="s">
        <v>358</v>
      </c>
      <c r="AE2" t="s">
        <v>358</v>
      </c>
      <c r="AF2" t="s">
        <v>359</v>
      </c>
      <c r="AG2" t="s">
        <v>360</v>
      </c>
      <c r="AH2" t="s">
        <v>361</v>
      </c>
      <c r="AI2" t="s">
        <v>362</v>
      </c>
      <c r="AJ2" t="s">
        <v>363</v>
      </c>
      <c r="AK2" t="s">
        <v>364</v>
      </c>
      <c r="AL2" t="s">
        <v>365</v>
      </c>
      <c r="AM2" t="s">
        <v>366</v>
      </c>
      <c r="AN2" t="s">
        <v>137</v>
      </c>
      <c r="AO2" t="s">
        <v>367</v>
      </c>
      <c r="AP2" t="s">
        <v>115</v>
      </c>
      <c r="AQ2" t="s">
        <v>139</v>
      </c>
    </row>
    <row r="3" spans="1:43">
      <c r="B3" t="s">
        <v>141</v>
      </c>
      <c r="C3" t="s">
        <v>368</v>
      </c>
      <c r="D3" t="s">
        <v>369</v>
      </c>
      <c r="E3" t="s">
        <v>370</v>
      </c>
      <c r="F3" t="s">
        <v>371</v>
      </c>
      <c r="G3" t="s">
        <v>372</v>
      </c>
      <c r="H3" t="s">
        <v>373</v>
      </c>
      <c r="J3" t="s">
        <v>237</v>
      </c>
      <c r="K3" t="s">
        <v>374</v>
      </c>
      <c r="L3" t="s">
        <v>375</v>
      </c>
      <c r="M3" t="s">
        <v>376</v>
      </c>
      <c r="N3" t="s">
        <v>377</v>
      </c>
      <c r="O3" t="s">
        <v>378</v>
      </c>
      <c r="P3" t="s">
        <v>379</v>
      </c>
      <c r="Q3" t="s">
        <v>380</v>
      </c>
      <c r="R3" t="s">
        <v>381</v>
      </c>
      <c r="S3" t="s">
        <v>382</v>
      </c>
      <c r="T3" t="s">
        <v>383</v>
      </c>
      <c r="U3" t="s">
        <v>384</v>
      </c>
      <c r="V3" t="s">
        <v>385</v>
      </c>
      <c r="W3" t="s">
        <v>386</v>
      </c>
      <c r="X3" t="s">
        <v>387</v>
      </c>
      <c r="Y3" t="s">
        <v>388</v>
      </c>
      <c r="Z3" t="s">
        <v>389</v>
      </c>
      <c r="AA3" t="s">
        <v>390</v>
      </c>
      <c r="AB3" t="s">
        <v>391</v>
      </c>
      <c r="AC3" t="s">
        <v>392</v>
      </c>
      <c r="AD3" t="s">
        <v>392</v>
      </c>
      <c r="AE3" t="s">
        <v>392</v>
      </c>
      <c r="AF3" t="s">
        <v>392</v>
      </c>
      <c r="AG3" t="s">
        <v>392</v>
      </c>
      <c r="AH3" t="s">
        <v>392</v>
      </c>
      <c r="AI3" t="s">
        <v>392</v>
      </c>
      <c r="AJ3" t="s">
        <v>393</v>
      </c>
      <c r="AK3" t="s">
        <v>392</v>
      </c>
      <c r="AL3" t="s">
        <v>392</v>
      </c>
      <c r="AN3" t="s">
        <v>140</v>
      </c>
      <c r="AO3" t="s">
        <v>394</v>
      </c>
      <c r="AQ3" t="s">
        <v>142</v>
      </c>
    </row>
    <row r="4" spans="1:43">
      <c r="B4" t="s">
        <v>144</v>
      </c>
      <c r="C4" t="s">
        <v>395</v>
      </c>
      <c r="D4" t="s">
        <v>396</v>
      </c>
      <c r="F4" t="s">
        <v>397</v>
      </c>
      <c r="G4" t="s">
        <v>398</v>
      </c>
      <c r="H4" t="s">
        <v>399</v>
      </c>
      <c r="K4" t="s">
        <v>400</v>
      </c>
      <c r="L4" t="s">
        <v>401</v>
      </c>
      <c r="O4" t="s">
        <v>402</v>
      </c>
      <c r="P4" t="s">
        <v>403</v>
      </c>
      <c r="Q4" t="s">
        <v>404</v>
      </c>
      <c r="S4" t="s">
        <v>405</v>
      </c>
      <c r="T4" t="s">
        <v>406</v>
      </c>
      <c r="U4" t="s">
        <v>407</v>
      </c>
      <c r="V4" t="s">
        <v>408</v>
      </c>
      <c r="W4" t="s">
        <v>409</v>
      </c>
      <c r="X4" t="s">
        <v>410</v>
      </c>
      <c r="Y4" t="s">
        <v>411</v>
      </c>
      <c r="AB4" t="s">
        <v>412</v>
      </c>
      <c r="AC4" t="s">
        <v>413</v>
      </c>
      <c r="AD4" t="s">
        <v>413</v>
      </c>
      <c r="AE4" t="s">
        <v>413</v>
      </c>
      <c r="AF4" t="s">
        <v>413</v>
      </c>
      <c r="AG4" t="s">
        <v>413</v>
      </c>
      <c r="AH4" t="s">
        <v>413</v>
      </c>
      <c r="AI4" t="s">
        <v>413</v>
      </c>
      <c r="AJ4" t="s">
        <v>413</v>
      </c>
      <c r="AK4" t="s">
        <v>413</v>
      </c>
      <c r="AL4" t="s">
        <v>413</v>
      </c>
      <c r="AN4" t="s">
        <v>143</v>
      </c>
      <c r="AO4" t="s">
        <v>414</v>
      </c>
      <c r="AQ4" t="s">
        <v>145</v>
      </c>
    </row>
    <row r="5" spans="1:43">
      <c r="B5" t="s">
        <v>147</v>
      </c>
      <c r="C5" t="s">
        <v>415</v>
      </c>
      <c r="D5" t="s">
        <v>416</v>
      </c>
      <c r="F5" t="s">
        <v>417</v>
      </c>
      <c r="G5" t="s">
        <v>418</v>
      </c>
      <c r="H5" t="s">
        <v>419</v>
      </c>
      <c r="K5" t="s">
        <v>420</v>
      </c>
      <c r="L5" t="s">
        <v>421</v>
      </c>
      <c r="P5" t="s">
        <v>422</v>
      </c>
      <c r="T5" t="s">
        <v>423</v>
      </c>
      <c r="U5" t="s">
        <v>424</v>
      </c>
      <c r="V5" t="s">
        <v>425</v>
      </c>
      <c r="W5" t="s">
        <v>426</v>
      </c>
      <c r="Y5" t="s">
        <v>427</v>
      </c>
      <c r="AN5" t="s">
        <v>146</v>
      </c>
      <c r="AO5" t="s">
        <v>428</v>
      </c>
    </row>
    <row r="6" spans="1:43">
      <c r="B6" t="s">
        <v>148</v>
      </c>
      <c r="D6" t="s">
        <v>429</v>
      </c>
      <c r="F6" t="s">
        <v>430</v>
      </c>
      <c r="G6" t="s">
        <v>431</v>
      </c>
      <c r="H6" t="s">
        <v>432</v>
      </c>
      <c r="K6" t="s">
        <v>433</v>
      </c>
      <c r="L6" t="s">
        <v>434</v>
      </c>
      <c r="P6" t="s">
        <v>435</v>
      </c>
      <c r="T6" t="s">
        <v>436</v>
      </c>
      <c r="V6" t="s">
        <v>407</v>
      </c>
      <c r="W6" t="s">
        <v>437</v>
      </c>
      <c r="Y6" t="s">
        <v>438</v>
      </c>
      <c r="AO6" t="s">
        <v>439</v>
      </c>
    </row>
    <row r="7" spans="1:43">
      <c r="B7" t="s">
        <v>149</v>
      </c>
      <c r="D7" t="s">
        <v>440</v>
      </c>
      <c r="K7" t="s">
        <v>441</v>
      </c>
      <c r="P7" t="s">
        <v>442</v>
      </c>
      <c r="T7" t="s">
        <v>443</v>
      </c>
      <c r="V7" t="s">
        <v>444</v>
      </c>
      <c r="W7" t="s">
        <v>445</v>
      </c>
      <c r="AO7" t="s">
        <v>444</v>
      </c>
    </row>
    <row r="8" spans="1:43">
      <c r="B8" t="s">
        <v>150</v>
      </c>
      <c r="D8" t="s">
        <v>446</v>
      </c>
      <c r="K8" t="s">
        <v>447</v>
      </c>
      <c r="P8" t="s">
        <v>448</v>
      </c>
      <c r="T8" t="s">
        <v>449</v>
      </c>
      <c r="W8" t="s">
        <v>450</v>
      </c>
      <c r="AO8" t="s">
        <v>451</v>
      </c>
    </row>
    <row r="9" spans="1:43">
      <c r="B9" t="s">
        <v>151</v>
      </c>
      <c r="D9" t="s">
        <v>452</v>
      </c>
      <c r="K9" t="s">
        <v>240</v>
      </c>
      <c r="P9" t="s">
        <v>453</v>
      </c>
      <c r="T9" t="s">
        <v>454</v>
      </c>
      <c r="W9" t="s">
        <v>455</v>
      </c>
    </row>
    <row r="10" spans="1:43">
      <c r="B10" t="s">
        <v>152</v>
      </c>
      <c r="D10" t="s">
        <v>456</v>
      </c>
      <c r="K10" t="s">
        <v>457</v>
      </c>
      <c r="P10" t="s">
        <v>458</v>
      </c>
    </row>
    <row r="11" spans="1:43">
      <c r="B11" t="s">
        <v>153</v>
      </c>
      <c r="D11" t="s">
        <v>459</v>
      </c>
      <c r="K11" t="s">
        <v>460</v>
      </c>
      <c r="P11" t="s">
        <v>461</v>
      </c>
    </row>
    <row r="12" spans="1:43">
      <c r="B12" t="s">
        <v>154</v>
      </c>
      <c r="D12" t="s">
        <v>462</v>
      </c>
      <c r="K12" t="s">
        <v>463</v>
      </c>
      <c r="P12" t="s">
        <v>464</v>
      </c>
    </row>
    <row r="13" spans="1:43">
      <c r="B13" t="s">
        <v>155</v>
      </c>
      <c r="D13" t="s">
        <v>465</v>
      </c>
      <c r="K13" t="s">
        <v>466</v>
      </c>
      <c r="P13" t="s">
        <v>467</v>
      </c>
    </row>
    <row r="14" spans="1:43">
      <c r="B14" t="s">
        <v>156</v>
      </c>
      <c r="D14" t="s">
        <v>468</v>
      </c>
      <c r="K14" t="s">
        <v>469</v>
      </c>
      <c r="P14" t="s">
        <v>470</v>
      </c>
    </row>
    <row r="15" spans="1:43">
      <c r="B15" t="s">
        <v>157</v>
      </c>
      <c r="D15" t="s">
        <v>471</v>
      </c>
      <c r="K15" t="s">
        <v>472</v>
      </c>
      <c r="P15" t="s">
        <v>473</v>
      </c>
    </row>
    <row r="16" spans="1:43">
      <c r="B16" t="s">
        <v>158</v>
      </c>
      <c r="K16" t="s">
        <v>474</v>
      </c>
      <c r="P16" t="s">
        <v>475</v>
      </c>
    </row>
    <row r="17" spans="2:16">
      <c r="B17" t="s">
        <v>159</v>
      </c>
      <c r="K17" t="s">
        <v>476</v>
      </c>
      <c r="P17" t="s">
        <v>477</v>
      </c>
    </row>
    <row r="18" spans="2:16">
      <c r="B18" t="s">
        <v>160</v>
      </c>
      <c r="K18" t="s">
        <v>478</v>
      </c>
      <c r="P18" t="s">
        <v>479</v>
      </c>
    </row>
    <row r="19" spans="2:16">
      <c r="B19" t="s">
        <v>161</v>
      </c>
      <c r="K19" t="s">
        <v>480</v>
      </c>
    </row>
    <row r="20" spans="2:16">
      <c r="B20" t="s">
        <v>162</v>
      </c>
      <c r="K20" t="s">
        <v>481</v>
      </c>
    </row>
    <row r="21" spans="2:16">
      <c r="B21" t="s">
        <v>163</v>
      </c>
      <c r="K21" t="s">
        <v>482</v>
      </c>
    </row>
    <row r="22" spans="2:16">
      <c r="B22" t="s">
        <v>164</v>
      </c>
      <c r="K22" t="s">
        <v>483</v>
      </c>
    </row>
    <row r="23" spans="2:16">
      <c r="B23" t="s">
        <v>165</v>
      </c>
      <c r="K23" t="s">
        <v>484</v>
      </c>
    </row>
    <row r="24" spans="2:16">
      <c r="B24" t="s">
        <v>166</v>
      </c>
      <c r="K24" t="s">
        <v>485</v>
      </c>
    </row>
    <row r="25" spans="2:16">
      <c r="B25" t="s">
        <v>167</v>
      </c>
      <c r="K25" t="s">
        <v>486</v>
      </c>
    </row>
    <row r="26" spans="2:16">
      <c r="B26" t="s">
        <v>168</v>
      </c>
      <c r="K26" t="s">
        <v>487</v>
      </c>
    </row>
    <row r="27" spans="2:16">
      <c r="B27" t="s">
        <v>169</v>
      </c>
      <c r="K27" t="s">
        <v>488</v>
      </c>
    </row>
    <row r="28" spans="2:16">
      <c r="B28" t="s">
        <v>170</v>
      </c>
    </row>
    <row r="29" spans="2:16">
      <c r="B29" t="s">
        <v>171</v>
      </c>
    </row>
    <row r="30" spans="2:16">
      <c r="B30" t="s">
        <v>172</v>
      </c>
    </row>
    <row r="31" spans="2:16">
      <c r="B31" t="s">
        <v>173</v>
      </c>
    </row>
    <row r="32" spans="2:16">
      <c r="B32" t="s">
        <v>174</v>
      </c>
    </row>
    <row r="33" spans="2:2">
      <c r="B33" t="s">
        <v>175</v>
      </c>
    </row>
    <row r="34" spans="2:2">
      <c r="B34" t="s">
        <v>176</v>
      </c>
    </row>
    <row r="35" spans="2:2">
      <c r="B35" t="s">
        <v>177</v>
      </c>
    </row>
    <row r="36" spans="2:2">
      <c r="B36" t="s">
        <v>178</v>
      </c>
    </row>
    <row r="37" spans="2:2">
      <c r="B37" t="s">
        <v>179</v>
      </c>
    </row>
    <row r="38" spans="2:2">
      <c r="B38" t="s">
        <v>180</v>
      </c>
    </row>
    <row r="39" spans="2:2">
      <c r="B39" t="s">
        <v>181</v>
      </c>
    </row>
    <row r="40" spans="2:2">
      <c r="B40" t="s">
        <v>182</v>
      </c>
    </row>
    <row r="41" spans="2:2">
      <c r="B41" t="s">
        <v>183</v>
      </c>
    </row>
    <row r="42" spans="2:2">
      <c r="B42" t="s">
        <v>184</v>
      </c>
    </row>
    <row r="43" spans="2:2">
      <c r="B43" t="s">
        <v>185</v>
      </c>
    </row>
    <row r="44" spans="2:2">
      <c r="B44" t="s">
        <v>186</v>
      </c>
    </row>
    <row r="45" spans="2:2">
      <c r="B45" t="s">
        <v>187</v>
      </c>
    </row>
    <row r="46" spans="2:2">
      <c r="B46" t="s">
        <v>188</v>
      </c>
    </row>
    <row r="47" spans="2:2">
      <c r="B47" t="s">
        <v>189</v>
      </c>
    </row>
    <row r="48" spans="2:2">
      <c r="B48" t="s">
        <v>190</v>
      </c>
    </row>
    <row r="49" spans="2:2">
      <c r="B49" t="s">
        <v>191</v>
      </c>
    </row>
    <row r="50" spans="2:2">
      <c r="B50" t="s">
        <v>192</v>
      </c>
    </row>
    <row r="51" spans="2:2">
      <c r="B51" t="s">
        <v>193</v>
      </c>
    </row>
    <row r="52" spans="2:2">
      <c r="B52" t="s">
        <v>194</v>
      </c>
    </row>
    <row r="53" spans="2:2">
      <c r="B53" t="s">
        <v>195</v>
      </c>
    </row>
    <row r="54" spans="2:2">
      <c r="B54" t="s">
        <v>196</v>
      </c>
    </row>
    <row r="55" spans="2:2">
      <c r="B55" t="s">
        <v>197</v>
      </c>
    </row>
    <row r="56" spans="2:2">
      <c r="B56" t="s">
        <v>198</v>
      </c>
    </row>
    <row r="57" spans="2:2">
      <c r="B57" t="s">
        <v>199</v>
      </c>
    </row>
    <row r="58" spans="2:2">
      <c r="B58" t="s">
        <v>200</v>
      </c>
    </row>
    <row r="59" spans="2:2">
      <c r="B59" t="s">
        <v>201</v>
      </c>
    </row>
    <row r="60" spans="2:2">
      <c r="B60" t="s">
        <v>202</v>
      </c>
    </row>
    <row r="61" spans="2:2">
      <c r="B61" t="s">
        <v>203</v>
      </c>
    </row>
    <row r="62" spans="2:2">
      <c r="B62" t="s">
        <v>204</v>
      </c>
    </row>
    <row r="63" spans="2:2">
      <c r="B63" t="s">
        <v>205</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提出書類一覧_34号様式</vt:lpstr>
      <vt:lpstr>第34号様式</vt:lpstr>
      <vt:lpstr>第34号様式 (別紙)</vt:lpstr>
      <vt:lpstr>筆一覧_条例</vt:lpstr>
      <vt:lpstr>特定有害物質等使用状況一覧</vt:lpstr>
      <vt:lpstr>特定有害物質等使用状況一覧 (記入例)</vt:lpstr>
      <vt:lpstr>地歴年表</vt:lpstr>
      <vt:lpstr>マスタ</vt:lpstr>
      <vt:lpstr>第34号様式!Print_Area</vt:lpstr>
      <vt:lpstr>'第34号様式 (別紙)'!Print_Area</vt:lpstr>
      <vt:lpstr>地歴年表!Print_Area</vt:lpstr>
      <vt:lpstr>提出書類一覧_34号様式!Print_Area</vt:lpstr>
      <vt:lpstr>特定有害物質等使用状況一覧!Print_Area</vt:lpstr>
      <vt:lpstr>'特定有害物質等使用状況一覧 (記入例)'!Print_Area</vt:lpstr>
      <vt:lpstr>筆一覧_条例!Print_Area</vt:lpstr>
      <vt:lpstr>地歴年表!Print_Titles</vt:lpstr>
      <vt:lpstr>特定有害物質等使用状況一覧!Print_Titles</vt:lpstr>
      <vt:lpstr>'特定有害物質等使用状況一覧 (記入例)'!Print_Titles</vt:lpstr>
      <vt:lpstr>筆一覧_条例!Print_Titles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1</cp:revision>
  <dcterms:created xsi:type="dcterms:W3CDTF">2024-03-21T06:55:03Z</dcterms:created>
  <dcterms:modified xsi:type="dcterms:W3CDTF">2024-03-21T06:55:08Z</dcterms:modified>
  <cp:category/>
  <cp:contentStatus/>
</cp:coreProperties>
</file>