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defaultThemeVersion="166925"/>
  <xr:revisionPtr revIDLastSave="0" documentId="13_ncr:1_{B4D219F8-B3C0-41F8-B14B-FF440EAF054D}" xr6:coauthVersionLast="47" xr6:coauthVersionMax="47" xr10:uidLastSave="{00000000-0000-0000-0000-000000000000}"/>
  <bookViews>
    <workbookView xWindow="-108" yWindow="-108" windowWidth="23256" windowHeight="12576" tabRatio="764" xr2:uid="{D5C68DC8-B563-4666-8FF5-78D709B73530}"/>
  </bookViews>
  <sheets>
    <sheet name="第33号の２様式" sheetId="5" r:id="rId1"/>
    <sheet name="筆一覧_条例" sheetId="30" r:id="rId2"/>
    <sheet name="完了シート" sheetId="45" r:id="rId3"/>
    <sheet name="相違点一覧_工事" sheetId="46" r:id="rId4"/>
    <sheet name="相違点一覧_措置" sheetId="47" r:id="rId5"/>
    <sheet name="（参考）土地の形質の変更の種類" sheetId="9" r:id="rId6"/>
    <sheet name="マスタ_相違点一覧" sheetId="10" state="hidden" r:id="rId7"/>
    <sheet name="マスタ" sheetId="6" state="hidden" r:id="rId8"/>
  </sheets>
  <definedNames>
    <definedName name="_xlnm.Print_Area" localSheetId="2">完了シート!$B$1:$V$122</definedName>
    <definedName name="_xlnm.Print_Area" localSheetId="3">相違点一覧_工事!$A$1:$T$125</definedName>
    <definedName name="_xlnm.Print_Area" localSheetId="4">相違点一覧_措置!$A$1:$T$127</definedName>
    <definedName name="_xlnm.Print_Area" localSheetId="0">第33号の２様式!$B$1:$J$45</definedName>
    <definedName name="_xlnm.Print_Area" localSheetId="1">筆一覧_条例!$B$1:$N$43</definedName>
    <definedName name="_xlnm.Print_Titles" localSheetId="2">完了シート!$5:$5</definedName>
    <definedName name="_xlnm.Print_Titles" localSheetId="3">相違点一覧_工事!$5:$5</definedName>
    <definedName name="_xlnm.Print_Titles" localSheetId="4">相違点一覧_措置!$5:$5</definedName>
    <definedName name="_xlnm.Print_Titles" localSheetId="1">筆一覧_条例!$7:$8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27" i="47" l="1"/>
  <c r="S127" i="47"/>
  <c r="AD127" i="47" s="1"/>
  <c r="Z123" i="47"/>
  <c r="S123" i="47" s="1"/>
  <c r="AD123" i="47" s="1"/>
  <c r="Z122" i="47"/>
  <c r="S122" i="47" s="1"/>
  <c r="AD122" i="47" s="1"/>
  <c r="Z121" i="47"/>
  <c r="X120" i="47"/>
  <c r="V120" i="47"/>
  <c r="X119" i="47"/>
  <c r="V119" i="47"/>
  <c r="X118" i="47"/>
  <c r="V118" i="47"/>
  <c r="X117" i="47"/>
  <c r="V117" i="47"/>
  <c r="X116" i="47"/>
  <c r="V116" i="47"/>
  <c r="X115" i="47"/>
  <c r="V115" i="47"/>
  <c r="Z114" i="47"/>
  <c r="X113" i="47"/>
  <c r="V113" i="47"/>
  <c r="Z113" i="47" s="1"/>
  <c r="X112" i="47"/>
  <c r="V112" i="47"/>
  <c r="X111" i="47"/>
  <c r="V111" i="47"/>
  <c r="X110" i="47"/>
  <c r="V110" i="47"/>
  <c r="X109" i="47"/>
  <c r="V109" i="47"/>
  <c r="X108" i="47"/>
  <c r="V108" i="47"/>
  <c r="Z107" i="47"/>
  <c r="X106" i="47"/>
  <c r="V106" i="47"/>
  <c r="X105" i="47"/>
  <c r="V105" i="47"/>
  <c r="X104" i="47"/>
  <c r="V104" i="47"/>
  <c r="Z103" i="47"/>
  <c r="X102" i="47"/>
  <c r="V102" i="47"/>
  <c r="Z102" i="47" s="1"/>
  <c r="Z101" i="47"/>
  <c r="X100" i="47"/>
  <c r="V100" i="47"/>
  <c r="X99" i="47"/>
  <c r="V99" i="47"/>
  <c r="X98" i="47"/>
  <c r="V98" i="47"/>
  <c r="X97" i="47"/>
  <c r="V97" i="47"/>
  <c r="X96" i="47"/>
  <c r="V96" i="47"/>
  <c r="X95" i="47"/>
  <c r="V95" i="47"/>
  <c r="X94" i="47"/>
  <c r="V94" i="47"/>
  <c r="X93" i="47"/>
  <c r="V93" i="47"/>
  <c r="X92" i="47"/>
  <c r="V92" i="47"/>
  <c r="X91" i="47"/>
  <c r="V91" i="47"/>
  <c r="X90" i="47"/>
  <c r="V90" i="47"/>
  <c r="X89" i="47"/>
  <c r="V89" i="47"/>
  <c r="X88" i="47"/>
  <c r="V88" i="47"/>
  <c r="AD87" i="47"/>
  <c r="Z87" i="47"/>
  <c r="AD86" i="47"/>
  <c r="Z86" i="47"/>
  <c r="AD85" i="47"/>
  <c r="Z85" i="47"/>
  <c r="AD84" i="47"/>
  <c r="Z84" i="47"/>
  <c r="AD83" i="47"/>
  <c r="Z80" i="47"/>
  <c r="S80" i="47" s="1"/>
  <c r="AD80" i="47" s="1"/>
  <c r="Z79" i="47"/>
  <c r="X78" i="47"/>
  <c r="V78" i="47"/>
  <c r="X77" i="47"/>
  <c r="V77" i="47"/>
  <c r="X76" i="47"/>
  <c r="V76" i="47"/>
  <c r="X75" i="47"/>
  <c r="V75" i="47"/>
  <c r="X74" i="47"/>
  <c r="V74" i="47"/>
  <c r="X73" i="47"/>
  <c r="V73" i="47"/>
  <c r="X72" i="47"/>
  <c r="V72" i="47"/>
  <c r="X71" i="47"/>
  <c r="V71" i="47"/>
  <c r="X70" i="47"/>
  <c r="V70" i="47"/>
  <c r="X69" i="47"/>
  <c r="V69" i="47"/>
  <c r="X68" i="47"/>
  <c r="V68" i="47"/>
  <c r="X67" i="47"/>
  <c r="V67" i="47"/>
  <c r="X66" i="47"/>
  <c r="V66" i="47"/>
  <c r="X65" i="47"/>
  <c r="V65" i="47"/>
  <c r="X64" i="47"/>
  <c r="V64" i="47"/>
  <c r="X63" i="47"/>
  <c r="V63" i="47"/>
  <c r="Z62" i="47"/>
  <c r="Z61" i="47"/>
  <c r="Z60" i="47"/>
  <c r="Z59" i="47"/>
  <c r="Z57" i="47"/>
  <c r="Z56" i="47"/>
  <c r="Z54" i="47"/>
  <c r="Z53" i="47"/>
  <c r="Z51" i="47"/>
  <c r="Z50" i="47"/>
  <c r="Z48" i="47"/>
  <c r="X47" i="47"/>
  <c r="V47" i="47"/>
  <c r="X46" i="47"/>
  <c r="V46" i="47"/>
  <c r="X45" i="47"/>
  <c r="V45" i="47"/>
  <c r="X44" i="47"/>
  <c r="V44" i="47"/>
  <c r="X43" i="47"/>
  <c r="V43" i="47"/>
  <c r="X42" i="47"/>
  <c r="V42" i="47"/>
  <c r="X41" i="47"/>
  <c r="V41" i="47"/>
  <c r="X40" i="47"/>
  <c r="V40" i="47"/>
  <c r="Z39" i="47"/>
  <c r="X38" i="47"/>
  <c r="V38" i="47"/>
  <c r="X37" i="47"/>
  <c r="V37" i="47"/>
  <c r="X36" i="47"/>
  <c r="V36" i="47"/>
  <c r="X35" i="47"/>
  <c r="V35" i="47"/>
  <c r="X34" i="47"/>
  <c r="V34" i="47"/>
  <c r="X33" i="47"/>
  <c r="V33" i="47"/>
  <c r="X32" i="47"/>
  <c r="V32" i="47"/>
  <c r="X31" i="47"/>
  <c r="V31" i="47"/>
  <c r="Z30" i="47"/>
  <c r="X29" i="47"/>
  <c r="V29" i="47"/>
  <c r="X28" i="47"/>
  <c r="V28" i="47"/>
  <c r="X27" i="47"/>
  <c r="V27" i="47"/>
  <c r="X26" i="47"/>
  <c r="V26" i="47"/>
  <c r="X25" i="47"/>
  <c r="V25" i="47"/>
  <c r="X24" i="47"/>
  <c r="V24" i="47"/>
  <c r="X23" i="47"/>
  <c r="V23" i="47"/>
  <c r="X22" i="47"/>
  <c r="V22" i="47"/>
  <c r="X21" i="47"/>
  <c r="V21" i="47"/>
  <c r="X20" i="47"/>
  <c r="V20" i="47"/>
  <c r="X19" i="47"/>
  <c r="V19" i="47"/>
  <c r="X18" i="47"/>
  <c r="V18" i="47"/>
  <c r="X17" i="47"/>
  <c r="V17" i="47"/>
  <c r="X16" i="47"/>
  <c r="V16" i="47"/>
  <c r="Z16" i="47" s="1"/>
  <c r="Z15" i="47"/>
  <c r="Z14" i="47"/>
  <c r="Z13" i="47"/>
  <c r="Z12" i="47"/>
  <c r="Z11" i="47"/>
  <c r="Z10" i="47"/>
  <c r="S10" i="47" s="1"/>
  <c r="AD10" i="47" s="1"/>
  <c r="Z9" i="47"/>
  <c r="Z8" i="47"/>
  <c r="Z7" i="47"/>
  <c r="Z6" i="47"/>
  <c r="Z125" i="46"/>
  <c r="S125" i="46" s="1"/>
  <c r="AD125" i="46" s="1"/>
  <c r="Z121" i="46"/>
  <c r="S121" i="46" s="1"/>
  <c r="AD121" i="46" s="1"/>
  <c r="Z120" i="46"/>
  <c r="S120" i="46" s="1"/>
  <c r="AD120" i="46" s="1"/>
  <c r="Z119" i="46"/>
  <c r="X118" i="46"/>
  <c r="V118" i="46"/>
  <c r="X117" i="46"/>
  <c r="V117" i="46"/>
  <c r="Z117" i="46" s="1"/>
  <c r="X116" i="46"/>
  <c r="V116" i="46"/>
  <c r="X115" i="46"/>
  <c r="V115" i="46"/>
  <c r="X114" i="46"/>
  <c r="V114" i="46"/>
  <c r="X113" i="46"/>
  <c r="V113" i="46"/>
  <c r="Z112" i="46"/>
  <c r="X111" i="46"/>
  <c r="V111" i="46"/>
  <c r="X110" i="46"/>
  <c r="V110" i="46"/>
  <c r="X109" i="46"/>
  <c r="V109" i="46"/>
  <c r="X108" i="46"/>
  <c r="V108" i="46"/>
  <c r="X107" i="46"/>
  <c r="V107" i="46"/>
  <c r="X106" i="46"/>
  <c r="V106" i="46"/>
  <c r="Z105" i="46"/>
  <c r="X104" i="46"/>
  <c r="V104" i="46"/>
  <c r="X103" i="46"/>
  <c r="V103" i="46"/>
  <c r="X102" i="46"/>
  <c r="V102" i="46"/>
  <c r="Z101" i="46"/>
  <c r="X100" i="46"/>
  <c r="V100" i="46"/>
  <c r="Z99" i="46"/>
  <c r="X98" i="46"/>
  <c r="V98" i="46"/>
  <c r="X97" i="46"/>
  <c r="V97" i="46"/>
  <c r="X96" i="46"/>
  <c r="V96" i="46"/>
  <c r="X95" i="46"/>
  <c r="V95" i="46"/>
  <c r="X94" i="46"/>
  <c r="V94" i="46"/>
  <c r="X93" i="46"/>
  <c r="V93" i="46"/>
  <c r="X92" i="46"/>
  <c r="V92" i="46"/>
  <c r="X91" i="46"/>
  <c r="V91" i="46"/>
  <c r="X90" i="46"/>
  <c r="V90" i="46"/>
  <c r="X89" i="46"/>
  <c r="V89" i="46"/>
  <c r="X88" i="46"/>
  <c r="V88" i="46"/>
  <c r="X87" i="46"/>
  <c r="V87" i="46"/>
  <c r="X86" i="46"/>
  <c r="V86" i="46"/>
  <c r="AD85" i="46"/>
  <c r="Z85" i="46"/>
  <c r="AD84" i="46"/>
  <c r="Z84" i="46"/>
  <c r="AD83" i="46"/>
  <c r="Z83" i="46"/>
  <c r="AD82" i="46"/>
  <c r="Z82" i="46"/>
  <c r="AD81" i="46"/>
  <c r="Z78" i="46"/>
  <c r="S78" i="46" s="1"/>
  <c r="AD78" i="46" s="1"/>
  <c r="Z77" i="46"/>
  <c r="X76" i="46"/>
  <c r="V76" i="46"/>
  <c r="X75" i="46"/>
  <c r="V75" i="46"/>
  <c r="X74" i="46"/>
  <c r="V74" i="46"/>
  <c r="X73" i="46"/>
  <c r="V73" i="46"/>
  <c r="X72" i="46"/>
  <c r="V72" i="46"/>
  <c r="X71" i="46"/>
  <c r="V71" i="46"/>
  <c r="X70" i="46"/>
  <c r="V70" i="46"/>
  <c r="X69" i="46"/>
  <c r="V69" i="46"/>
  <c r="X68" i="46"/>
  <c r="V68" i="46"/>
  <c r="X67" i="46"/>
  <c r="V67" i="46"/>
  <c r="X66" i="46"/>
  <c r="V66" i="46"/>
  <c r="X65" i="46"/>
  <c r="V65" i="46"/>
  <c r="X64" i="46"/>
  <c r="V64" i="46"/>
  <c r="X63" i="46"/>
  <c r="V63" i="46"/>
  <c r="X62" i="46"/>
  <c r="V62" i="46"/>
  <c r="X61" i="46"/>
  <c r="V61" i="46"/>
  <c r="Z60" i="46"/>
  <c r="Z59" i="46"/>
  <c r="Z58" i="46"/>
  <c r="Z57" i="46"/>
  <c r="Z55" i="46"/>
  <c r="Z54" i="46"/>
  <c r="Z52" i="46"/>
  <c r="Z51" i="46"/>
  <c r="Z49" i="46"/>
  <c r="Z48" i="46"/>
  <c r="Z46" i="46"/>
  <c r="X45" i="46"/>
  <c r="V45" i="46"/>
  <c r="X44" i="46"/>
  <c r="V44" i="46"/>
  <c r="X43" i="46"/>
  <c r="V43" i="46"/>
  <c r="X42" i="46"/>
  <c r="V42" i="46"/>
  <c r="X41" i="46"/>
  <c r="V41" i="46"/>
  <c r="X40" i="46"/>
  <c r="V40" i="46"/>
  <c r="X39" i="46"/>
  <c r="V39" i="46"/>
  <c r="X38" i="46"/>
  <c r="V38" i="46"/>
  <c r="Z37" i="46"/>
  <c r="X36" i="46"/>
  <c r="V36" i="46"/>
  <c r="X35" i="46"/>
  <c r="V35" i="46"/>
  <c r="X34" i="46"/>
  <c r="V34" i="46"/>
  <c r="X33" i="46"/>
  <c r="V33" i="46"/>
  <c r="X32" i="46"/>
  <c r="V32" i="46"/>
  <c r="X31" i="46"/>
  <c r="V31" i="46"/>
  <c r="X30" i="46"/>
  <c r="V30" i="46"/>
  <c r="X29" i="46"/>
  <c r="V29" i="46"/>
  <c r="Z28" i="46"/>
  <c r="X27" i="46"/>
  <c r="V27" i="46"/>
  <c r="X26" i="46"/>
  <c r="V26" i="46"/>
  <c r="X25" i="46"/>
  <c r="V25" i="46"/>
  <c r="X24" i="46"/>
  <c r="V24" i="46"/>
  <c r="X23" i="46"/>
  <c r="V23" i="46"/>
  <c r="X22" i="46"/>
  <c r="V22" i="46"/>
  <c r="X21" i="46"/>
  <c r="V21" i="46"/>
  <c r="X20" i="46"/>
  <c r="V20" i="46"/>
  <c r="X19" i="46"/>
  <c r="V19" i="46"/>
  <c r="X18" i="46"/>
  <c r="V18" i="46"/>
  <c r="X17" i="46"/>
  <c r="V17" i="46"/>
  <c r="X16" i="46"/>
  <c r="V16" i="46"/>
  <c r="X15" i="46"/>
  <c r="V15" i="46"/>
  <c r="X14" i="46"/>
  <c r="V14" i="46"/>
  <c r="Z13" i="46"/>
  <c r="Z12" i="46"/>
  <c r="Z11" i="46"/>
  <c r="Z10" i="46"/>
  <c r="Z9" i="46"/>
  <c r="Z8" i="46"/>
  <c r="S8" i="46" s="1"/>
  <c r="AD8" i="46" s="1"/>
  <c r="Z7" i="46"/>
  <c r="Z6" i="46"/>
  <c r="S6" i="46" s="1"/>
  <c r="AD6" i="46" s="1"/>
  <c r="AB122" i="45"/>
  <c r="AF119" i="45"/>
  <c r="AB118" i="45"/>
  <c r="U118" i="45" s="1"/>
  <c r="AF118" i="45" s="1"/>
  <c r="AB117" i="45"/>
  <c r="U117" i="45" s="1"/>
  <c r="AF117" i="45" s="1"/>
  <c r="AB116" i="45"/>
  <c r="Z115" i="45"/>
  <c r="X115" i="45"/>
  <c r="Z114" i="45"/>
  <c r="X114" i="45"/>
  <c r="Z113" i="45"/>
  <c r="X113" i="45"/>
  <c r="Z112" i="45"/>
  <c r="X112" i="45"/>
  <c r="Z111" i="45"/>
  <c r="X111" i="45"/>
  <c r="AB111" i="45" s="1"/>
  <c r="Z110" i="45"/>
  <c r="X110" i="45"/>
  <c r="AB109" i="45"/>
  <c r="Z108" i="45"/>
  <c r="X108" i="45"/>
  <c r="Z107" i="45"/>
  <c r="X107" i="45"/>
  <c r="Z106" i="45"/>
  <c r="X106" i="45"/>
  <c r="AB106" i="45" s="1"/>
  <c r="Z105" i="45"/>
  <c r="X105" i="45"/>
  <c r="Z104" i="45"/>
  <c r="X104" i="45"/>
  <c r="Z103" i="45"/>
  <c r="X103" i="45"/>
  <c r="AB102" i="45"/>
  <c r="Z101" i="45"/>
  <c r="X101" i="45"/>
  <c r="Z100" i="45"/>
  <c r="X100" i="45"/>
  <c r="Z99" i="45"/>
  <c r="X99" i="45"/>
  <c r="AB98" i="45"/>
  <c r="Z97" i="45"/>
  <c r="X97" i="45"/>
  <c r="AB96" i="45"/>
  <c r="AB95" i="45"/>
  <c r="AB94" i="45"/>
  <c r="Z93" i="45"/>
  <c r="X93" i="45"/>
  <c r="Z92" i="45"/>
  <c r="X92" i="45"/>
  <c r="Z91" i="45"/>
  <c r="X91" i="45"/>
  <c r="Z90" i="45"/>
  <c r="X90" i="45"/>
  <c r="Z89" i="45"/>
  <c r="X89" i="45"/>
  <c r="Z88" i="45"/>
  <c r="X88" i="45"/>
  <c r="Z87" i="45"/>
  <c r="X87" i="45"/>
  <c r="Z86" i="45"/>
  <c r="X86" i="45"/>
  <c r="Z85" i="45"/>
  <c r="X85" i="45"/>
  <c r="Z84" i="45"/>
  <c r="X84" i="45"/>
  <c r="Z83" i="45"/>
  <c r="X83" i="45"/>
  <c r="Z82" i="45"/>
  <c r="X82" i="45"/>
  <c r="Z81" i="45"/>
  <c r="X81" i="45"/>
  <c r="AF80" i="45"/>
  <c r="AB80" i="45"/>
  <c r="AF79" i="45"/>
  <c r="AB79" i="45"/>
  <c r="AF78" i="45"/>
  <c r="AB78" i="45"/>
  <c r="AF77" i="45"/>
  <c r="AB77" i="45"/>
  <c r="AF76" i="45"/>
  <c r="AB73" i="45"/>
  <c r="AB72" i="45"/>
  <c r="Z71" i="45"/>
  <c r="X71" i="45"/>
  <c r="Z70" i="45"/>
  <c r="X70" i="45"/>
  <c r="Z69" i="45"/>
  <c r="X69" i="45"/>
  <c r="Z68" i="45"/>
  <c r="X68" i="45"/>
  <c r="Z67" i="45"/>
  <c r="X67" i="45"/>
  <c r="Z66" i="45"/>
  <c r="X66" i="45"/>
  <c r="Z65" i="45"/>
  <c r="X65" i="45"/>
  <c r="Z64" i="45"/>
  <c r="X64" i="45"/>
  <c r="Z63" i="45"/>
  <c r="X63" i="45"/>
  <c r="Z62" i="45"/>
  <c r="X62" i="45"/>
  <c r="Z61" i="45"/>
  <c r="X61" i="45"/>
  <c r="Z60" i="45"/>
  <c r="X60" i="45"/>
  <c r="Z59" i="45"/>
  <c r="X59" i="45"/>
  <c r="Z58" i="45"/>
  <c r="X58" i="45"/>
  <c r="Z57" i="45"/>
  <c r="X57" i="45"/>
  <c r="Z56" i="45"/>
  <c r="X56" i="45"/>
  <c r="AB55" i="45"/>
  <c r="U55" i="45" s="1"/>
  <c r="AF55" i="45" s="1"/>
  <c r="AB54" i="45"/>
  <c r="U54" i="45" s="1"/>
  <c r="AF54" i="45" s="1"/>
  <c r="AB53" i="45"/>
  <c r="U53" i="45" s="1"/>
  <c r="AF53" i="45" s="1"/>
  <c r="AB52" i="45"/>
  <c r="Z51" i="45"/>
  <c r="X51" i="45"/>
  <c r="AC50" i="45"/>
  <c r="Z50" i="45"/>
  <c r="X50" i="45"/>
  <c r="AC49" i="45"/>
  <c r="Z49" i="45"/>
  <c r="X49" i="45"/>
  <c r="AB48" i="45"/>
  <c r="Z47" i="45"/>
  <c r="X47" i="45"/>
  <c r="Z46" i="45"/>
  <c r="X46" i="45"/>
  <c r="Z45" i="45"/>
  <c r="X45" i="45"/>
  <c r="Z44" i="45"/>
  <c r="X44" i="45"/>
  <c r="Z43" i="45"/>
  <c r="X43" i="45"/>
  <c r="Z42" i="45"/>
  <c r="X42" i="45"/>
  <c r="Z41" i="45"/>
  <c r="X41" i="45"/>
  <c r="Z40" i="45"/>
  <c r="X40" i="45"/>
  <c r="AB39" i="45"/>
  <c r="Z38" i="45"/>
  <c r="X38" i="45"/>
  <c r="Z37" i="45"/>
  <c r="X37" i="45"/>
  <c r="Z36" i="45"/>
  <c r="X36" i="45"/>
  <c r="Z35" i="45"/>
  <c r="X35" i="45"/>
  <c r="Z34" i="45"/>
  <c r="X34" i="45"/>
  <c r="Z33" i="45"/>
  <c r="X33" i="45"/>
  <c r="AB32" i="45"/>
  <c r="Z31" i="45"/>
  <c r="X31" i="45"/>
  <c r="Z30" i="45"/>
  <c r="X30" i="45"/>
  <c r="Z29" i="45"/>
  <c r="X29" i="45"/>
  <c r="Z28" i="45"/>
  <c r="X28" i="45"/>
  <c r="Z27" i="45"/>
  <c r="X27" i="45"/>
  <c r="Z26" i="45"/>
  <c r="X26" i="45"/>
  <c r="Z25" i="45"/>
  <c r="X25" i="45"/>
  <c r="Z24" i="45"/>
  <c r="X24" i="45"/>
  <c r="Z23" i="45"/>
  <c r="X23" i="45"/>
  <c r="Z22" i="45"/>
  <c r="X22" i="45"/>
  <c r="Z21" i="45"/>
  <c r="X21" i="45"/>
  <c r="Z20" i="45"/>
  <c r="X20" i="45"/>
  <c r="Z19" i="45"/>
  <c r="X19" i="45"/>
  <c r="AB17" i="45"/>
  <c r="AB16" i="45"/>
  <c r="AB15" i="45"/>
  <c r="AB14" i="45"/>
  <c r="AB13" i="45"/>
  <c r="AB12" i="45"/>
  <c r="U12" i="45" s="1"/>
  <c r="AF12" i="45" s="1"/>
  <c r="AB11" i="45"/>
  <c r="AB10" i="45"/>
  <c r="U10" i="45" s="1"/>
  <c r="AF10" i="45" s="1"/>
  <c r="AB9" i="45"/>
  <c r="AB8" i="45"/>
  <c r="AB7" i="45"/>
  <c r="AB6" i="45"/>
  <c r="AB88" i="45" l="1"/>
  <c r="AB110" i="45"/>
  <c r="S6" i="47"/>
  <c r="AD6" i="47" s="1"/>
  <c r="Z14" i="46"/>
  <c r="Z26" i="46"/>
  <c r="AB37" i="45"/>
  <c r="AB57" i="45"/>
  <c r="AB69" i="45"/>
  <c r="Z119" i="47"/>
  <c r="Z115" i="47"/>
  <c r="Z69" i="47"/>
  <c r="Z34" i="46"/>
  <c r="Z62" i="46"/>
  <c r="Z68" i="46"/>
  <c r="AB42" i="45"/>
  <c r="Z66" i="47"/>
  <c r="Z73" i="47"/>
  <c r="Z34" i="47"/>
  <c r="S61" i="47"/>
  <c r="AD61" i="47" s="1"/>
  <c r="Z68" i="47"/>
  <c r="Z74" i="47"/>
  <c r="Z89" i="47"/>
  <c r="Z95" i="47"/>
  <c r="Z108" i="47"/>
  <c r="Z106" i="46"/>
  <c r="Z113" i="46"/>
  <c r="Z74" i="46"/>
  <c r="AB71" i="45"/>
  <c r="AB44" i="45"/>
  <c r="AB22" i="45"/>
  <c r="AB26" i="45"/>
  <c r="AB92" i="45"/>
  <c r="AB100" i="45"/>
  <c r="Z118" i="47"/>
  <c r="Z29" i="47"/>
  <c r="Z17" i="47"/>
  <c r="Z31" i="47"/>
  <c r="Z92" i="47"/>
  <c r="Z98" i="47"/>
  <c r="Z111" i="47"/>
  <c r="Z117" i="47"/>
  <c r="Z30" i="46"/>
  <c r="Z64" i="46"/>
  <c r="Z70" i="46"/>
  <c r="Z76" i="46"/>
  <c r="Z111" i="46"/>
  <c r="Z24" i="46"/>
  <c r="Z15" i="46"/>
  <c r="Z29" i="46"/>
  <c r="AB23" i="45"/>
  <c r="AB34" i="45"/>
  <c r="AB38" i="45"/>
  <c r="AB41" i="45"/>
  <c r="AB33" i="45"/>
  <c r="Z78" i="47"/>
  <c r="Z67" i="47"/>
  <c r="Z63" i="47"/>
  <c r="S8" i="47"/>
  <c r="AD8" i="47" s="1"/>
  <c r="Z18" i="47"/>
  <c r="Z24" i="47"/>
  <c r="Z43" i="47"/>
  <c r="Z70" i="47"/>
  <c r="Z110" i="47"/>
  <c r="Z25" i="47"/>
  <c r="Z32" i="47"/>
  <c r="Z38" i="47"/>
  <c r="Z71" i="47"/>
  <c r="Z31" i="46"/>
  <c r="Z19" i="46"/>
  <c r="Z38" i="46"/>
  <c r="Z87" i="46"/>
  <c r="Z93" i="46"/>
  <c r="S47" i="46"/>
  <c r="AD47" i="46" s="1"/>
  <c r="Z41" i="46"/>
  <c r="Z90" i="46"/>
  <c r="Z96" i="46"/>
  <c r="Z23" i="46"/>
  <c r="Z18" i="46"/>
  <c r="Z43" i="46"/>
  <c r="Z86" i="46"/>
  <c r="Z92" i="46"/>
  <c r="Z98" i="46"/>
  <c r="AB20" i="45"/>
  <c r="AB30" i="45"/>
  <c r="AB49" i="45"/>
  <c r="AB56" i="45"/>
  <c r="AB104" i="45"/>
  <c r="AB58" i="45"/>
  <c r="AB65" i="45"/>
  <c r="AB24" i="45"/>
  <c r="AB28" i="45"/>
  <c r="U8" i="45"/>
  <c r="AF8" i="45" s="1"/>
  <c r="AB61" i="45"/>
  <c r="Z27" i="47"/>
  <c r="Z40" i="47"/>
  <c r="Z46" i="47"/>
  <c r="Z106" i="47"/>
  <c r="Z41" i="47"/>
  <c r="Z42" i="47"/>
  <c r="Z36" i="47"/>
  <c r="Z44" i="47"/>
  <c r="Z65" i="47"/>
  <c r="Z77" i="47"/>
  <c r="Z105" i="47"/>
  <c r="Z61" i="46"/>
  <c r="Z89" i="46"/>
  <c r="Z95" i="46"/>
  <c r="Z108" i="46"/>
  <c r="Z35" i="46"/>
  <c r="Z42" i="46"/>
  <c r="Z91" i="46"/>
  <c r="Z97" i="46"/>
  <c r="Z104" i="46"/>
  <c r="Z116" i="46"/>
  <c r="S9" i="46"/>
  <c r="AD9" i="46" s="1"/>
  <c r="Z22" i="46"/>
  <c r="Z20" i="46"/>
  <c r="Z32" i="46"/>
  <c r="Z118" i="46"/>
  <c r="Z21" i="46"/>
  <c r="Z27" i="46"/>
  <c r="Z33" i="46"/>
  <c r="Z39" i="46"/>
  <c r="Z45" i="46"/>
  <c r="S59" i="46"/>
  <c r="AD59" i="46" s="1"/>
  <c r="Z88" i="46"/>
  <c r="Z94" i="46"/>
  <c r="Z100" i="46"/>
  <c r="AB108" i="45"/>
  <c r="AB62" i="45"/>
  <c r="AB68" i="45"/>
  <c r="AB103" i="45"/>
  <c r="AB97" i="45"/>
  <c r="AB82" i="45"/>
  <c r="AB84" i="45"/>
  <c r="AB90" i="45"/>
  <c r="AB45" i="45"/>
  <c r="AB64" i="45"/>
  <c r="AB85" i="45"/>
  <c r="AB112" i="45"/>
  <c r="AB27" i="45"/>
  <c r="U6" i="45"/>
  <c r="AF6" i="45" s="1"/>
  <c r="AB51" i="45"/>
  <c r="AB70" i="45"/>
  <c r="AB19" i="45"/>
  <c r="AB46" i="45"/>
  <c r="AB86" i="45"/>
  <c r="AB107" i="45"/>
  <c r="AB29" i="45"/>
  <c r="AB60" i="45"/>
  <c r="AB66" i="45"/>
  <c r="AB81" i="45"/>
  <c r="AB93" i="45"/>
  <c r="AB101" i="45"/>
  <c r="AB114" i="45"/>
  <c r="Z20" i="47"/>
  <c r="Z26" i="47"/>
  <c r="Z88" i="47"/>
  <c r="Z94" i="47"/>
  <c r="Z100" i="47"/>
  <c r="Z112" i="47"/>
  <c r="Z33" i="47"/>
  <c r="Z75" i="47"/>
  <c r="Z45" i="47"/>
  <c r="Z21" i="47"/>
  <c r="Z22" i="47"/>
  <c r="Z28" i="47"/>
  <c r="Z76" i="47"/>
  <c r="Z90" i="47"/>
  <c r="Z96" i="47"/>
  <c r="Z120" i="47"/>
  <c r="Z35" i="47"/>
  <c r="Z47" i="47"/>
  <c r="Z109" i="47"/>
  <c r="Z23" i="47"/>
  <c r="Z72" i="47"/>
  <c r="Z91" i="47"/>
  <c r="Z97" i="47"/>
  <c r="Z104" i="47"/>
  <c r="Z116" i="47"/>
  <c r="S49" i="47"/>
  <c r="AD49" i="47" s="1"/>
  <c r="S11" i="47"/>
  <c r="AD11" i="47" s="1"/>
  <c r="Z19" i="47"/>
  <c r="Z37" i="47"/>
  <c r="Z64" i="47"/>
  <c r="Z93" i="47"/>
  <c r="Z99" i="47"/>
  <c r="Z17" i="46"/>
  <c r="Z36" i="46"/>
  <c r="Z63" i="46"/>
  <c r="Z69" i="46"/>
  <c r="Z75" i="46"/>
  <c r="Z103" i="46"/>
  <c r="Z109" i="46"/>
  <c r="Z115" i="46"/>
  <c r="Z16" i="46"/>
  <c r="Z102" i="46"/>
  <c r="Z110" i="46"/>
  <c r="Z65" i="46"/>
  <c r="Z71" i="46"/>
  <c r="Z114" i="46"/>
  <c r="Z44" i="46"/>
  <c r="Z66" i="46"/>
  <c r="Z72" i="46"/>
  <c r="Z25" i="46"/>
  <c r="Z40" i="46"/>
  <c r="Z67" i="46"/>
  <c r="Z73" i="46"/>
  <c r="Z107" i="46"/>
  <c r="AB21" i="45"/>
  <c r="AB40" i="45"/>
  <c r="AB50" i="45"/>
  <c r="AB91" i="45"/>
  <c r="AB99" i="45"/>
  <c r="AB105" i="45"/>
  <c r="AB35" i="45"/>
  <c r="AB36" i="45"/>
  <c r="AB67" i="45"/>
  <c r="AB87" i="45"/>
  <c r="AB113" i="45"/>
  <c r="AB63" i="45"/>
  <c r="AB31" i="45"/>
  <c r="AB83" i="45"/>
  <c r="AB43" i="45"/>
  <c r="AB25" i="45"/>
  <c r="AB47" i="45"/>
  <c r="AB59" i="45"/>
  <c r="AB89" i="45"/>
  <c r="AB115" i="45"/>
  <c r="E52" i="30"/>
  <c r="D52" i="30"/>
  <c r="F48" i="30"/>
  <c r="E49" i="30" s="1"/>
  <c r="E21" i="5" s="1"/>
  <c r="E48" i="30" a="1"/>
  <c r="E48" i="30" s="1"/>
  <c r="F46" i="30"/>
  <c r="E47" i="30" s="1"/>
  <c r="E19" i="5" s="1"/>
  <c r="E46" i="30"/>
  <c r="R38" i="30"/>
  <c r="C38" i="30"/>
  <c r="R37" i="30"/>
  <c r="C37" i="30"/>
  <c r="R36" i="30"/>
  <c r="C36" i="30"/>
  <c r="R35" i="30"/>
  <c r="C35" i="30"/>
  <c r="R34" i="30"/>
  <c r="C34" i="30"/>
  <c r="R33" i="30"/>
  <c r="C33" i="30"/>
  <c r="R32" i="30"/>
  <c r="C32" i="30"/>
  <c r="R31" i="30"/>
  <c r="C31" i="30"/>
  <c r="R30" i="30"/>
  <c r="C30" i="30"/>
  <c r="R29" i="30"/>
  <c r="C29" i="30"/>
  <c r="R28" i="30"/>
  <c r="C28" i="30"/>
  <c r="R27" i="30"/>
  <c r="C27" i="30"/>
  <c r="R26" i="30"/>
  <c r="C26" i="30"/>
  <c r="R25" i="30"/>
  <c r="C25" i="30"/>
  <c r="R24" i="30"/>
  <c r="C24" i="30"/>
  <c r="R23" i="30"/>
  <c r="C23" i="30"/>
  <c r="R22" i="30"/>
  <c r="C22" i="30"/>
  <c r="R21" i="30"/>
  <c r="C21" i="30"/>
  <c r="R20" i="30"/>
  <c r="C20" i="30"/>
  <c r="R19" i="30"/>
  <c r="C19" i="30"/>
  <c r="R18" i="30"/>
  <c r="C18" i="30"/>
  <c r="R17" i="30"/>
  <c r="C17" i="30"/>
  <c r="R16" i="30"/>
  <c r="C16" i="30"/>
  <c r="R15" i="30"/>
  <c r="C15" i="30"/>
  <c r="R14" i="30"/>
  <c r="C14" i="30"/>
  <c r="R13" i="30"/>
  <c r="C13" i="30"/>
  <c r="R12" i="30"/>
  <c r="C12" i="30"/>
  <c r="R11" i="30"/>
  <c r="C11" i="30"/>
  <c r="R10" i="30"/>
  <c r="C10" i="30"/>
  <c r="R9" i="30"/>
  <c r="C9" i="30"/>
  <c r="R7" i="30"/>
  <c r="R6" i="30"/>
  <c r="S29" i="46" l="1"/>
  <c r="AD29" i="46" s="1"/>
  <c r="C52" i="30"/>
  <c r="S115" i="47"/>
  <c r="AD115" i="47" s="1"/>
  <c r="S38" i="46"/>
  <c r="AD38" i="46" s="1"/>
  <c r="S63" i="47"/>
  <c r="AD63" i="47" s="1"/>
  <c r="S88" i="47"/>
  <c r="S40" i="47"/>
  <c r="AD40" i="47" s="1"/>
  <c r="S16" i="47"/>
  <c r="AD16" i="47" s="1"/>
  <c r="S108" i="47"/>
  <c r="AD108" i="47" s="1"/>
  <c r="S31" i="47"/>
  <c r="AD31" i="47" s="1"/>
  <c r="U56" i="45"/>
  <c r="AF56" i="45" s="1"/>
  <c r="U103" i="45"/>
  <c r="AF103" i="45" s="1"/>
  <c r="S106" i="46"/>
  <c r="AD106" i="46" s="1"/>
  <c r="S14" i="46"/>
  <c r="AD14" i="46" s="1"/>
  <c r="S61" i="46"/>
  <c r="AD61" i="46" s="1"/>
  <c r="S86" i="46"/>
  <c r="AD86" i="46" s="1"/>
  <c r="S113" i="46"/>
  <c r="AD113" i="46" s="1"/>
  <c r="U19" i="45"/>
  <c r="AF19" i="45" s="1"/>
  <c r="U110" i="45"/>
  <c r="AF110" i="45" s="1"/>
  <c r="U33" i="45"/>
  <c r="AF33" i="45" s="1"/>
  <c r="U81" i="45"/>
  <c r="AF81" i="45" s="1"/>
  <c r="U40" i="45"/>
  <c r="AF40" i="45" s="1"/>
  <c r="N18" i="5"/>
  <c r="N17" i="5"/>
  <c r="N16" i="5"/>
  <c r="N41" i="5"/>
  <c r="N40" i="5"/>
  <c r="N36" i="5"/>
  <c r="N30" i="5"/>
  <c r="N24" i="5"/>
  <c r="N23" i="5"/>
  <c r="N13" i="5"/>
  <c r="N10" i="5"/>
  <c r="N9" i="5"/>
  <c r="N8" i="5"/>
  <c r="N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CECE72DC-2F36-4B5D-9D34-E268B89B9C97}">
      <text>
        <r>
          <rPr>
            <sz val="9"/>
            <color indexed="81"/>
            <rFont val="MS P ゴシック"/>
            <family val="3"/>
            <charset val="128"/>
          </rPr>
          <t>分割提出の場合は届出ごとに連番などをご記入ください。
例：その１、その２</t>
        </r>
      </text>
    </comment>
    <comment ref="H5" authorId="0" shapeId="0" xr:uid="{10F94599-2151-4CAF-B3D7-0B9364B5A4B6}">
      <text>
        <r>
          <rPr>
            <sz val="9"/>
            <color indexed="81"/>
            <rFont val="MS P ゴシック"/>
            <family val="3"/>
            <charset val="128"/>
          </rPr>
          <t>・届出日（窓口受理日、電子申請日）又は、届出日から、過去数日以内の日付を記載してください。
・日付は「YYYY/MM/DD」形式でご記入ください。
（例：2023/04/01）</t>
        </r>
      </text>
    </comment>
    <comment ref="G8" authorId="0" shapeId="0" xr:uid="{B8FC5452-FFD4-4BEE-8DAA-0C3FEF134B76}">
      <text>
        <r>
          <rPr>
            <sz val="9"/>
            <color indexed="81"/>
            <rFont val="MS P ゴシック"/>
            <family val="3"/>
            <charset val="128"/>
          </rPr>
          <t>届出者が法人である場合は所在地、個人である場合は住所を記入してください。</t>
        </r>
      </text>
    </comment>
    <comment ref="G9" authorId="0" shapeId="0" xr:uid="{EB8EFCD7-E8E3-41DB-9150-B49D68747A2A}">
      <text>
        <r>
          <rPr>
            <sz val="9"/>
            <color indexed="81"/>
            <rFont val="MS P ゴシック"/>
            <family val="3"/>
            <charset val="128"/>
          </rPr>
          <t>届出者が法人の場合のみ、法人名を記入してください。</t>
        </r>
      </text>
    </comment>
    <comment ref="G10" authorId="0" shapeId="0" xr:uid="{34D319A6-9DB8-48C9-8421-9725D7BA1C9F}">
      <text>
        <r>
          <rPr>
            <sz val="9"/>
            <color indexed="81"/>
            <rFont val="MS P ゴシック"/>
            <family val="3"/>
            <charset val="128"/>
          </rPr>
          <t>・届出者が法人である場合には、役職及び氏名を、個人の場合は個人名を記入してください。
・なお、法人の場合において代表者以外が届出者となる場合には、その者が届出権限を有していることが確認できる資料を別途添付してください。</t>
        </r>
      </text>
    </comment>
    <comment ref="F13" authorId="0" shapeId="0" xr:uid="{371D8008-0CB8-42AF-AB04-08C96A2162A1}">
      <text>
        <r>
          <rPr>
            <sz val="9"/>
            <color indexed="81"/>
            <rFont val="MS P ゴシック"/>
            <family val="3"/>
            <charset val="128"/>
          </rPr>
          <t>リストより選択してください。</t>
        </r>
      </text>
    </comment>
    <comment ref="E16" authorId="0" shapeId="0" xr:uid="{DDF60483-EDA6-4B95-88EE-4D250C2FEF89}">
      <text>
        <r>
          <rPr>
            <sz val="9"/>
            <color indexed="81"/>
            <rFont val="MS P ゴシック"/>
            <family val="3"/>
            <charset val="128"/>
          </rPr>
          <t>・条例117条第3項からの変更の有無を確認のうえ記入してください。
・第117条第6項の場合は必ず記入してください。</t>
        </r>
      </text>
    </comment>
    <comment ref="C17" authorId="0" shapeId="0" xr:uid="{904D93E0-BF80-4C23-84AD-5D1E1E0F39ED}">
      <text>
        <r>
          <rPr>
            <sz val="9"/>
            <color indexed="81"/>
            <rFont val="MS P ゴシック"/>
            <family val="3"/>
            <charset val="128"/>
          </rPr>
          <t xml:space="preserve">・条例117条第3項からの変更の有無を確認のうえ記入してください。
・分割提出の場合は、左側のグループを展開して今回届出分に係る情報を記入してください。
</t>
        </r>
      </text>
    </comment>
    <comment ref="E17" authorId="0" shapeId="0" xr:uid="{D3FA6B84-44AC-4FD7-AF6A-B465A2DB44B6}">
      <text>
        <r>
          <rPr>
            <sz val="9"/>
            <color indexed="81"/>
            <rFont val="MS P ゴシック"/>
            <family val="3"/>
            <charset val="128"/>
          </rPr>
          <t>・リストより選択してください。
・区市町村が異なる場合は左側の展開ボタンより追加行を表示してご記入ください。</t>
        </r>
      </text>
    </comment>
    <comment ref="F17" authorId="0" shapeId="0" xr:uid="{777EC624-EE1F-4546-9100-F7CA2A30925A}">
      <text>
        <r>
          <rPr>
            <sz val="9"/>
            <color indexed="81"/>
            <rFont val="MS P ゴシック"/>
            <family val="3"/>
            <charset val="128"/>
          </rPr>
          <t>・改変対象地だけでなく、敷地全体の住居表示と地番を併記します。
・複数の所在地を入力する場合は「、」で区切って、セル内に列挙してください。</t>
        </r>
      </text>
    </comment>
    <comment ref="E19" authorId="0" shapeId="0" xr:uid="{205E0348-E3F4-4B33-8528-2115E252EC5D}">
      <text>
        <r>
          <rPr>
            <sz val="9"/>
            <color indexed="81"/>
            <rFont val="MS P ゴシック"/>
            <family val="3"/>
            <charset val="128"/>
          </rPr>
          <t>シート「筆一覧」よりご記入ください。</t>
        </r>
      </text>
    </comment>
    <comment ref="E21" authorId="0" shapeId="0" xr:uid="{10F7D6FF-7189-470B-9C0F-53AF421F7DEE}">
      <text>
        <r>
          <rPr>
            <sz val="9"/>
            <color indexed="81"/>
            <rFont val="MS P ゴシック"/>
            <family val="3"/>
            <charset val="128"/>
          </rPr>
          <t>シート「筆一覧」よりご記入ください。</t>
        </r>
      </text>
    </comment>
    <comment ref="E23" authorId="0" shapeId="0" xr:uid="{AC097FB2-6C58-41F0-B9B7-506CB7B27845}">
      <text>
        <r>
          <rPr>
            <sz val="9"/>
            <color indexed="81"/>
            <rFont val="MS P ゴシック"/>
            <family val="3"/>
            <charset val="128"/>
          </rPr>
          <t xml:space="preserve">日付は「YYYY/MM/DD」形式でご記入ください。
（例：2023/04/01）
</t>
        </r>
      </text>
    </comment>
    <comment ref="G23" authorId="0" shapeId="0" xr:uid="{2C34D9D8-203B-4B10-B883-8AED894EF98F}">
      <text>
        <r>
          <rPr>
            <sz val="9"/>
            <color indexed="81"/>
            <rFont val="MS P ゴシック"/>
            <family val="3"/>
            <charset val="128"/>
          </rPr>
          <t>・終期は、汚染土壌の処理を確認した日や地下水測定の結果を受理した日等拡散防止対策の完了日を記入してください。
・日付は「YYYY/MM/DD」形式でご記入ください。
（例：2023/04/01）</t>
        </r>
      </text>
    </comment>
    <comment ref="E24" authorId="0" shapeId="0" xr:uid="{C129FFD8-2657-453F-B0DB-5993F3128CCC}">
      <text>
        <r>
          <rPr>
            <sz val="9"/>
            <color indexed="81"/>
            <rFont val="MS P ゴシック"/>
            <family val="3"/>
            <charset val="128"/>
          </rPr>
          <t>・リスト選択または自由入力より記入してください。
・複数入力の場合は、左側の展開ボタンより追加行を表示してご記入ください。</t>
        </r>
      </text>
    </comment>
    <comment ref="E29" authorId="0" shapeId="0" xr:uid="{673FB344-6455-4E14-B25E-8C7AA5AB5409}">
      <text>
        <r>
          <rPr>
            <sz val="9"/>
            <color indexed="81"/>
            <rFont val="MS P ゴシック"/>
            <family val="3"/>
            <charset val="128"/>
          </rPr>
          <t xml:space="preserve">・リスト選択または自由入力より記入してください。
・法７条９項と同時提出の場合は
「○環改化○第○号のとおり」または「〇環多改○第○号のとおり」を選択してください。
</t>
        </r>
      </text>
    </comment>
    <comment ref="E30" authorId="0" shapeId="0" xr:uid="{F6BE29EF-85A0-4AC9-9022-1A7DD44C1D12}">
      <text>
        <r>
          <rPr>
            <sz val="9"/>
            <color indexed="81"/>
            <rFont val="MS P ゴシック"/>
            <family val="3"/>
            <charset val="128"/>
          </rPr>
          <t xml:space="preserve">・含有量基準超過土壌残置の場合は、措置が講じられているか、地下水汚染拡大防止区域以上であれば地下水モニタリング以上の実施の旨を記載する必要があります。
・リスト選択または自由入力より記入してください。
・複数入力の場合は、左側の展開ボタンより追加行を表示してご記入ください。
</t>
        </r>
      </text>
    </comment>
    <comment ref="E35" authorId="0" shapeId="0" xr:uid="{931ED9E6-B8A3-4B2F-84F9-FBD2FDB58D03}">
      <text>
        <r>
          <rPr>
            <sz val="9"/>
            <color indexed="81"/>
            <rFont val="MS P ゴシック"/>
            <family val="3"/>
            <charset val="128"/>
          </rPr>
          <t xml:space="preserve">・リスト選択または自由入力より記入してください。
・法７条９項と同時提出の場合は
「○環改化○第○号のとおり」または「〇環多改○第○号のとおり」を選択してください。
</t>
        </r>
      </text>
    </comment>
    <comment ref="E36" authorId="0" shapeId="0" xr:uid="{952E7C2E-5CEB-418C-9A8F-041B35D6A775}">
      <text>
        <r>
          <rPr>
            <sz val="9"/>
            <color indexed="81"/>
            <rFont val="MS P ゴシック"/>
            <family val="3"/>
            <charset val="128"/>
          </rPr>
          <t>リスト選択または自由入力より記入してください。</t>
        </r>
      </text>
    </comment>
    <comment ref="C38" authorId="0" shapeId="0" xr:uid="{DB9DC398-BF80-4AF2-929A-53F8E701D5F9}">
      <text>
        <r>
          <rPr>
            <sz val="9"/>
            <color indexed="81"/>
            <rFont val="MS P ゴシック"/>
            <family val="3"/>
            <charset val="128"/>
          </rPr>
          <t xml:space="preserve">ここの欄には何も記入しないでください。
</t>
        </r>
      </text>
    </comment>
    <comment ref="C39" authorId="0" shapeId="0" xr:uid="{555AF2D1-D101-4EFF-88AF-4D16726510BF}">
      <text>
        <r>
          <rPr>
            <sz val="9"/>
            <color indexed="81"/>
            <rFont val="MS P ゴシック"/>
            <family val="3"/>
            <charset val="128"/>
          </rPr>
          <t>・担当者（届出者と同じ組織に属する者に限る。）の連絡先を記載してください。
・また、届出者と異なる組織に属する者で届出書の内容が分かる者の連絡先は必要に応じて併記してください。
・なお、連絡先の名前と返送用封筒の宛名が異なる場合には、送り状等にその旨を記載してください。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6" authorId="0" shapeId="0" xr:uid="{B4EE7911-143E-4CC9-9B39-CE9D453C27CD}">
      <text>
        <r>
          <rPr>
            <sz val="9"/>
            <color indexed="81"/>
            <rFont val="MS P ゴシック"/>
            <family val="3"/>
            <charset val="128"/>
          </rPr>
          <t>・日付は「YYYY/MM/DD」形式でご記入ください。
（例：2023/04/01）</t>
        </r>
      </text>
    </comment>
    <comment ref="D7" authorId="0" shapeId="0" xr:uid="{B3286099-98F9-4A10-B292-97A439203BC8}">
      <text>
        <r>
          <rPr>
            <sz val="9"/>
            <color indexed="81"/>
            <rFont val="MS P ゴシック"/>
            <family val="3"/>
            <charset val="128"/>
          </rPr>
          <t>リストより選択してください。</t>
        </r>
      </text>
    </comment>
    <comment ref="E7" authorId="0" shapeId="0" xr:uid="{6C4196E3-160A-4FBD-BEE2-6C306D9EC091}">
      <text>
        <r>
          <rPr>
            <sz val="9"/>
            <color indexed="81"/>
            <rFont val="MS P ゴシック"/>
            <family val="3"/>
            <charset val="128"/>
          </rPr>
          <t xml:space="preserve">左から「区市町村名」「町名」「丁目名」「番地名」を入力してください。
区市町村
・リストより選択してください。
</t>
        </r>
      </text>
    </comment>
    <comment ref="I7" authorId="0" shapeId="0" xr:uid="{B2F6DFB6-DF96-4A89-AFAF-725017C76793}">
      <text>
        <r>
          <rPr>
            <sz val="9"/>
            <color indexed="81"/>
            <rFont val="MS P ゴシック"/>
            <family val="3"/>
            <charset val="128"/>
          </rPr>
          <t>無地番、道、水の場合は、「届出種別」と「区市町村」と「無地番道水」へ記入してください。その他項目の入力は不要です。</t>
        </r>
      </text>
    </comment>
    <comment ref="J7" authorId="0" shapeId="0" xr:uid="{A30B4E53-9D56-4B4B-9626-9CB027D3794C}">
      <text>
        <r>
          <rPr>
            <sz val="9"/>
            <color indexed="81"/>
            <rFont val="MS P ゴシック"/>
            <family val="3"/>
            <charset val="128"/>
          </rPr>
          <t>・一部の土地が対象となる場合は「一部」を選択してください。
・リストより選択してください。</t>
        </r>
      </text>
    </comment>
    <comment ref="K7" authorId="0" shapeId="0" xr:uid="{3B28230D-86D6-4354-A0A5-C34DF0D6266F}">
      <text>
        <r>
          <rPr>
            <sz val="9"/>
            <color indexed="81"/>
            <rFont val="MS P ゴシック"/>
            <family val="3"/>
            <charset val="128"/>
          </rPr>
          <t>・土地所有者等が個人の場合は住所を記載せず「－」と記入してください。
・土地所有者等が行政（国、地方公共団体）の場合は住所を記載せず「－」と記入してください。</t>
        </r>
      </text>
    </comment>
    <comment ref="L7" authorId="0" shapeId="0" xr:uid="{85DC6F10-54C3-42B5-A154-851F569E4F4D}">
      <text>
        <r>
          <rPr>
            <sz val="9"/>
            <color indexed="81"/>
            <rFont val="MS P ゴシック"/>
            <family val="3"/>
            <charset val="128"/>
          </rPr>
          <t>・土地所有者等が個人の場合は一覧表上では個人名を記載せず「個人」と記入してください。
・土地所有者等が行政の場合は行政機関名を記入してください。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CE6774AB-2DEE-44B6-87B0-3B5DDD822878}">
      <text>
        <r>
          <rPr>
            <sz val="9"/>
            <color indexed="81"/>
            <rFont val="MS P ゴシック"/>
            <family val="3"/>
            <charset val="128"/>
          </rPr>
          <t>措置（対策）を講じた台帳面積を記入してください。</t>
        </r>
      </text>
    </comment>
    <comment ref="B8" authorId="0" shapeId="0" xr:uid="{47EA2C99-E0FB-4AD3-BFBA-DE4357134AFB}">
      <text>
        <r>
          <rPr>
            <sz val="9"/>
            <color indexed="81"/>
            <rFont val="MS P ゴシック"/>
            <family val="3"/>
            <charset val="128"/>
          </rPr>
          <t>区域指定の解除を希望する区画数と面積を記入してください。</t>
        </r>
      </text>
    </comment>
    <comment ref="B10" authorId="0" shapeId="0" xr:uid="{FDC906CB-523C-49C6-9D9C-FAD4FA43C748}">
      <text>
        <r>
          <rPr>
            <sz val="9"/>
            <color indexed="81"/>
            <rFont val="MS P ゴシック"/>
            <family val="3"/>
            <charset val="128"/>
          </rPr>
          <t>要措置区域の指定を解除し、形質変更時要届出区域への指定を希望する区画数と面積を記入してください。</t>
        </r>
      </text>
    </comment>
    <comment ref="B13" authorId="0" shapeId="0" xr:uid="{6CB2062D-37F9-45DE-BC18-5EBC87A1EEA0}">
      <text>
        <r>
          <rPr>
            <sz val="9"/>
            <color indexed="81"/>
            <rFont val="MS P ゴシック"/>
            <family val="3"/>
            <charset val="128"/>
          </rPr>
          <t>・土地の形質の変更後、表層に含有量基準を超過した土壌が残置される場合は、舗装や盛土等による措置をリストより選択又は自由入力で記載してください。
・リストの値はシート「（参考）土地の形質の変更の種類」を参照してください。</t>
        </r>
      </text>
    </comment>
    <comment ref="B19" authorId="0" shapeId="0" xr:uid="{5E18C6E2-7230-4DC4-A4BD-DA68F4C8F1EF}">
      <text>
        <r>
          <rPr>
            <sz val="9"/>
            <color indexed="81"/>
            <rFont val="MS P ゴシック"/>
            <family val="3"/>
            <charset val="128"/>
          </rPr>
          <t xml:space="preserve">該当する項目にリストより「●」を選択してください。
</t>
        </r>
      </text>
    </comment>
    <comment ref="B33" authorId="0" shapeId="0" xr:uid="{717E2DD3-68DB-4CC5-9EFB-626BBFE69DC0}">
      <text>
        <r>
          <rPr>
            <sz val="9"/>
            <color indexed="81"/>
            <rFont val="MS P ゴシック"/>
            <family val="3"/>
            <charset val="128"/>
          </rPr>
          <t xml:space="preserve">該当する項目にリストより「●」を選択してください。
</t>
        </r>
      </text>
    </comment>
    <comment ref="B40" authorId="0" shapeId="0" xr:uid="{F7AEBF56-EFA8-42C7-84F3-9A4A0EB21D57}">
      <text>
        <r>
          <rPr>
            <sz val="9"/>
            <color indexed="81"/>
            <rFont val="MS P ゴシック"/>
            <family val="3"/>
            <charset val="128"/>
          </rPr>
          <t xml:space="preserve">該当する項目にリストより「●」を選択してください。
</t>
        </r>
      </text>
    </comment>
    <comment ref="B49" authorId="0" shapeId="0" xr:uid="{8104D935-6B3E-43BC-93D9-1F37C20AC413}">
      <text>
        <r>
          <rPr>
            <sz val="9"/>
            <color indexed="81"/>
            <rFont val="MS P ゴシック"/>
            <family val="3"/>
            <charset val="128"/>
          </rPr>
          <t xml:space="preserve">該当する項目にリストより「●」を選択してください。
</t>
        </r>
      </text>
    </comment>
    <comment ref="B53" authorId="0" shapeId="0" xr:uid="{3C8B66F4-17E8-40B0-B615-315337DB8805}">
      <text>
        <r>
          <rPr>
            <sz val="9"/>
            <color indexed="81"/>
            <rFont val="MS P ゴシック"/>
            <family val="3"/>
            <charset val="128"/>
          </rPr>
          <t>日付は「YYYY/MM/DD」形式でご記入ください。
（例：2023/04/01）</t>
        </r>
      </text>
    </comment>
    <comment ref="B54" authorId="0" shapeId="0" xr:uid="{36A9D72D-6BE9-43D2-BA57-7D848C8CDC7D}">
      <text>
        <r>
          <rPr>
            <sz val="9"/>
            <color indexed="81"/>
            <rFont val="MS P ゴシック"/>
            <family val="3"/>
            <charset val="128"/>
          </rPr>
          <t>日付は「YYYY/MM/DD」形式でご記入ください。
（例：2023/04/01）</t>
        </r>
      </text>
    </comment>
    <comment ref="B55" authorId="0" shapeId="0" xr:uid="{8BBCFAEF-0051-49F5-B0AC-0DF19D811B4C}">
      <text>
        <r>
          <rPr>
            <sz val="9"/>
            <color indexed="81"/>
            <rFont val="MS P ゴシック"/>
            <family val="3"/>
            <charset val="128"/>
          </rPr>
          <t>日付は「YYYY/MM/DD」形式でご記入ください。
（例：2023/04/01）</t>
        </r>
      </text>
    </comment>
    <comment ref="B56" authorId="0" shapeId="0" xr:uid="{93DEBE51-9091-493E-9B58-BFB945313EA5}">
      <text>
        <r>
          <rPr>
            <sz val="9"/>
            <color indexed="81"/>
            <rFont val="MS P ゴシック"/>
            <family val="3"/>
            <charset val="128"/>
          </rPr>
          <t xml:space="preserve">該当する項目にリストより「●」を選択してください。
</t>
        </r>
      </text>
    </comment>
    <comment ref="B76" authorId="0" shapeId="0" xr:uid="{D813B16B-EF0A-45F0-9094-1EEDD92EAFDA}">
      <text>
        <r>
          <rPr>
            <sz val="9"/>
            <color indexed="81"/>
            <rFont val="MS P ゴシック"/>
            <family val="3"/>
            <charset val="128"/>
          </rPr>
          <t>リストより選択してください。</t>
        </r>
      </text>
    </comment>
    <comment ref="B77" authorId="0" shapeId="0" xr:uid="{C0033ED7-78D1-4E4C-A24F-B39D845CA762}">
      <text>
        <r>
          <rPr>
            <sz val="9"/>
            <color indexed="81"/>
            <rFont val="MS P ゴシック"/>
            <family val="3"/>
            <charset val="128"/>
          </rPr>
          <t xml:space="preserve">リストより選択してください。
</t>
        </r>
      </text>
    </comment>
    <comment ref="B78" authorId="0" shapeId="0" xr:uid="{7C0C5825-EB0E-4D36-90B1-A98CACDBBE38}">
      <text>
        <r>
          <rPr>
            <sz val="9"/>
            <color indexed="81"/>
            <rFont val="MS P ゴシック"/>
            <family val="3"/>
            <charset val="128"/>
          </rPr>
          <t xml:space="preserve">リストより選択してください。
</t>
        </r>
      </text>
    </comment>
    <comment ref="B79" authorId="0" shapeId="0" xr:uid="{6C7A481C-F9B2-4BAB-859F-AFBF9CE0CFD3}">
      <text>
        <r>
          <rPr>
            <sz val="9"/>
            <color indexed="81"/>
            <rFont val="MS P ゴシック"/>
            <family val="3"/>
            <charset val="128"/>
          </rPr>
          <t xml:space="preserve">リストより選択してください。
</t>
        </r>
      </text>
    </comment>
    <comment ref="B80" authorId="0" shapeId="0" xr:uid="{F12ADDC1-E43E-40A0-B527-4CE483DE9B24}">
      <text>
        <r>
          <rPr>
            <sz val="9"/>
            <color indexed="81"/>
            <rFont val="MS P ゴシック"/>
            <family val="3"/>
            <charset val="128"/>
          </rPr>
          <t xml:space="preserve">リストより選択してください。
</t>
        </r>
      </text>
    </comment>
    <comment ref="B81" authorId="0" shapeId="0" xr:uid="{732F383B-FCCA-49CA-9C70-739A35489736}">
      <text>
        <r>
          <rPr>
            <sz val="9"/>
            <color indexed="81"/>
            <rFont val="MS P ゴシック"/>
            <family val="3"/>
            <charset val="128"/>
          </rPr>
          <t>該当する項目にリストより「●」を選択してください。</t>
        </r>
      </text>
    </comment>
    <comment ref="J94" authorId="0" shapeId="0" xr:uid="{D536B873-61EF-41E9-B279-760D163C21A1}">
      <text>
        <r>
          <rPr>
            <sz val="9"/>
            <color indexed="81"/>
            <rFont val="MS P ゴシック"/>
            <family val="3"/>
            <charset val="128"/>
          </rPr>
          <t>リストより選択してください。</t>
        </r>
      </text>
    </comment>
    <comment ref="S94" authorId="0" shapeId="0" xr:uid="{2FA22737-1A37-4366-BACE-F0641A323EEB}">
      <text>
        <r>
          <rPr>
            <sz val="9"/>
            <color indexed="81"/>
            <rFont val="MS P ゴシック"/>
            <family val="3"/>
            <charset val="128"/>
          </rPr>
          <t>リストより選択してください。</t>
        </r>
      </text>
    </comment>
    <comment ref="J95" authorId="0" shapeId="0" xr:uid="{0A605DDB-C27A-4872-834F-35CB6F07D65D}">
      <text>
        <r>
          <rPr>
            <sz val="9"/>
            <color indexed="81"/>
            <rFont val="MS P ゴシック"/>
            <family val="3"/>
            <charset val="128"/>
          </rPr>
          <t>リストより選択してください。</t>
        </r>
      </text>
    </comment>
    <comment ref="S95" authorId="0" shapeId="0" xr:uid="{F45AEF06-5481-4738-BE2A-3CAEC56FCEAE}">
      <text>
        <r>
          <rPr>
            <sz val="9"/>
            <color indexed="81"/>
            <rFont val="MS P ゴシック"/>
            <family val="3"/>
            <charset val="128"/>
          </rPr>
          <t>リストより選択してください。</t>
        </r>
      </text>
    </comment>
    <comment ref="J96" authorId="0" shapeId="0" xr:uid="{A7DED4C5-DEF4-4A66-86AD-BAEB93C57C69}">
      <text>
        <r>
          <rPr>
            <sz val="9"/>
            <color indexed="81"/>
            <rFont val="MS P ゴシック"/>
            <family val="3"/>
            <charset val="128"/>
          </rPr>
          <t>リストより選択してください。</t>
        </r>
      </text>
    </comment>
    <comment ref="S96" authorId="0" shapeId="0" xr:uid="{674237AC-A44D-498F-ADD3-0A5EFCE8CF57}">
      <text>
        <r>
          <rPr>
            <sz val="9"/>
            <color indexed="81"/>
            <rFont val="MS P ゴシック"/>
            <family val="3"/>
            <charset val="128"/>
          </rPr>
          <t>リストより選択してください。</t>
        </r>
      </text>
    </comment>
    <comment ref="G98" authorId="0" shapeId="0" xr:uid="{7AE6B2E0-52FD-4365-AC17-E6EA238DED76}">
      <text>
        <r>
          <rPr>
            <sz val="9"/>
            <color indexed="81"/>
            <rFont val="MS P ゴシック"/>
            <family val="3"/>
            <charset val="128"/>
          </rPr>
          <t>リストより選択してください。</t>
        </r>
      </text>
    </comment>
    <comment ref="P98" authorId="0" shapeId="0" xr:uid="{EC212600-9763-4B32-93E2-D1FDD7266D60}">
      <text>
        <r>
          <rPr>
            <sz val="9"/>
            <color indexed="81"/>
            <rFont val="MS P ゴシック"/>
            <family val="3"/>
            <charset val="128"/>
          </rPr>
          <t>リストより選択してください。</t>
        </r>
      </text>
    </comment>
    <comment ref="B103" authorId="0" shapeId="0" xr:uid="{2E3F8B98-77B7-458A-A0AD-B3B92C371975}">
      <text>
        <r>
          <rPr>
            <sz val="9"/>
            <color indexed="81"/>
            <rFont val="MS P ゴシック"/>
            <family val="3"/>
            <charset val="128"/>
          </rPr>
          <t xml:space="preserve">該当する項目にリストより「●」を選択してください。
</t>
        </r>
      </text>
    </comment>
    <comment ref="B110" authorId="0" shapeId="0" xr:uid="{DD33EAA3-7F8C-4AC6-8475-040D7181F715}">
      <text>
        <r>
          <rPr>
            <sz val="9"/>
            <color indexed="81"/>
            <rFont val="MS P ゴシック"/>
            <family val="3"/>
            <charset val="128"/>
          </rPr>
          <t xml:space="preserve">該当する項目にリストより「●」を選択してください。
</t>
        </r>
      </text>
    </comment>
    <comment ref="B117" authorId="0" shapeId="0" xr:uid="{DA4C13FF-A1AE-47E0-ABF7-C5E61709126A}">
      <text>
        <r>
          <rPr>
            <sz val="9"/>
            <color indexed="81"/>
            <rFont val="MS P ゴシック"/>
            <family val="3"/>
            <charset val="128"/>
          </rPr>
          <t xml:space="preserve">・リストより選択してください。
・措置完了後に条例上の要管理区域に設定される区画の有無が「有」の場合は、区間名を記入してください。
</t>
        </r>
      </text>
    </comment>
    <comment ref="B118" authorId="0" shapeId="0" xr:uid="{300FE513-0DC4-49F0-99CE-F83959E6A1AE}">
      <text>
        <r>
          <rPr>
            <sz val="9"/>
            <color indexed="81"/>
            <rFont val="MS P ゴシック"/>
            <family val="3"/>
            <charset val="128"/>
          </rPr>
          <t>・リストより選択してください。
・措置完了後に条例上の区域設定がなくなる区画の有無が「有」の場合は、区間名を記入してください。</t>
        </r>
      </text>
    </comment>
    <comment ref="B119" authorId="0" shapeId="0" xr:uid="{08DFF184-3583-4683-A050-AEF407A83111}">
      <text>
        <r>
          <rPr>
            <sz val="9"/>
            <color indexed="81"/>
            <rFont val="MS P ゴシック"/>
            <family val="3"/>
            <charset val="128"/>
          </rPr>
          <t>該当する項目にリストより「●」を選択してください。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9" authorId="0" shapeId="0" xr:uid="{6A4B436F-B9AB-4672-9688-92095BBE0027}">
      <text>
        <r>
          <rPr>
            <sz val="9"/>
            <color indexed="81"/>
            <rFont val="MS P ゴシック"/>
            <family val="3"/>
            <charset val="128"/>
          </rPr>
          <t>・土地の形質の変更後、表層に含有量基準を超過した土壌が残置される場合は、舗装や盛土等による措置をリストより選択又は自由入力で記載してください。
・リストの値はシート「（参考）土地の形質の変更の種類」を参照してください。</t>
        </r>
      </text>
    </comment>
    <comment ref="B14" authorId="0" shapeId="0" xr:uid="{1AB22B33-4852-4813-BE64-273CF339EDCD}">
      <text>
        <r>
          <rPr>
            <sz val="9"/>
            <color indexed="81"/>
            <rFont val="MS P ゴシック"/>
            <family val="3"/>
            <charset val="128"/>
          </rPr>
          <t>該当する項目にリストより「●」を選択してください。</t>
        </r>
      </text>
    </comment>
    <comment ref="B29" authorId="0" shapeId="0" xr:uid="{BF7B3009-DCB0-44FD-8E60-1A12A5EEFAC5}">
      <text>
        <r>
          <rPr>
            <sz val="9"/>
            <color indexed="81"/>
            <rFont val="MS P ゴシック"/>
            <family val="3"/>
            <charset val="128"/>
          </rPr>
          <t>該当する項目にリストより「●」を選択してください。</t>
        </r>
      </text>
    </comment>
    <comment ref="B38" authorId="0" shapeId="0" xr:uid="{61DB9027-2E95-44E3-B3BE-60F4B1EDA31D}">
      <text>
        <r>
          <rPr>
            <sz val="9"/>
            <color indexed="81"/>
            <rFont val="MS P ゴシック"/>
            <family val="3"/>
            <charset val="128"/>
          </rPr>
          <t>該当する項目にリストより「●」を選択してください。</t>
        </r>
      </text>
    </comment>
    <comment ref="B47" authorId="0" shapeId="0" xr:uid="{59B21533-0E47-45CA-AF74-3737F7C0CEB4}">
      <text>
        <r>
          <rPr>
            <sz val="9"/>
            <color indexed="81"/>
            <rFont val="MS P ゴシック"/>
            <family val="3"/>
            <charset val="128"/>
          </rPr>
          <t>複数入力の場合は、左側の展開ボタンより追加行を表示してご記入ください。</t>
        </r>
      </text>
    </comment>
    <comment ref="B59" authorId="0" shapeId="0" xr:uid="{4C052209-3702-44AC-8B73-ADA7A669ABDD}">
      <text>
        <r>
          <rPr>
            <sz val="9"/>
            <color indexed="81"/>
            <rFont val="MS P ゴシック"/>
            <family val="3"/>
            <charset val="128"/>
          </rPr>
          <t>日付は「YYYY/MM/DD」形式でご記入ください。
（例：2023/04/01）</t>
        </r>
      </text>
    </comment>
    <comment ref="B61" authorId="0" shapeId="0" xr:uid="{C247A7C7-0FBB-4AC9-9AD6-976EE59EB7D3}">
      <text>
        <r>
          <rPr>
            <sz val="9"/>
            <color indexed="81"/>
            <rFont val="MS P ゴシック"/>
            <family val="3"/>
            <charset val="128"/>
          </rPr>
          <t xml:space="preserve">該当する項目にリストより「●」を選択してください。
</t>
        </r>
      </text>
    </comment>
    <comment ref="B81" authorId="0" shapeId="0" xr:uid="{4CAE8496-533A-425A-89F3-E96A10BC67EC}">
      <text>
        <r>
          <rPr>
            <sz val="9"/>
            <color indexed="81"/>
            <rFont val="MS P ゴシック"/>
            <family val="3"/>
            <charset val="128"/>
          </rPr>
          <t>・リストより選択してください。</t>
        </r>
      </text>
    </comment>
    <comment ref="B82" authorId="0" shapeId="0" xr:uid="{77059D57-E28C-44CB-B6CD-1CB3A195A94A}">
      <text>
        <r>
          <rPr>
            <sz val="9"/>
            <color indexed="81"/>
            <rFont val="MS P ゴシック"/>
            <family val="3"/>
            <charset val="128"/>
          </rPr>
          <t>・リストより選択してください。</t>
        </r>
      </text>
    </comment>
    <comment ref="B83" authorId="0" shapeId="0" xr:uid="{EC3BBF54-5749-4484-A31B-2C688F5764BB}">
      <text>
        <r>
          <rPr>
            <sz val="9"/>
            <color indexed="81"/>
            <rFont val="MS P ゴシック"/>
            <family val="3"/>
            <charset val="128"/>
          </rPr>
          <t>・リストより選択してください。</t>
        </r>
      </text>
    </comment>
    <comment ref="B84" authorId="0" shapeId="0" xr:uid="{D60C7371-F2B4-42BD-AD4D-7E8196013742}">
      <text>
        <r>
          <rPr>
            <sz val="9"/>
            <color indexed="81"/>
            <rFont val="MS P ゴシック"/>
            <family val="3"/>
            <charset val="128"/>
          </rPr>
          <t>・リストより選択してください。</t>
        </r>
      </text>
    </comment>
    <comment ref="B85" authorId="0" shapeId="0" xr:uid="{14398480-2941-4850-BFEF-7FFBD328513F}">
      <text>
        <r>
          <rPr>
            <sz val="9"/>
            <color indexed="81"/>
            <rFont val="MS P ゴシック"/>
            <family val="3"/>
            <charset val="128"/>
          </rPr>
          <t>・リストより選択してください</t>
        </r>
      </text>
    </comment>
    <comment ref="B86" authorId="0" shapeId="0" xr:uid="{C4812D1B-6054-4196-A941-7E63382D36D6}">
      <text>
        <r>
          <rPr>
            <sz val="9"/>
            <color indexed="81"/>
            <rFont val="MS P ゴシック"/>
            <family val="3"/>
            <charset val="128"/>
          </rPr>
          <t>・該当する項目にリストより「●」を選択してください。</t>
        </r>
      </text>
    </comment>
    <comment ref="D99" authorId="0" shapeId="0" xr:uid="{C5794B0B-971D-41A5-AD42-F3A875DD6F35}">
      <text>
        <r>
          <rPr>
            <sz val="9"/>
            <color indexed="81"/>
            <rFont val="MS P ゴシック"/>
            <family val="3"/>
            <charset val="128"/>
          </rPr>
          <t>・リストより選択してください。</t>
        </r>
      </text>
    </comment>
    <comment ref="L99" authorId="0" shapeId="0" xr:uid="{C138CED2-1441-4840-8C5C-8271B0257E99}">
      <text>
        <r>
          <rPr>
            <sz val="9"/>
            <color indexed="81"/>
            <rFont val="MS P ゴシック"/>
            <family val="3"/>
            <charset val="128"/>
          </rPr>
          <t>・リストより選択してください。</t>
        </r>
      </text>
    </comment>
    <comment ref="D101" authorId="0" shapeId="0" xr:uid="{50043B37-B58E-48CC-B00B-0149EEE1EA0B}">
      <text>
        <r>
          <rPr>
            <sz val="9"/>
            <color indexed="81"/>
            <rFont val="MS P ゴシック"/>
            <family val="3"/>
            <charset val="128"/>
          </rPr>
          <t>・リストより選択してください。</t>
        </r>
      </text>
    </comment>
    <comment ref="L101" authorId="0" shapeId="0" xr:uid="{D3B0C266-871A-47CD-AB7C-DFE06986E710}">
      <text>
        <r>
          <rPr>
            <sz val="9"/>
            <color indexed="81"/>
            <rFont val="MS P ゴシック"/>
            <family val="3"/>
            <charset val="128"/>
          </rPr>
          <t>・リストより選択してください。</t>
        </r>
      </text>
    </comment>
    <comment ref="B106" authorId="0" shapeId="0" xr:uid="{BE5EF0F6-B7DA-4029-9411-0B0F89B1397C}">
      <text>
        <r>
          <rPr>
            <sz val="9"/>
            <color indexed="81"/>
            <rFont val="MS P ゴシック"/>
            <family val="3"/>
            <charset val="128"/>
          </rPr>
          <t>・該当する項目にリストより「●」を選択してください。</t>
        </r>
      </text>
    </comment>
    <comment ref="B113" authorId="0" shapeId="0" xr:uid="{34ECEBD8-B582-4E55-A685-0E3B8ECF88AA}">
      <text>
        <r>
          <rPr>
            <sz val="9"/>
            <color indexed="81"/>
            <rFont val="MS P ゴシック"/>
            <family val="3"/>
            <charset val="128"/>
          </rPr>
          <t>・該当する項目にリストより「●」を選択してください。</t>
        </r>
      </text>
    </comment>
    <comment ref="B120" authorId="0" shapeId="0" xr:uid="{ECC5370E-A5EA-4693-8B75-230D7C62A2CC}">
      <text>
        <r>
          <rPr>
            <sz val="9"/>
            <color indexed="81"/>
            <rFont val="MS P ゴシック"/>
            <family val="3"/>
            <charset val="128"/>
          </rPr>
          <t>・リストより選択してください。
・「措置完了後に条例上の区域設定がなくなる区画の有無」が「有」の場合は、区間名を記入してください。</t>
        </r>
      </text>
    </comment>
    <comment ref="B121" authorId="0" shapeId="0" xr:uid="{BDCF02DC-E0D7-4683-BD02-82E568C00927}">
      <text>
        <r>
          <rPr>
            <sz val="9"/>
            <color indexed="81"/>
            <rFont val="MS P ゴシック"/>
            <family val="3"/>
            <charset val="128"/>
          </rPr>
          <t>・リストより選択してください。
・「措置完了後に条例上の要管理区域に設定される区画の有無」が「有」の場合は、区間名を記入してください。</t>
        </r>
      </text>
    </comment>
    <comment ref="B122" authorId="0" shapeId="0" xr:uid="{4C89C1AC-0F41-4343-A587-E625AD6559C6}">
      <text>
        <r>
          <rPr>
            <sz val="9"/>
            <color indexed="81"/>
            <rFont val="MS P ゴシック"/>
            <family val="3"/>
            <charset val="128"/>
          </rPr>
          <t>・該当する項目にリストより「●」を選択してください。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1" authorId="0" shapeId="0" xr:uid="{CAB54E36-6DB1-4937-9AC0-41E22DF272E6}">
      <text>
        <r>
          <rPr>
            <sz val="9"/>
            <color indexed="81"/>
            <rFont val="MS P ゴシック"/>
            <family val="3"/>
            <charset val="128"/>
          </rPr>
          <t>・土地の形質の変更後、表層に含有量基準を超過した土壌が残置される場合は、舗装や盛土等による措置をリストより選択又は自由入力で記載してください。
・リストの値はシート「（参考）土地の形質の変更の種類」を参照してください。</t>
        </r>
      </text>
    </comment>
    <comment ref="B16" authorId="0" shapeId="0" xr:uid="{E6C19AF7-9283-478E-9280-1B55F501ED9F}">
      <text>
        <r>
          <rPr>
            <sz val="9"/>
            <color indexed="81"/>
            <rFont val="MS P ゴシック"/>
            <family val="3"/>
            <charset val="128"/>
          </rPr>
          <t>該当する項目にリストより「●」を選択してください。</t>
        </r>
      </text>
    </comment>
    <comment ref="B31" authorId="0" shapeId="0" xr:uid="{2C900729-8029-4CE0-9613-CB369C6A056A}">
      <text>
        <r>
          <rPr>
            <sz val="9"/>
            <color indexed="81"/>
            <rFont val="MS P ゴシック"/>
            <family val="3"/>
            <charset val="128"/>
          </rPr>
          <t>該当する項目にリストより「●」を選択してください。</t>
        </r>
      </text>
    </comment>
    <comment ref="B40" authorId="0" shapeId="0" xr:uid="{93CA8CAF-1C2C-4E00-B002-F8A32F7BAD66}">
      <text>
        <r>
          <rPr>
            <sz val="9"/>
            <color indexed="81"/>
            <rFont val="MS P ゴシック"/>
            <family val="3"/>
            <charset val="128"/>
          </rPr>
          <t>該当する項目にリストより「●」を選択してください。</t>
        </r>
      </text>
    </comment>
    <comment ref="B49" authorId="0" shapeId="0" xr:uid="{0DA0B43A-2C0F-4160-82B7-E674A48DDB44}">
      <text>
        <r>
          <rPr>
            <sz val="9"/>
            <color indexed="81"/>
            <rFont val="MS P ゴシック"/>
            <family val="3"/>
            <charset val="128"/>
          </rPr>
          <t>複数入力の場合は、左側の展開ボタンより追加行を表示してご記入ください。</t>
        </r>
      </text>
    </comment>
    <comment ref="B61" authorId="0" shapeId="0" xr:uid="{33C2977B-A405-4520-AE99-5C21E82873F9}">
      <text>
        <r>
          <rPr>
            <sz val="9"/>
            <color indexed="81"/>
            <rFont val="MS P ゴシック"/>
            <family val="3"/>
            <charset val="128"/>
          </rPr>
          <t>日付は「YYYY/MM/DD」形式でご記入ください。
（例：2023/04/01）</t>
        </r>
      </text>
    </comment>
    <comment ref="B63" authorId="0" shapeId="0" xr:uid="{B5C2F63A-887A-4472-8969-455E69D87E83}">
      <text>
        <r>
          <rPr>
            <sz val="9"/>
            <color indexed="81"/>
            <rFont val="MS P ゴシック"/>
            <family val="3"/>
            <charset val="128"/>
          </rPr>
          <t xml:space="preserve">該当する項目にリストより「●」を選択してください。
</t>
        </r>
      </text>
    </comment>
    <comment ref="B83" authorId="0" shapeId="0" xr:uid="{73863A16-2EE3-4ED1-AD72-3ABA7C1DCF49}">
      <text>
        <r>
          <rPr>
            <sz val="9"/>
            <color indexed="81"/>
            <rFont val="MS P ゴシック"/>
            <family val="3"/>
            <charset val="128"/>
          </rPr>
          <t>・リストより選択してください。</t>
        </r>
      </text>
    </comment>
    <comment ref="B84" authorId="0" shapeId="0" xr:uid="{D4254E0F-41FD-42FC-922C-8B7F7CC1D433}">
      <text>
        <r>
          <rPr>
            <sz val="9"/>
            <color indexed="81"/>
            <rFont val="MS P ゴシック"/>
            <family val="3"/>
            <charset val="128"/>
          </rPr>
          <t>・リストより選択してください。</t>
        </r>
      </text>
    </comment>
    <comment ref="B85" authorId="0" shapeId="0" xr:uid="{8AF04E57-A548-457B-8EDA-C6EBCC5748CD}">
      <text>
        <r>
          <rPr>
            <sz val="9"/>
            <color indexed="81"/>
            <rFont val="MS P ゴシック"/>
            <family val="3"/>
            <charset val="128"/>
          </rPr>
          <t>・リストより選択してください。</t>
        </r>
      </text>
    </comment>
    <comment ref="B86" authorId="0" shapeId="0" xr:uid="{F386CED6-89BE-4C12-B66E-6FA3D0BBB6C5}">
      <text>
        <r>
          <rPr>
            <sz val="9"/>
            <color indexed="81"/>
            <rFont val="MS P ゴシック"/>
            <family val="3"/>
            <charset val="128"/>
          </rPr>
          <t>・リストより選択してください。</t>
        </r>
      </text>
    </comment>
    <comment ref="B87" authorId="0" shapeId="0" xr:uid="{3F2366CB-4616-4C6E-A62C-08138B954F7B}">
      <text>
        <r>
          <rPr>
            <sz val="9"/>
            <color indexed="81"/>
            <rFont val="MS P ゴシック"/>
            <family val="3"/>
            <charset val="128"/>
          </rPr>
          <t>・リストより選択してください</t>
        </r>
      </text>
    </comment>
    <comment ref="B88" authorId="0" shapeId="0" xr:uid="{FF782CB3-FC48-4823-A722-6CD843F8D411}">
      <text>
        <r>
          <rPr>
            <sz val="9"/>
            <color indexed="81"/>
            <rFont val="MS P ゴシック"/>
            <family val="3"/>
            <charset val="128"/>
          </rPr>
          <t>・該当する項目にリストより「●」を選択してください。</t>
        </r>
      </text>
    </comment>
    <comment ref="D101" authorId="0" shapeId="0" xr:uid="{3E41F7D1-6676-4CF9-B912-590ECC31D300}">
      <text>
        <r>
          <rPr>
            <sz val="9"/>
            <color indexed="81"/>
            <rFont val="MS P ゴシック"/>
            <family val="3"/>
            <charset val="128"/>
          </rPr>
          <t>・リストより選択してください。</t>
        </r>
      </text>
    </comment>
    <comment ref="L101" authorId="0" shapeId="0" xr:uid="{7F471EC2-5C6D-48BA-9028-63B0CD5DD0B6}">
      <text>
        <r>
          <rPr>
            <sz val="9"/>
            <color indexed="81"/>
            <rFont val="MS P ゴシック"/>
            <family val="3"/>
            <charset val="128"/>
          </rPr>
          <t>・リストより選択してください。</t>
        </r>
      </text>
    </comment>
    <comment ref="D103" authorId="0" shapeId="0" xr:uid="{E3ACA86E-D05E-4FBB-A8DB-3BD4A5AF09E9}">
      <text>
        <r>
          <rPr>
            <sz val="9"/>
            <color indexed="81"/>
            <rFont val="MS P ゴシック"/>
            <family val="3"/>
            <charset val="128"/>
          </rPr>
          <t>・リストより選択してください。</t>
        </r>
      </text>
    </comment>
    <comment ref="L103" authorId="0" shapeId="0" xr:uid="{A88AAB79-C9EC-43DC-8FB6-0647EB7938FA}">
      <text>
        <r>
          <rPr>
            <sz val="9"/>
            <color indexed="81"/>
            <rFont val="MS P ゴシック"/>
            <family val="3"/>
            <charset val="128"/>
          </rPr>
          <t>・リストより選択してください。</t>
        </r>
      </text>
    </comment>
    <comment ref="B108" authorId="0" shapeId="0" xr:uid="{593843DF-D942-431E-B9E3-1409BF3DB77C}">
      <text>
        <r>
          <rPr>
            <sz val="9"/>
            <color indexed="81"/>
            <rFont val="MS P ゴシック"/>
            <family val="3"/>
            <charset val="128"/>
          </rPr>
          <t>・該当する項目にリストより「●」を選択してください。</t>
        </r>
      </text>
    </comment>
    <comment ref="B115" authorId="0" shapeId="0" xr:uid="{1854B7BF-54C2-4671-BF67-E6E9855CCC92}">
      <text>
        <r>
          <rPr>
            <sz val="9"/>
            <color indexed="81"/>
            <rFont val="MS P ゴシック"/>
            <family val="3"/>
            <charset val="128"/>
          </rPr>
          <t>・該当する項目にリストより「●」を選択してください。</t>
        </r>
      </text>
    </comment>
    <comment ref="B122" authorId="0" shapeId="0" xr:uid="{DE728583-E222-4676-B2E9-8B59A865850D}">
      <text>
        <r>
          <rPr>
            <sz val="9"/>
            <color indexed="81"/>
            <rFont val="MS P ゴシック"/>
            <family val="3"/>
            <charset val="128"/>
          </rPr>
          <t>・リストより選択してください。
・「措置完了後に条例上の要管理区域に設定される区画の有無」が「有」の場合は、区間名を記入してください。</t>
        </r>
      </text>
    </comment>
    <comment ref="B123" authorId="0" shapeId="0" xr:uid="{F79BD696-FF98-4505-9BBE-CAA213E967D4}">
      <text>
        <r>
          <rPr>
            <sz val="9"/>
            <color indexed="81"/>
            <rFont val="MS P ゴシック"/>
            <family val="3"/>
            <charset val="128"/>
          </rPr>
          <t>・リストより選択してください。
・「措置完了後に条例上の区域設定がなくなる区画の有無」が「有」の場合は、区間名を記入してください。</t>
        </r>
      </text>
    </comment>
    <comment ref="B124" authorId="0" shapeId="0" xr:uid="{1BEC67F9-B472-4752-ADC8-38FBCB25055C}">
      <text>
        <r>
          <rPr>
            <sz val="9"/>
            <color indexed="81"/>
            <rFont val="MS P ゴシック"/>
            <family val="3"/>
            <charset val="128"/>
          </rPr>
          <t>・該当する項目にリストより「●」を選択してください。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<sst xmlns="http://schemas.openxmlformats.org/spreadsheetml/2006/main" count="2475" uniqueCount="898">
  <si>
    <t>第33号の２様式（第56条の６関係）</t>
  </si>
  <si>
    <t>エラーチェック</t>
    <phoneticPr fontId="3"/>
  </si>
  <si>
    <t>注意事項</t>
    <rPh sb="0" eb="4">
      <t>チュウイジコウ</t>
    </rPh>
    <phoneticPr fontId="3"/>
  </si>
  <si>
    <t>チェック項目</t>
    <rPh sb="4" eb="6">
      <t>コウモク</t>
    </rPh>
    <phoneticPr fontId="3"/>
  </si>
  <si>
    <t>結果</t>
    <rPh sb="0" eb="2">
      <t>ケッカ</t>
    </rPh>
    <phoneticPr fontId="3"/>
  </si>
  <si>
    <t>汚染拡散防止措置完了届出書</t>
    <phoneticPr fontId="3"/>
  </si>
  <si>
    <t>任意</t>
    <rPh sb="0" eb="2">
      <t>ニンイ</t>
    </rPh>
    <phoneticPr fontId="3"/>
  </si>
  <si>
    <t>必須</t>
    <rPh sb="0" eb="2">
      <t>ヒッス</t>
    </rPh>
    <phoneticPr fontId="3"/>
  </si>
  <si>
    <t>届出日（窓口受理日、電子申請日）又は、届出日から、過去数日以内の日付を記載してください。</t>
    <phoneticPr fontId="3"/>
  </si>
  <si>
    <t>東京都知事</t>
    <rPh sb="0" eb="3">
      <t>トウキョウト</t>
    </rPh>
    <rPh sb="3" eb="5">
      <t>チジ</t>
    </rPh>
    <phoneticPr fontId="3"/>
  </si>
  <si>
    <t>殿</t>
    <rPh sb="0" eb="1">
      <t>ドノ</t>
    </rPh>
    <phoneticPr fontId="3"/>
  </si>
  <si>
    <t>住　所</t>
  </si>
  <si>
    <t>東京都○○区○○町○丁目○番○号</t>
  </si>
  <si>
    <t>届出者が法人である場合は所在地、個人である場合は住所を記入してください。</t>
  </si>
  <si>
    <t>氏　名</t>
  </si>
  <si>
    <t>○○開発株式会社</t>
  </si>
  <si>
    <t>条件必須</t>
    <rPh sb="0" eb="2">
      <t>ジョウケン</t>
    </rPh>
    <rPh sb="2" eb="4">
      <t>ヒッス</t>
    </rPh>
    <phoneticPr fontId="3"/>
  </si>
  <si>
    <t>届出者が法人の場合のみ、法人名を記入してください。</t>
  </si>
  <si>
    <t>代表取締役 ○○ ○○</t>
  </si>
  <si>
    <t>届出者が法人である場合には、役職及び氏名を、個人の場合は個人名を記入してください。</t>
    <phoneticPr fontId="3"/>
  </si>
  <si>
    <t>（法人にあっては名称、代表者の氏名及び主たる事務所の所在地）</t>
    <phoneticPr fontId="3"/>
  </si>
  <si>
    <t>なお、法人の場合において代表者以外が届出者となる場合には、その者が届出権限を有していることが確認できる資料を別途添付してください。</t>
    <phoneticPr fontId="3"/>
  </si>
  <si>
    <t>　都民の健康と安全を確保する環境に関する条例（</t>
    <phoneticPr fontId="3"/>
  </si>
  <si>
    <t>第117条第８項で準用する同条第６項</t>
  </si>
  <si>
    <t>）の規定により、</t>
    <phoneticPr fontId="3"/>
  </si>
  <si>
    <t>汚染拡散防止の措置が完了しましたので、次のとおり届け出ます。</t>
    <phoneticPr fontId="3"/>
  </si>
  <si>
    <t>土地の改変に係る事業の名称（第117条第６項の場合）</t>
    <phoneticPr fontId="3"/>
  </si>
  <si>
    <t>(仮称)△△△マンション建築計画</t>
    <phoneticPr fontId="3"/>
  </si>
  <si>
    <t>条件必須・入力状態</t>
    <rPh sb="0" eb="2">
      <t>ジョウケン</t>
    </rPh>
    <rPh sb="2" eb="4">
      <t>ヒッス</t>
    </rPh>
    <rPh sb="5" eb="9">
      <t>ニュウリョクジョウタイ</t>
    </rPh>
    <phoneticPr fontId="3"/>
  </si>
  <si>
    <t>条例117条第3項からの変更の有無を確認のうえ記入してください。第117条第6項の場合は必ず記入してください。</t>
    <rPh sb="44" eb="45">
      <t>カナラ</t>
    </rPh>
    <rPh sb="46" eb="48">
      <t>キニュウ</t>
    </rPh>
    <phoneticPr fontId="3"/>
  </si>
  <si>
    <t>土地の改変又は汚染地の改変の場所</t>
    <phoneticPr fontId="3"/>
  </si>
  <si>
    <t>新宿区</t>
  </si>
  <si>
    <t>○○町○丁目□番※号</t>
    <phoneticPr fontId="3"/>
  </si>
  <si>
    <t>（住居表示）</t>
    <phoneticPr fontId="3"/>
  </si>
  <si>
    <t>必須・入力状態</t>
    <rPh sb="0" eb="2">
      <t>ヒッス</t>
    </rPh>
    <rPh sb="3" eb="7">
      <t>ニュウリョクジョウタイ</t>
    </rPh>
    <phoneticPr fontId="3"/>
  </si>
  <si>
    <t>条例117条第3項からの変更の有無を確認のうえ記入してください。区市町村：区市町村が異なる場合は下の行に入力してください。改変対象地だけでなく、敷地全体の住居表示を記入してください。町丁目：複数の所在地を入力する場合は「、」で区切って、セル内に列挙してください。</t>
    <phoneticPr fontId="3"/>
  </si>
  <si>
    <t>条例117条第3項からの変更の有無を確認のうえ記入してください。</t>
  </si>
  <si>
    <t>（地番）</t>
    <phoneticPr fontId="3"/>
  </si>
  <si>
    <t>編集不可</t>
    <rPh sb="0" eb="4">
      <t>ヘンシュウフカ</t>
    </rPh>
    <phoneticPr fontId="3"/>
  </si>
  <si>
    <t>シート「筆一覧」よりご記入ください。</t>
    <rPh sb="4" eb="7">
      <t>フデイチラン</t>
    </rPh>
    <rPh sb="11" eb="13">
      <t>キニュウ</t>
    </rPh>
    <phoneticPr fontId="3"/>
  </si>
  <si>
    <t>分割提出の場合における今回届出を行う地番は以下のとおり</t>
    <rPh sb="0" eb="4">
      <t>ブンカツテイシュツ</t>
    </rPh>
    <rPh sb="5" eb="7">
      <t>バアイ</t>
    </rPh>
    <rPh sb="11" eb="13">
      <t>コンカイ</t>
    </rPh>
    <rPh sb="13" eb="15">
      <t>トドケデ</t>
    </rPh>
    <rPh sb="16" eb="17">
      <t>オコナ</t>
    </rPh>
    <rPh sb="18" eb="20">
      <t>チバン</t>
    </rPh>
    <rPh sb="21" eb="23">
      <t>イカ</t>
    </rPh>
    <phoneticPr fontId="3"/>
  </si>
  <si>
    <t>※詳細は別紙「筆一覧」のとおり</t>
    <rPh sb="7" eb="10">
      <t>フデイチラン</t>
    </rPh>
    <phoneticPr fontId="3"/>
  </si>
  <si>
    <t>汚染の拡散防止の開始及び終了の時期</t>
    <phoneticPr fontId="3"/>
  </si>
  <si>
    <t>から</t>
    <phoneticPr fontId="3"/>
  </si>
  <si>
    <t>まで</t>
    <phoneticPr fontId="3"/>
  </si>
  <si>
    <t>終期は、汚染土壌の処理を確認した日や地下水測定の結果を受理した日等拡散防止対策の完了日を記入してください。</t>
    <phoneticPr fontId="3"/>
  </si>
  <si>
    <t>実施した汚染の拡散防止の措置の内容</t>
    <phoneticPr fontId="3"/>
  </si>
  <si>
    <t>土壌汚染の除去（掘削除去）</t>
  </si>
  <si>
    <t>原位置封じ込め</t>
  </si>
  <si>
    <t>別紙「汚染拡散防止の方法」のとおり
汚染拡散防止計画書（○環▲▲土第○号）に基づき以下の報告書を提出
・○年○月○日付○環▲▲土第■号</t>
    <phoneticPr fontId="3"/>
  </si>
  <si>
    <t>法７条９項と同時提出の場合は「○環改化○第○号のとおり」または「〇環多改○第○号のとおり」を選択してください。</t>
    <phoneticPr fontId="3"/>
  </si>
  <si>
    <t>改変後に健康被害及び周辺地下水汚染の拡大が生じるおそれがないことを確認したときは、
その方法</t>
    <phoneticPr fontId="3"/>
  </si>
  <si>
    <t>地下水のモニタリング</t>
  </si>
  <si>
    <t>条件必須</t>
    <rPh sb="0" eb="4">
      <t>ジョウケンヒッス</t>
    </rPh>
    <phoneticPr fontId="3"/>
  </si>
  <si>
    <t>含有量基準超過土壌残置の場合は、措置が講じられているか、地下水汚染拡大防止区域以上であれば地下水モニタリング以上の実施の旨を記載する必要があります。</t>
    <phoneticPr fontId="3"/>
  </si>
  <si>
    <t>別紙「汚染拡散防止の方法」のとおり</t>
  </si>
  <si>
    <t>改変完了後における当該土地の汚染の状況</t>
    <phoneticPr fontId="3"/>
  </si>
  <si>
    <t>調査で確認された汚染土壌の一部を除去した。</t>
  </si>
  <si>
    <t>必ず入力してください。</t>
    <rPh sb="0" eb="1">
      <t>カナラ</t>
    </rPh>
    <rPh sb="2" eb="4">
      <t>ニュウリョク</t>
    </rPh>
    <phoneticPr fontId="3"/>
  </si>
  <si>
    <t>※受付欄</t>
  </si>
  <si>
    <t>連絡先</t>
  </si>
  <si>
    <t>所　　属</t>
  </si>
  <si>
    <t>氏　　名</t>
    <phoneticPr fontId="3"/>
  </si>
  <si>
    <t>電話番号</t>
    <phoneticPr fontId="3"/>
  </si>
  <si>
    <t>電子メールアドレス</t>
    <phoneticPr fontId="3"/>
  </si>
  <si>
    <t>○○株式会社△△課</t>
    <phoneticPr fontId="3"/>
  </si>
  <si>
    <t>○○　○○</t>
    <phoneticPr fontId="3"/>
  </si>
  <si>
    <t>99-9999-9999</t>
    <phoneticPr fontId="3"/>
  </si>
  <si>
    <t>担当者（届出者と同じ組織に属する者に限る。）の連絡先を記載してください。</t>
  </si>
  <si>
    <t>また、届出者と異なる組織に属する者で届出書の内容が分かる者の連絡先は必要に応じて併記してください。</t>
  </si>
  <si>
    <t>　備考　１　※印の欄には記入しないこと。</t>
    <phoneticPr fontId="3"/>
  </si>
  <si>
    <t>なお、連絡先の名前と返送用封筒の宛名が異なる場合には、送り状等にその旨を記載してください。</t>
  </si>
  <si>
    <t>　　　　２　この様式各欄に記入しきれないときは、図面、表等を利用すること。</t>
    <phoneticPr fontId="3"/>
  </si>
  <si>
    <t>（日本産業規格Ａ列４番）</t>
    <phoneticPr fontId="3"/>
  </si>
  <si>
    <t xml:space="preserve">筆一覧                                                                                      </t>
    <rPh sb="0" eb="1">
      <t>フデ</t>
    </rPh>
    <rPh sb="1" eb="3">
      <t>イチラン</t>
    </rPh>
    <phoneticPr fontId="3"/>
  </si>
  <si>
    <t>※「土地利用の履歴等調査届出書」と同内容を記載してください。筆を更新する際はその理由を記入してください。</t>
    <rPh sb="30" eb="31">
      <t>フデ</t>
    </rPh>
    <rPh sb="45" eb="47">
      <t>キニュウ</t>
    </rPh>
    <phoneticPr fontId="3"/>
  </si>
  <si>
    <t>※本届出で土地の形質の変更を行う地番について「届出種別」に「今回届出」を選択してください（全地番を対象とする場合は</t>
    <rPh sb="23" eb="27">
      <t>トドケデシュベツ</t>
    </rPh>
    <rPh sb="30" eb="34">
      <t>コンカイトドケデ</t>
    </rPh>
    <rPh sb="36" eb="38">
      <t>センタク</t>
    </rPh>
    <phoneticPr fontId="3"/>
  </si>
  <si>
    <t>　全ての地番に、一部の地番を対象とする場合は今回の届出対象の地番にのみ「今回届出」を選択してください。）。</t>
    <rPh sb="8" eb="10">
      <t>イチブ</t>
    </rPh>
    <rPh sb="11" eb="13">
      <t>チバン</t>
    </rPh>
    <rPh sb="14" eb="16">
      <t>タイショウ</t>
    </rPh>
    <rPh sb="19" eb="21">
      <t>バアイ</t>
    </rPh>
    <phoneticPr fontId="3"/>
  </si>
  <si>
    <t>※記載行が足りない場合は30番目の行をコピーして行を追加してください。</t>
    <phoneticPr fontId="3"/>
  </si>
  <si>
    <t>届出のために確認を行った日：</t>
    <phoneticPr fontId="3"/>
  </si>
  <si>
    <t>連番</t>
    <rPh sb="0" eb="2">
      <t>レンバン</t>
    </rPh>
    <phoneticPr fontId="3"/>
  </si>
  <si>
    <t>届出種別</t>
    <rPh sb="0" eb="2">
      <t>トドケデ</t>
    </rPh>
    <rPh sb="2" eb="4">
      <t>シュベツ</t>
    </rPh>
    <phoneticPr fontId="3"/>
  </si>
  <si>
    <t>地番</t>
    <rPh sb="0" eb="2">
      <t>チバン</t>
    </rPh>
    <phoneticPr fontId="3"/>
  </si>
  <si>
    <t>無地番
道
水</t>
    <rPh sb="0" eb="1">
      <t>ム</t>
    </rPh>
    <rPh sb="1" eb="3">
      <t>チバン</t>
    </rPh>
    <rPh sb="4" eb="5">
      <t>ミチ</t>
    </rPh>
    <rPh sb="6" eb="7">
      <t>ミズ</t>
    </rPh>
    <phoneticPr fontId="3"/>
  </si>
  <si>
    <t>一部</t>
    <rPh sb="0" eb="2">
      <t>イチブ</t>
    </rPh>
    <phoneticPr fontId="3"/>
  </si>
  <si>
    <t>土地所有者等の住所</t>
    <rPh sb="0" eb="2">
      <t>トチ</t>
    </rPh>
    <rPh sb="2" eb="5">
      <t>ショユウシャ</t>
    </rPh>
    <rPh sb="5" eb="6">
      <t>トウ</t>
    </rPh>
    <rPh sb="7" eb="9">
      <t>ジュウショ</t>
    </rPh>
    <phoneticPr fontId="3"/>
  </si>
  <si>
    <t>氏名</t>
    <rPh sb="0" eb="2">
      <t>シメイ</t>
    </rPh>
    <phoneticPr fontId="3"/>
  </si>
  <si>
    <t>更新理由</t>
    <rPh sb="0" eb="2">
      <t>コウシン</t>
    </rPh>
    <rPh sb="2" eb="4">
      <t>リユウ</t>
    </rPh>
    <phoneticPr fontId="3"/>
  </si>
  <si>
    <t>入力チェック</t>
    <rPh sb="0" eb="2">
      <t>ニュウリョク</t>
    </rPh>
    <phoneticPr fontId="3"/>
  </si>
  <si>
    <t>区市町村</t>
    <phoneticPr fontId="3"/>
  </si>
  <si>
    <t>町</t>
    <phoneticPr fontId="3"/>
  </si>
  <si>
    <t>丁目</t>
    <phoneticPr fontId="3"/>
  </si>
  <si>
    <t>番地</t>
    <phoneticPr fontId="3"/>
  </si>
  <si>
    <t>今回届出</t>
  </si>
  <si>
    <t>○○町</t>
    <rPh sb="2" eb="3">
      <t>チョウ</t>
    </rPh>
    <phoneticPr fontId="11"/>
  </si>
  <si>
    <t>○丁目</t>
    <rPh sb="1" eb="3">
      <t>チョウメ</t>
    </rPh>
    <phoneticPr fontId="11"/>
  </si>
  <si>
    <t>○○番１</t>
    <rPh sb="2" eb="3">
      <t>バン</t>
    </rPh>
    <phoneticPr fontId="11"/>
  </si>
  <si>
    <t>東京都△△区△△町△丁目△番△号</t>
  </si>
  <si>
    <t>株式会社○○○製造</t>
  </si>
  <si>
    <t>左から「区市町村名」「町名」「丁目名」「番地名」を入力してください。</t>
    <phoneticPr fontId="3"/>
  </si>
  <si>
    <t>○○番２</t>
    <rPh sb="2" eb="3">
      <t>バン</t>
    </rPh>
    <phoneticPr fontId="11"/>
  </si>
  <si>
    <t>－</t>
  </si>
  <si>
    <t>個人</t>
  </si>
  <si>
    <t>無地番、道、水の場合は、「届出種別」と「区市町村」と「無地番道水」へ記入してください。その他項目の入力は不要です。</t>
    <phoneticPr fontId="3"/>
  </si>
  <si>
    <t>○○番３</t>
    <rPh sb="2" eb="3">
      <t>バン</t>
    </rPh>
    <phoneticPr fontId="11"/>
  </si>
  <si>
    <t>一部の土地が対象となる場合は「一部」を選択してください。</t>
  </si>
  <si>
    <t>○○番４</t>
    <rPh sb="2" eb="3">
      <t>バン</t>
    </rPh>
    <phoneticPr fontId="11"/>
  </si>
  <si>
    <t xml:space="preserve">東京都○○区○○町○丁目○番○号
東京都□□区□□町□丁目□番□号
東京都××区××町×丁目×番×号
</t>
  </si>
  <si>
    <t>○○○○
□□□□
××××</t>
  </si>
  <si>
    <t>土地所有者等が個人の場合は住所を記載せず「－」と記入してください。</t>
  </si>
  <si>
    <t>△丁目</t>
  </si>
  <si>
    <t>××番１</t>
    <rPh sb="2" eb="3">
      <t>バン</t>
    </rPh>
    <phoneticPr fontId="11"/>
  </si>
  <si>
    <t>…</t>
  </si>
  <si>
    <t>・土地所有者等が行政（国、地方公共団体）の場合は住所を記載せず「－」と記入してください。</t>
    <phoneticPr fontId="3"/>
  </si>
  <si>
    <t>××番２</t>
    <rPh sb="2" eb="3">
      <t>バン</t>
    </rPh>
    <phoneticPr fontId="11"/>
  </si>
  <si>
    <t>土地所有者等が個人の場合は一覧表上では個人名を記載せず「個人」と記入してください。</t>
  </si>
  <si>
    <t>××町</t>
    <rPh sb="2" eb="3">
      <t>マチ</t>
    </rPh>
    <phoneticPr fontId="11"/>
  </si>
  <si>
    <t>□丁目</t>
  </si>
  <si>
    <t>△△番１</t>
    <rPh sb="2" eb="3">
      <t>バン</t>
    </rPh>
    <phoneticPr fontId="11"/>
  </si>
  <si>
    <t>土地所有者等が行政の場合は行政機関名を記入してください。</t>
    <rPh sb="13" eb="15">
      <t>ギョウセイ</t>
    </rPh>
    <rPh sb="15" eb="17">
      <t>キカン</t>
    </rPh>
    <phoneticPr fontId="3"/>
  </si>
  <si>
    <t>△△番２</t>
    <rPh sb="2" eb="3">
      <t>バン</t>
    </rPh>
    <phoneticPr fontId="11"/>
  </si>
  <si>
    <t>道</t>
  </si>
  <si>
    <t>この行より上に行を追加してください。</t>
    <phoneticPr fontId="3"/>
  </si>
  <si>
    <t>　　　 ２　この様式各欄に記入しきれないときは、図面、表等を利用すること。</t>
  </si>
  <si>
    <t>以下関数定義</t>
    <rPh sb="0" eb="6">
      <t>イカカンスウテイギ</t>
    </rPh>
    <phoneticPr fontId="3"/>
  </si>
  <si>
    <t>今回届出</t>
    <rPh sb="0" eb="4">
      <t>コンカイトドケデ</t>
    </rPh>
    <phoneticPr fontId="3"/>
  </si>
  <si>
    <t>マスタ</t>
    <phoneticPr fontId="3"/>
  </si>
  <si>
    <t>区市町村</t>
    <rPh sb="0" eb="4">
      <t>クシチョウソン</t>
    </rPh>
    <phoneticPr fontId="3"/>
  </si>
  <si>
    <t>無地番道水</t>
    <rPh sb="3" eb="4">
      <t>ミチ</t>
    </rPh>
    <rPh sb="4" eb="5">
      <t>ミズ</t>
    </rPh>
    <phoneticPr fontId="3"/>
  </si>
  <si>
    <t>千代田区</t>
  </si>
  <si>
    <t>無地番</t>
    <phoneticPr fontId="3"/>
  </si>
  <si>
    <t>届出済み</t>
  </si>
  <si>
    <t>中央区</t>
  </si>
  <si>
    <t>道</t>
    <phoneticPr fontId="3"/>
  </si>
  <si>
    <t>届出予定</t>
    <rPh sb="0" eb="4">
      <t>トドケデヨテイ</t>
    </rPh>
    <phoneticPr fontId="10"/>
  </si>
  <si>
    <t>港区</t>
  </si>
  <si>
    <t>水</t>
  </si>
  <si>
    <t>改変対象地外</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</si>
  <si>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</si>
  <si>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</si>
  <si>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</si>
  <si>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</si>
  <si>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</si>
  <si>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</si>
  <si>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</si>
  <si>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</si>
  <si>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</si>
  <si>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</si>
  <si>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</si>
  <si>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</si>
  <si>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</si>
  <si>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</si>
  <si>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</si>
  <si>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</si>
  <si>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</si>
  <si>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</si>
  <si>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</si>
  <si>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</si>
  <si>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</si>
  <si>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</si>
  <si>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</si>
  <si>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</si>
  <si>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</si>
  <si>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</si>
  <si>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</si>
  <si>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</si>
  <si>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</si>
  <si>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</si>
  <si>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</si>
  <si>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</si>
  <si>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</si>
  <si>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</si>
  <si>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</si>
  <si>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</si>
  <si>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</si>
  <si>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</si>
  <si>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</si>
  <si>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</si>
  <si>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</si>
  <si>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</si>
  <si>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</si>
  <si>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</si>
  <si>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</si>
  <si>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</si>
  <si>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</si>
  <si>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</si>
  <si>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</si>
  <si>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</si>
  <si>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</si>
  <si>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</si>
  <si>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</si>
  <si>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</si>
  <si>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</si>
  <si>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</si>
  <si>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</si>
  <si>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</si>
  <si>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土壌汚染対策完了報告シート</t>
    <phoneticPr fontId="3"/>
  </si>
  <si>
    <t>処理用</t>
    <rPh sb="0" eb="3">
      <t>ショリヨウ</t>
    </rPh>
    <phoneticPr fontId="3"/>
  </si>
  <si>
    <t>マスタ</t>
    <phoneticPr fontId="1"/>
  </si>
  <si>
    <t>（法7条第9項、土壌地下水汚染対策完了届出書、汚染拡散防止措置完了届出書（条例は要対策区域に限る）届出用）</t>
    <phoneticPr fontId="3"/>
  </si>
  <si>
    <t>措置方法</t>
    <rPh sb="0" eb="2">
      <t>ソチ</t>
    </rPh>
    <rPh sb="2" eb="4">
      <t>ホウホウ</t>
    </rPh>
    <phoneticPr fontId="1"/>
  </si>
  <si>
    <t>有無</t>
    <rPh sb="0" eb="2">
      <t>ウム</t>
    </rPh>
    <phoneticPr fontId="3"/>
  </si>
  <si>
    <t>年間の回数</t>
  </si>
  <si>
    <t>継続監視の期間</t>
    <phoneticPr fontId="3"/>
  </si>
  <si>
    <t>※「計画内容」と「実施内容」を記入し、変更箇所（「変更有無」が”有”の項目）について、「変更理由」に理由を記入してください。</t>
    <rPh sb="2" eb="6">
      <t>ケイカクナイヨウ</t>
    </rPh>
    <rPh sb="9" eb="13">
      <t>ジッシナイヨウ</t>
    </rPh>
    <rPh sb="15" eb="17">
      <t>キニュウ</t>
    </rPh>
    <rPh sb="19" eb="23">
      <t>ヘンコウカショ</t>
    </rPh>
    <rPh sb="25" eb="29">
      <t>ヘンコウウム</t>
    </rPh>
    <rPh sb="32" eb="33">
      <t>アリ</t>
    </rPh>
    <rPh sb="35" eb="37">
      <t>コウモク</t>
    </rPh>
    <rPh sb="44" eb="48">
      <t>ヘンコウリユウ</t>
    </rPh>
    <rPh sb="50" eb="52">
      <t>リユウ</t>
    </rPh>
    <rPh sb="53" eb="55">
      <t>キニュウ</t>
    </rPh>
    <phoneticPr fontId="3"/>
  </si>
  <si>
    <t>地下水の水質の測定（汚染あり）</t>
  </si>
  <si>
    <t>有</t>
    <rPh sb="0" eb="1">
      <t>ア</t>
    </rPh>
    <phoneticPr fontId="3"/>
  </si>
  <si>
    <t>年1回以上</t>
  </si>
  <si>
    <t>5年間</t>
  </si>
  <si>
    <t>計画内容</t>
    <rPh sb="0" eb="4">
      <t>ケイカクナイヨウ</t>
    </rPh>
    <phoneticPr fontId="3"/>
  </si>
  <si>
    <t>実施内容</t>
    <rPh sb="0" eb="4">
      <t>ジッシナイヨウ</t>
    </rPh>
    <phoneticPr fontId="3"/>
  </si>
  <si>
    <t>比較</t>
    <rPh sb="0" eb="2">
      <t>ヒカク</t>
    </rPh>
    <phoneticPr fontId="3"/>
  </si>
  <si>
    <t>地下水の水質の測定（汚染なし）</t>
  </si>
  <si>
    <t>無</t>
    <rPh sb="0" eb="1">
      <t>ナ</t>
    </rPh>
    <phoneticPr fontId="3"/>
  </si>
  <si>
    <t>年2回以上</t>
    <phoneticPr fontId="3"/>
  </si>
  <si>
    <t>期間の定めなし</t>
    <phoneticPr fontId="3"/>
  </si>
  <si>
    <t>計画内容</t>
    <rPh sb="0" eb="2">
      <t>ケイカク</t>
    </rPh>
    <rPh sb="2" eb="4">
      <t>ナイヨウ</t>
    </rPh>
    <phoneticPr fontId="3"/>
  </si>
  <si>
    <t>実施内容</t>
    <rPh sb="0" eb="2">
      <t>ジッシ</t>
    </rPh>
    <rPh sb="2" eb="4">
      <t>ナイヨウ</t>
    </rPh>
    <phoneticPr fontId="3"/>
  </si>
  <si>
    <t>変更
有無</t>
    <rPh sb="0" eb="2">
      <t>ヘンコウ</t>
    </rPh>
    <rPh sb="3" eb="5">
      <t>ウム</t>
    </rPh>
    <phoneticPr fontId="3"/>
  </si>
  <si>
    <t>変更理由</t>
    <rPh sb="0" eb="2">
      <t>ヘンコウ</t>
    </rPh>
    <rPh sb="2" eb="4">
      <t>リユウ</t>
    </rPh>
    <phoneticPr fontId="3"/>
  </si>
  <si>
    <t>年4回以上</t>
    <phoneticPr fontId="3"/>
  </si>
  <si>
    <t>措置が完了するまでの間</t>
    <phoneticPr fontId="3"/>
  </si>
  <si>
    <t>対策範囲（対策面積）</t>
    <rPh sb="0" eb="4">
      <t>タイサクハンイ</t>
    </rPh>
    <rPh sb="5" eb="9">
      <t>タイサクメンセキ</t>
    </rPh>
    <phoneticPr fontId="3"/>
  </si>
  <si>
    <t>区画数</t>
    <rPh sb="0" eb="2">
      <t>クカク</t>
    </rPh>
    <rPh sb="2" eb="3">
      <t>スウ</t>
    </rPh>
    <phoneticPr fontId="3"/>
  </si>
  <si>
    <t>措置（対策）を講じた台帳面積を記入してください。</t>
  </si>
  <si>
    <t>遮水工封じ込め</t>
  </si>
  <si>
    <t>対策面積</t>
    <rPh sb="0" eb="2">
      <t>タイサク</t>
    </rPh>
    <rPh sb="2" eb="4">
      <t>メンセキ</t>
    </rPh>
    <phoneticPr fontId="21"/>
  </si>
  <si>
    <t>m²</t>
    <phoneticPr fontId="3"/>
  </si>
  <si>
    <t>地下水汚染の拡大の防止（揚水）</t>
  </si>
  <si>
    <t>区域指定の解除を希望する区画</t>
    <phoneticPr fontId="3"/>
  </si>
  <si>
    <t>区域指定の解除を希望する区画数と面積を記入してください。</t>
    <phoneticPr fontId="3"/>
  </si>
  <si>
    <t>掘削除去</t>
  </si>
  <si>
    <t>面積</t>
    <rPh sb="0" eb="2">
      <t>メンセキ</t>
    </rPh>
    <phoneticPr fontId="21"/>
  </si>
  <si>
    <t>オンサイト浄化（熱処理）</t>
  </si>
  <si>
    <t>要措置区域の指定を解除し、形質変更時要届出区域への指定を希望する区画</t>
    <rPh sb="0" eb="1">
      <t>ヨウ</t>
    </rPh>
    <rPh sb="1" eb="3">
      <t>ソチ</t>
    </rPh>
    <rPh sb="3" eb="5">
      <t>クイキ</t>
    </rPh>
    <rPh sb="6" eb="8">
      <t>シテイ</t>
    </rPh>
    <rPh sb="9" eb="11">
      <t>カイジョ</t>
    </rPh>
    <rPh sb="13" eb="15">
      <t>ケイシツ</t>
    </rPh>
    <rPh sb="15" eb="17">
      <t>ヘンコウ</t>
    </rPh>
    <rPh sb="17" eb="18">
      <t>ジ</t>
    </rPh>
    <rPh sb="18" eb="19">
      <t>ヨウ</t>
    </rPh>
    <rPh sb="19" eb="21">
      <t>トドケデ</t>
    </rPh>
    <rPh sb="21" eb="23">
      <t>クイキ</t>
    </rPh>
    <rPh sb="25" eb="27">
      <t>シテイ</t>
    </rPh>
    <rPh sb="28" eb="30">
      <t>キボウ</t>
    </rPh>
    <rPh sb="32" eb="34">
      <t>クカク</t>
    </rPh>
    <phoneticPr fontId="3"/>
  </si>
  <si>
    <t>要措置区域の指定を解除し、形質変更時要届出区域への指定を希望する区画数と面積を記入してください。</t>
    <phoneticPr fontId="3"/>
  </si>
  <si>
    <t>オンサイト浄化（化学処理）</t>
  </si>
  <si>
    <t>オンサイト浄化（生物処理）</t>
  </si>
  <si>
    <t>対策範囲（掘削土量）</t>
    <rPh sb="0" eb="4">
      <t>タイサクハンイ</t>
    </rPh>
    <rPh sb="5" eb="9">
      <t>クッサクドリョウ</t>
    </rPh>
    <phoneticPr fontId="3"/>
  </si>
  <si>
    <t>掘削土量</t>
    <rPh sb="0" eb="2">
      <t>クッサク</t>
    </rPh>
    <rPh sb="2" eb="4">
      <t>ドリョウ</t>
    </rPh>
    <phoneticPr fontId="21"/>
  </si>
  <si>
    <t>m³</t>
    <phoneticPr fontId="3"/>
  </si>
  <si>
    <t>計画より余堀りを多く行ったため、掘削土量が増加した。</t>
    <phoneticPr fontId="3"/>
  </si>
  <si>
    <t>オンサイト浄化（磁力選別）</t>
  </si>
  <si>
    <t>措置方法</t>
    <phoneticPr fontId="3"/>
  </si>
  <si>
    <t>土地の形質の変更後、表層に含有量基準を超過した土壌が残置される場合は、舗装や盛土等による措置をリストより選択又は自由入力で記載してください。</t>
    <phoneticPr fontId="3"/>
  </si>
  <si>
    <t>原位置抽出（地下水揚水）</t>
  </si>
  <si>
    <t>原位置抽出（エアースパージング）</t>
  </si>
  <si>
    <t>原位置分解（化学処理）</t>
  </si>
  <si>
    <t>原位置分解（生物処理）</t>
  </si>
  <si>
    <t>ファイトレメディエーション</t>
  </si>
  <si>
    <t>備考</t>
    <rPh sb="0" eb="2">
      <t>ビコウ</t>
    </rPh>
    <phoneticPr fontId="3"/>
  </si>
  <si>
    <t>原位置土壌洗浄</t>
  </si>
  <si>
    <t>土壌溶出量基準に適合しない汚染状態にある土壌が帯水層に接する場合の特定有害物質の飛散等を防止するために講じた措置</t>
    <phoneticPr fontId="3"/>
  </si>
  <si>
    <t>含有量基準超過のため非該当</t>
  </si>
  <si>
    <t>遮断工封じ込め</t>
  </si>
  <si>
    <t>地下水の水質の測定等の汚染土壌に触れない措置を行うため
非該当</t>
    <phoneticPr fontId="33"/>
  </si>
  <si>
    <t>原位置不溶化</t>
  </si>
  <si>
    <t>●</t>
  </si>
  <si>
    <t>掘削深度は、地下水位より上方（1m以上）である。</t>
  </si>
  <si>
    <t>掘削深度は、地下水位より上方（1m以上）であった。</t>
  </si>
  <si>
    <t>不溶化埋戻し</t>
  </si>
  <si>
    <t>アスファルト舗装（3cm以上）</t>
  </si>
  <si>
    <t>コンクリート舗装（10cm以上）</t>
  </si>
  <si>
    <t>①</t>
  </si>
  <si>
    <t>観測井戸を設置し、釜場排水により地下水位の管理及び地下水の水質の監視を行う。</t>
    <rPh sb="0" eb="2">
      <t>カンソク</t>
    </rPh>
    <rPh sb="2" eb="4">
      <t>イド</t>
    </rPh>
    <rPh sb="5" eb="7">
      <t>セッチ</t>
    </rPh>
    <rPh sb="9" eb="11">
      <t>カマバ</t>
    </rPh>
    <rPh sb="11" eb="13">
      <t>ハイスイ</t>
    </rPh>
    <rPh sb="16" eb="18">
      <t>チカ</t>
    </rPh>
    <rPh sb="18" eb="20">
      <t>スイイ</t>
    </rPh>
    <rPh sb="21" eb="23">
      <t>カンリ</t>
    </rPh>
    <rPh sb="23" eb="24">
      <t>オヨ</t>
    </rPh>
    <rPh sb="25" eb="28">
      <t>チカスイ</t>
    </rPh>
    <rPh sb="29" eb="31">
      <t>スイシツ</t>
    </rPh>
    <rPh sb="32" eb="34">
      <t>カンシ</t>
    </rPh>
    <rPh sb="35" eb="36">
      <t>オコナ</t>
    </rPh>
    <phoneticPr fontId="21"/>
  </si>
  <si>
    <t>観測井戸を設置し、釜場排水により地下水位の管理及び地下水の水質の監視を行った。</t>
    <rPh sb="0" eb="2">
      <t>カンソク</t>
    </rPh>
    <rPh sb="2" eb="4">
      <t>イド</t>
    </rPh>
    <rPh sb="5" eb="7">
      <t>セッチ</t>
    </rPh>
    <rPh sb="9" eb="11">
      <t>カマバ</t>
    </rPh>
    <rPh sb="11" eb="13">
      <t>ハイスイ</t>
    </rPh>
    <rPh sb="16" eb="18">
      <t>チカ</t>
    </rPh>
    <rPh sb="18" eb="20">
      <t>スイイ</t>
    </rPh>
    <rPh sb="21" eb="23">
      <t>カンリ</t>
    </rPh>
    <rPh sb="23" eb="24">
      <t>オヨ</t>
    </rPh>
    <rPh sb="25" eb="28">
      <t>チカスイ</t>
    </rPh>
    <rPh sb="29" eb="31">
      <t>スイシツ</t>
    </rPh>
    <rPh sb="32" eb="34">
      <t>カンシ</t>
    </rPh>
    <rPh sb="35" eb="36">
      <t>オコナ</t>
    </rPh>
    <phoneticPr fontId="21"/>
  </si>
  <si>
    <t>立入禁止</t>
  </si>
  <si>
    <t>②</t>
  </si>
  <si>
    <t>観測井戸を設置し、揚水井戸により地下水位の管理及び地下水の水質の監視を行う。</t>
    <rPh sb="0" eb="2">
      <t>カンソク</t>
    </rPh>
    <rPh sb="2" eb="4">
      <t>イド</t>
    </rPh>
    <rPh sb="5" eb="7">
      <t>セッチ</t>
    </rPh>
    <rPh sb="9" eb="11">
      <t>ヨウスイ</t>
    </rPh>
    <rPh sb="11" eb="13">
      <t>イド</t>
    </rPh>
    <rPh sb="16" eb="18">
      <t>チカ</t>
    </rPh>
    <rPh sb="18" eb="20">
      <t>スイイ</t>
    </rPh>
    <rPh sb="21" eb="23">
      <t>カンリ</t>
    </rPh>
    <rPh sb="23" eb="24">
      <t>オヨ</t>
    </rPh>
    <rPh sb="25" eb="28">
      <t>チカスイ</t>
    </rPh>
    <rPh sb="29" eb="31">
      <t>スイシツ</t>
    </rPh>
    <rPh sb="32" eb="34">
      <t>カンシ</t>
    </rPh>
    <rPh sb="35" eb="36">
      <t>オコナ</t>
    </rPh>
    <phoneticPr fontId="21"/>
  </si>
  <si>
    <t>観測井戸を設置し、揚水井戸により地下水位の管理及び地下水の水質の監視を行った。</t>
    <rPh sb="0" eb="2">
      <t>カンソク</t>
    </rPh>
    <rPh sb="2" eb="4">
      <t>イド</t>
    </rPh>
    <rPh sb="5" eb="7">
      <t>セッチ</t>
    </rPh>
    <rPh sb="9" eb="11">
      <t>ヨウスイ</t>
    </rPh>
    <rPh sb="11" eb="13">
      <t>イド</t>
    </rPh>
    <rPh sb="16" eb="18">
      <t>チカ</t>
    </rPh>
    <rPh sb="18" eb="20">
      <t>スイイ</t>
    </rPh>
    <rPh sb="21" eb="23">
      <t>カンリ</t>
    </rPh>
    <rPh sb="23" eb="24">
      <t>オヨ</t>
    </rPh>
    <rPh sb="25" eb="28">
      <t>チカスイ</t>
    </rPh>
    <rPh sb="29" eb="31">
      <t>スイシツ</t>
    </rPh>
    <rPh sb="32" eb="34">
      <t>カンシ</t>
    </rPh>
    <rPh sb="35" eb="36">
      <t>オコナ</t>
    </rPh>
    <phoneticPr fontId="21"/>
  </si>
  <si>
    <t>区域外土壌入換え</t>
  </si>
  <si>
    <t>③</t>
  </si>
  <si>
    <t>④</t>
  </si>
  <si>
    <t>盛土</t>
  </si>
  <si>
    <t>⑤</t>
    <phoneticPr fontId="3"/>
  </si>
  <si>
    <t>準不透水層の深さまで遮水壁（鋼矢板、ケーシング等）を
設置する。</t>
    <phoneticPr fontId="3"/>
  </si>
  <si>
    <t>準不透水層の深さまで遮水壁（鋼矢板、ケーシング等）を
設置した。</t>
    <phoneticPr fontId="3"/>
  </si>
  <si>
    <t>その他（備考欄に詳細を記入すること）</t>
  </si>
  <si>
    <t>⑥</t>
    <phoneticPr fontId="3"/>
  </si>
  <si>
    <t>第二帯水層以深を掘削するため、第一帯水層直下の準不透水層まで遮水壁を設置し、かつ下位帯水層への汚染拡散防止措置を講じ、施工終了時に準不透水層の回復を行う。</t>
    <phoneticPr fontId="3"/>
  </si>
  <si>
    <t>第二帯水層以深を掘削するため、第一帯水層直下の準不透水層まで遮水壁を設置し、かつ下位帯水層への汚染拡散防止措置を講じ、施工終了時に準不透水層の回復を行った。</t>
    <phoneticPr fontId="3"/>
  </si>
  <si>
    <t>⑦</t>
    <phoneticPr fontId="3"/>
  </si>
  <si>
    <t>その他（備考欄に詳細を記入すること）</t>
    <phoneticPr fontId="3"/>
  </si>
  <si>
    <t>埋戻し土壌の品質管理</t>
    <rPh sb="0" eb="2">
      <t>ウメモド</t>
    </rPh>
    <rPh sb="3" eb="5">
      <t>ドジョウ</t>
    </rPh>
    <rPh sb="6" eb="10">
      <t>ヒンシツカンリ</t>
    </rPh>
    <phoneticPr fontId="3"/>
  </si>
  <si>
    <t>同一契機での土壌調査(当該区域において指定を受けるに至った土壌
汚染状況調査)において基準適合が確認された土壌により埋め戻す。</t>
    <phoneticPr fontId="33"/>
  </si>
  <si>
    <t>同一契機での土壌調査(当該区域において指定を受けるに至った土壌
汚染状況調査)において基準適合が確認された土壌により埋め戻した。</t>
    <phoneticPr fontId="33"/>
  </si>
  <si>
    <t>計画では埋戻しを計画していたが、今後の工事の関係で、埋戻しはしないこととした。</t>
    <phoneticPr fontId="3"/>
  </si>
  <si>
    <t>飛び地間移動した土壌により埋め戻す。</t>
  </si>
  <si>
    <t>平成31年環境省告示第６号に基づく分析で基準適合を確認した土壌により埋め戻す。</t>
  </si>
  <si>
    <t>平成31年環境省告示第６号に基づく分析で基準適合を確認した土壌により埋め戻した。</t>
    <phoneticPr fontId="33"/>
  </si>
  <si>
    <t>同一契機の地歴調査により汚染のおそれが無いことが確認された場内土により埋め戻す。（法に基づく要措置区域では選択不可）</t>
    <phoneticPr fontId="3"/>
  </si>
  <si>
    <t>該当なし（掘削を行わない場合、埋戻しをしない場合）</t>
    <phoneticPr fontId="3"/>
  </si>
  <si>
    <t>該当なし（掘削を行わなかった場合、埋戻しをしなかった場合）</t>
    <phoneticPr fontId="3"/>
  </si>
  <si>
    <t>完了確認</t>
    <phoneticPr fontId="3"/>
  </si>
  <si>
    <t>汚染状態の変更</t>
  </si>
  <si>
    <t>舗装厚等の検尺写真及び断面図（含有量基準超過が表層に残置
される場合）</t>
    <phoneticPr fontId="3"/>
  </si>
  <si>
    <t>交付者による管理票の確認</t>
  </si>
  <si>
    <t>写真</t>
  </si>
  <si>
    <t>検尺による出来形確認</t>
  </si>
  <si>
    <t>土壌分析（原位置浄化時のチェックボーリング）</t>
  </si>
  <si>
    <t>汚染土搬出先</t>
    <rPh sb="0" eb="2">
      <t>オセン</t>
    </rPh>
    <rPh sb="2" eb="3">
      <t>ツチ</t>
    </rPh>
    <rPh sb="3" eb="5">
      <t>ハンシュツ</t>
    </rPh>
    <rPh sb="5" eb="6">
      <t>サキ</t>
    </rPh>
    <phoneticPr fontId="3"/>
  </si>
  <si>
    <t>汚染土壌処理施設</t>
    <rPh sb="0" eb="2">
      <t>オセン</t>
    </rPh>
    <rPh sb="2" eb="4">
      <t>ドジョウ</t>
    </rPh>
    <rPh sb="4" eb="6">
      <t>ショリ</t>
    </rPh>
    <rPh sb="6" eb="8">
      <t>シセツ</t>
    </rPh>
    <phoneticPr fontId="3"/>
  </si>
  <si>
    <t>（移動先：</t>
    <phoneticPr fontId="3"/>
  </si>
  <si>
    <t>○○株式会社</t>
    <phoneticPr fontId="3"/>
  </si>
  <si>
    <t>）</t>
  </si>
  <si>
    <t>※飛び地間移動は法7条の届出の場合に選択できます。</t>
    <phoneticPr fontId="3"/>
  </si>
  <si>
    <t>飛び地間移動</t>
  </si>
  <si>
    <t>（移動先：</t>
  </si>
  <si>
    <t>その他（備考欄に詳細を記入すること）</t>
    <rPh sb="4" eb="6">
      <t>ビコウ</t>
    </rPh>
    <rPh sb="6" eb="7">
      <t>ラン</t>
    </rPh>
    <rPh sb="8" eb="10">
      <t>ショウサイ</t>
    </rPh>
    <rPh sb="11" eb="13">
      <t>キニュウ</t>
    </rPh>
    <phoneticPr fontId="21"/>
  </si>
  <si>
    <t>実施措置の着手時期</t>
    <rPh sb="0" eb="2">
      <t>ジッシ</t>
    </rPh>
    <rPh sb="2" eb="4">
      <t>ソチ</t>
    </rPh>
    <rPh sb="5" eb="7">
      <t>チャクシュ</t>
    </rPh>
    <rPh sb="7" eb="9">
      <t>ジキ</t>
    </rPh>
    <phoneticPr fontId="3"/>
  </si>
  <si>
    <t>準備が早く済んだため着手を早めた。</t>
    <phoneticPr fontId="3"/>
  </si>
  <si>
    <t>【工事完了報告書の場合】規則第42条の２第２項各号に掲げる措置の実施が完了した時期</t>
    <rPh sb="1" eb="3">
      <t>コウジ</t>
    </rPh>
    <rPh sb="3" eb="5">
      <t>カンリョウ</t>
    </rPh>
    <rPh sb="5" eb="8">
      <t>ホウコクショ</t>
    </rPh>
    <rPh sb="9" eb="11">
      <t>バアイ</t>
    </rPh>
    <rPh sb="12" eb="14">
      <t>キソク</t>
    </rPh>
    <rPh sb="14" eb="15">
      <t>ダイ</t>
    </rPh>
    <rPh sb="17" eb="18">
      <t>ジョウ</t>
    </rPh>
    <rPh sb="20" eb="21">
      <t>ダイ</t>
    </rPh>
    <rPh sb="22" eb="23">
      <t>コウ</t>
    </rPh>
    <rPh sb="23" eb="25">
      <t>カクゴウ</t>
    </rPh>
    <rPh sb="26" eb="27">
      <t>カカ</t>
    </rPh>
    <rPh sb="29" eb="31">
      <t>ソチ</t>
    </rPh>
    <rPh sb="32" eb="34">
      <t>ジッシ</t>
    </rPh>
    <rPh sb="35" eb="37">
      <t>カンリョウ</t>
    </rPh>
    <rPh sb="39" eb="41">
      <t>ジキ</t>
    </rPh>
    <phoneticPr fontId="3"/>
  </si>
  <si>
    <t>想定より早く工事が完了したため。</t>
    <phoneticPr fontId="3"/>
  </si>
  <si>
    <t>【実施措置完了報告書の場合】実施措置に係る全ての措置の実施が完了した時期</t>
    <rPh sb="1" eb="3">
      <t>ジッシ</t>
    </rPh>
    <rPh sb="3" eb="5">
      <t>ソチ</t>
    </rPh>
    <rPh sb="5" eb="7">
      <t>カンリョウ</t>
    </rPh>
    <rPh sb="7" eb="10">
      <t>ホウコクショ</t>
    </rPh>
    <rPh sb="11" eb="13">
      <t>バアイ</t>
    </rPh>
    <rPh sb="14" eb="16">
      <t>ジッシ</t>
    </rPh>
    <rPh sb="16" eb="18">
      <t>ソチ</t>
    </rPh>
    <rPh sb="19" eb="20">
      <t>カカ</t>
    </rPh>
    <rPh sb="21" eb="22">
      <t>スベ</t>
    </rPh>
    <rPh sb="24" eb="26">
      <t>ソチ</t>
    </rPh>
    <rPh sb="27" eb="29">
      <t>ジッシ</t>
    </rPh>
    <rPh sb="30" eb="32">
      <t>カンリョウ</t>
    </rPh>
    <rPh sb="34" eb="36">
      <t>ジキ</t>
    </rPh>
    <phoneticPr fontId="3"/>
  </si>
  <si>
    <t>環境保全対策</t>
    <rPh sb="0" eb="2">
      <t>カンキョウ</t>
    </rPh>
    <rPh sb="2" eb="4">
      <t>ホゼン</t>
    </rPh>
    <rPh sb="4" eb="6">
      <t>タイサク</t>
    </rPh>
    <phoneticPr fontId="3"/>
  </si>
  <si>
    <t>お知らせ看板</t>
    <rPh sb="1" eb="2">
      <t>シ</t>
    </rPh>
    <rPh sb="4" eb="6">
      <t>カンバン</t>
    </rPh>
    <phoneticPr fontId="3"/>
  </si>
  <si>
    <t>仮囲いの設置</t>
    <rPh sb="0" eb="2">
      <t>カリガコ</t>
    </rPh>
    <rPh sb="4" eb="6">
      <t>セッチ</t>
    </rPh>
    <phoneticPr fontId="21"/>
  </si>
  <si>
    <t>散水</t>
    <rPh sb="0" eb="2">
      <t>サンスイ</t>
    </rPh>
    <phoneticPr fontId="21"/>
  </si>
  <si>
    <t>シート養生</t>
    <rPh sb="3" eb="5">
      <t>ヨウジョウ</t>
    </rPh>
    <phoneticPr fontId="21"/>
  </si>
  <si>
    <t>敷鉄板</t>
    <rPh sb="0" eb="3">
      <t>シキテッパン</t>
    </rPh>
    <phoneticPr fontId="21"/>
  </si>
  <si>
    <t>コンテナ(内袋付)やフレコンバック(内袋付)を使用した汚染土壌運搬</t>
    <rPh sb="23" eb="25">
      <t>シヨウ</t>
    </rPh>
    <rPh sb="27" eb="29">
      <t>オセン</t>
    </rPh>
    <rPh sb="29" eb="31">
      <t>ドジョウ</t>
    </rPh>
    <rPh sb="31" eb="33">
      <t>ウンパン</t>
    </rPh>
    <phoneticPr fontId="21"/>
  </si>
  <si>
    <t>防塵用フェンス・ネットの設置</t>
    <rPh sb="0" eb="3">
      <t>ボウジンヨウ</t>
    </rPh>
    <rPh sb="12" eb="14">
      <t>セッチ</t>
    </rPh>
    <phoneticPr fontId="3"/>
  </si>
  <si>
    <t>負圧テントの設置、排ガス処理</t>
    <rPh sb="0" eb="2">
      <t>フアツ</t>
    </rPh>
    <rPh sb="6" eb="8">
      <t>セッチ</t>
    </rPh>
    <rPh sb="9" eb="10">
      <t>ハイ</t>
    </rPh>
    <rPh sb="12" eb="14">
      <t>ショリ</t>
    </rPh>
    <phoneticPr fontId="3"/>
  </si>
  <si>
    <r>
      <rPr>
        <sz val="10.5"/>
        <rFont val="Meiryo UI"/>
        <family val="3"/>
        <charset val="128"/>
      </rPr>
      <t>粉塵又は有害物質濃度等の</t>
    </r>
    <r>
      <rPr>
        <sz val="10.5"/>
        <color theme="1"/>
        <rFont val="Meiryo UI"/>
        <family val="3"/>
        <charset val="128"/>
      </rPr>
      <t>周辺環境の監視（大気モニタリング）</t>
    </r>
    <rPh sb="0" eb="2">
      <t>フンジン</t>
    </rPh>
    <rPh sb="2" eb="3">
      <t>マタ</t>
    </rPh>
    <rPh sb="4" eb="6">
      <t>ユウガイ</t>
    </rPh>
    <rPh sb="6" eb="8">
      <t>ブッシツ</t>
    </rPh>
    <rPh sb="8" eb="10">
      <t>ノウド</t>
    </rPh>
    <rPh sb="10" eb="11">
      <t>ナド</t>
    </rPh>
    <rPh sb="12" eb="14">
      <t>シュウヘン</t>
    </rPh>
    <rPh sb="14" eb="16">
      <t>カンキョウ</t>
    </rPh>
    <rPh sb="17" eb="19">
      <t>カンシ</t>
    </rPh>
    <rPh sb="20" eb="22">
      <t>タイキ</t>
    </rPh>
    <phoneticPr fontId="3"/>
  </si>
  <si>
    <t>搬出車両の洗浄</t>
    <rPh sb="0" eb="2">
      <t>ハンシュツ</t>
    </rPh>
    <rPh sb="2" eb="4">
      <t>シャリョウ</t>
    </rPh>
    <rPh sb="5" eb="7">
      <t>センジョウ</t>
    </rPh>
    <phoneticPr fontId="3"/>
  </si>
  <si>
    <t>排水処理施設の設置、排水分析</t>
    <rPh sb="0" eb="2">
      <t>ハイスイ</t>
    </rPh>
    <rPh sb="2" eb="4">
      <t>ショリ</t>
    </rPh>
    <rPh sb="4" eb="6">
      <t>シセツ</t>
    </rPh>
    <rPh sb="7" eb="9">
      <t>セッチ</t>
    </rPh>
    <rPh sb="10" eb="12">
      <t>ハイスイ</t>
    </rPh>
    <rPh sb="12" eb="14">
      <t>ブンセキ</t>
    </rPh>
    <phoneticPr fontId="3"/>
  </si>
  <si>
    <t>運搬時の被覆（シート被覆等）</t>
    <rPh sb="0" eb="2">
      <t>ウンパン</t>
    </rPh>
    <rPh sb="2" eb="3">
      <t>ジ</t>
    </rPh>
    <rPh sb="4" eb="6">
      <t>ヒフク</t>
    </rPh>
    <rPh sb="10" eb="12">
      <t>ヒフク</t>
    </rPh>
    <rPh sb="12" eb="13">
      <t>ナド</t>
    </rPh>
    <phoneticPr fontId="3"/>
  </si>
  <si>
    <t>運搬時の積載状況の随時確認</t>
    <rPh sb="0" eb="2">
      <t>ウンパン</t>
    </rPh>
    <rPh sb="2" eb="3">
      <t>ジ</t>
    </rPh>
    <rPh sb="4" eb="6">
      <t>セキサイ</t>
    </rPh>
    <rPh sb="6" eb="8">
      <t>ジョウキョウ</t>
    </rPh>
    <rPh sb="9" eb="11">
      <t>ズイジ</t>
    </rPh>
    <rPh sb="11" eb="13">
      <t>カクニン</t>
    </rPh>
    <phoneticPr fontId="3"/>
  </si>
  <si>
    <t>低騒音、低振動の機械の使用</t>
    <rPh sb="0" eb="3">
      <t>テイソウオン</t>
    </rPh>
    <rPh sb="4" eb="7">
      <t>テイシンドウ</t>
    </rPh>
    <rPh sb="8" eb="10">
      <t>キカイ</t>
    </rPh>
    <rPh sb="11" eb="13">
      <t>シヨウ</t>
    </rPh>
    <phoneticPr fontId="3"/>
  </si>
  <si>
    <t>作業員の衛生管理（靴の洗浄等）</t>
    <rPh sb="0" eb="3">
      <t>サギョウイン</t>
    </rPh>
    <rPh sb="4" eb="6">
      <t>エイセイ</t>
    </rPh>
    <rPh sb="6" eb="8">
      <t>カンリ</t>
    </rPh>
    <rPh sb="9" eb="10">
      <t>クツ</t>
    </rPh>
    <rPh sb="11" eb="13">
      <t>センジョウ</t>
    </rPh>
    <rPh sb="13" eb="14">
      <t>ナド</t>
    </rPh>
    <phoneticPr fontId="3"/>
  </si>
  <si>
    <t>措置の完了確認として今後、２年間モニタリングを行う。</t>
    <phoneticPr fontId="3"/>
  </si>
  <si>
    <t>条例における地下水汚染拡大防止区域に対する対策の報告</t>
    <phoneticPr fontId="3"/>
  </si>
  <si>
    <t>都条例に関わる届出の有無</t>
    <phoneticPr fontId="3"/>
  </si>
  <si>
    <t>※都条例第117条契機の案件について、平成31年4月1日以降に条例第117条第2項の届出を行った場合及び条例116条契機の場合には、「有」を選択してください。</t>
    <phoneticPr fontId="3"/>
  </si>
  <si>
    <t>東京都土壌汚染対策指針に定める地下水汚染拡大防止区域の該当の有無</t>
    <phoneticPr fontId="3"/>
  </si>
  <si>
    <t>※対象地または対象地境界において第二溶出量基準超過または第二地下水基準超過があり、かつ、都条例規則第55条第3項に定める土地に
該当しない場合は「有」を選択してください。</t>
    <phoneticPr fontId="3"/>
  </si>
  <si>
    <t>代表地点における地下水調査における地下水基準超過の有無</t>
    <phoneticPr fontId="3"/>
  </si>
  <si>
    <t>※「第二地下水基準超過」の場合で措置として地下水の水質の継続監視のみを選択した場合、期間の定めがなくなります。</t>
    <phoneticPr fontId="3"/>
  </si>
  <si>
    <t>地下水汚染拡大防止区域における地下水基準超過の有無</t>
    <phoneticPr fontId="3"/>
  </si>
  <si>
    <t>対象地境界における地下水調査での地下水基準超過の有無</t>
    <phoneticPr fontId="3"/>
  </si>
  <si>
    <t>※「第二地下水基準超過」の場合、地下水の継続監視（単独での措置）は選択できません。</t>
    <phoneticPr fontId="3"/>
  </si>
  <si>
    <t>地下水汚染拡大防止区域に対する措置</t>
    <phoneticPr fontId="3"/>
  </si>
  <si>
    <t>土壌汚染の除去（汚染土壌の掘削による除去）</t>
    <phoneticPr fontId="3"/>
  </si>
  <si>
    <t>土壌汚染の除去（汚染土壌の掘削による除去）</t>
  </si>
  <si>
    <t>土壌汚染の除去（原位置での浄化による除去）</t>
    <rPh sb="0" eb="2">
      <t>ドジョウ</t>
    </rPh>
    <rPh sb="2" eb="4">
      <t>オセン</t>
    </rPh>
    <rPh sb="5" eb="7">
      <t>ジョキョ</t>
    </rPh>
    <rPh sb="8" eb="11">
      <t>ゲンイチ</t>
    </rPh>
    <rPh sb="13" eb="15">
      <t>ジョウカ</t>
    </rPh>
    <rPh sb="18" eb="20">
      <t>ジョキョ</t>
    </rPh>
    <phoneticPr fontId="3"/>
  </si>
  <si>
    <t>一定濃度を超える土壌汚染の除去
（第二溶出量を超える汚染土壌の掘削による除去）
※溶出量基準超過による要対策区域の場合選択不可</t>
    <rPh sb="0" eb="2">
      <t>イッテイ</t>
    </rPh>
    <rPh sb="2" eb="4">
      <t>ノウド</t>
    </rPh>
    <rPh sb="5" eb="6">
      <t>コ</t>
    </rPh>
    <rPh sb="8" eb="10">
      <t>ドジョウ</t>
    </rPh>
    <rPh sb="10" eb="12">
      <t>オセン</t>
    </rPh>
    <rPh sb="13" eb="15">
      <t>ジョキョ</t>
    </rPh>
    <rPh sb="17" eb="19">
      <t>ダイニ</t>
    </rPh>
    <rPh sb="19" eb="21">
      <t>ヨウシュツ</t>
    </rPh>
    <rPh sb="21" eb="22">
      <t>リョウ</t>
    </rPh>
    <rPh sb="23" eb="24">
      <t>コ</t>
    </rPh>
    <rPh sb="26" eb="28">
      <t>オセン</t>
    </rPh>
    <rPh sb="28" eb="30">
      <t>ドジョウ</t>
    </rPh>
    <rPh sb="31" eb="33">
      <t>クッサク</t>
    </rPh>
    <rPh sb="36" eb="38">
      <t>ジョキョ</t>
    </rPh>
    <rPh sb="41" eb="43">
      <t>ヨウシュツ</t>
    </rPh>
    <rPh sb="43" eb="44">
      <t>リョウ</t>
    </rPh>
    <rPh sb="44" eb="46">
      <t>キジュン</t>
    </rPh>
    <rPh sb="46" eb="48">
      <t>チョウカ</t>
    </rPh>
    <rPh sb="51" eb="52">
      <t>ヨウ</t>
    </rPh>
    <rPh sb="52" eb="54">
      <t>タイサク</t>
    </rPh>
    <rPh sb="54" eb="56">
      <t>クイキ</t>
    </rPh>
    <rPh sb="57" eb="59">
      <t>バアイ</t>
    </rPh>
    <rPh sb="59" eb="61">
      <t>センタク</t>
    </rPh>
    <rPh sb="61" eb="63">
      <t>フカ</t>
    </rPh>
    <phoneticPr fontId="3"/>
  </si>
  <si>
    <t>一定濃度を超える土壌汚染の除去
（第二溶出量を超える汚染土壌の原位置での浄化による除去）
※溶出量基準超過による要対策区域の場合選択不可</t>
    <rPh sb="0" eb="2">
      <t>イッテイ</t>
    </rPh>
    <rPh sb="2" eb="4">
      <t>ノウド</t>
    </rPh>
    <rPh sb="5" eb="6">
      <t>コ</t>
    </rPh>
    <rPh sb="8" eb="10">
      <t>ドジョウ</t>
    </rPh>
    <rPh sb="10" eb="12">
      <t>オセン</t>
    </rPh>
    <rPh sb="13" eb="15">
      <t>ジョキョ</t>
    </rPh>
    <rPh sb="17" eb="19">
      <t>ダイニ</t>
    </rPh>
    <rPh sb="19" eb="21">
      <t>ヨウシュツ</t>
    </rPh>
    <rPh sb="21" eb="22">
      <t>リョウ</t>
    </rPh>
    <rPh sb="23" eb="24">
      <t>コ</t>
    </rPh>
    <rPh sb="26" eb="28">
      <t>オセン</t>
    </rPh>
    <rPh sb="28" eb="30">
      <t>ドジョウ</t>
    </rPh>
    <rPh sb="31" eb="34">
      <t>ゲンイチ</t>
    </rPh>
    <rPh sb="36" eb="38">
      <t>ジョウカ</t>
    </rPh>
    <rPh sb="41" eb="43">
      <t>ジョキョ</t>
    </rPh>
    <phoneticPr fontId="3"/>
  </si>
  <si>
    <t>一定濃度を超える土壌汚染の除去
（第二地下水基準を超える地下水の浄化）
※溶出量基準超過による要対策区域の場合選択不可</t>
    <rPh sb="0" eb="2">
      <t>イッテイ</t>
    </rPh>
    <rPh sb="2" eb="4">
      <t>ノウド</t>
    </rPh>
    <rPh sb="5" eb="6">
      <t>コ</t>
    </rPh>
    <rPh sb="8" eb="10">
      <t>ドジョウ</t>
    </rPh>
    <rPh sb="10" eb="12">
      <t>オセン</t>
    </rPh>
    <rPh sb="13" eb="15">
      <t>ジョキョ</t>
    </rPh>
    <rPh sb="17" eb="19">
      <t>ダイニ</t>
    </rPh>
    <rPh sb="19" eb="22">
      <t>チカスイ</t>
    </rPh>
    <rPh sb="22" eb="24">
      <t>キジュン</t>
    </rPh>
    <rPh sb="25" eb="26">
      <t>コ</t>
    </rPh>
    <rPh sb="28" eb="31">
      <t>チカスイ</t>
    </rPh>
    <rPh sb="32" eb="34">
      <t>ジョウカ</t>
    </rPh>
    <phoneticPr fontId="3"/>
  </si>
  <si>
    <t>封じ込め（原位置封じ込め）</t>
    <rPh sb="0" eb="1">
      <t>フウ</t>
    </rPh>
    <rPh sb="2" eb="3">
      <t>コ</t>
    </rPh>
    <rPh sb="5" eb="8">
      <t>ゲンイチ</t>
    </rPh>
    <rPh sb="8" eb="9">
      <t>フウ</t>
    </rPh>
    <rPh sb="10" eb="11">
      <t>コ</t>
    </rPh>
    <phoneticPr fontId="3"/>
  </si>
  <si>
    <t>封じ込め（遮水工封じ込め）</t>
    <rPh sb="0" eb="1">
      <t>フウ</t>
    </rPh>
    <rPh sb="2" eb="3">
      <t>コ</t>
    </rPh>
    <rPh sb="5" eb="7">
      <t>シャスイ</t>
    </rPh>
    <rPh sb="7" eb="8">
      <t>コウ</t>
    </rPh>
    <rPh sb="8" eb="9">
      <t>フウ</t>
    </rPh>
    <rPh sb="10" eb="11">
      <t>コ</t>
    </rPh>
    <phoneticPr fontId="3"/>
  </si>
  <si>
    <t>封じ込め（遮断工封じ込め）</t>
    <rPh sb="0" eb="1">
      <t>フウ</t>
    </rPh>
    <rPh sb="2" eb="3">
      <t>コ</t>
    </rPh>
    <rPh sb="5" eb="7">
      <t>シャダン</t>
    </rPh>
    <rPh sb="7" eb="8">
      <t>コウ</t>
    </rPh>
    <rPh sb="8" eb="9">
      <t>フウ</t>
    </rPh>
    <rPh sb="10" eb="11">
      <t>コ</t>
    </rPh>
    <phoneticPr fontId="3"/>
  </si>
  <si>
    <t>不溶化（原位置不溶化）</t>
    <rPh sb="0" eb="2">
      <t>フヨウ</t>
    </rPh>
    <rPh sb="2" eb="3">
      <t>カ</t>
    </rPh>
    <rPh sb="4" eb="7">
      <t>ゲンイチ</t>
    </rPh>
    <phoneticPr fontId="3"/>
  </si>
  <si>
    <t>不溶化（不溶化埋戻し）</t>
    <rPh sb="0" eb="2">
      <t>フヨウ</t>
    </rPh>
    <rPh sb="2" eb="3">
      <t>カ</t>
    </rPh>
    <rPh sb="7" eb="9">
      <t>ウメモド</t>
    </rPh>
    <phoneticPr fontId="3"/>
  </si>
  <si>
    <t>地下水汚染の拡大の防止
（揚水施設による地下水汚染の拡大の防止）</t>
    <rPh sb="0" eb="3">
      <t>チカスイ</t>
    </rPh>
    <rPh sb="3" eb="5">
      <t>オセン</t>
    </rPh>
    <rPh sb="6" eb="8">
      <t>カクダイ</t>
    </rPh>
    <rPh sb="9" eb="11">
      <t>ボウシ</t>
    </rPh>
    <rPh sb="13" eb="15">
      <t>ヨウスイ</t>
    </rPh>
    <rPh sb="15" eb="17">
      <t>シセツ</t>
    </rPh>
    <rPh sb="20" eb="23">
      <t>チカスイ</t>
    </rPh>
    <rPh sb="23" eb="25">
      <t>オセン</t>
    </rPh>
    <rPh sb="26" eb="28">
      <t>カクダイ</t>
    </rPh>
    <rPh sb="29" eb="31">
      <t>ボウシ</t>
    </rPh>
    <phoneticPr fontId="3"/>
  </si>
  <si>
    <t>地下水汚染の拡大の防止
（透過性地下水浄化壁による地下水汚染の拡大の防止）</t>
    <rPh sb="0" eb="3">
      <t>チカスイ</t>
    </rPh>
    <rPh sb="3" eb="5">
      <t>オセン</t>
    </rPh>
    <rPh sb="6" eb="8">
      <t>カクダイ</t>
    </rPh>
    <rPh sb="9" eb="11">
      <t>ボウシ</t>
    </rPh>
    <rPh sb="13" eb="16">
      <t>トウカセイ</t>
    </rPh>
    <rPh sb="16" eb="19">
      <t>チカスイ</t>
    </rPh>
    <rPh sb="19" eb="21">
      <t>ジョウカ</t>
    </rPh>
    <rPh sb="21" eb="22">
      <t>カベ</t>
    </rPh>
    <rPh sb="25" eb="28">
      <t>チカスイ</t>
    </rPh>
    <rPh sb="28" eb="30">
      <t>オセン</t>
    </rPh>
    <rPh sb="31" eb="33">
      <t>カクダイ</t>
    </rPh>
    <rPh sb="34" eb="36">
      <t>ボウシ</t>
    </rPh>
    <phoneticPr fontId="3"/>
  </si>
  <si>
    <t>地下水の水質の継続監視（単独での措置）
※対象地境界において第二地下水汚染がある場合、選択不可</t>
    <rPh sb="0" eb="3">
      <t>チカスイ</t>
    </rPh>
    <rPh sb="4" eb="6">
      <t>スイシツ</t>
    </rPh>
    <rPh sb="7" eb="9">
      <t>ケイゾク</t>
    </rPh>
    <rPh sb="9" eb="11">
      <t>カンシ</t>
    </rPh>
    <rPh sb="12" eb="14">
      <t>タンドク</t>
    </rPh>
    <rPh sb="16" eb="18">
      <t>ソチ</t>
    </rPh>
    <rPh sb="21" eb="23">
      <t>タイショウ</t>
    </rPh>
    <rPh sb="23" eb="24">
      <t>チ</t>
    </rPh>
    <rPh sb="24" eb="26">
      <t>キョウカイ</t>
    </rPh>
    <rPh sb="30" eb="32">
      <t>ダイニ</t>
    </rPh>
    <rPh sb="32" eb="35">
      <t>チカスイ</t>
    </rPh>
    <rPh sb="35" eb="37">
      <t>オセン</t>
    </rPh>
    <rPh sb="40" eb="42">
      <t>バアイ</t>
    </rPh>
    <rPh sb="43" eb="45">
      <t>センタク</t>
    </rPh>
    <rPh sb="45" eb="47">
      <t>フカ</t>
    </rPh>
    <phoneticPr fontId="3"/>
  </si>
  <si>
    <t>測定頻度</t>
    <rPh sb="0" eb="2">
      <t>ソクテイ</t>
    </rPh>
    <rPh sb="2" eb="4">
      <t>ヒンド</t>
    </rPh>
    <phoneticPr fontId="3"/>
  </si>
  <si>
    <t>1年目</t>
    <rPh sb="1" eb="3">
      <t>ネンメ</t>
    </rPh>
    <phoneticPr fontId="3"/>
  </si>
  <si>
    <t>年4回以上</t>
  </si>
  <si>
    <t>2年目～10年目</t>
    <rPh sb="1" eb="3">
      <t>ネンメ</t>
    </rPh>
    <rPh sb="6" eb="8">
      <t>ネンメ</t>
    </rPh>
    <phoneticPr fontId="3"/>
  </si>
  <si>
    <t>年2回以上</t>
  </si>
  <si>
    <t>11年目以降</t>
    <rPh sb="2" eb="4">
      <t>ネンメ</t>
    </rPh>
    <rPh sb="4" eb="6">
      <t>イコウ</t>
    </rPh>
    <phoneticPr fontId="3"/>
  </si>
  <si>
    <t>地下水の水質の継続監視（他の措置と同時実施）</t>
    <rPh sb="0" eb="3">
      <t>チカスイ</t>
    </rPh>
    <rPh sb="4" eb="6">
      <t>スイシツ</t>
    </rPh>
    <rPh sb="7" eb="9">
      <t>ケイゾク</t>
    </rPh>
    <rPh sb="9" eb="11">
      <t>カンシ</t>
    </rPh>
    <rPh sb="12" eb="13">
      <t>タ</t>
    </rPh>
    <rPh sb="14" eb="16">
      <t>ソチ</t>
    </rPh>
    <rPh sb="17" eb="19">
      <t>ドウジ</t>
    </rPh>
    <rPh sb="19" eb="21">
      <t>ジッシ</t>
    </rPh>
    <phoneticPr fontId="3"/>
  </si>
  <si>
    <t>年間の回数</t>
    <rPh sb="0" eb="2">
      <t>ネンカン</t>
    </rPh>
    <rPh sb="3" eb="5">
      <t>カイスウ</t>
    </rPh>
    <phoneticPr fontId="3"/>
  </si>
  <si>
    <t>土壌入換え（区域外土壌入換え）</t>
    <phoneticPr fontId="3"/>
  </si>
  <si>
    <t>土壌入換え（区域内土壌入換え）</t>
    <phoneticPr fontId="3"/>
  </si>
  <si>
    <t>措置が適切に実施されたことの確認</t>
    <rPh sb="0" eb="2">
      <t>ソチ</t>
    </rPh>
    <rPh sb="3" eb="5">
      <t>テキセツ</t>
    </rPh>
    <rPh sb="6" eb="8">
      <t>ジッシ</t>
    </rPh>
    <rPh sb="14" eb="16">
      <t>カクニン</t>
    </rPh>
    <phoneticPr fontId="3"/>
  </si>
  <si>
    <t>検尺等による出来高確認</t>
    <rPh sb="0" eb="2">
      <t>ケンジャク</t>
    </rPh>
    <rPh sb="2" eb="3">
      <t>トウ</t>
    </rPh>
    <rPh sb="6" eb="9">
      <t>デキダカ</t>
    </rPh>
    <rPh sb="9" eb="11">
      <t>カクニン</t>
    </rPh>
    <phoneticPr fontId="1"/>
  </si>
  <si>
    <t>地下水のモニタリング</t>
    <rPh sb="0" eb="3">
      <t>チカスイ</t>
    </rPh>
    <phoneticPr fontId="1"/>
  </si>
  <si>
    <t>構造物に囲まれた範囲に観測井を設け、
地下水等の侵入がないことの確認</t>
    <rPh sb="0" eb="3">
      <t>コウゾウブツ</t>
    </rPh>
    <rPh sb="4" eb="5">
      <t>カコ</t>
    </rPh>
    <rPh sb="8" eb="10">
      <t>ハンイ</t>
    </rPh>
    <rPh sb="11" eb="13">
      <t>カンソク</t>
    </rPh>
    <rPh sb="13" eb="14">
      <t>イ</t>
    </rPh>
    <rPh sb="15" eb="16">
      <t>モウ</t>
    </rPh>
    <rPh sb="19" eb="22">
      <t>チカスイ</t>
    </rPh>
    <rPh sb="22" eb="23">
      <t>トウ</t>
    </rPh>
    <rPh sb="24" eb="26">
      <t>シンニュウ</t>
    </rPh>
    <rPh sb="32" eb="34">
      <t>カクニン</t>
    </rPh>
    <phoneticPr fontId="1"/>
  </si>
  <si>
    <t>その他（備考に記入）</t>
    <rPh sb="2" eb="3">
      <t>タ</t>
    </rPh>
    <rPh sb="4" eb="6">
      <t>ビコウ</t>
    </rPh>
    <rPh sb="7" eb="9">
      <t>キニュウ</t>
    </rPh>
    <phoneticPr fontId="1"/>
  </si>
  <si>
    <t>措置の完了の要件を満たすことの確認</t>
    <rPh sb="0" eb="2">
      <t>ソチ</t>
    </rPh>
    <rPh sb="3" eb="5">
      <t>カンリョウ</t>
    </rPh>
    <rPh sb="6" eb="8">
      <t>ヨウケン</t>
    </rPh>
    <rPh sb="9" eb="10">
      <t>ミ</t>
    </rPh>
    <rPh sb="15" eb="17">
      <t>カクニン</t>
    </rPh>
    <phoneticPr fontId="3"/>
  </si>
  <si>
    <t>①地下水測定（1年に4回以上定期的に地下水を採取し、第二地下水地下水基準以下である状態が2年間継続継続すことの確認）</t>
  </si>
  <si>
    <t>②地下水測定（1回以上地下水を採取し、第二地下水基準以下であることの確認）</t>
    <rPh sb="1" eb="4">
      <t>チカスイ</t>
    </rPh>
    <rPh sb="4" eb="6">
      <t>ソクテイ</t>
    </rPh>
    <rPh sb="8" eb="11">
      <t>カイイジョウ</t>
    </rPh>
    <rPh sb="11" eb="14">
      <t>チカスイ</t>
    </rPh>
    <rPh sb="15" eb="17">
      <t>サイシュ</t>
    </rPh>
    <rPh sb="19" eb="21">
      <t>ダイニ</t>
    </rPh>
    <rPh sb="21" eb="24">
      <t>チカスイ</t>
    </rPh>
    <rPh sb="24" eb="26">
      <t>キジュン</t>
    </rPh>
    <rPh sb="26" eb="28">
      <t>イカ</t>
    </rPh>
    <rPh sb="34" eb="36">
      <t>カクニン</t>
    </rPh>
    <phoneticPr fontId="35"/>
  </si>
  <si>
    <t>③地下水測定（汚染土壌を全量除去し、汚染土壌がなくなったことの確認として地下水モニタリングを実施）</t>
    <rPh sb="1" eb="4">
      <t>チカスイ</t>
    </rPh>
    <rPh sb="4" eb="6">
      <t>ソクテイ</t>
    </rPh>
    <rPh sb="7" eb="9">
      <t>オセン</t>
    </rPh>
    <rPh sb="9" eb="11">
      <t>ドジョウ</t>
    </rPh>
    <rPh sb="12" eb="14">
      <t>ゼンリョウ</t>
    </rPh>
    <rPh sb="14" eb="16">
      <t>ジョキョ</t>
    </rPh>
    <rPh sb="18" eb="20">
      <t>オセン</t>
    </rPh>
    <rPh sb="20" eb="22">
      <t>ドジョウ</t>
    </rPh>
    <rPh sb="31" eb="33">
      <t>カクニン</t>
    </rPh>
    <rPh sb="36" eb="39">
      <t>チカスイ</t>
    </rPh>
    <rPh sb="46" eb="48">
      <t>ジッシ</t>
    </rPh>
    <phoneticPr fontId="35"/>
  </si>
  <si>
    <t>上記①～③を選択した場合、地下水測定の終期に、対象地境界において地下水を採取し、第二地下水基準以下であることの確認</t>
    <rPh sb="0" eb="2">
      <t>ジョウキ</t>
    </rPh>
    <rPh sb="6" eb="8">
      <t>センタク</t>
    </rPh>
    <rPh sb="10" eb="12">
      <t>バアイ</t>
    </rPh>
    <rPh sb="13" eb="16">
      <t>チカスイ</t>
    </rPh>
    <rPh sb="16" eb="18">
      <t>ソクテイ</t>
    </rPh>
    <rPh sb="19" eb="21">
      <t>シュウキ</t>
    </rPh>
    <rPh sb="23" eb="26">
      <t>タイショウチ</t>
    </rPh>
    <rPh sb="26" eb="28">
      <t>キョウカイ</t>
    </rPh>
    <rPh sb="32" eb="35">
      <t>チカスイ</t>
    </rPh>
    <rPh sb="36" eb="38">
      <t>サイシュ</t>
    </rPh>
    <rPh sb="40" eb="42">
      <t>ダイニ</t>
    </rPh>
    <rPh sb="42" eb="45">
      <t>チカスイ</t>
    </rPh>
    <rPh sb="45" eb="47">
      <t>キジュン</t>
    </rPh>
    <rPh sb="47" eb="49">
      <t>イカ</t>
    </rPh>
    <rPh sb="55" eb="57">
      <t>カクニン</t>
    </rPh>
    <phoneticPr fontId="35"/>
  </si>
  <si>
    <t>④措置として地下水の水質の継続監視を選択したため、引き続き地下水継続監視を行う。</t>
    <rPh sb="1" eb="3">
      <t>ソチ</t>
    </rPh>
    <rPh sb="2" eb="3">
      <t>チ</t>
    </rPh>
    <rPh sb="6" eb="9">
      <t>チカスイ</t>
    </rPh>
    <rPh sb="10" eb="12">
      <t>スイシツ</t>
    </rPh>
    <rPh sb="13" eb="15">
      <t>ケイゾク</t>
    </rPh>
    <rPh sb="15" eb="17">
      <t>カンシ</t>
    </rPh>
    <rPh sb="18" eb="20">
      <t>センタク</t>
    </rPh>
    <rPh sb="25" eb="26">
      <t>ヒ</t>
    </rPh>
    <rPh sb="27" eb="28">
      <t>ツヅ</t>
    </rPh>
    <rPh sb="29" eb="32">
      <t>チカスイ</t>
    </rPh>
    <rPh sb="32" eb="34">
      <t>ケイゾク</t>
    </rPh>
    <rPh sb="34" eb="36">
      <t>カンシ</t>
    </rPh>
    <rPh sb="37" eb="38">
      <t>オコナ</t>
    </rPh>
    <phoneticPr fontId="35"/>
  </si>
  <si>
    <t>措置完了後に条例上の要管理区域に設定される区画の有無</t>
    <phoneticPr fontId="3"/>
  </si>
  <si>
    <t>区間名：</t>
    <rPh sb="0" eb="2">
      <t>クカン</t>
    </rPh>
    <rPh sb="2" eb="3">
      <t>メイ</t>
    </rPh>
    <phoneticPr fontId="3"/>
  </si>
  <si>
    <t>○○</t>
    <phoneticPr fontId="3"/>
  </si>
  <si>
    <t>措置完了後に条例上の要管理区域に設定される区画の有無が「有」の場合は、区間名を記入してください。</t>
    <rPh sb="28" eb="29">
      <t>ア</t>
    </rPh>
    <rPh sb="31" eb="33">
      <t>バアイ</t>
    </rPh>
    <rPh sb="35" eb="37">
      <t>クカン</t>
    </rPh>
    <rPh sb="37" eb="38">
      <t>メイ</t>
    </rPh>
    <rPh sb="39" eb="41">
      <t>キニュウ</t>
    </rPh>
    <phoneticPr fontId="3"/>
  </si>
  <si>
    <t>措置完了後に条例上の区域設定がなくなる区画の有無</t>
    <phoneticPr fontId="3"/>
  </si>
  <si>
    <t>措置完了後に条例上の区域設定がなくなる区画の有無が「有」の場合は、区間名を記入してください。さい。</t>
    <phoneticPr fontId="3"/>
  </si>
  <si>
    <t>本報告後の地下水の継続監視の実施計画</t>
    <phoneticPr fontId="3"/>
  </si>
  <si>
    <t>引き続き、5年間の地下水モニタリング</t>
    <phoneticPr fontId="3"/>
  </si>
  <si>
    <t xml:space="preserve">
※単独の措置として地下水の継続監視を選択した場合、記入する</t>
    <phoneticPr fontId="33"/>
  </si>
  <si>
    <t>終期の設定のない、地下水モニタリング</t>
    <phoneticPr fontId="3"/>
  </si>
  <si>
    <t>※モニタリング終了後、区域設定を解除するまたは区域を変更する場合、第31号様式または第33号の２様式の届出の提出が必要です。</t>
    <phoneticPr fontId="3"/>
  </si>
  <si>
    <t>相違点一覧（工事完了報告用）</t>
    <phoneticPr fontId="3"/>
  </si>
  <si>
    <t>（形質変更時要届出区域における工事完了報告書、土壌地下水汚染対策完了届出書、汚染拡散防止措置完了届出書（条例は要対策区域を除く））</t>
    <rPh sb="5" eb="6">
      <t>ジ</t>
    </rPh>
    <phoneticPr fontId="3"/>
  </si>
  <si>
    <t>土地の形質の変更の種類</t>
    <rPh sb="0" eb="2">
      <t>トチ</t>
    </rPh>
    <phoneticPr fontId="1"/>
  </si>
  <si>
    <t>都条例に関わる届出の有無</t>
  </si>
  <si>
    <t>有無</t>
    <rPh sb="0" eb="1">
      <t>ア</t>
    </rPh>
    <rPh sb="1" eb="2">
      <t>ナ</t>
    </rPh>
    <phoneticPr fontId="3"/>
  </si>
  <si>
    <t>地下水基準</t>
    <rPh sb="0" eb="3">
      <t>チカスイ</t>
    </rPh>
    <rPh sb="3" eb="5">
      <t>キジュン</t>
    </rPh>
    <phoneticPr fontId="3"/>
  </si>
  <si>
    <t>【措置】地下水の水質の測定（汚染あり）</t>
  </si>
  <si>
    <t>有（条例第117条第6項代用）</t>
    <phoneticPr fontId="3"/>
  </si>
  <si>
    <t>基準適合</t>
    <phoneticPr fontId="3"/>
  </si>
  <si>
    <r>
      <rPr>
        <sz val="11"/>
        <rFont val="游ゴシック"/>
        <family val="3"/>
        <charset val="128"/>
        <scheme val="minor"/>
      </rPr>
      <t>1年目から</t>
    </r>
    <r>
      <rPr>
        <sz val="11"/>
        <rFont val="Calibri"/>
        <family val="2"/>
      </rPr>
      <t>3</t>
    </r>
    <r>
      <rPr>
        <sz val="11"/>
        <rFont val="游ゴシック"/>
        <family val="3"/>
        <charset val="128"/>
        <scheme val="minor"/>
      </rPr>
      <t>年目は年</t>
    </r>
    <r>
      <rPr>
        <sz val="11"/>
        <rFont val="Calibri"/>
        <family val="2"/>
      </rPr>
      <t>1</t>
    </r>
    <r>
      <rPr>
        <sz val="11"/>
        <rFont val="游ゴシック"/>
        <family val="3"/>
        <charset val="128"/>
        <scheme val="minor"/>
      </rPr>
      <t>回以上、</t>
    </r>
    <r>
      <rPr>
        <sz val="11"/>
        <rFont val="Calibri"/>
        <family val="2"/>
      </rPr>
      <t>4</t>
    </r>
    <r>
      <rPr>
        <sz val="11"/>
        <rFont val="游ゴシック"/>
        <family val="3"/>
        <charset val="128"/>
        <scheme val="minor"/>
      </rPr>
      <t>年目と</t>
    </r>
    <r>
      <rPr>
        <sz val="11"/>
        <rFont val="Calibri"/>
        <family val="2"/>
      </rPr>
      <t>5</t>
    </r>
    <r>
      <rPr>
        <sz val="11"/>
        <rFont val="游ゴシック"/>
        <family val="3"/>
        <charset val="128"/>
        <scheme val="minor"/>
      </rPr>
      <t>年目は年</t>
    </r>
    <r>
      <rPr>
        <sz val="11"/>
        <rFont val="Calibri"/>
        <family val="2"/>
      </rPr>
      <t>4</t>
    </r>
    <r>
      <rPr>
        <sz val="11"/>
        <rFont val="游ゴシック"/>
        <family val="3"/>
        <charset val="128"/>
        <scheme val="minor"/>
      </rPr>
      <t>回以上</t>
    </r>
    <phoneticPr fontId="3"/>
  </si>
  <si>
    <t>【措置】地下水の水質の測定（汚染なし）</t>
  </si>
  <si>
    <t>有（条例のみの届出）</t>
    <phoneticPr fontId="3"/>
  </si>
  <si>
    <t>基準超過</t>
    <phoneticPr fontId="3"/>
  </si>
  <si>
    <r>
      <rPr>
        <sz val="11"/>
        <rFont val="Calibri"/>
        <family val="2"/>
      </rPr>
      <t>1</t>
    </r>
    <r>
      <rPr>
        <sz val="11"/>
        <rFont val="游ゴシック"/>
        <family val="3"/>
        <charset val="128"/>
        <scheme val="minor"/>
      </rPr>
      <t>年目から</t>
    </r>
    <r>
      <rPr>
        <sz val="11"/>
        <rFont val="Calibri"/>
        <family val="2"/>
      </rPr>
      <t>3</t>
    </r>
    <r>
      <rPr>
        <sz val="11"/>
        <rFont val="游ゴシック"/>
        <family val="3"/>
        <charset val="128"/>
        <scheme val="minor"/>
      </rPr>
      <t>年目は年</t>
    </r>
    <r>
      <rPr>
        <sz val="11"/>
        <rFont val="Calibri"/>
        <family val="2"/>
      </rPr>
      <t>2</t>
    </r>
    <r>
      <rPr>
        <sz val="11"/>
        <rFont val="游ゴシック"/>
        <family val="3"/>
        <charset val="128"/>
        <scheme val="minor"/>
      </rPr>
      <t>回以上、</t>
    </r>
    <r>
      <rPr>
        <sz val="11"/>
        <rFont val="Calibri"/>
        <family val="2"/>
      </rPr>
      <t>4</t>
    </r>
    <r>
      <rPr>
        <sz val="11"/>
        <rFont val="游ゴシック"/>
        <family val="3"/>
        <charset val="128"/>
        <scheme val="minor"/>
      </rPr>
      <t>年目と</t>
    </r>
    <r>
      <rPr>
        <sz val="11"/>
        <rFont val="Calibri"/>
        <family val="2"/>
      </rPr>
      <t>5</t>
    </r>
    <r>
      <rPr>
        <sz val="11"/>
        <rFont val="游ゴシック"/>
        <family val="3"/>
        <charset val="128"/>
        <scheme val="minor"/>
      </rPr>
      <t>年目は年</t>
    </r>
    <r>
      <rPr>
        <sz val="11"/>
        <rFont val="Calibri"/>
        <family val="2"/>
      </rPr>
      <t>4</t>
    </r>
    <r>
      <rPr>
        <sz val="11"/>
        <rFont val="游ゴシック"/>
        <family val="3"/>
        <charset val="128"/>
        <scheme val="minor"/>
      </rPr>
      <t>回以上</t>
    </r>
    <phoneticPr fontId="3"/>
  </si>
  <si>
    <t>【措置】原位置封じ込め</t>
  </si>
  <si>
    <t>無（法律のみの届出）</t>
    <phoneticPr fontId="3"/>
  </si>
  <si>
    <t>第二地下水基準超過</t>
    <phoneticPr fontId="3"/>
  </si>
  <si>
    <r>
      <t>終期を定めず、年</t>
    </r>
    <r>
      <rPr>
        <sz val="11"/>
        <rFont val="Calibri"/>
        <family val="2"/>
      </rPr>
      <t>4</t>
    </r>
    <r>
      <rPr>
        <sz val="11"/>
        <rFont val="游ゴシック"/>
        <family val="3"/>
        <charset val="128"/>
        <scheme val="minor"/>
      </rPr>
      <t>回以上</t>
    </r>
    <phoneticPr fontId="3"/>
  </si>
  <si>
    <t>【措置】遮水工封じ込め</t>
  </si>
  <si>
    <t>無（旧条例下における特例適用のため）</t>
    <phoneticPr fontId="3"/>
  </si>
  <si>
    <t>【措置】地下水汚染の拡大の防止（揚水）</t>
  </si>
  <si>
    <t>○ブロックにおいて地中障害物が存在したため１ｍ余分に掘削を行ったことにより増加した。</t>
    <phoneticPr fontId="3"/>
  </si>
  <si>
    <t>【措置】地下水汚染の拡大の防止（透過性浄化壁）</t>
  </si>
  <si>
    <t>対策方法</t>
    <rPh sb="0" eb="4">
      <t>タイサクホウホウ</t>
    </rPh>
    <phoneticPr fontId="3"/>
  </si>
  <si>
    <t>【措置】掘削除去</t>
  </si>
  <si>
    <t>【措置】オンサイト浄化（熱処理）</t>
  </si>
  <si>
    <t>【措置】オンサイト浄化（洗浄処理）</t>
  </si>
  <si>
    <t>【措置】オンサイト浄化（化学処理）</t>
  </si>
  <si>
    <t>【措置】オンサイト浄化（生物処理）</t>
  </si>
  <si>
    <t>溶出量基準に適合しない土壌が帯水層に接する場合、汚染の拡大を防止するために必要な措置
※条例のみの届出の場合には、埋立地管理区域は条例規則第55条第3項により定める土地に該当する場合と読み替えます。</t>
    <phoneticPr fontId="3"/>
  </si>
  <si>
    <t>含有量基準超過のため非該当</t>
    <rPh sb="0" eb="3">
      <t>ガンユウリョウ</t>
    </rPh>
    <rPh sb="3" eb="5">
      <t>キジュン</t>
    </rPh>
    <rPh sb="5" eb="7">
      <t>チョウカ</t>
    </rPh>
    <rPh sb="10" eb="13">
      <t>ヒガイトウ</t>
    </rPh>
    <phoneticPr fontId="21"/>
  </si>
  <si>
    <t>【措置】オンサイト浄化（生石灰添加真空抽出）</t>
  </si>
  <si>
    <t>掘削深度は、地下水位より上方（1m以上）である。</t>
    <rPh sb="0" eb="2">
      <t>クッサク</t>
    </rPh>
    <rPh sb="2" eb="4">
      <t>シンド</t>
    </rPh>
    <rPh sb="6" eb="8">
      <t>チカ</t>
    </rPh>
    <rPh sb="8" eb="10">
      <t>スイイ</t>
    </rPh>
    <rPh sb="12" eb="14">
      <t>ジョウホウ</t>
    </rPh>
    <rPh sb="13" eb="14">
      <t>イジョウ</t>
    </rPh>
    <rPh sb="17" eb="19">
      <t>イジョウ</t>
    </rPh>
    <phoneticPr fontId="21"/>
  </si>
  <si>
    <t>掘削深度は、地下水位より上方（1m以上）であった。</t>
    <rPh sb="0" eb="2">
      <t>クッサク</t>
    </rPh>
    <rPh sb="2" eb="4">
      <t>シンド</t>
    </rPh>
    <rPh sb="6" eb="8">
      <t>チカ</t>
    </rPh>
    <rPh sb="8" eb="10">
      <t>スイイ</t>
    </rPh>
    <rPh sb="12" eb="14">
      <t>ジョウホウ</t>
    </rPh>
    <rPh sb="13" eb="14">
      <t>イジョウ</t>
    </rPh>
    <rPh sb="17" eb="19">
      <t>イジョウ</t>
    </rPh>
    <phoneticPr fontId="21"/>
  </si>
  <si>
    <t>【措置】オンサイト浄化（磁力選別）</t>
  </si>
  <si>
    <t>掘削深度は、地下水位より上方であるが、その差が1m未満であるため、地下水が確認された場合は以下（①～⑦から選択）の対策を講じる。</t>
    <rPh sb="0" eb="2">
      <t>クッサク</t>
    </rPh>
    <rPh sb="2" eb="4">
      <t>シンド</t>
    </rPh>
    <rPh sb="6" eb="8">
      <t>チカ</t>
    </rPh>
    <rPh sb="8" eb="10">
      <t>スイイ</t>
    </rPh>
    <rPh sb="12" eb="14">
      <t>ジョウホウ</t>
    </rPh>
    <rPh sb="13" eb="14">
      <t>イジョウ</t>
    </rPh>
    <rPh sb="21" eb="22">
      <t>サ</t>
    </rPh>
    <rPh sb="25" eb="27">
      <t>ミマン</t>
    </rPh>
    <rPh sb="33" eb="36">
      <t>チカスイ</t>
    </rPh>
    <rPh sb="37" eb="39">
      <t>カクニン</t>
    </rPh>
    <rPh sb="42" eb="44">
      <t>バアイ</t>
    </rPh>
    <rPh sb="45" eb="47">
      <t>イカ</t>
    </rPh>
    <rPh sb="53" eb="55">
      <t>センタク</t>
    </rPh>
    <rPh sb="57" eb="59">
      <t>タイサク</t>
    </rPh>
    <rPh sb="60" eb="61">
      <t>コウ</t>
    </rPh>
    <phoneticPr fontId="21"/>
  </si>
  <si>
    <t>掘削深度は、地下水位より上方であるが、その差が1m未満であるため、地下水が確認された場合は以下（①～⑦から選択）の対策を講じた。</t>
    <rPh sb="0" eb="2">
      <t>クッサク</t>
    </rPh>
    <rPh sb="2" eb="4">
      <t>シンド</t>
    </rPh>
    <rPh sb="6" eb="8">
      <t>チカ</t>
    </rPh>
    <rPh sb="8" eb="10">
      <t>スイイ</t>
    </rPh>
    <rPh sb="12" eb="14">
      <t>ジョウホウ</t>
    </rPh>
    <rPh sb="13" eb="14">
      <t>イジョウ</t>
    </rPh>
    <rPh sb="21" eb="22">
      <t>サ</t>
    </rPh>
    <rPh sb="25" eb="27">
      <t>ミマン</t>
    </rPh>
    <rPh sb="33" eb="36">
      <t>チカスイ</t>
    </rPh>
    <rPh sb="37" eb="39">
      <t>カクニン</t>
    </rPh>
    <rPh sb="42" eb="44">
      <t>バアイ</t>
    </rPh>
    <rPh sb="45" eb="47">
      <t>イカ</t>
    </rPh>
    <rPh sb="53" eb="55">
      <t>センタク</t>
    </rPh>
    <rPh sb="57" eb="59">
      <t>タイサク</t>
    </rPh>
    <rPh sb="60" eb="61">
      <t>コウ</t>
    </rPh>
    <phoneticPr fontId="21"/>
  </si>
  <si>
    <t>【措置】原位置抽出（土壌ガス吸引）</t>
  </si>
  <si>
    <t>帯水層に触れるため、以下（①～⑦から選択）の対策を講じる。</t>
    <rPh sb="0" eb="3">
      <t>タイスイソウ</t>
    </rPh>
    <rPh sb="4" eb="5">
      <t>フ</t>
    </rPh>
    <rPh sb="10" eb="12">
      <t>イカ</t>
    </rPh>
    <rPh sb="22" eb="24">
      <t>タイサク</t>
    </rPh>
    <rPh sb="25" eb="26">
      <t>コウ</t>
    </rPh>
    <phoneticPr fontId="21"/>
  </si>
  <si>
    <t>帯水層に触れるため、以下（①～⑦から選択）の対策を講じた。</t>
    <rPh sb="0" eb="3">
      <t>タイスイソウ</t>
    </rPh>
    <rPh sb="4" eb="5">
      <t>フ</t>
    </rPh>
    <rPh sb="10" eb="12">
      <t>イカ</t>
    </rPh>
    <rPh sb="22" eb="24">
      <t>タイサク</t>
    </rPh>
    <rPh sb="25" eb="26">
      <t>コウ</t>
    </rPh>
    <phoneticPr fontId="21"/>
  </si>
  <si>
    <t>【措置】原位置抽出（地下水揚水）</t>
  </si>
  <si>
    <t>観測井戸を設置し、釜場排水により地下水位の管理及び地下水の
水質の監視を行う。</t>
    <rPh sb="0" eb="2">
      <t>カンソク</t>
    </rPh>
    <rPh sb="2" eb="4">
      <t>イド</t>
    </rPh>
    <rPh sb="5" eb="7">
      <t>セッチ</t>
    </rPh>
    <rPh sb="9" eb="11">
      <t>カマバ</t>
    </rPh>
    <rPh sb="11" eb="13">
      <t>ハイスイ</t>
    </rPh>
    <rPh sb="16" eb="18">
      <t>チカ</t>
    </rPh>
    <rPh sb="18" eb="20">
      <t>スイイ</t>
    </rPh>
    <rPh sb="21" eb="23">
      <t>カンリ</t>
    </rPh>
    <rPh sb="23" eb="24">
      <t>オヨ</t>
    </rPh>
    <rPh sb="25" eb="28">
      <t>チカスイ</t>
    </rPh>
    <rPh sb="30" eb="32">
      <t>スイシツ</t>
    </rPh>
    <rPh sb="33" eb="35">
      <t>カンシ</t>
    </rPh>
    <rPh sb="36" eb="37">
      <t>オコナ</t>
    </rPh>
    <phoneticPr fontId="21"/>
  </si>
  <si>
    <t>観測井戸を設置し、釜場排水により地下水位の管理及び地下水の
水質の監視を行った。</t>
    <rPh sb="0" eb="2">
      <t>カンソク</t>
    </rPh>
    <rPh sb="2" eb="4">
      <t>イド</t>
    </rPh>
    <rPh sb="5" eb="7">
      <t>セッチ</t>
    </rPh>
    <rPh sb="9" eb="11">
      <t>カマバ</t>
    </rPh>
    <rPh sb="11" eb="13">
      <t>ハイスイ</t>
    </rPh>
    <rPh sb="16" eb="18">
      <t>チカ</t>
    </rPh>
    <rPh sb="18" eb="20">
      <t>スイイ</t>
    </rPh>
    <rPh sb="21" eb="23">
      <t>カンリ</t>
    </rPh>
    <rPh sb="23" eb="24">
      <t>オヨ</t>
    </rPh>
    <rPh sb="25" eb="28">
      <t>チカスイ</t>
    </rPh>
    <rPh sb="30" eb="32">
      <t>スイシツ</t>
    </rPh>
    <rPh sb="33" eb="35">
      <t>カンシ</t>
    </rPh>
    <rPh sb="36" eb="37">
      <t>オコナ</t>
    </rPh>
    <phoneticPr fontId="21"/>
  </si>
  <si>
    <t>【措置】原位置抽出（エアースパージング）</t>
  </si>
  <si>
    <t>観測井戸を設置し、揚水井戸により地下水位の管理及び地下水の
水質の監視を行う。</t>
    <rPh sb="0" eb="2">
      <t>カンソク</t>
    </rPh>
    <rPh sb="2" eb="4">
      <t>イド</t>
    </rPh>
    <rPh sb="5" eb="7">
      <t>セッチ</t>
    </rPh>
    <rPh sb="9" eb="11">
      <t>ヨウスイ</t>
    </rPh>
    <rPh sb="11" eb="13">
      <t>イド</t>
    </rPh>
    <rPh sb="16" eb="18">
      <t>チカ</t>
    </rPh>
    <rPh sb="18" eb="20">
      <t>スイイ</t>
    </rPh>
    <rPh sb="21" eb="23">
      <t>カンリ</t>
    </rPh>
    <rPh sb="23" eb="24">
      <t>オヨ</t>
    </rPh>
    <rPh sb="25" eb="28">
      <t>チカスイ</t>
    </rPh>
    <rPh sb="30" eb="32">
      <t>スイシツ</t>
    </rPh>
    <rPh sb="33" eb="35">
      <t>カンシ</t>
    </rPh>
    <rPh sb="36" eb="37">
      <t>オコナ</t>
    </rPh>
    <phoneticPr fontId="21"/>
  </si>
  <si>
    <t>観測井戸を設置し、揚水井戸により地下水位の管理及び地下水の
水質の監視を行った。</t>
    <rPh sb="0" eb="2">
      <t>カンソク</t>
    </rPh>
    <rPh sb="2" eb="4">
      <t>イド</t>
    </rPh>
    <rPh sb="5" eb="7">
      <t>セッチ</t>
    </rPh>
    <rPh sb="9" eb="11">
      <t>ヨウスイ</t>
    </rPh>
    <rPh sb="11" eb="13">
      <t>イド</t>
    </rPh>
    <rPh sb="16" eb="18">
      <t>チカ</t>
    </rPh>
    <rPh sb="18" eb="20">
      <t>スイイ</t>
    </rPh>
    <rPh sb="21" eb="23">
      <t>カンリ</t>
    </rPh>
    <rPh sb="23" eb="24">
      <t>オヨ</t>
    </rPh>
    <rPh sb="25" eb="28">
      <t>チカスイ</t>
    </rPh>
    <rPh sb="30" eb="32">
      <t>スイシツ</t>
    </rPh>
    <rPh sb="33" eb="35">
      <t>カンシ</t>
    </rPh>
    <rPh sb="36" eb="37">
      <t>オコナ</t>
    </rPh>
    <phoneticPr fontId="21"/>
  </si>
  <si>
    <t>【措置】原位置分解（化学処理）</t>
  </si>
  <si>
    <t>観測井戸を設置し、地下水位の管理を行う。
（埋立地管理区域の場合）</t>
    <rPh sb="9" eb="11">
      <t>チカ</t>
    </rPh>
    <rPh sb="11" eb="13">
      <t>スイイ</t>
    </rPh>
    <rPh sb="14" eb="16">
      <t>カンリ</t>
    </rPh>
    <rPh sb="17" eb="18">
      <t>オコナ</t>
    </rPh>
    <rPh sb="22" eb="25">
      <t>ウメタテチ</t>
    </rPh>
    <rPh sb="25" eb="27">
      <t>カンリ</t>
    </rPh>
    <rPh sb="27" eb="29">
      <t>クイキ</t>
    </rPh>
    <rPh sb="30" eb="32">
      <t>バアイ</t>
    </rPh>
    <phoneticPr fontId="21"/>
  </si>
  <si>
    <t>観測井戸を設置し、地下水位の管理を行った。
（埋立地管理区域の場合）</t>
    <rPh sb="9" eb="11">
      <t>チカ</t>
    </rPh>
    <rPh sb="11" eb="13">
      <t>スイイ</t>
    </rPh>
    <rPh sb="14" eb="16">
      <t>カンリ</t>
    </rPh>
    <rPh sb="17" eb="18">
      <t>オコナ</t>
    </rPh>
    <rPh sb="23" eb="26">
      <t>ウメタテチ</t>
    </rPh>
    <rPh sb="26" eb="28">
      <t>カンリ</t>
    </rPh>
    <rPh sb="28" eb="30">
      <t>クイキ</t>
    </rPh>
    <rPh sb="31" eb="33">
      <t>バアイ</t>
    </rPh>
    <phoneticPr fontId="21"/>
  </si>
  <si>
    <t>【措置】原位置分解（生物処理）</t>
  </si>
  <si>
    <t>観測井戸を設置し、地下水の水質の監視を行う。
（埋立地管理区域の場合）</t>
    <rPh sb="9" eb="11">
      <t>チカ</t>
    </rPh>
    <rPh sb="11" eb="12">
      <t>スイ</t>
    </rPh>
    <rPh sb="13" eb="15">
      <t>スイシツ</t>
    </rPh>
    <rPh sb="16" eb="18">
      <t>カンシ</t>
    </rPh>
    <rPh sb="19" eb="20">
      <t>オコナ</t>
    </rPh>
    <phoneticPr fontId="21"/>
  </si>
  <si>
    <t>観測井戸を設置し、地下水の水質の監視を行った。
（埋立地管理区域の場合）</t>
    <rPh sb="9" eb="11">
      <t>チカ</t>
    </rPh>
    <rPh sb="11" eb="12">
      <t>スイ</t>
    </rPh>
    <rPh sb="13" eb="15">
      <t>スイシツ</t>
    </rPh>
    <rPh sb="16" eb="18">
      <t>カンシ</t>
    </rPh>
    <rPh sb="19" eb="20">
      <t>オコナ</t>
    </rPh>
    <phoneticPr fontId="21"/>
  </si>
  <si>
    <t>【措置】ファイトレメディエーション</t>
  </si>
  <si>
    <t>準不透水層の深さまで遮水壁（鋼矢板、ケーシング等）を設置する。</t>
    <rPh sb="0" eb="1">
      <t>ジュン</t>
    </rPh>
    <rPh sb="1" eb="2">
      <t>フ</t>
    </rPh>
    <rPh sb="2" eb="3">
      <t>トウ</t>
    </rPh>
    <rPh sb="3" eb="5">
      <t>スイソウ</t>
    </rPh>
    <rPh sb="6" eb="7">
      <t>フカ</t>
    </rPh>
    <rPh sb="10" eb="12">
      <t>シャスイ</t>
    </rPh>
    <rPh sb="12" eb="13">
      <t>ヘキ</t>
    </rPh>
    <rPh sb="14" eb="17">
      <t>コウヤイタ</t>
    </rPh>
    <rPh sb="23" eb="24">
      <t>ナド</t>
    </rPh>
    <rPh sb="26" eb="28">
      <t>セッチ</t>
    </rPh>
    <phoneticPr fontId="21"/>
  </si>
  <si>
    <t>準不透水層の深さまで遮水壁（鋼矢板、ケーシング等）を設置した。</t>
    <rPh sb="0" eb="1">
      <t>ジュン</t>
    </rPh>
    <rPh sb="1" eb="2">
      <t>フ</t>
    </rPh>
    <rPh sb="2" eb="3">
      <t>トウ</t>
    </rPh>
    <rPh sb="3" eb="5">
      <t>スイソウ</t>
    </rPh>
    <rPh sb="6" eb="7">
      <t>フカ</t>
    </rPh>
    <rPh sb="10" eb="12">
      <t>シャスイ</t>
    </rPh>
    <rPh sb="12" eb="13">
      <t>ヘキ</t>
    </rPh>
    <rPh sb="14" eb="17">
      <t>コウヤイタ</t>
    </rPh>
    <rPh sb="23" eb="24">
      <t>ナド</t>
    </rPh>
    <rPh sb="26" eb="28">
      <t>セッチ</t>
    </rPh>
    <phoneticPr fontId="21"/>
  </si>
  <si>
    <t>【措置】原位置土壌洗浄</t>
  </si>
  <si>
    <t>第二帯水層以深を掘削するため、第一帯水層直下の準不透水層まで遮水壁を設置し、かつ下位帯水層への汚染拡散防止措置を講じ、施工終了時に準不透水層の回復を行う。</t>
    <rPh sb="0" eb="2">
      <t>ダイニ</t>
    </rPh>
    <rPh sb="2" eb="5">
      <t>タイスイソウ</t>
    </rPh>
    <rPh sb="5" eb="7">
      <t>イシン</t>
    </rPh>
    <rPh sb="8" eb="10">
      <t>クッサク</t>
    </rPh>
    <rPh sb="15" eb="17">
      <t>ダイイチ</t>
    </rPh>
    <rPh sb="17" eb="20">
      <t>タイスイソウ</t>
    </rPh>
    <rPh sb="20" eb="22">
      <t>チョッカ</t>
    </rPh>
    <rPh sb="23" eb="24">
      <t>ジュン</t>
    </rPh>
    <rPh sb="24" eb="27">
      <t>フトウスイ</t>
    </rPh>
    <rPh sb="27" eb="28">
      <t>ソウ</t>
    </rPh>
    <rPh sb="30" eb="32">
      <t>シャスイ</t>
    </rPh>
    <rPh sb="32" eb="33">
      <t>カベ</t>
    </rPh>
    <rPh sb="34" eb="36">
      <t>セッチ</t>
    </rPh>
    <rPh sb="40" eb="42">
      <t>カイ</t>
    </rPh>
    <rPh sb="42" eb="45">
      <t>タイスイソウ</t>
    </rPh>
    <rPh sb="47" eb="49">
      <t>オセン</t>
    </rPh>
    <rPh sb="49" eb="51">
      <t>カクサン</t>
    </rPh>
    <rPh sb="51" eb="53">
      <t>ボウシ</t>
    </rPh>
    <rPh sb="53" eb="55">
      <t>ソチ</t>
    </rPh>
    <rPh sb="56" eb="57">
      <t>コウ</t>
    </rPh>
    <rPh sb="59" eb="61">
      <t>セコウ</t>
    </rPh>
    <rPh sb="61" eb="64">
      <t>シュウリョウジ</t>
    </rPh>
    <rPh sb="65" eb="66">
      <t>ジュン</t>
    </rPh>
    <rPh sb="66" eb="69">
      <t>フトウスイ</t>
    </rPh>
    <rPh sb="69" eb="70">
      <t>ソウ</t>
    </rPh>
    <rPh sb="71" eb="73">
      <t>カイフク</t>
    </rPh>
    <rPh sb="74" eb="75">
      <t>オコナ</t>
    </rPh>
    <phoneticPr fontId="21"/>
  </si>
  <si>
    <t>第二帯水層以深を掘削するため、第一帯水層直下の準不透水層まで遮水壁を設置し、かつ下位帯水層への汚染拡散防止措置を講じ、施工終了時に準不透水層の回復を行った。</t>
    <rPh sb="0" eb="2">
      <t>ダイニ</t>
    </rPh>
    <rPh sb="2" eb="5">
      <t>タイスイソウ</t>
    </rPh>
    <rPh sb="5" eb="7">
      <t>イシン</t>
    </rPh>
    <rPh sb="8" eb="10">
      <t>クッサク</t>
    </rPh>
    <rPh sb="15" eb="17">
      <t>ダイイチ</t>
    </rPh>
    <rPh sb="17" eb="20">
      <t>タイスイソウ</t>
    </rPh>
    <rPh sb="20" eb="22">
      <t>チョッカ</t>
    </rPh>
    <rPh sb="23" eb="24">
      <t>ジュン</t>
    </rPh>
    <rPh sb="24" eb="27">
      <t>フトウスイ</t>
    </rPh>
    <rPh sb="27" eb="28">
      <t>ソウ</t>
    </rPh>
    <rPh sb="30" eb="32">
      <t>シャスイ</t>
    </rPh>
    <rPh sb="32" eb="33">
      <t>カベ</t>
    </rPh>
    <rPh sb="34" eb="36">
      <t>セッチ</t>
    </rPh>
    <rPh sb="40" eb="42">
      <t>カイ</t>
    </rPh>
    <rPh sb="42" eb="45">
      <t>タイスイソウ</t>
    </rPh>
    <rPh sb="47" eb="49">
      <t>オセン</t>
    </rPh>
    <rPh sb="49" eb="51">
      <t>カクサン</t>
    </rPh>
    <rPh sb="51" eb="53">
      <t>ボウシ</t>
    </rPh>
    <rPh sb="53" eb="55">
      <t>ソチ</t>
    </rPh>
    <rPh sb="56" eb="57">
      <t>コウ</t>
    </rPh>
    <rPh sb="59" eb="61">
      <t>セコウ</t>
    </rPh>
    <rPh sb="61" eb="64">
      <t>シュウリョウジ</t>
    </rPh>
    <rPh sb="65" eb="66">
      <t>ジュン</t>
    </rPh>
    <rPh sb="66" eb="69">
      <t>フトウスイ</t>
    </rPh>
    <rPh sb="69" eb="70">
      <t>ソウ</t>
    </rPh>
    <rPh sb="71" eb="73">
      <t>カイフク</t>
    </rPh>
    <rPh sb="74" eb="75">
      <t>オコナ</t>
    </rPh>
    <phoneticPr fontId="21"/>
  </si>
  <si>
    <t>【措置】遮断工封じ込め</t>
  </si>
  <si>
    <t>【措置】原位置不溶化</t>
  </si>
  <si>
    <t>観測井戸設置のため、Appendix-7に従い施工を行う。</t>
    <rPh sb="0" eb="2">
      <t>カンソク</t>
    </rPh>
    <rPh sb="2" eb="4">
      <t>イド</t>
    </rPh>
    <rPh sb="4" eb="6">
      <t>セッチ</t>
    </rPh>
    <rPh sb="21" eb="22">
      <t>シタガ</t>
    </rPh>
    <rPh sb="23" eb="25">
      <t>セコウ</t>
    </rPh>
    <rPh sb="26" eb="27">
      <t>オコナ</t>
    </rPh>
    <phoneticPr fontId="21"/>
  </si>
  <si>
    <t>観測井戸設置のため、Appendix-7に従い施工を行った。</t>
    <rPh sb="0" eb="2">
      <t>カンソク</t>
    </rPh>
    <rPh sb="2" eb="4">
      <t>イド</t>
    </rPh>
    <rPh sb="4" eb="6">
      <t>セッチ</t>
    </rPh>
    <rPh sb="21" eb="22">
      <t>シタガ</t>
    </rPh>
    <rPh sb="23" eb="25">
      <t>セコウ</t>
    </rPh>
    <rPh sb="26" eb="27">
      <t>オコナ</t>
    </rPh>
    <phoneticPr fontId="21"/>
  </si>
  <si>
    <t>【措置】不溶化埋戻し</t>
  </si>
  <si>
    <t>解除手続き中、または掘削除去後の2年間地下水モニタリング中</t>
    <rPh sb="0" eb="2">
      <t>カイジョ</t>
    </rPh>
    <rPh sb="2" eb="4">
      <t>テツヅ</t>
    </rPh>
    <rPh sb="5" eb="6">
      <t>チュウ</t>
    </rPh>
    <rPh sb="10" eb="12">
      <t>クッサク</t>
    </rPh>
    <rPh sb="12" eb="14">
      <t>ジョキョ</t>
    </rPh>
    <rPh sb="14" eb="15">
      <t>ゴ</t>
    </rPh>
    <rPh sb="17" eb="19">
      <t>ネンカン</t>
    </rPh>
    <rPh sb="19" eb="22">
      <t>チカスイ</t>
    </rPh>
    <rPh sb="28" eb="29">
      <t>チュウ</t>
    </rPh>
    <phoneticPr fontId="21"/>
  </si>
  <si>
    <t>【措置】アスファルト舗装（3cm以上）</t>
  </si>
  <si>
    <t>その他（備考欄に詳細を記入すること）</t>
    <phoneticPr fontId="21"/>
  </si>
  <si>
    <t>【措置】コンクリート舗装（10cm以上）</t>
  </si>
  <si>
    <t>【措置】立入禁止</t>
  </si>
  <si>
    <t>掘削土の仮置き・埋戻し</t>
    <rPh sb="0" eb="2">
      <t>クッサク</t>
    </rPh>
    <rPh sb="2" eb="3">
      <t>ド</t>
    </rPh>
    <rPh sb="4" eb="6">
      <t>カリオ</t>
    </rPh>
    <rPh sb="8" eb="10">
      <t>ウメモド</t>
    </rPh>
    <phoneticPr fontId="21"/>
  </si>
  <si>
    <t>【措置】区域外土壌入換え</t>
  </si>
  <si>
    <t>※区域間移動及び飛び地間移動は法律の届出の場合のみ選択できます。</t>
    <phoneticPr fontId="3"/>
  </si>
  <si>
    <t>同一契機での土壌調査(当該区域において指定を受けるに至った土壌汚染
状況調査)において基準適合が確認された土壌により埋め戻す。</t>
    <phoneticPr fontId="33"/>
  </si>
  <si>
    <t>同一契機での土壌調査(当該区域において指定を受けるに至った土壌汚染
状況調査)において基準適合が確認された土壌により埋め戻した。</t>
    <phoneticPr fontId="3"/>
  </si>
  <si>
    <t>【措置】区域内土壌入換え</t>
  </si>
  <si>
    <t>区域間移動した土壌により埋め戻す。
（埋立地特例区域、自然由来特例区域）</t>
    <rPh sb="0" eb="2">
      <t>クイキ</t>
    </rPh>
    <rPh sb="2" eb="3">
      <t>カン</t>
    </rPh>
    <rPh sb="3" eb="5">
      <t>イドウ</t>
    </rPh>
    <rPh sb="7" eb="9">
      <t>ドジョウ</t>
    </rPh>
    <rPh sb="12" eb="13">
      <t>ウ</t>
    </rPh>
    <rPh sb="14" eb="15">
      <t>モド</t>
    </rPh>
    <rPh sb="19" eb="22">
      <t>ウメタテチ</t>
    </rPh>
    <rPh sb="22" eb="24">
      <t>トクレイ</t>
    </rPh>
    <rPh sb="24" eb="26">
      <t>クイキ</t>
    </rPh>
    <rPh sb="27" eb="29">
      <t>シゼン</t>
    </rPh>
    <rPh sb="29" eb="31">
      <t>ユライ</t>
    </rPh>
    <rPh sb="31" eb="33">
      <t>トクレイ</t>
    </rPh>
    <rPh sb="33" eb="35">
      <t>クイキ</t>
    </rPh>
    <phoneticPr fontId="21"/>
  </si>
  <si>
    <t>区域間移動した土壌により埋め戻した。
（埋立地特例区域、自然由来特例区域）</t>
    <rPh sb="0" eb="2">
      <t>クイキ</t>
    </rPh>
    <rPh sb="2" eb="3">
      <t>カン</t>
    </rPh>
    <rPh sb="3" eb="5">
      <t>イドウ</t>
    </rPh>
    <rPh sb="7" eb="9">
      <t>ドジョウ</t>
    </rPh>
    <rPh sb="12" eb="13">
      <t>ウ</t>
    </rPh>
    <rPh sb="14" eb="15">
      <t>モド</t>
    </rPh>
    <rPh sb="20" eb="23">
      <t>ウメタテチ</t>
    </rPh>
    <rPh sb="23" eb="25">
      <t>トクレイ</t>
    </rPh>
    <rPh sb="25" eb="27">
      <t>クイキ</t>
    </rPh>
    <rPh sb="28" eb="30">
      <t>シゼン</t>
    </rPh>
    <rPh sb="30" eb="32">
      <t>ユライ</t>
    </rPh>
    <rPh sb="32" eb="34">
      <t>トクレイ</t>
    </rPh>
    <rPh sb="34" eb="36">
      <t>クイキ</t>
    </rPh>
    <phoneticPr fontId="21"/>
  </si>
  <si>
    <t>【措置】盛土</t>
  </si>
  <si>
    <t>飛び地間移動した土壌により埋め戻す。</t>
    <rPh sb="0" eb="1">
      <t>ト</t>
    </rPh>
    <rPh sb="2" eb="3">
      <t>チ</t>
    </rPh>
    <rPh sb="3" eb="4">
      <t>カン</t>
    </rPh>
    <rPh sb="4" eb="6">
      <t>イドウ</t>
    </rPh>
    <rPh sb="8" eb="10">
      <t>ドジョウ</t>
    </rPh>
    <rPh sb="13" eb="14">
      <t>ウ</t>
    </rPh>
    <rPh sb="15" eb="16">
      <t>モド</t>
    </rPh>
    <phoneticPr fontId="21"/>
  </si>
  <si>
    <t>飛び地間移動した土壌により埋め戻した。</t>
    <rPh sb="0" eb="1">
      <t>ト</t>
    </rPh>
    <rPh sb="2" eb="3">
      <t>チ</t>
    </rPh>
    <rPh sb="3" eb="4">
      <t>カン</t>
    </rPh>
    <rPh sb="4" eb="6">
      <t>イドウ</t>
    </rPh>
    <rPh sb="8" eb="10">
      <t>ドジョウ</t>
    </rPh>
    <rPh sb="13" eb="14">
      <t>ウ</t>
    </rPh>
    <rPh sb="15" eb="16">
      <t>モド</t>
    </rPh>
    <phoneticPr fontId="21"/>
  </si>
  <si>
    <t>【措置】追完調査の実施</t>
    <phoneticPr fontId="3"/>
  </si>
  <si>
    <t>平成31年環境省告示第６号に基づく分析で基準適合を確認した土壌により
埋め戻す。</t>
    <phoneticPr fontId="21"/>
  </si>
  <si>
    <t>平成31年環境省告示第６号に基づく分析で基準適合を確認した土壌により
埋め戻した。</t>
    <phoneticPr fontId="21"/>
  </si>
  <si>
    <t>【土工】掘削工</t>
  </si>
  <si>
    <t>同一契機の地歴調査により汚染のおそれが無いことが確認された場内土により
埋め戻す。</t>
    <rPh sb="0" eb="2">
      <t>ドウイツ</t>
    </rPh>
    <rPh sb="2" eb="4">
      <t>ケイキ</t>
    </rPh>
    <rPh sb="24" eb="26">
      <t>カクニン</t>
    </rPh>
    <rPh sb="36" eb="37">
      <t>ウ</t>
    </rPh>
    <rPh sb="38" eb="39">
      <t>モド</t>
    </rPh>
    <phoneticPr fontId="3"/>
  </si>
  <si>
    <t>同一契機の地歴調査により汚染のおそれが無いことが確認された場内土により
埋め戻した。</t>
    <rPh sb="0" eb="2">
      <t>ドウイツ</t>
    </rPh>
    <rPh sb="2" eb="4">
      <t>ケイキ</t>
    </rPh>
    <rPh sb="24" eb="26">
      <t>カクニン</t>
    </rPh>
    <rPh sb="36" eb="37">
      <t>ウ</t>
    </rPh>
    <rPh sb="38" eb="39">
      <t>モド</t>
    </rPh>
    <phoneticPr fontId="3"/>
  </si>
  <si>
    <t>【土工】一次掘削工</t>
  </si>
  <si>
    <t>該当なし（掘削を行わない場合、埋戻しをしない場合、今後予定している
新築等別工事の際に埋戻しを行う場合）</t>
    <rPh sb="0" eb="2">
      <t>ガイトウ</t>
    </rPh>
    <rPh sb="5" eb="7">
      <t>クッサク</t>
    </rPh>
    <rPh sb="8" eb="9">
      <t>オコナ</t>
    </rPh>
    <rPh sb="12" eb="14">
      <t>バアイ</t>
    </rPh>
    <rPh sb="15" eb="17">
      <t>ウメモド</t>
    </rPh>
    <rPh sb="22" eb="24">
      <t>バアイ</t>
    </rPh>
    <rPh sb="25" eb="27">
      <t>コンゴ</t>
    </rPh>
    <rPh sb="27" eb="29">
      <t>ヨテイ</t>
    </rPh>
    <rPh sb="34" eb="36">
      <t>シンチク</t>
    </rPh>
    <rPh sb="41" eb="42">
      <t>サイ</t>
    </rPh>
    <phoneticPr fontId="25"/>
  </si>
  <si>
    <t>【土工】二次掘削工</t>
  </si>
  <si>
    <t>その他（備考欄に詳細を記入すること）</t>
    <rPh sb="4" eb="6">
      <t>ビコウ</t>
    </rPh>
    <rPh sb="6" eb="7">
      <t>ラン</t>
    </rPh>
    <rPh sb="8" eb="10">
      <t>ショウサイ</t>
    </rPh>
    <rPh sb="11" eb="13">
      <t>キニュウ</t>
    </rPh>
    <phoneticPr fontId="25"/>
  </si>
  <si>
    <t>【土工】床掘り工</t>
  </si>
  <si>
    <t>【土工】盛土工</t>
  </si>
  <si>
    <t>○ブロックにおいて１ｍ余分に掘削したため底盤の土壌分析確認が不要となった。</t>
    <phoneticPr fontId="3"/>
  </si>
  <si>
    <t>【土工】根切り工</t>
  </si>
  <si>
    <t>舗装厚等の検尺写真及び断面図
（含有量基準超過が表層に残置される場合）</t>
    <phoneticPr fontId="3"/>
  </si>
  <si>
    <t>【土工】一次根切り工</t>
  </si>
  <si>
    <t>【土工】二次根切り工</t>
  </si>
  <si>
    <t>【土工】鋤取り工</t>
  </si>
  <si>
    <t>【土工】埋戻し工</t>
  </si>
  <si>
    <t>【土工】基準適合土壌埋戻し工</t>
  </si>
  <si>
    <t>【土工】基準不適合土壌埋戻し工</t>
  </si>
  <si>
    <t>【土工】流動化処理土埋戻し工</t>
  </si>
  <si>
    <t>○ブロックを除く</t>
    <phoneticPr fontId="3"/>
  </si>
  <si>
    <t>【土工】仮置工（基準不適合土壌）</t>
  </si>
  <si>
    <t>搬出先①</t>
    <rPh sb="0" eb="2">
      <t>ハンシュツ</t>
    </rPh>
    <rPh sb="2" eb="3">
      <t>サキ</t>
    </rPh>
    <phoneticPr fontId="3"/>
  </si>
  <si>
    <t>【土工】仮置工（基準適合土壌）</t>
  </si>
  <si>
    <t>施設名称</t>
    <rPh sb="0" eb="2">
      <t>シセツ</t>
    </rPh>
    <rPh sb="2" eb="4">
      <t>メイショウ</t>
    </rPh>
    <phoneticPr fontId="21"/>
  </si>
  <si>
    <t>□□□□処理施設(管理型)</t>
  </si>
  <si>
    <t>【土工】試掘工</t>
  </si>
  <si>
    <t>所在地</t>
    <rPh sb="0" eb="3">
      <t>ショザイチ</t>
    </rPh>
    <phoneticPr fontId="21"/>
  </si>
  <si>
    <t>○○県○○市○○町○丁目○番</t>
  </si>
  <si>
    <t>【地業・基礎工】砂地業</t>
  </si>
  <si>
    <t>搬出先②</t>
    <rPh sb="0" eb="2">
      <t>ハンシュツ</t>
    </rPh>
    <rPh sb="2" eb="3">
      <t>サキ</t>
    </rPh>
    <phoneticPr fontId="3"/>
  </si>
  <si>
    <t>【地業・基礎工】砕石地業</t>
  </si>
  <si>
    <t>【地業・基礎工】砂利地業</t>
  </si>
  <si>
    <t>【地業・基礎工】基礎設置工</t>
  </si>
  <si>
    <t>搬出先③</t>
    <rPh sb="0" eb="2">
      <t>ハンシュツ</t>
    </rPh>
    <rPh sb="2" eb="3">
      <t>サキ</t>
    </rPh>
    <phoneticPr fontId="3"/>
  </si>
  <si>
    <t>【地業・基礎工】既存基礎撤去工</t>
  </si>
  <si>
    <t>【地業・基礎工】深礎工</t>
  </si>
  <si>
    <t>【地業・基礎工】埋設物撤去工</t>
  </si>
  <si>
    <t>搬出先④</t>
    <rPh sb="0" eb="2">
      <t>ハンシュツ</t>
    </rPh>
    <rPh sb="2" eb="3">
      <t>サキ</t>
    </rPh>
    <phoneticPr fontId="3"/>
  </si>
  <si>
    <t>【地業・基礎工】土間基礎撤去工</t>
  </si>
  <si>
    <t>【管工】配管布設工</t>
  </si>
  <si>
    <t>【管工】配管撤去工</t>
  </si>
  <si>
    <t>工事工期</t>
    <rPh sb="0" eb="2">
      <t>コウジ</t>
    </rPh>
    <rPh sb="2" eb="4">
      <t>コウキ</t>
    </rPh>
    <phoneticPr fontId="3"/>
  </si>
  <si>
    <t>開始日</t>
    <rPh sb="0" eb="2">
      <t>カイシ</t>
    </rPh>
    <rPh sb="2" eb="3">
      <t>ビ</t>
    </rPh>
    <phoneticPr fontId="3"/>
  </si>
  <si>
    <t>平成○○年○月○日</t>
    <phoneticPr fontId="3"/>
  </si>
  <si>
    <t>平成○○年□月□日</t>
    <phoneticPr fontId="3"/>
  </si>
  <si>
    <t>一部の汚染土壌の搬出先に変更があり調整に時間を要したことから工期が○○日延伸した。</t>
    <phoneticPr fontId="3"/>
  </si>
  <si>
    <t>【管工】雨水配管工</t>
  </si>
  <si>
    <t>完了日</t>
    <rPh sb="0" eb="2">
      <t>カンリョウ</t>
    </rPh>
    <rPh sb="2" eb="3">
      <t>ビ</t>
    </rPh>
    <phoneticPr fontId="3"/>
  </si>
  <si>
    <t>【管工】電気配管工</t>
  </si>
  <si>
    <t>汚染土壌処理の内容における情報を近隣住民に対し提供する必要が生じたために掲示板２枚を設置した。</t>
    <phoneticPr fontId="3"/>
  </si>
  <si>
    <t>【管工】ガス配管工</t>
  </si>
  <si>
    <t>【管工】汚水管設置工</t>
  </si>
  <si>
    <t>【管工】排水管設置工</t>
  </si>
  <si>
    <t>【管工】開削管路設置工</t>
  </si>
  <si>
    <t>【管工】人孔設置工</t>
  </si>
  <si>
    <t>【杭工】杭工</t>
  </si>
  <si>
    <t>【杭工】PHC杭工</t>
  </si>
  <si>
    <t>【杭工】SC杭工</t>
  </si>
  <si>
    <t>【杭工】鋼管杭工</t>
  </si>
  <si>
    <t>【杭工】鋼管ソイルセメント杭工</t>
  </si>
  <si>
    <t>【杭工】プレボーリング杭工</t>
  </si>
  <si>
    <t>【杭工】場所打ち杭工</t>
  </si>
  <si>
    <t>【杭工】回転杭工</t>
  </si>
  <si>
    <t>【杭工】Ｈ鋼打設工</t>
  </si>
  <si>
    <t>【杭工】親杭打設工</t>
  </si>
  <si>
    <t>【杭工】構台杭打設工</t>
  </si>
  <si>
    <t>【杭工】既存杭撤去工</t>
  </si>
  <si>
    <t>【地盤改良工】地盤改良工</t>
  </si>
  <si>
    <t>【地盤改良工】表層地盤改良工</t>
  </si>
  <si>
    <t>【地盤改良工】柱状地盤改良工</t>
  </si>
  <si>
    <t>都条例に関わる届出の有無</t>
    <rPh sb="0" eb="1">
      <t>ト</t>
    </rPh>
    <rPh sb="1" eb="3">
      <t>ジョウレイ</t>
    </rPh>
    <rPh sb="4" eb="5">
      <t>カカ</t>
    </rPh>
    <rPh sb="7" eb="9">
      <t>トドケデ</t>
    </rPh>
    <rPh sb="10" eb="12">
      <t>ウム</t>
    </rPh>
    <phoneticPr fontId="3"/>
  </si>
  <si>
    <t>有（条例第117条第6項代用）</t>
  </si>
  <si>
    <t>※「有」の場合、以下の項目についても記載をお願いします。</t>
    <rPh sb="2" eb="3">
      <t>アリ</t>
    </rPh>
    <rPh sb="5" eb="7">
      <t>バアイ</t>
    </rPh>
    <rPh sb="8" eb="10">
      <t>イカ</t>
    </rPh>
    <rPh sb="11" eb="13">
      <t>コウモク</t>
    </rPh>
    <rPh sb="18" eb="20">
      <t>キサイ</t>
    </rPh>
    <rPh sb="22" eb="23">
      <t>ネガ</t>
    </rPh>
    <phoneticPr fontId="3"/>
  </si>
  <si>
    <t>【地盤改良工】小口径鋼管圧入工</t>
  </si>
  <si>
    <t>東京都土壌汚染対策指針に定める地下水汚染拡大
防止区域の該当の有無</t>
    <rPh sb="0" eb="3">
      <t>トウキョウト</t>
    </rPh>
    <rPh sb="3" eb="5">
      <t>ドジョウ</t>
    </rPh>
    <rPh sb="5" eb="7">
      <t>オセン</t>
    </rPh>
    <rPh sb="7" eb="9">
      <t>タイサク</t>
    </rPh>
    <rPh sb="9" eb="11">
      <t>シシン</t>
    </rPh>
    <rPh sb="12" eb="13">
      <t>サダ</t>
    </rPh>
    <rPh sb="15" eb="18">
      <t>チカスイ</t>
    </rPh>
    <rPh sb="18" eb="20">
      <t>オセン</t>
    </rPh>
    <rPh sb="20" eb="22">
      <t>カクダイ</t>
    </rPh>
    <rPh sb="23" eb="25">
      <t>ボウシ</t>
    </rPh>
    <rPh sb="25" eb="27">
      <t>クイキ</t>
    </rPh>
    <rPh sb="28" eb="30">
      <t>ガイトウ</t>
    </rPh>
    <rPh sb="31" eb="33">
      <t>ウム</t>
    </rPh>
    <phoneticPr fontId="3"/>
  </si>
  <si>
    <t>※対象地または対象地境界において第二溶出量基準超過または第二地下水基準超過があり、かつ、都条例規則第55条第3項に定める土地に該当しない場合は「有」を選択してください。</t>
    <rPh sb="1" eb="3">
      <t>タイショウ</t>
    </rPh>
    <rPh sb="3" eb="4">
      <t>チ</t>
    </rPh>
    <rPh sb="7" eb="9">
      <t>タイショウ</t>
    </rPh>
    <rPh sb="9" eb="10">
      <t>チ</t>
    </rPh>
    <rPh sb="10" eb="12">
      <t>キョウカイ</t>
    </rPh>
    <rPh sb="16" eb="18">
      <t>ダイニ</t>
    </rPh>
    <rPh sb="18" eb="20">
      <t>ヨウシュツ</t>
    </rPh>
    <rPh sb="20" eb="21">
      <t>リョウ</t>
    </rPh>
    <rPh sb="21" eb="23">
      <t>キジュン</t>
    </rPh>
    <rPh sb="23" eb="25">
      <t>チョウカ</t>
    </rPh>
    <rPh sb="28" eb="30">
      <t>ダイニ</t>
    </rPh>
    <rPh sb="30" eb="33">
      <t>チカスイ</t>
    </rPh>
    <rPh sb="33" eb="35">
      <t>キジュン</t>
    </rPh>
    <rPh sb="35" eb="37">
      <t>チョウカ</t>
    </rPh>
    <rPh sb="44" eb="45">
      <t>ト</t>
    </rPh>
    <rPh sb="45" eb="47">
      <t>ジョウレイ</t>
    </rPh>
    <rPh sb="47" eb="49">
      <t>キソク</t>
    </rPh>
    <rPh sb="49" eb="50">
      <t>ダイ</t>
    </rPh>
    <rPh sb="52" eb="53">
      <t>ジョウ</t>
    </rPh>
    <rPh sb="53" eb="54">
      <t>ダイ</t>
    </rPh>
    <rPh sb="55" eb="56">
      <t>コウ</t>
    </rPh>
    <rPh sb="57" eb="58">
      <t>サダ</t>
    </rPh>
    <rPh sb="60" eb="62">
      <t>トチ</t>
    </rPh>
    <rPh sb="63" eb="65">
      <t>ガイトウ</t>
    </rPh>
    <rPh sb="68" eb="70">
      <t>バアイ</t>
    </rPh>
    <rPh sb="72" eb="73">
      <t>アリ</t>
    </rPh>
    <rPh sb="75" eb="77">
      <t>センタク</t>
    </rPh>
    <phoneticPr fontId="3"/>
  </si>
  <si>
    <t>【地盤改良工】薬液注入工</t>
  </si>
  <si>
    <t>代表地点における地下水調査における地下水基準超過の有無</t>
    <rPh sb="0" eb="2">
      <t>ダイヒョウ</t>
    </rPh>
    <rPh sb="2" eb="4">
      <t>チテン</t>
    </rPh>
    <rPh sb="8" eb="11">
      <t>チカスイ</t>
    </rPh>
    <rPh sb="11" eb="13">
      <t>チョウサ</t>
    </rPh>
    <rPh sb="17" eb="20">
      <t>チカスイ</t>
    </rPh>
    <rPh sb="20" eb="22">
      <t>キジュン</t>
    </rPh>
    <rPh sb="22" eb="24">
      <t>チョウカ</t>
    </rPh>
    <rPh sb="25" eb="27">
      <t>ウム</t>
    </rPh>
    <phoneticPr fontId="3"/>
  </si>
  <si>
    <t>基準適合</t>
  </si>
  <si>
    <t>【軟弱地盤対策工】サンドコンパクションパイル工</t>
  </si>
  <si>
    <t>基準超過</t>
  </si>
  <si>
    <t>【軟弱地盤対策工】サンドドレーン工</t>
  </si>
  <si>
    <t>対象地境界における地下水調査での地下水基準超過の有無</t>
    <rPh sb="0" eb="2">
      <t>タイショウ</t>
    </rPh>
    <rPh sb="2" eb="3">
      <t>チ</t>
    </rPh>
    <rPh sb="3" eb="5">
      <t>キョウカイ</t>
    </rPh>
    <rPh sb="9" eb="12">
      <t>チカスイ</t>
    </rPh>
    <rPh sb="12" eb="14">
      <t>チョウサ</t>
    </rPh>
    <rPh sb="16" eb="19">
      <t>チカスイ</t>
    </rPh>
    <rPh sb="19" eb="21">
      <t>キジュン</t>
    </rPh>
    <rPh sb="21" eb="23">
      <t>チョウカ</t>
    </rPh>
    <rPh sb="24" eb="26">
      <t>ウム</t>
    </rPh>
    <phoneticPr fontId="3"/>
  </si>
  <si>
    <t>【軟弱地盤対策工】バーチカルドレーン工</t>
  </si>
  <si>
    <t>地下水汚染拡大防止区域に対する措置</t>
    <rPh sb="0" eb="3">
      <t>チカスイ</t>
    </rPh>
    <rPh sb="3" eb="5">
      <t>オセン</t>
    </rPh>
    <rPh sb="5" eb="7">
      <t>カクダイ</t>
    </rPh>
    <rPh sb="7" eb="9">
      <t>ボウシ</t>
    </rPh>
    <rPh sb="9" eb="11">
      <t>クイキ</t>
    </rPh>
    <rPh sb="12" eb="13">
      <t>タイ</t>
    </rPh>
    <rPh sb="15" eb="17">
      <t>ソチ</t>
    </rPh>
    <phoneticPr fontId="3"/>
  </si>
  <si>
    <t>【軟弱地盤対策工】ペーパードレーン工</t>
  </si>
  <si>
    <t>土壌汚染の除去（原位置での浄化による除去）</t>
  </si>
  <si>
    <t>【軟弱地盤対策工】抑え盛土工</t>
  </si>
  <si>
    <t>一定濃度を超える土壌汚染の除去
（第二溶出量を超える汚染土壌の掘削による除去）</t>
    <phoneticPr fontId="3"/>
  </si>
  <si>
    <t>【地下水工】ウェルポイント工</t>
  </si>
  <si>
    <t>一定濃度を超える土壌汚染の除去
（第二溶出量を超える汚染土壌の原位置での浄化による除去）</t>
    <phoneticPr fontId="3"/>
  </si>
  <si>
    <t>【地下水工】ディープウェル工</t>
  </si>
  <si>
    <t>一定濃度を超える土壌汚染の除去
（第二地下水基準を超える地下水の浄化）</t>
    <phoneticPr fontId="3"/>
  </si>
  <si>
    <t>【地下水工】観測井設置工</t>
  </si>
  <si>
    <t>封じ込め（原位置封じ込め）</t>
  </si>
  <si>
    <t>【地下水工】観測井撤去工</t>
  </si>
  <si>
    <t>封じ込め（遮水工封じ込め）</t>
  </si>
  <si>
    <t>【地下水工】地下水モニタリング工</t>
  </si>
  <si>
    <t>封じ込め（遮断工封じ込め）</t>
  </si>
  <si>
    <t>【山留工】土留壁設置工</t>
  </si>
  <si>
    <t>不溶化（原位置不溶化）</t>
  </si>
  <si>
    <t>【山留工】土留壁撤去工</t>
  </si>
  <si>
    <t>不溶化（不溶化埋戻し）</t>
  </si>
  <si>
    <t>【山留工】山留設置工</t>
  </si>
  <si>
    <t>地下水汚染の拡大の防止
（揚水施設による地下水汚染の拡大の防止）</t>
    <phoneticPr fontId="3"/>
  </si>
  <si>
    <t>【山留工】山留撤去工</t>
  </si>
  <si>
    <t>地下水汚染の拡大の防止
（透過性地下水浄化壁による地下水汚染の拡大の防止）</t>
    <phoneticPr fontId="3"/>
  </si>
  <si>
    <t>【山留工】親杭横矢板設置工</t>
  </si>
  <si>
    <t>地下水の水質の継続監視（単独での措置）</t>
  </si>
  <si>
    <t>地下水の水質の継続監視（単独での措置）</t>
    <phoneticPr fontId="3"/>
  </si>
  <si>
    <t>【山留工】親杭横矢板撤去工</t>
  </si>
  <si>
    <t>1年目から3年目は年1回以上、4年目と5年目は年4回以上</t>
  </si>
  <si>
    <t>【山留工】鋼矢板打設工</t>
  </si>
  <si>
    <t>地下水の水質の継続監視（他の措置と同時実施）</t>
    <phoneticPr fontId="3"/>
  </si>
  <si>
    <t>地下水の水質の継続監視（他の措置と同時実施）</t>
  </si>
  <si>
    <t>【山留工】鋼矢板撤去工</t>
  </si>
  <si>
    <t>【山留工】SMW打設工</t>
  </si>
  <si>
    <t>土壌入換え（区域外土壌入換え）</t>
  </si>
  <si>
    <t>【山留工】SMW撤去工</t>
  </si>
  <si>
    <t>土壌入換え（区域内土壌入換え）</t>
  </si>
  <si>
    <t>【山留工】既製杭柱列壁打設工</t>
  </si>
  <si>
    <t>その他（備考に記載する）</t>
  </si>
  <si>
    <t>【山留工】既製杭柱列壁撤去工</t>
  </si>
  <si>
    <t>【山留工】RC連続壁打設工</t>
  </si>
  <si>
    <t>措置が適切に実施されたことの確認</t>
  </si>
  <si>
    <t>検尺等による出来高確認</t>
  </si>
  <si>
    <t>【山留工】RC連続壁撤去工</t>
  </si>
  <si>
    <t>【山留工】アースアンカー工</t>
  </si>
  <si>
    <t>【山留工】アースアンカー撤去工</t>
  </si>
  <si>
    <t>【舗装工】アスファルト舗装工</t>
  </si>
  <si>
    <t>構造物に囲まれた範囲に観測井を設け、
地下水等の侵入がないことの確認</t>
    <phoneticPr fontId="3"/>
  </si>
  <si>
    <t>【舗装工】コンクリート舗装工</t>
  </si>
  <si>
    <t>【舗装工】インターロッキング舗装工</t>
  </si>
  <si>
    <t>【舗装工】セメントコンクリート舗装工</t>
  </si>
  <si>
    <t>措置の完了の要件を満たすことの確認</t>
  </si>
  <si>
    <t>【舗装工】セメント安定処理路盤工</t>
  </si>
  <si>
    <t>【舗装工】アスファルト安定処理路盤工</t>
  </si>
  <si>
    <t>【舗装工】砕石路盤工</t>
  </si>
  <si>
    <t>【舗装工】凍上抑制層工</t>
  </si>
  <si>
    <t>【舗装工】コンクリートブロック舗装工</t>
  </si>
  <si>
    <t>措置完了後に条例上の要管理区域に設定される区画
の有無</t>
    <rPh sb="0" eb="2">
      <t>ソチ</t>
    </rPh>
    <rPh sb="2" eb="4">
      <t>カンリョウ</t>
    </rPh>
    <rPh sb="4" eb="5">
      <t>ゴ</t>
    </rPh>
    <rPh sb="6" eb="8">
      <t>ジョウレイ</t>
    </rPh>
    <rPh sb="8" eb="9">
      <t>ジョウ</t>
    </rPh>
    <rPh sb="10" eb="11">
      <t>ヨウ</t>
    </rPh>
    <rPh sb="11" eb="13">
      <t>カンリ</t>
    </rPh>
    <rPh sb="13" eb="15">
      <t>クイキ</t>
    </rPh>
    <rPh sb="16" eb="18">
      <t>セッテイ</t>
    </rPh>
    <rPh sb="21" eb="23">
      <t>クカク</t>
    </rPh>
    <rPh sb="25" eb="27">
      <t>ウム</t>
    </rPh>
    <phoneticPr fontId="3"/>
  </si>
  <si>
    <t>区画名：</t>
    <rPh sb="0" eb="2">
      <t>クカク</t>
    </rPh>
    <rPh sb="2" eb="3">
      <t>メイ</t>
    </rPh>
    <phoneticPr fontId="3"/>
  </si>
  <si>
    <t>【舗装工】路上再生処理工</t>
  </si>
  <si>
    <t>措置完了後に条例上の区域設定がなくなる区画
の有無</t>
    <rPh sb="0" eb="2">
      <t>ソチ</t>
    </rPh>
    <rPh sb="2" eb="4">
      <t>カンリョウ</t>
    </rPh>
    <rPh sb="4" eb="5">
      <t>ゴ</t>
    </rPh>
    <rPh sb="6" eb="8">
      <t>ジョウレイ</t>
    </rPh>
    <rPh sb="8" eb="9">
      <t>ジョウ</t>
    </rPh>
    <rPh sb="10" eb="12">
      <t>クイキ</t>
    </rPh>
    <rPh sb="12" eb="14">
      <t>セッテイ</t>
    </rPh>
    <rPh sb="19" eb="21">
      <t>クカク</t>
    </rPh>
    <rPh sb="23" eb="25">
      <t>ウム</t>
    </rPh>
    <phoneticPr fontId="3"/>
  </si>
  <si>
    <t>【舗装工】切削オーバーレイ工</t>
  </si>
  <si>
    <t xml:space="preserve">本報告後の地下水の継続監視の実施計画
</t>
    <rPh sb="0" eb="1">
      <t>ホン</t>
    </rPh>
    <rPh sb="1" eb="3">
      <t>ホウコク</t>
    </rPh>
    <rPh sb="3" eb="4">
      <t>ゴ</t>
    </rPh>
    <rPh sb="5" eb="8">
      <t>チカスイ</t>
    </rPh>
    <rPh sb="9" eb="11">
      <t>ケイゾク</t>
    </rPh>
    <rPh sb="11" eb="13">
      <t>カンシ</t>
    </rPh>
    <rPh sb="14" eb="16">
      <t>ジッシ</t>
    </rPh>
    <rPh sb="16" eb="18">
      <t>ケイカク</t>
    </rPh>
    <phoneticPr fontId="3"/>
  </si>
  <si>
    <t>5年間の地下水モニタリング</t>
    <phoneticPr fontId="3"/>
  </si>
  <si>
    <t>【舗装工】コンクリート舗装撤去工</t>
  </si>
  <si>
    <t>終期の設定のない、地下水モニタリング</t>
    <rPh sb="0" eb="2">
      <t>シュウキ</t>
    </rPh>
    <rPh sb="3" eb="5">
      <t>セッテイ</t>
    </rPh>
    <rPh sb="9" eb="12">
      <t>チカスイ</t>
    </rPh>
    <phoneticPr fontId="3"/>
  </si>
  <si>
    <t>【舗装工】インターロッキング舗装撤去工</t>
  </si>
  <si>
    <t>※単独の措置として地下水の継続監視を選択した場合、記入する</t>
    <phoneticPr fontId="33"/>
  </si>
  <si>
    <t>※モニタリング終了後、措置の完了の確認がされ、要管理区域に設定される場合や、汚染土壌がなくなったことの確認がされ、区域設定がなくなる場合には、
第31号様式または第33号の２様式の届出の提出が必要です。</t>
    <phoneticPr fontId="3"/>
  </si>
  <si>
    <t>【舗装工】セメントコンクリート舗装撤去工</t>
  </si>
  <si>
    <t>【舗装工】コンクリートブロック舗装撤去工</t>
  </si>
  <si>
    <t>【調査】ボーリング調査</t>
  </si>
  <si>
    <t>【調査】地下水調査</t>
  </si>
  <si>
    <t>【調査】詳細調査</t>
  </si>
  <si>
    <t>【調査】追完調査</t>
  </si>
  <si>
    <t>【調査】地盤調査</t>
  </si>
  <si>
    <t>【調査】埋蔵文化財調査</t>
  </si>
  <si>
    <t>【河川工】築堤工</t>
  </si>
  <si>
    <t>【河川工】護岸工</t>
  </si>
  <si>
    <t>【河川工】特殊堤工</t>
  </si>
  <si>
    <t>【河川工】根固工</t>
  </si>
  <si>
    <t>【河川工】水路工</t>
  </si>
  <si>
    <t>【河川工】河床高水敷整正工</t>
  </si>
  <si>
    <t>【河川工】堤防地盤処理工</t>
  </si>
  <si>
    <t>【河川工】河川構造物グラウト工</t>
  </si>
  <si>
    <t>【河川工】函（管）渠工</t>
  </si>
  <si>
    <t>【河川工】側溝工</t>
  </si>
  <si>
    <t>【道路工】道路築造工</t>
  </si>
  <si>
    <t>【道路工】外灯基礎工</t>
  </si>
  <si>
    <t>【道路工】擁壁工</t>
  </si>
  <si>
    <t>【道路工】路床改良工</t>
  </si>
  <si>
    <t>【道路工】法面工</t>
  </si>
  <si>
    <t>【道路工】落石防止柵工</t>
  </si>
  <si>
    <t>【道路工】道路地盤処理工</t>
  </si>
  <si>
    <t>【道路工】標識工</t>
  </si>
  <si>
    <t>【道路工】防護柵</t>
  </si>
  <si>
    <t>【道路工】街築工</t>
  </si>
  <si>
    <t>【道路工】法面維持工</t>
  </si>
  <si>
    <t>【共同溝等工】共同溝工</t>
  </si>
  <si>
    <t>【共同溝等工】地下立体交差工</t>
  </si>
  <si>
    <t>【共同溝等工】共同溝立坑工</t>
  </si>
  <si>
    <t>【共同溝等工】共同溝立坑撤去工</t>
  </si>
  <si>
    <t>【トンネル工】シールド工</t>
  </si>
  <si>
    <t>【トンネル工】推進工</t>
  </si>
  <si>
    <t>【トンネル工】NATM工</t>
  </si>
  <si>
    <t>【トンネル工】開削トンネル工</t>
  </si>
  <si>
    <t>【砂防・地すべり等工】堰堤工</t>
  </si>
  <si>
    <t>【砂防・地すべり等工】流路工</t>
  </si>
  <si>
    <t>【砂防・地すべり等工】山腹工</t>
  </si>
  <si>
    <t>【砂防・地すべり等工】抑制工</t>
  </si>
  <si>
    <t>【砂防・地すべり等工】床固工</t>
  </si>
  <si>
    <t>【砂防・地すべり等工】落石雪崩防止工</t>
  </si>
  <si>
    <t>【砂防・地すべり等工】集水井工</t>
  </si>
  <si>
    <t>【砂防・地すべり等工】集排水井ボーリング工</t>
  </si>
  <si>
    <t>【砂防・地すべり等工】排水トンネル工</t>
  </si>
  <si>
    <t>【下水道工】管渠工（シールド工）</t>
  </si>
  <si>
    <t>【下水道工】管渠工（推進工）</t>
  </si>
  <si>
    <t>【下水道工】発進立坑工</t>
  </si>
  <si>
    <t>【下水道工】ポンプ場工</t>
  </si>
  <si>
    <t>【公園工】敷地造成工</t>
  </si>
  <si>
    <t>【公園工】園路広場工</t>
  </si>
  <si>
    <t>【公園工】植樹工</t>
  </si>
  <si>
    <t>【公園工】除草工</t>
  </si>
  <si>
    <t>【公園工】芝付工</t>
  </si>
  <si>
    <t>【公園工】花壇工</t>
  </si>
  <si>
    <t>【公園工】日陰棚工</t>
  </si>
  <si>
    <t>【公園工】池工</t>
  </si>
  <si>
    <t>【公園工】遊戯施設工</t>
  </si>
  <si>
    <t>【公園工】運動施設工</t>
  </si>
  <si>
    <t>【公園工】ゴムチップ工</t>
  </si>
  <si>
    <t>【公園工】樹木伐根工</t>
  </si>
  <si>
    <t>【外構工】境石工</t>
  </si>
  <si>
    <t>【外構工】フェンス設置工</t>
  </si>
  <si>
    <t>【その他】構造物新設工</t>
  </si>
  <si>
    <t>【その他】立入禁止工</t>
  </si>
  <si>
    <t>うち区域指定の解除を希望する区画</t>
  </si>
  <si>
    <t>相違点一覧(措置完了報告用）</t>
    <rPh sb="0" eb="3">
      <t>ソウイテン</t>
    </rPh>
    <rPh sb="3" eb="5">
      <t>イチラン</t>
    </rPh>
    <rPh sb="6" eb="8">
      <t>ソチ</t>
    </rPh>
    <rPh sb="8" eb="10">
      <t>カンリョウ</t>
    </rPh>
    <rPh sb="10" eb="13">
      <t>ホウコクヨウ</t>
    </rPh>
    <phoneticPr fontId="3"/>
  </si>
  <si>
    <t>（形質変更時要届出区域における措置完了報告書、土壌地下水汚染対策完了届出書、汚染拡散防止措置完了届出書（条例は要対策区域を除く））</t>
    <rPh sb="5" eb="6">
      <t>ジ</t>
    </rPh>
    <phoneticPr fontId="3"/>
  </si>
  <si>
    <t>第二地下水基準超過</t>
  </si>
  <si>
    <t>区域指定の解除を希望する区画</t>
    <rPh sb="0" eb="2">
      <t>クイキ</t>
    </rPh>
    <rPh sb="2" eb="4">
      <t>シテイ</t>
    </rPh>
    <rPh sb="5" eb="7">
      <t>カイジョ</t>
    </rPh>
    <rPh sb="8" eb="10">
      <t>キボウ</t>
    </rPh>
    <rPh sb="12" eb="14">
      <t>クカク</t>
    </rPh>
    <phoneticPr fontId="3"/>
  </si>
  <si>
    <t>解除面積</t>
    <rPh sb="0" eb="2">
      <t>カイジョ</t>
    </rPh>
    <rPh sb="2" eb="4">
      <t>メンセキ</t>
    </rPh>
    <phoneticPr fontId="21"/>
  </si>
  <si>
    <t>第二帯水層以深を掘削するため、第一帯水層直下の準不透水層まで遮水壁を設置し、かつ下位帯水層への汚染拡散防止措置を講じ、
施工終了時に準不透水層の回復を行う。</t>
    <rPh sb="0" eb="2">
      <t>ダイニ</t>
    </rPh>
    <rPh sb="2" eb="5">
      <t>タイスイソウ</t>
    </rPh>
    <rPh sb="5" eb="7">
      <t>イシン</t>
    </rPh>
    <rPh sb="8" eb="10">
      <t>クッサク</t>
    </rPh>
    <rPh sb="15" eb="17">
      <t>ダイイチ</t>
    </rPh>
    <rPh sb="17" eb="20">
      <t>タイスイソウ</t>
    </rPh>
    <rPh sb="20" eb="22">
      <t>チョッカ</t>
    </rPh>
    <rPh sb="23" eb="24">
      <t>ジュン</t>
    </rPh>
    <rPh sb="24" eb="27">
      <t>フトウスイ</t>
    </rPh>
    <rPh sb="27" eb="28">
      <t>ソウ</t>
    </rPh>
    <rPh sb="30" eb="32">
      <t>シャスイ</t>
    </rPh>
    <rPh sb="32" eb="33">
      <t>カベ</t>
    </rPh>
    <rPh sb="34" eb="36">
      <t>セッチ</t>
    </rPh>
    <rPh sb="40" eb="42">
      <t>カイ</t>
    </rPh>
    <rPh sb="42" eb="45">
      <t>タイスイソウ</t>
    </rPh>
    <rPh sb="47" eb="49">
      <t>オセン</t>
    </rPh>
    <rPh sb="49" eb="51">
      <t>カクサン</t>
    </rPh>
    <rPh sb="51" eb="53">
      <t>ボウシ</t>
    </rPh>
    <rPh sb="53" eb="55">
      <t>ソチ</t>
    </rPh>
    <rPh sb="56" eb="57">
      <t>コウ</t>
    </rPh>
    <rPh sb="60" eb="62">
      <t>セコウ</t>
    </rPh>
    <rPh sb="62" eb="65">
      <t>シュウリョウジ</t>
    </rPh>
    <rPh sb="66" eb="67">
      <t>ジュン</t>
    </rPh>
    <rPh sb="67" eb="70">
      <t>フトウスイ</t>
    </rPh>
    <rPh sb="70" eb="71">
      <t>ソウ</t>
    </rPh>
    <rPh sb="72" eb="74">
      <t>カイフク</t>
    </rPh>
    <rPh sb="75" eb="76">
      <t>オコナ</t>
    </rPh>
    <phoneticPr fontId="21"/>
  </si>
  <si>
    <t>第二帯水層以深を掘削するため、第一帯水層直下の準不透水層まで遮水壁を設置し、かつ下位帯水層への汚染拡散防止措置を講じ、
施工終了時に準不透水層の回復を行った。</t>
    <rPh sb="0" eb="2">
      <t>ダイニ</t>
    </rPh>
    <rPh sb="2" eb="5">
      <t>タイスイソウ</t>
    </rPh>
    <rPh sb="5" eb="7">
      <t>イシン</t>
    </rPh>
    <rPh sb="8" eb="10">
      <t>クッサク</t>
    </rPh>
    <rPh sb="15" eb="17">
      <t>ダイイチ</t>
    </rPh>
    <rPh sb="17" eb="20">
      <t>タイスイソウ</t>
    </rPh>
    <rPh sb="20" eb="22">
      <t>チョッカ</t>
    </rPh>
    <rPh sb="23" eb="24">
      <t>ジュン</t>
    </rPh>
    <rPh sb="24" eb="27">
      <t>フトウスイ</t>
    </rPh>
    <rPh sb="27" eb="28">
      <t>ソウ</t>
    </rPh>
    <rPh sb="30" eb="32">
      <t>シャスイ</t>
    </rPh>
    <rPh sb="32" eb="33">
      <t>カベ</t>
    </rPh>
    <rPh sb="34" eb="36">
      <t>セッチ</t>
    </rPh>
    <rPh sb="40" eb="42">
      <t>カイ</t>
    </rPh>
    <rPh sb="42" eb="45">
      <t>タイスイソウ</t>
    </rPh>
    <rPh sb="47" eb="49">
      <t>オセン</t>
    </rPh>
    <rPh sb="49" eb="51">
      <t>カクサン</t>
    </rPh>
    <rPh sb="51" eb="53">
      <t>ボウシ</t>
    </rPh>
    <rPh sb="53" eb="55">
      <t>ソチ</t>
    </rPh>
    <rPh sb="56" eb="57">
      <t>コウ</t>
    </rPh>
    <rPh sb="60" eb="62">
      <t>セコウ</t>
    </rPh>
    <rPh sb="62" eb="65">
      <t>シュウリョウジ</t>
    </rPh>
    <rPh sb="66" eb="67">
      <t>ジュン</t>
    </rPh>
    <rPh sb="67" eb="70">
      <t>フトウスイ</t>
    </rPh>
    <rPh sb="70" eb="71">
      <t>ソウ</t>
    </rPh>
    <rPh sb="72" eb="74">
      <t>カイフク</t>
    </rPh>
    <rPh sb="75" eb="76">
      <t>オコナ</t>
    </rPh>
    <phoneticPr fontId="21"/>
  </si>
  <si>
    <t>同一契機での土壌調査(当該区域において指定を受けるに至った土壌汚染状況調査)において基準適合が確認された土壌により埋め戻す。</t>
  </si>
  <si>
    <t>同一契機での土壌調査(当該区域において指定を受けるに至った土壌汚染状況調査)において基準適合が確認された土壌により埋め戻した。</t>
    <phoneticPr fontId="3"/>
  </si>
  <si>
    <t>□□□□処理施設(管理型)</t>
    <phoneticPr fontId="3"/>
  </si>
  <si>
    <t>○○県○○市○○町○丁目○番</t>
    <phoneticPr fontId="3"/>
  </si>
  <si>
    <t>令和○○年○月○日</t>
    <rPh sb="0" eb="2">
      <t>レイワ</t>
    </rPh>
    <phoneticPr fontId="3"/>
  </si>
  <si>
    <t>令和○○年□月□日</t>
    <rPh sb="0" eb="2">
      <t>レイワ</t>
    </rPh>
    <phoneticPr fontId="3"/>
  </si>
  <si>
    <t>粉塵又は有害物質濃度等の周辺環境の監視（大気モニタリング）</t>
    <rPh sb="0" eb="2">
      <t>フンジン</t>
    </rPh>
    <rPh sb="2" eb="3">
      <t>マタ</t>
    </rPh>
    <rPh sb="4" eb="6">
      <t>ユウガイ</t>
    </rPh>
    <rPh sb="6" eb="8">
      <t>ブッシツ</t>
    </rPh>
    <rPh sb="8" eb="10">
      <t>ノウド</t>
    </rPh>
    <rPh sb="10" eb="11">
      <t>ナド</t>
    </rPh>
    <rPh sb="12" eb="14">
      <t>シュウヘン</t>
    </rPh>
    <rPh sb="14" eb="16">
      <t>カンキョウ</t>
    </rPh>
    <rPh sb="17" eb="19">
      <t>カンシ</t>
    </rPh>
    <rPh sb="20" eb="22">
      <t>タイキ</t>
    </rPh>
    <phoneticPr fontId="3"/>
  </si>
  <si>
    <t>※対象地または対象地境界において第二溶出量基準超過または第二地下水基準超過があり、かつ、都条例規則第55条第3項に定める土地に該当しない場合は「有」を選択してください。</t>
    <phoneticPr fontId="3"/>
  </si>
  <si>
    <t>代表地点における地下水調査における地下水基準超過
の有無</t>
    <rPh sb="0" eb="2">
      <t>ダイヒョウ</t>
    </rPh>
    <rPh sb="2" eb="4">
      <t>チテン</t>
    </rPh>
    <rPh sb="8" eb="11">
      <t>チカスイ</t>
    </rPh>
    <rPh sb="11" eb="13">
      <t>チョウサ</t>
    </rPh>
    <rPh sb="17" eb="20">
      <t>チカスイ</t>
    </rPh>
    <rPh sb="20" eb="22">
      <t>キジュン</t>
    </rPh>
    <rPh sb="22" eb="24">
      <t>チョウカ</t>
    </rPh>
    <rPh sb="26" eb="28">
      <t>ウム</t>
    </rPh>
    <phoneticPr fontId="3"/>
  </si>
  <si>
    <t>地下水汚染拡大防止区域における地下水基準超過
の有無</t>
    <phoneticPr fontId="3"/>
  </si>
  <si>
    <t>対象地境界における地下水調査での地下水基準超過
の有無</t>
    <rPh sb="0" eb="2">
      <t>タイショウ</t>
    </rPh>
    <rPh sb="2" eb="3">
      <t>チ</t>
    </rPh>
    <rPh sb="3" eb="5">
      <t>キョウカイ</t>
    </rPh>
    <rPh sb="9" eb="12">
      <t>チカスイ</t>
    </rPh>
    <rPh sb="12" eb="14">
      <t>チョウサ</t>
    </rPh>
    <rPh sb="16" eb="19">
      <t>チカスイ</t>
    </rPh>
    <rPh sb="19" eb="21">
      <t>キジュン</t>
    </rPh>
    <rPh sb="21" eb="23">
      <t>チョウカ</t>
    </rPh>
    <rPh sb="25" eb="27">
      <t>ウム</t>
    </rPh>
    <phoneticPr fontId="3"/>
  </si>
  <si>
    <t>構造物に囲まれた範囲に観測井を設け、地下水等の侵入がないことの確認</t>
    <phoneticPr fontId="3"/>
  </si>
  <si>
    <t>措置完了後に条例上の要管理区域に設定される区画の有無</t>
    <rPh sb="0" eb="2">
      <t>ソチ</t>
    </rPh>
    <rPh sb="2" eb="4">
      <t>カンリョウ</t>
    </rPh>
    <rPh sb="4" eb="5">
      <t>ゴ</t>
    </rPh>
    <rPh sb="6" eb="8">
      <t>ジョウレイ</t>
    </rPh>
    <rPh sb="8" eb="9">
      <t>ジョウ</t>
    </rPh>
    <rPh sb="10" eb="11">
      <t>ヨウ</t>
    </rPh>
    <rPh sb="11" eb="13">
      <t>カンリ</t>
    </rPh>
    <rPh sb="13" eb="15">
      <t>クイキ</t>
    </rPh>
    <rPh sb="16" eb="18">
      <t>セッテイ</t>
    </rPh>
    <rPh sb="21" eb="23">
      <t>クカク</t>
    </rPh>
    <rPh sb="24" eb="26">
      <t>ウム</t>
    </rPh>
    <phoneticPr fontId="3"/>
  </si>
  <si>
    <t>・「措置完了後に条例上の要管理区域に設定される区画の有無」が「有」の場合は、区間名を記入してください。</t>
    <phoneticPr fontId="3"/>
  </si>
  <si>
    <t>【舗装工】アスファルト舗装撤去工</t>
  </si>
  <si>
    <t>・「措置完了後に条例上の区域設定がなくなる区画の有無」が「有」の場合は、区間名を記入してください。</t>
    <phoneticPr fontId="3"/>
  </si>
  <si>
    <t>（参考）土地の形質の変更の種類</t>
    <phoneticPr fontId="3"/>
  </si>
  <si>
    <t>【措置】追完調査の実施</t>
    <rPh sb="4" eb="8">
      <t>ツイカンチョウサ</t>
    </rPh>
    <rPh sb="9" eb="11">
      <t>ジッシ</t>
    </rPh>
    <phoneticPr fontId="3"/>
  </si>
  <si>
    <t>算出根拠</t>
    <rPh sb="0" eb="4">
      <t>サンシュツコンキョ</t>
    </rPh>
    <phoneticPr fontId="3"/>
  </si>
  <si>
    <t>用途地域</t>
    <rPh sb="0" eb="4">
      <t>ヨウトチイキ</t>
    </rPh>
    <phoneticPr fontId="3"/>
  </si>
  <si>
    <t>別紙／法条例重複</t>
    <rPh sb="0" eb="2">
      <t>ベッシ</t>
    </rPh>
    <rPh sb="3" eb="4">
      <t>ホウ</t>
    </rPh>
    <rPh sb="4" eb="6">
      <t>ジョウレイ</t>
    </rPh>
    <rPh sb="6" eb="8">
      <t>チョウフク</t>
    </rPh>
    <phoneticPr fontId="3"/>
  </si>
  <si>
    <t>総評</t>
    <rPh sb="0" eb="2">
      <t>ソウヒョウ</t>
    </rPh>
    <phoneticPr fontId="3"/>
  </si>
  <si>
    <t>調査結果</t>
    <rPh sb="0" eb="4">
      <t>チョウサケッカ</t>
    </rPh>
    <phoneticPr fontId="3"/>
  </si>
  <si>
    <t>総評テンプレート</t>
    <rPh sb="0" eb="2">
      <t>ソウヒョウ</t>
    </rPh>
    <phoneticPr fontId="3"/>
  </si>
  <si>
    <t>総評追加</t>
    <rPh sb="0" eb="4">
      <t>ソウヒョウツイカ</t>
    </rPh>
    <phoneticPr fontId="3"/>
  </si>
  <si>
    <t>特定有害物質</t>
    <phoneticPr fontId="3"/>
  </si>
  <si>
    <t>第32号様式条例</t>
    <rPh sb="6" eb="8">
      <t>ジョウレイ</t>
    </rPh>
    <phoneticPr fontId="3"/>
  </si>
  <si>
    <t>総評（土壌）</t>
    <rPh sb="3" eb="5">
      <t>ドジョウ</t>
    </rPh>
    <phoneticPr fontId="3"/>
  </si>
  <si>
    <t>総評（汚染水）</t>
    <rPh sb="3" eb="6">
      <t>オセンスイ</t>
    </rPh>
    <phoneticPr fontId="3"/>
  </si>
  <si>
    <t>第33号の２様式条例</t>
    <rPh sb="8" eb="10">
      <t>ジョウレイ</t>
    </rPh>
    <phoneticPr fontId="3"/>
  </si>
  <si>
    <t>措置の種類</t>
    <rPh sb="0" eb="2">
      <t>ソチ</t>
    </rPh>
    <rPh sb="3" eb="5">
      <t>シュルイ</t>
    </rPh>
    <phoneticPr fontId="3"/>
  </si>
  <si>
    <t>踏切</t>
    <rPh sb="0" eb="2">
      <t>フミキリ</t>
    </rPh>
    <phoneticPr fontId="3"/>
  </si>
  <si>
    <t>全部／一部</t>
    <rPh sb="0" eb="2">
      <t>ゼンブ</t>
    </rPh>
    <rPh sb="3" eb="5">
      <t>イチブ</t>
    </rPh>
    <phoneticPr fontId="3"/>
  </si>
  <si>
    <t>第33号様式条例</t>
    <rPh sb="6" eb="8">
      <t>ジョウレイ</t>
    </rPh>
    <phoneticPr fontId="3"/>
  </si>
  <si>
    <t>汚染の拡散防止の方法の選択理由</t>
    <phoneticPr fontId="3"/>
  </si>
  <si>
    <t>工事完了報告</t>
    <rPh sb="0" eb="6">
      <t>コウジカンリョウホウコク</t>
    </rPh>
    <phoneticPr fontId="3"/>
  </si>
  <si>
    <t>措置完了報告</t>
    <rPh sb="0" eb="6">
      <t>ソチカンリョウホウコク</t>
    </rPh>
    <phoneticPr fontId="3"/>
  </si>
  <si>
    <t>汚染土壌処理方法</t>
    <phoneticPr fontId="3"/>
  </si>
  <si>
    <t>区域指定</t>
    <rPh sb="0" eb="4">
      <t>クイキシテイ</t>
    </rPh>
    <phoneticPr fontId="3"/>
  </si>
  <si>
    <t>基準の種類・土壌</t>
    <rPh sb="6" eb="8">
      <t>ドジョウ</t>
    </rPh>
    <phoneticPr fontId="3"/>
  </si>
  <si>
    <t>基準の種類・地下水</t>
    <rPh sb="6" eb="9">
      <t>チカスイ</t>
    </rPh>
    <phoneticPr fontId="3"/>
  </si>
  <si>
    <t>超過適合</t>
    <rPh sb="0" eb="2">
      <t>チョウカ</t>
    </rPh>
    <rPh sb="2" eb="4">
      <t>テキゴウ</t>
    </rPh>
    <phoneticPr fontId="3"/>
  </si>
  <si>
    <t>対象地境界</t>
    <phoneticPr fontId="3"/>
  </si>
  <si>
    <t>参照</t>
    <rPh sb="0" eb="2">
      <t>サンショウ</t>
    </rPh>
    <phoneticPr fontId="3"/>
  </si>
  <si>
    <t>チェック</t>
    <phoneticPr fontId="3"/>
  </si>
  <si>
    <t>確認方法</t>
    <rPh sb="0" eb="4">
      <t>カクニンホウホウ</t>
    </rPh>
    <phoneticPr fontId="3"/>
  </si>
  <si>
    <t>無地番道水</t>
    <rPh sb="0" eb="1">
      <t>ム</t>
    </rPh>
    <rPh sb="1" eb="3">
      <t>チバン</t>
    </rPh>
    <rPh sb="3" eb="4">
      <t>ミチ</t>
    </rPh>
    <rPh sb="4" eb="5">
      <t>ミズ</t>
    </rPh>
    <phoneticPr fontId="3"/>
  </si>
  <si>
    <t>実測面積</t>
    <phoneticPr fontId="3"/>
  </si>
  <si>
    <t>第1種低層住居専用地域</t>
  </si>
  <si>
    <t>△別紙</t>
    <rPh sb="1" eb="3">
      <t>ベッシ</t>
    </rPh>
    <phoneticPr fontId="3"/>
  </si>
  <si>
    <t>※調査結果により対象地内において土壌汚染のおそれがあるため土壌汚染状況調査を実施する。</t>
    <phoneticPr fontId="3"/>
  </si>
  <si>
    <t>汚染のおそれがない場合</t>
  </si>
  <si>
    <t>（汚染のおそれがない場合）以上の結果、対象地内において特定有害物質の取扱事業場は存在しないことから、特定有害物質を取り扱った経緯はなく、また、特定有害物質又は特定有害物質により汚染された土壌を埋め立てた経緯も、既往調査で基準不適合土壌が確認された経緯もないことから、土壌汚染のおそれはないもの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</si>
  <si>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なお、着工までの間に新たな汚染が生じた場合には、再度届出を行う。</t>
    <phoneticPr fontId="3"/>
  </si>
  <si>
    <t>有</t>
    <phoneticPr fontId="3"/>
  </si>
  <si>
    <t>クロロエチレン</t>
  </si>
  <si>
    <t>第115条第１項</t>
  </si>
  <si>
    <t>汚染土壌が存在するため拡散防止措置を実施する</t>
    <phoneticPr fontId="3"/>
  </si>
  <si>
    <t>基準超過した地下水が存在するため拡散防止措置を実施する。</t>
    <phoneticPr fontId="3"/>
  </si>
  <si>
    <t>第116条の３第３項</t>
  </si>
  <si>
    <t>地下水の水質の測定（地下水汚染無し）</t>
  </si>
  <si>
    <t>調査で確認された汚染土壌の全量を除去した。</t>
  </si>
  <si>
    <t>全部</t>
    <rPh sb="0" eb="2">
      <t>ゼンブ</t>
    </rPh>
    <phoneticPr fontId="3"/>
  </si>
  <si>
    <t>第116条の３第１項</t>
  </si>
  <si>
    <t>地下水汚染は生じていないため、法令で講ずべき措置とされている、最も環境・経済・社会への負荷が小さい地下水測定を選択した</t>
  </si>
  <si>
    <t>汚染状態の変更</t>
    <rPh sb="0" eb="2">
      <t>オセン</t>
    </rPh>
    <rPh sb="2" eb="4">
      <t>ジョウタイ</t>
    </rPh>
    <rPh sb="5" eb="7">
      <t>ヘンコウ</t>
    </rPh>
    <phoneticPr fontId="10"/>
  </si>
  <si>
    <t>写真</t>
    <rPh sb="0" eb="2">
      <t>シャシン</t>
    </rPh>
    <phoneticPr fontId="10"/>
  </si>
  <si>
    <t>浄化等処理施設（浄化）</t>
  </si>
  <si>
    <t>要対策区域</t>
  </si>
  <si>
    <t>土壌含有量基準</t>
    <rPh sb="0" eb="2">
      <t>ドジョウ</t>
    </rPh>
    <rPh sb="2" eb="5">
      <t>ガンユウリョウ</t>
    </rPh>
    <rPh sb="5" eb="7">
      <t>キジュン</t>
    </rPh>
    <phoneticPr fontId="3"/>
  </si>
  <si>
    <t>地下水基準</t>
    <rPh sb="0" eb="5">
      <t>チカスイキジュン</t>
    </rPh>
    <phoneticPr fontId="3"/>
  </si>
  <si>
    <t>超過</t>
    <rPh sb="0" eb="2">
      <t>チョウカ</t>
    </rPh>
    <phoneticPr fontId="3"/>
  </si>
  <si>
    <t>適合</t>
  </si>
  <si>
    <t>別紙「土地利用の履歴等年表」のとおり</t>
  </si>
  <si>
    <t>別紙「対象地位置図」のとおり</t>
  </si>
  <si>
    <t>△別紙「○○」のとおり</t>
    <phoneticPr fontId="3"/>
  </si>
  <si>
    <t>△別紙「○○」のとおり　※</t>
    <phoneticPr fontId="3"/>
  </si>
  <si>
    <t>別紙「汚染状態を明らかにした図面」のとおり</t>
    <phoneticPr fontId="3"/>
  </si>
  <si>
    <t>別紙「措置の方法・施工計画」のとおり</t>
    <phoneticPr fontId="3"/>
  </si>
  <si>
    <t>別紙「周辺環境保全対策」のとおり</t>
    <phoneticPr fontId="3"/>
  </si>
  <si>
    <t>別紙「汚染土壌の運搬方法を示した図面」のとおり</t>
    <phoneticPr fontId="3"/>
  </si>
  <si>
    <t>別紙「汚染拡散防止の方法」のとおり</t>
    <phoneticPr fontId="3"/>
  </si>
  <si>
    <t>別紙「汚染の状況、汚染土壌の搬出の有無並びに搬出する場合における搬出の方法及び搬出先での処理の方法」のとおり</t>
    <phoneticPr fontId="3"/>
  </si>
  <si>
    <t>●</t>
    <phoneticPr fontId="3"/>
  </si>
  <si>
    <t>無地番</t>
    <rPh sb="0" eb="1">
      <t>ム</t>
    </rPh>
    <rPh sb="1" eb="3">
      <t>チバン</t>
    </rPh>
    <phoneticPr fontId="3"/>
  </si>
  <si>
    <t>登記面積</t>
    <phoneticPr fontId="3"/>
  </si>
  <si>
    <t>第2種低層住居専用地域</t>
  </si>
  <si>
    <t>法条例重複</t>
    <phoneticPr fontId="3"/>
  </si>
  <si>
    <t>※調査結果により対象地内において土壌汚染のおそれはないものと考える。</t>
    <phoneticPr fontId="3"/>
  </si>
  <si>
    <t>人為的な汚染のおそれがある場合</t>
  </si>
  <si>
    <t>（人為的な汚染のおそれがある場合）以上から特定有害物質又は特定有害物質により汚染された土壌を埋め立てた経緯や既往調査で基準超過土壌が確認された経緯はないが、対象地内において特定有害物質の取扱事業者が存在し、土壌汚染のおそれがある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</si>
  <si>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無</t>
  </si>
  <si>
    <t>四塩化炭素</t>
  </si>
  <si>
    <t>第116条第１項</t>
  </si>
  <si>
    <t>汚染土壌は確認されなかった</t>
    <phoneticPr fontId="3"/>
  </si>
  <si>
    <t>基準超過した地下水は確認されなかった。</t>
    <phoneticPr fontId="3"/>
  </si>
  <si>
    <t>第117条第６項</t>
    <rPh sb="7" eb="8">
      <t>コウ</t>
    </rPh>
    <phoneticPr fontId="3"/>
  </si>
  <si>
    <t>地下水の水質の測定（地下水汚染有り）</t>
  </si>
  <si>
    <t>一部</t>
  </si>
  <si>
    <t>第117条第３項</t>
  </si>
  <si>
    <t>基準不適合土壌の全量掘削除去と比較して、必要最低限の掘削と舗装を組み合わせる方法が、環境・経済・社会への負荷が軽減するため</t>
  </si>
  <si>
    <t>舗装厚等の検尺写真及び断面図（含有量基準超過が表層に残置される場合）
　※確認事項に記載が無い場合は要措置区域となる場合有</t>
    <rPh sb="0" eb="2">
      <t>ホソウ</t>
    </rPh>
    <rPh sb="2" eb="3">
      <t>アツ</t>
    </rPh>
    <rPh sb="3" eb="4">
      <t>トウ</t>
    </rPh>
    <rPh sb="5" eb="6">
      <t>ケン</t>
    </rPh>
    <rPh sb="6" eb="7">
      <t>ジャク</t>
    </rPh>
    <rPh sb="7" eb="9">
      <t>シャシン</t>
    </rPh>
    <rPh sb="9" eb="10">
      <t>オヨ</t>
    </rPh>
    <rPh sb="11" eb="14">
      <t>ダンメンズ</t>
    </rPh>
    <rPh sb="15" eb="18">
      <t>ガンユウリョウ</t>
    </rPh>
    <rPh sb="18" eb="20">
      <t>キジュン</t>
    </rPh>
    <rPh sb="20" eb="22">
      <t>チョウカ</t>
    </rPh>
    <rPh sb="23" eb="25">
      <t>ヒョウソウ</t>
    </rPh>
    <rPh sb="26" eb="28">
      <t>ザンチ</t>
    </rPh>
    <rPh sb="31" eb="33">
      <t>バアイ</t>
    </rPh>
    <phoneticPr fontId="10"/>
  </si>
  <si>
    <t>検尺による出来形確認</t>
    <rPh sb="0" eb="2">
      <t>ケンジャク</t>
    </rPh>
    <rPh sb="5" eb="8">
      <t>デキガタ</t>
    </rPh>
    <rPh sb="8" eb="10">
      <t>カクニン</t>
    </rPh>
    <phoneticPr fontId="10"/>
  </si>
  <si>
    <t>浄化等処理施設（融解）</t>
  </si>
  <si>
    <t>地下水汚染拡大防止区域</t>
  </si>
  <si>
    <t>土壌溶出量基準</t>
    <rPh sb="0" eb="2">
      <t>ドジョウ</t>
    </rPh>
    <rPh sb="2" eb="4">
      <t>ヨウシュツ</t>
    </rPh>
    <rPh sb="4" eb="5">
      <t>リョウ</t>
    </rPh>
    <rPh sb="5" eb="7">
      <t>キジュン</t>
    </rPh>
    <phoneticPr fontId="3"/>
  </si>
  <si>
    <t>第二地下水基準</t>
    <rPh sb="0" eb="7">
      <t>ダイニチカスイキジュン</t>
    </rPh>
    <phoneticPr fontId="3"/>
  </si>
  <si>
    <t>適合</t>
    <rPh sb="0" eb="2">
      <t>テキゴウ</t>
    </rPh>
    <phoneticPr fontId="3"/>
  </si>
  <si>
    <t>地下水基準不適合</t>
  </si>
  <si>
    <t>○環改化○第○号のとおり</t>
    <phoneticPr fontId="3"/>
  </si>
  <si>
    <t>道</t>
    <rPh sb="0" eb="1">
      <t>ミチ</t>
    </rPh>
    <phoneticPr fontId="3"/>
  </si>
  <si>
    <t>CAD面積</t>
    <phoneticPr fontId="3"/>
  </si>
  <si>
    <t>第1種中高層住居専用地域</t>
  </si>
  <si>
    <t>※調査結果により今回届出の対象地内において土壌汚染のおそれがあるため土壌汚染状況調査を実施する。</t>
    <rPh sb="10" eb="12">
      <t>トドケデ</t>
    </rPh>
    <phoneticPr fontId="3"/>
  </si>
  <si>
    <t>自然由来の汚染土壌が存在するおそれがある場合</t>
  </si>
  <si>
    <t>（人為的な汚染のおそれはないが、自然由来等の汚染土壌が存在するおそれがある場合）以上から対象地内において特定有害物質の取扱事業場は存在しないことから、特定有害物質を取り扱った経緯はないが、自然由来とみられる基準超過土壌が確認された経緯が存在することから、土壌汚染のおそれがある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</si>
  <si>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1,2-ジクロロエタン</t>
  </si>
  <si>
    <t>第116条第９項</t>
  </si>
  <si>
    <t>調査で確認された汚染土壌は全量残置される。</t>
  </si>
  <si>
    <t>第117条第７項</t>
  </si>
  <si>
    <t>根切り工事を行う範囲のみ掘削除去し、基準不適合土壌の搬出・処理量を削減することで、環境・経済・社会への負荷が軽減するため</t>
  </si>
  <si>
    <t>交付者による管理票の確認</t>
    <rPh sb="0" eb="2">
      <t>コウフ</t>
    </rPh>
    <rPh sb="2" eb="3">
      <t>シャ</t>
    </rPh>
    <rPh sb="6" eb="8">
      <t>カンリ</t>
    </rPh>
    <rPh sb="8" eb="9">
      <t>ヒョウ</t>
    </rPh>
    <rPh sb="10" eb="12">
      <t>カクニン</t>
    </rPh>
    <phoneticPr fontId="10"/>
  </si>
  <si>
    <t>地下水のモニタリング</t>
    <rPh sb="0" eb="3">
      <t>チカスイ</t>
    </rPh>
    <phoneticPr fontId="10"/>
  </si>
  <si>
    <t>浄化等処理施設（不溶化）</t>
  </si>
  <si>
    <t>要管理区域</t>
  </si>
  <si>
    <t>第二溶出量基準</t>
    <rPh sb="0" eb="2">
      <t>ダイニ</t>
    </rPh>
    <rPh sb="2" eb="4">
      <t>ヨウシュツ</t>
    </rPh>
    <rPh sb="4" eb="5">
      <t>リョウ</t>
    </rPh>
    <rPh sb="5" eb="7">
      <t>キジュン</t>
    </rPh>
    <phoneticPr fontId="3"/>
  </si>
  <si>
    <t>第二地下水基準不適合</t>
  </si>
  <si>
    <t>○環多改○第○号のとおり</t>
    <rPh sb="2" eb="3">
      <t>タ</t>
    </rPh>
    <phoneticPr fontId="3"/>
  </si>
  <si>
    <t>水</t>
    <rPh sb="0" eb="1">
      <t>ミズ</t>
    </rPh>
    <phoneticPr fontId="3"/>
  </si>
  <si>
    <t>求積図</t>
  </si>
  <si>
    <t>第2種中高層住居専用地域</t>
  </si>
  <si>
    <t>※調査結果により今回届出の対象地内において土壌汚染のおそれはないものと考える。</t>
    <rPh sb="10" eb="12">
      <t>トドケデ</t>
    </rPh>
    <phoneticPr fontId="3"/>
  </si>
  <si>
    <t>水面埋立用土砂由来の汚染土壌が存在するおそれがある場合</t>
  </si>
  <si>
    <t>（人為的な汚染のおそれはないが、水面埋立用土砂由来の汚染土壌が存在するおそれがある場合）以上から対象地内において特定有害物質の取扱事業場は存在しないことから、特定有害物質を取り扱った経緯はないが、水面埋立用土砂由来とみられる基準超過土壌が確認された経緯が存在することから、土壌汚染のおそれがある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</si>
  <si>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1,1-ジクロロエチレン</t>
  </si>
  <si>
    <t>第116条の２第１項</t>
  </si>
  <si>
    <t>自然由来による基準不適合土壌を敷地内で盛土として使用し、基準不適合土壌の搬出・処理量を削減することで、環境・経済・社会への負荷が軽減するため</t>
  </si>
  <si>
    <t>検尺による出来形確認（区域外土壌入れ替え等の措置を実施した場合）</t>
    <rPh sb="0" eb="2">
      <t>ケンジャク</t>
    </rPh>
    <rPh sb="5" eb="8">
      <t>デキガタ</t>
    </rPh>
    <rPh sb="8" eb="10">
      <t>カクニン</t>
    </rPh>
    <rPh sb="11" eb="14">
      <t>クイキガイ</t>
    </rPh>
    <rPh sb="14" eb="16">
      <t>ドジョウ</t>
    </rPh>
    <rPh sb="16" eb="17">
      <t>イ</t>
    </rPh>
    <rPh sb="18" eb="19">
      <t>カ</t>
    </rPh>
    <rPh sb="20" eb="21">
      <t>トウ</t>
    </rPh>
    <rPh sb="22" eb="24">
      <t>ソチ</t>
    </rPh>
    <rPh sb="25" eb="27">
      <t>ジッシ</t>
    </rPh>
    <rPh sb="29" eb="31">
      <t>バアイ</t>
    </rPh>
    <phoneticPr fontId="10"/>
  </si>
  <si>
    <t>土壌分析（原位置浄化時のチェックボーリング）</t>
    <rPh sb="0" eb="2">
      <t>ドジョウ</t>
    </rPh>
    <rPh sb="2" eb="4">
      <t>ブンセキ</t>
    </rPh>
    <rPh sb="5" eb="8">
      <t>ゲンイチ</t>
    </rPh>
    <rPh sb="8" eb="10">
      <t>ジョウカ</t>
    </rPh>
    <rPh sb="10" eb="11">
      <t>ジ</t>
    </rPh>
    <phoneticPr fontId="10"/>
  </si>
  <si>
    <t>セメント製造施設</t>
  </si>
  <si>
    <t>－</t>
    <phoneticPr fontId="3"/>
  </si>
  <si>
    <t>土壌含有量基準及び土壌溶出量基準</t>
    <rPh sb="0" eb="2">
      <t>ドジョウ</t>
    </rPh>
    <rPh sb="2" eb="5">
      <t>ガンユウリョウ</t>
    </rPh>
    <rPh sb="5" eb="7">
      <t>キジュン</t>
    </rPh>
    <rPh sb="7" eb="8">
      <t>オヨ</t>
    </rPh>
    <phoneticPr fontId="3"/>
  </si>
  <si>
    <t>改変対象地外</t>
    <rPh sb="0" eb="2">
      <t>カイヘン</t>
    </rPh>
    <rPh sb="2" eb="4">
      <t>タイショウ</t>
    </rPh>
    <rPh sb="4" eb="5">
      <t>チ</t>
    </rPh>
    <rPh sb="5" eb="6">
      <t>ガイ</t>
    </rPh>
    <phoneticPr fontId="3"/>
  </si>
  <si>
    <t>第1種住居地域</t>
  </si>
  <si>
    <t>※調査結果により敷地内に汚染のおそれはあるが、今回改変対象地内には汚染のおそれはないものと考える。</t>
    <phoneticPr fontId="3"/>
  </si>
  <si>
    <t>盛土・埋立材による汚染土壌が存在するおそれがある場合</t>
  </si>
  <si>
    <t>（人為的な汚染のおそれはないが、盛土・埋立材による汚染土壌が存在するおそれがある場合）以上から対象地内において特定有害物質の取扱事業場は存在しないことから、特定有害物質を取り扱った経緯はないが、盛土・埋立材によるとみられる基準超過土壌が確認された経緯が存在することから、土壌汚染のおそれがあると考える。
なお、土地の改変時及び搬出先において、外観、臭気等により土壌に異常がみられる場合又は基準超過土壌が確認された場合には、その場所を調査し、汚染が認められるときには、その汚染の原因に応じて汚染土壌の拡散防止の措置を講じるものとする。</t>
    <phoneticPr fontId="3"/>
  </si>
  <si>
    <t>1,2-ジクロロエチレン</t>
  </si>
  <si>
    <t>第117条第２項</t>
  </si>
  <si>
    <t>地下水汚染拡大の防止（揚水施設）</t>
  </si>
  <si>
    <t>根切り工事で発生した基準不適合土壌は、 敷地内で盛土や埋土として使用し、基準不適合土壌の搬出・処理量を削減することで、環境・経済・社会への負荷が軽減するため</t>
  </si>
  <si>
    <t>埋立処理施設</t>
  </si>
  <si>
    <t>土壌含有量基準及び第二溶出量基準</t>
    <rPh sb="0" eb="2">
      <t>ドジョウ</t>
    </rPh>
    <rPh sb="2" eb="5">
      <t>ガンユウリョウ</t>
    </rPh>
    <rPh sb="5" eb="7">
      <t>キジュン</t>
    </rPh>
    <rPh sb="7" eb="8">
      <t>オヨ</t>
    </rPh>
    <phoneticPr fontId="3"/>
  </si>
  <si>
    <t>第2種住居地域</t>
  </si>
  <si>
    <t>1,3-ジクロロプロペン</t>
  </si>
  <si>
    <t>地下水汚染拡大の防止（透過性地下水浄化壁）</t>
  </si>
  <si>
    <t>基準不適合土壌が地下水面より浅い深度に分布していることから、土壌ガス吸引による原位置での浄化対策を行うことで、環境・経済・社会への負荷が軽減するため</t>
  </si>
  <si>
    <t>分別等処理施設</t>
  </si>
  <si>
    <t>田園住居地域</t>
  </si>
  <si>
    <t>ジクロロメタン</t>
  </si>
  <si>
    <t>基準不適合土壌が地下水面より深い深度に分布し、 地下水基準の不適合も確認されていることから、 地下水揚水による原位置での浄化対策を行うことで、環境・経済・社会への負荷が軽減するため</t>
  </si>
  <si>
    <t>自然由来等土壌利用施設（自然由来等土壌構造物利用施設）</t>
  </si>
  <si>
    <t>舗装厚等の検尺写真及び断面図</t>
  </si>
  <si>
    <t>準住居地域</t>
  </si>
  <si>
    <t>テトラクロロエチレン</t>
  </si>
  <si>
    <t>土壌汚染の除去（原位置浄化）</t>
  </si>
  <si>
    <t>自然由来等土壌利用施設（自然由来等土壌海面埋立施設）</t>
  </si>
  <si>
    <t>近隣商業地域</t>
  </si>
  <si>
    <t>1,1,1-トリクロロエタン</t>
  </si>
  <si>
    <t>商業地域</t>
  </si>
  <si>
    <t>1,1,2-トリクロロエタン</t>
  </si>
  <si>
    <t>準工業地域</t>
  </si>
  <si>
    <t>トリクロロエチレン</t>
  </si>
  <si>
    <t>不溶化（不溶化埋め戻し）</t>
  </si>
  <si>
    <t>工業地域</t>
  </si>
  <si>
    <t>ベンゼン</t>
  </si>
  <si>
    <t>舗装（アスファルト舗装）</t>
  </si>
  <si>
    <t>工業専用地域</t>
  </si>
  <si>
    <t>カドミウム及びその化合物</t>
  </si>
  <si>
    <t>舗装（コンクリート舗装）</t>
  </si>
  <si>
    <t>なし</t>
    <phoneticPr fontId="3"/>
  </si>
  <si>
    <t>六価クロム化合物</t>
  </si>
  <si>
    <t>シアン化合物</t>
  </si>
  <si>
    <t>土壌入換え（区域外）</t>
  </si>
  <si>
    <t>水銀及びその化合物</t>
  </si>
  <si>
    <t>土壌入換え（区域内）</t>
  </si>
  <si>
    <t>セレン及びその化合物</t>
  </si>
  <si>
    <t>鉛及びその化合物</t>
  </si>
  <si>
    <t>砒素及びその化合物</t>
  </si>
  <si>
    <t>ふっ素及びその化合物</t>
  </si>
  <si>
    <t>ほう素及びその化合物</t>
  </si>
  <si>
    <t>シマジン</t>
  </si>
  <si>
    <t>チオベンカルブ</t>
  </si>
  <si>
    <t>チラウム</t>
  </si>
  <si>
    <t>ポリ塩化ビフェニル(PCB)</t>
  </si>
  <si>
    <t>有機りん化合物</t>
  </si>
  <si>
    <t>掘削深度は、地下水位より上方であるが、その差が1m未満であるため、地下水が確認された場合は以下（①～⑤から選択）の
対策を講じる。</t>
    <phoneticPr fontId="33"/>
  </si>
  <si>
    <t>帯水層に触れるため、以下（①～⑤から選択）の対策を講じる。</t>
    <phoneticPr fontId="3"/>
  </si>
  <si>
    <t>掘削深度は、地下水位より上方であるが、その差が1m未満であるため、地下水が確認された場合は以下（①～⑤から選択）の
対策を講じた。</t>
    <phoneticPr fontId="33"/>
  </si>
  <si>
    <t>帯水層に触れるため、以下（①～⑤から選択）の対策を講じた。</t>
    <phoneticPr fontId="3"/>
  </si>
  <si>
    <t>③</t>
    <phoneticPr fontId="3"/>
  </si>
  <si>
    <t>④</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</si>
</sst>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0.00_ "/>
    <numFmt numFmtId="178" formatCode="0_ "/>
    <numFmt numFmtId="179" formatCode="&quot;（&quot;@&quot;）&quot;"/>
    <numFmt numFmtId="180" formatCode="0.0"/>
    <numFmt numFmtId="181" formatCode="0_ ;[Red]\-0\ "/>
  </numFmts>
  <fonts count="36">
    <font>
      <sz val="11"/>
      <color theme="1"/>
      <name val="游ゴシック"/>
      <family val="2"/>
      <charset val="128"/>
      <scheme val="minor"/>
    </font>
    <font>
      <sz val="11"/>
      <color theme="1"/>
      <name val="游ゴシック"/>
      <family val="2"/>
      <charset val="128"/>
      <scheme val="minor"/>
    </font>
    <font>
      <sz val="10.5"/>
      <color theme="1"/>
      <name val="ＭＳ 明朝"/>
      <family val="1"/>
      <charset val="128"/>
    </font>
    <font>
      <sz val="6"/>
      <name val="游ゴシック"/>
      <family val="2"/>
      <charset val="128"/>
      <scheme val="minor"/>
    </font>
    <font>
      <b/>
      <sz val="10.5"/>
      <color theme="1"/>
      <name val="Meiryo UI"/>
      <family val="3"/>
      <charset val="128"/>
    </font>
    <font>
      <sz val="10.5"/>
      <color theme="1"/>
      <name val="Meiryo UI"/>
      <family val="3"/>
      <charset val="128"/>
    </font>
    <font>
      <sz val="10.5"/>
      <name val="ＭＳ 明朝"/>
      <family val="1"/>
      <charset val="128"/>
    </font>
    <font>
      <b/>
      <sz val="10.5"/>
      <color theme="1"/>
      <name val="ＭＳ 明朝"/>
      <family val="1"/>
      <charset val="128"/>
    </font>
    <font>
      <b/>
      <sz val="11"/>
      <color theme="1"/>
      <name val="Meiryo UI"/>
      <family val="3"/>
      <charset val="128"/>
    </font>
    <font>
      <b/>
      <sz val="10.5"/>
      <color rgb="FFC00000"/>
      <name val="Meiryo UI"/>
      <family val="3"/>
      <charset val="128"/>
    </font>
    <font>
      <sz val="14"/>
      <color theme="1"/>
      <name val="ＭＳ 明朝"/>
      <family val="1"/>
      <charset val="128"/>
    </font>
    <font>
      <sz val="10.5"/>
      <color rgb="FF242424"/>
      <name val="Meiryo UI"/>
      <family val="3"/>
      <charset val="128"/>
    </font>
    <font>
      <sz val="10.5"/>
      <color theme="1"/>
      <name val="游ゴシック"/>
      <family val="2"/>
      <charset val="128"/>
      <scheme val="minor"/>
    </font>
    <font>
      <sz val="9"/>
      <color indexed="81"/>
      <name val="MS P ゴシック"/>
      <family val="3"/>
      <charset val="128"/>
    </font>
    <font>
      <sz val="11"/>
      <color theme="1"/>
      <name val="ＭＳ 明朝"/>
      <family val="1"/>
      <charset val="128"/>
    </font>
    <font>
      <sz val="10.5"/>
      <color rgb="FF000000"/>
      <name val="ＭＳ 明朝"/>
      <family val="1"/>
      <charset val="128"/>
    </font>
    <font>
      <sz val="10"/>
      <color theme="1"/>
      <name val="ＭＳ 明朝"/>
      <family val="1"/>
      <charset val="128"/>
    </font>
    <font>
      <b/>
      <sz val="10.5"/>
      <name val="Meiryo UI"/>
      <family val="3"/>
      <charset val="128"/>
    </font>
    <font>
      <b/>
      <sz val="11"/>
      <color theme="1"/>
      <name val="游ゴシック"/>
      <family val="3"/>
      <charset val="128"/>
      <scheme val="minor"/>
    </font>
    <font>
      <sz val="14"/>
      <color theme="1"/>
      <name val="Meiryo UI"/>
      <family val="3"/>
      <charset val="128"/>
    </font>
    <font>
      <b/>
      <sz val="12"/>
      <color theme="1"/>
      <name val="Meiryo UI"/>
      <family val="3"/>
      <charset val="128"/>
    </font>
    <font>
      <b/>
      <sz val="11"/>
      <color indexed="8"/>
      <name val="ＭＳ Ｐゴシック"/>
      <family val="3"/>
      <charset val="128"/>
    </font>
    <font>
      <sz val="11"/>
      <color theme="1"/>
      <name val="游ゴシック"/>
      <family val="2"/>
      <scheme val="minor"/>
    </font>
    <font>
      <sz val="14"/>
      <name val="Meiryo UI"/>
      <family val="3"/>
      <charset val="128"/>
    </font>
    <font>
      <sz val="10.5"/>
      <name val="Meiryo UI"/>
      <family val="3"/>
      <charset val="128"/>
    </font>
    <font>
      <sz val="6"/>
      <name val="ＭＳ Ｐゴシック"/>
      <family val="3"/>
      <charset val="128"/>
    </font>
    <font>
      <b/>
      <sz val="14"/>
      <name val="Meiryo UI"/>
      <family val="3"/>
      <charset val="128"/>
    </font>
    <font>
      <b/>
      <sz val="12"/>
      <name val="Meiryo UI"/>
      <family val="3"/>
      <charset val="128"/>
    </font>
    <font>
      <b/>
      <u/>
      <sz val="11"/>
      <color rgb="FFFFFFFF"/>
      <name val="游ゴシック"/>
      <family val="3"/>
      <charset val="128"/>
      <scheme val="minor"/>
    </font>
    <font>
      <sz val="11"/>
      <name val="游ゴシック"/>
      <family val="3"/>
      <charset val="128"/>
      <scheme val="minor"/>
    </font>
    <font>
      <sz val="11"/>
      <name val="Calibri"/>
      <family val="2"/>
    </font>
    <font>
      <sz val="11"/>
      <name val="游ゴシック"/>
      <family val="2"/>
      <charset val="128"/>
      <scheme val="minor"/>
    </font>
    <font>
      <b/>
      <sz val="10.5"/>
      <color rgb="FFFF0000"/>
      <name val="Meiryo UI"/>
      <family val="3"/>
      <charset val="128"/>
    </font>
    <font>
      <sz val="6"/>
      <name val="Meiryo UI"/>
      <family val="2"/>
      <charset val="128"/>
    </font>
    <font>
      <sz val="11"/>
      <name val="Meiryo UI"/>
      <family val="3"/>
      <charset val="128"/>
    </font>
    <font>
      <sz val="14"/>
      <name val="游ゴシック"/>
      <family val="3"/>
      <charset val="128"/>
      <scheme val="minor"/>
    </font>
  </fonts>
  <fills count="11">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2CC"/>
        <bgColor rgb="FF000000"/>
      </patternFill>
    </fill>
    <fill>
      <patternFill patternType="solid">
        <fgColor rgb="FFDDEBF7"/>
        <bgColor rgb="FF000000"/>
      </patternFill>
    </fill>
    <fill>
      <patternFill patternType="solid">
        <fgColor theme="0" tint="-0.249977111117893"/>
        <bgColor indexed="64"/>
      </patternFill>
    </fill>
    <fill>
      <patternFill patternType="solid">
        <fgColor theme="0" tint="-0.34998626667073579"/>
        <bgColor indexed="64"/>
      </patternFill>
    </fill>
    <fill>
      <patternFill patternType="solid">
        <fgColor theme="6" tint="0.39997558519241921"/>
        <bgColor indexed="64"/>
      </patternFill>
    </fill>
  </fills>
  <borders count="42">
    <border>
      <left/>
      <right/>
      <top/>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style="hair">
        <color indexed="64"/>
      </bottom>
      <diagonal/>
    </border>
    <border>
      <left/>
      <right/>
      <top/>
      <bottom style="hair">
        <color indexed="64"/>
      </bottom>
      <diagonal/>
    </border>
  </borders>
  <cellStyleXfs count="16">
    <xf numFmtId="0" fontId="0" fillId="0" borderId="0">
      <alignment vertical="center"/>
    </xf>
    <xf numFmtId="0" fontId="22" fillId="0" borderId="0"/>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22" fillId="0" borderId="0"/>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679">
    <xf numFmtId="0" fontId="0" fillId="0" borderId="0" xfId="0">
      <alignment vertical="center"/>
    </xf>
    <xf numFmtId="0" fontId="2" fillId="0" borderId="0" xfId="0" applyFont="1">
      <alignment vertical="center"/>
    </xf>
    <xf numFmtId="0" fontId="2" fillId="0" borderId="2" xfId="0" applyFont="1" applyBorder="1" applyAlignment="1">
      <alignment vertical="center" wrapText="1"/>
    </xf>
    <xf numFmtId="0" fontId="2" fillId="0" borderId="0" xfId="0" applyFont="1" applyAlignment="1">
      <alignment vertical="center" wrapText="1"/>
    </xf>
    <xf numFmtId="0" fontId="4" fillId="0" borderId="0" xfId="0" applyFont="1" applyAlignment="1">
      <alignment horizontal="center" vertical="center"/>
    </xf>
    <xf numFmtId="0" fontId="4" fillId="0" borderId="0" xfId="0" applyFont="1" applyAlignment="1">
      <alignment horizontal="center" vertical="center" shrinkToFit="1"/>
    </xf>
    <xf numFmtId="0" fontId="2" fillId="0" borderId="5" xfId="0" applyFont="1" applyBorder="1" applyAlignment="1">
      <alignment vertical="center" wrapText="1"/>
    </xf>
    <xf numFmtId="0" fontId="9" fillId="0" borderId="0" xfId="0" applyFont="1">
      <alignment vertical="center"/>
    </xf>
    <xf numFmtId="0" fontId="4" fillId="0" borderId="0" xfId="0" applyFont="1" applyAlignment="1">
      <alignment vertical="center" shrinkToFit="1"/>
    </xf>
    <xf numFmtId="0" fontId="4" fillId="0" borderId="0" xfId="0" applyFont="1">
      <alignment vertical="center"/>
    </xf>
    <xf numFmtId="0" fontId="5" fillId="0" borderId="0" xfId="0" applyFont="1">
      <alignment vertical="center"/>
    </xf>
    <xf numFmtId="0" fontId="11" fillId="0" borderId="0" xfId="0" applyFont="1">
      <alignment vertical="center"/>
    </xf>
    <xf numFmtId="0" fontId="2" fillId="0" borderId="0" xfId="0" applyFont="1" applyAlignment="1">
      <alignment horizontal="left" vertical="center"/>
    </xf>
    <xf numFmtId="0" fontId="2" fillId="0" borderId="14" xfId="0" applyFont="1" applyBorder="1" applyAlignment="1">
      <alignment vertical="center" wrapText="1"/>
    </xf>
    <xf numFmtId="0" fontId="5" fillId="0" borderId="0" xfId="0" applyFont="1" applyAlignment="1">
      <alignment vertical="center" shrinkToFit="1"/>
    </xf>
    <xf numFmtId="0" fontId="14" fillId="0" borderId="0" xfId="0" applyFont="1">
      <alignment vertical="center"/>
    </xf>
    <xf numFmtId="0" fontId="10" fillId="0" borderId="2" xfId="0" applyFont="1" applyBorder="1" applyAlignment="1">
      <alignment horizontal="center" vertical="center" wrapText="1"/>
    </xf>
    <xf numFmtId="0" fontId="10" fillId="0" borderId="0" xfId="0" applyFont="1" applyAlignment="1">
      <alignment horizontal="center" vertical="center" wrapText="1"/>
    </xf>
    <xf numFmtId="179" fontId="15" fillId="5" borderId="0" xfId="0" applyNumberFormat="1" applyFont="1" applyFill="1" applyAlignment="1" applyProtection="1">
      <alignment vertical="center" wrapText="1"/>
      <protection locked="0"/>
    </xf>
    <xf numFmtId="0" fontId="10" fillId="0" borderId="0" xfId="0" applyFont="1" applyAlignment="1">
      <alignment horizontal="right" vertical="center" wrapText="1"/>
    </xf>
    <xf numFmtId="0" fontId="2" fillId="0" borderId="0" xfId="0" applyFont="1" applyAlignment="1">
      <alignment horizontal="center" vertical="center" wrapText="1"/>
    </xf>
    <xf numFmtId="0" fontId="2" fillId="0" borderId="2" xfId="0" applyFont="1" applyBorder="1" applyAlignment="1">
      <alignment horizontal="center" vertical="center" wrapText="1"/>
    </xf>
    <xf numFmtId="0" fontId="15" fillId="0" borderId="0" xfId="0" applyFont="1" applyAlignment="1">
      <alignment horizontal="center" vertical="center" wrapText="1"/>
    </xf>
    <xf numFmtId="0" fontId="15" fillId="0" borderId="0" xfId="0" applyFont="1" applyAlignment="1">
      <alignment vertical="center" wrapText="1"/>
    </xf>
    <xf numFmtId="0" fontId="15" fillId="0" borderId="5" xfId="0" applyFont="1" applyBorder="1" applyAlignment="1">
      <alignment vertical="center" wrapText="1"/>
    </xf>
    <xf numFmtId="0" fontId="15" fillId="0" borderId="2" xfId="0" applyFont="1" applyBorder="1" applyAlignment="1">
      <alignment vertical="center" wrapText="1"/>
    </xf>
    <xf numFmtId="0" fontId="15" fillId="0" borderId="0" xfId="0" applyFont="1" applyAlignment="1">
      <alignment horizontal="right" vertical="center" wrapText="1"/>
    </xf>
    <xf numFmtId="0" fontId="2" fillId="0" borderId="2" xfId="0" applyFont="1" applyBorder="1" applyAlignment="1">
      <alignment vertical="top" wrapText="1"/>
    </xf>
    <xf numFmtId="0" fontId="2" fillId="0" borderId="5" xfId="0" applyFont="1" applyBorder="1" applyAlignment="1">
      <alignment vertical="top" wrapText="1"/>
    </xf>
    <xf numFmtId="0" fontId="2" fillId="0" borderId="0" xfId="0" applyFont="1" applyAlignment="1">
      <alignment horizontal="right" vertical="center" wrapText="1"/>
    </xf>
    <xf numFmtId="0" fontId="2" fillId="0" borderId="1" xfId="0" applyFont="1" applyBorder="1" applyAlignment="1">
      <alignment vertical="top" wrapText="1"/>
    </xf>
    <xf numFmtId="0" fontId="16" fillId="0" borderId="5" xfId="0" applyFont="1" applyBorder="1" applyAlignment="1">
      <alignment vertical="center" wrapText="1"/>
    </xf>
    <xf numFmtId="0" fontId="17" fillId="0" borderId="0" xfId="0" applyFont="1">
      <alignment vertical="center"/>
    </xf>
    <xf numFmtId="0" fontId="15" fillId="2" borderId="14" xfId="0" applyFont="1" applyFill="1" applyBorder="1" applyAlignment="1" applyProtection="1">
      <alignment vertical="center" wrapText="1"/>
      <protection locked="0"/>
    </xf>
    <xf numFmtId="0" fontId="2" fillId="0" borderId="4" xfId="0" applyFont="1" applyBorder="1" applyAlignment="1">
      <alignment horizontal="left" vertical="center" wrapText="1"/>
    </xf>
    <xf numFmtId="0" fontId="15" fillId="3" borderId="2" xfId="0" applyFont="1" applyFill="1" applyBorder="1" applyAlignment="1" applyProtection="1">
      <alignment vertical="center" wrapText="1"/>
      <protection locked="0"/>
    </xf>
    <xf numFmtId="0" fontId="2" fillId="0" borderId="5" xfId="0" applyFont="1" applyBorder="1" applyAlignment="1">
      <alignment horizontal="left" vertical="center" wrapText="1"/>
    </xf>
    <xf numFmtId="176" fontId="2" fillId="2" borderId="7" xfId="0" applyNumberFormat="1" applyFont="1" applyFill="1" applyBorder="1" applyAlignment="1" applyProtection="1">
      <alignment vertical="center" wrapText="1"/>
      <protection locked="0"/>
    </xf>
    <xf numFmtId="0" fontId="2" fillId="0" borderId="8" xfId="0" applyFont="1" applyBorder="1" applyAlignment="1">
      <alignment vertical="center" wrapText="1"/>
    </xf>
    <xf numFmtId="176" fontId="2" fillId="2" borderId="8" xfId="0" applyNumberFormat="1" applyFont="1" applyFill="1" applyBorder="1" applyAlignment="1" applyProtection="1">
      <alignment vertical="center" wrapText="1"/>
      <protection locked="0"/>
    </xf>
    <xf numFmtId="0" fontId="2" fillId="0" borderId="9" xfId="0" applyFont="1" applyBorder="1" applyAlignment="1">
      <alignment vertical="center" wrapText="1"/>
    </xf>
    <xf numFmtId="0" fontId="2" fillId="0" borderId="5" xfId="0" applyFont="1" applyBorder="1" applyAlignment="1">
      <alignment horizontal="justify" vertical="center" wrapText="1"/>
    </xf>
    <xf numFmtId="0" fontId="2" fillId="0" borderId="3" xfId="0" applyFont="1" applyBorder="1" applyAlignment="1">
      <alignment vertical="top" wrapText="1"/>
    </xf>
    <xf numFmtId="0" fontId="2" fillId="0" borderId="4" xfId="0" applyFont="1" applyBorder="1" applyAlignment="1">
      <alignment vertical="top" wrapText="1"/>
    </xf>
    <xf numFmtId="0" fontId="15" fillId="0" borderId="17" xfId="0" applyFont="1" applyBorder="1" applyAlignment="1">
      <alignment horizontal="center" vertical="center" wrapText="1"/>
    </xf>
    <xf numFmtId="0" fontId="15" fillId="2" borderId="21" xfId="0" applyFont="1" applyFill="1" applyBorder="1" applyAlignment="1" applyProtection="1">
      <alignment vertical="center" wrapText="1"/>
      <protection locked="0"/>
    </xf>
    <xf numFmtId="49" fontId="15" fillId="2" borderId="21" xfId="0" applyNumberFormat="1" applyFont="1" applyFill="1" applyBorder="1" applyAlignment="1" applyProtection="1">
      <alignment vertical="center" wrapText="1"/>
      <protection locked="0"/>
    </xf>
    <xf numFmtId="0" fontId="15" fillId="3" borderId="26" xfId="0" applyFont="1" applyFill="1" applyBorder="1" applyAlignment="1" applyProtection="1">
      <alignment vertical="center" wrapText="1"/>
      <protection locked="0"/>
    </xf>
    <xf numFmtId="49" fontId="15" fillId="3" borderId="26" xfId="0" applyNumberFormat="1" applyFont="1" applyFill="1" applyBorder="1" applyAlignment="1" applyProtection="1">
      <alignment vertical="center" wrapText="1"/>
      <protection locked="0"/>
    </xf>
    <xf numFmtId="0" fontId="2" fillId="0" borderId="2" xfId="0" applyFont="1" applyBorder="1" applyAlignment="1">
      <alignment horizontal="justify" vertical="top" wrapText="1"/>
    </xf>
    <xf numFmtId="0" fontId="2" fillId="0" borderId="5" xfId="0" applyFont="1" applyBorder="1" applyAlignment="1">
      <alignment horizontal="justify" vertical="top" wrapText="1"/>
    </xf>
    <xf numFmtId="0" fontId="2" fillId="0" borderId="12" xfId="0" applyFont="1" applyBorder="1" applyAlignment="1">
      <alignment horizontal="justify" vertical="top" wrapText="1"/>
    </xf>
    <xf numFmtId="0" fontId="2" fillId="0" borderId="1" xfId="0" applyFont="1" applyBorder="1" applyAlignment="1">
      <alignment vertical="top"/>
    </xf>
    <xf numFmtId="0" fontId="2" fillId="0" borderId="13" xfId="0" applyFont="1" applyBorder="1" applyAlignment="1">
      <alignment horizontal="justify" vertical="top" wrapText="1"/>
    </xf>
    <xf numFmtId="0" fontId="18" fillId="0" borderId="0" xfId="0" applyFont="1">
      <alignment vertical="center"/>
    </xf>
    <xf numFmtId="180" fontId="0" fillId="0" borderId="0" xfId="0" applyNumberFormat="1">
      <alignment vertical="center"/>
    </xf>
    <xf numFmtId="0" fontId="2" fillId="0" borderId="1" xfId="2" applyFont="1" applyBorder="1" applyAlignment="1">
      <alignment horizontal="left" vertical="center"/>
    </xf>
    <xf numFmtId="0" fontId="2" fillId="0" borderId="1" xfId="2" applyFont="1" applyBorder="1">
      <alignment vertical="center"/>
    </xf>
    <xf numFmtId="0" fontId="2" fillId="0" borderId="0" xfId="2" applyFont="1">
      <alignment vertical="center"/>
    </xf>
    <xf numFmtId="0" fontId="5" fillId="0" borderId="0" xfId="2" applyFont="1" applyAlignment="1">
      <alignment horizontal="center" vertical="center"/>
    </xf>
    <xf numFmtId="0" fontId="2" fillId="0" borderId="2" xfId="2" applyFont="1" applyBorder="1" applyAlignment="1">
      <alignment vertical="center" wrapText="1"/>
    </xf>
    <xf numFmtId="0" fontId="6" fillId="0" borderId="0" xfId="2" applyFont="1">
      <alignment vertical="center"/>
    </xf>
    <xf numFmtId="0" fontId="2" fillId="0" borderId="0" xfId="2" applyFont="1" applyAlignment="1">
      <alignment vertical="center" wrapText="1"/>
    </xf>
    <xf numFmtId="0" fontId="2" fillId="0" borderId="3" xfId="2" applyFont="1" applyBorder="1" applyAlignment="1">
      <alignment vertical="center" wrapText="1"/>
    </xf>
    <xf numFmtId="0" fontId="2" fillId="0" borderId="4" xfId="2" applyFont="1" applyBorder="1" applyAlignment="1">
      <alignment vertical="center" wrapText="1"/>
    </xf>
    <xf numFmtId="0" fontId="4" fillId="0" borderId="0" xfId="2" applyFont="1" applyAlignment="1">
      <alignment horizontal="center" vertical="center" shrinkToFit="1"/>
    </xf>
    <xf numFmtId="0" fontId="2" fillId="0" borderId="5" xfId="2" applyFont="1" applyBorder="1" applyAlignment="1">
      <alignment vertical="center" wrapText="1"/>
    </xf>
    <xf numFmtId="0" fontId="7" fillId="0" borderId="0" xfId="2" applyFont="1">
      <alignment vertical="center"/>
    </xf>
    <xf numFmtId="0" fontId="2" fillId="0" borderId="0" xfId="2" applyFont="1" applyAlignment="1">
      <alignment vertical="center" shrinkToFit="1"/>
    </xf>
    <xf numFmtId="0" fontId="2" fillId="0" borderId="0" xfId="2" applyFont="1" applyAlignment="1">
      <alignment horizontal="right" vertical="center"/>
    </xf>
    <xf numFmtId="176" fontId="2" fillId="2" borderId="1" xfId="2" applyNumberFormat="1" applyFont="1" applyFill="1" applyBorder="1" applyAlignment="1" applyProtection="1">
      <alignment horizontal="center" vertical="center" wrapText="1"/>
      <protection locked="0"/>
    </xf>
    <xf numFmtId="0" fontId="9" fillId="0" borderId="0" xfId="2" applyFont="1">
      <alignment vertical="center"/>
    </xf>
    <xf numFmtId="0" fontId="4" fillId="0" borderId="0" xfId="2" applyFont="1" applyAlignment="1">
      <alignment vertical="center" shrinkToFit="1"/>
    </xf>
    <xf numFmtId="0" fontId="4" fillId="0" borderId="0" xfId="2" applyFont="1">
      <alignment vertical="center"/>
    </xf>
    <xf numFmtId="0" fontId="5" fillId="0" borderId="0" xfId="2" applyFont="1">
      <alignment vertical="center"/>
    </xf>
    <xf numFmtId="0" fontId="2" fillId="0" borderId="11" xfId="2" applyFont="1" applyBorder="1" applyAlignment="1">
      <alignment horizontal="center" vertical="center" wrapText="1"/>
    </xf>
    <xf numFmtId="0" fontId="2" fillId="2" borderId="11" xfId="2" applyFont="1" applyFill="1" applyBorder="1" applyAlignment="1" applyProtection="1">
      <alignment horizontal="center" vertical="center" wrapText="1"/>
      <protection locked="0"/>
    </xf>
    <xf numFmtId="0" fontId="2" fillId="2" borderId="11" xfId="2" applyFont="1" applyFill="1" applyBorder="1" applyAlignment="1" applyProtection="1">
      <alignment vertical="center" wrapText="1"/>
      <protection locked="0"/>
    </xf>
    <xf numFmtId="0" fontId="2" fillId="3" borderId="11" xfId="2" applyFont="1" applyFill="1" applyBorder="1" applyAlignment="1" applyProtection="1">
      <alignment vertical="center" wrapText="1"/>
      <protection locked="0"/>
    </xf>
    <xf numFmtId="49" fontId="2" fillId="2" borderId="11" xfId="2" applyNumberFormat="1" applyFont="1" applyFill="1" applyBorder="1" applyAlignment="1" applyProtection="1">
      <alignment vertical="center" wrapText="1"/>
      <protection locked="0"/>
    </xf>
    <xf numFmtId="49" fontId="2" fillId="3" borderId="11" xfId="2" applyNumberFormat="1" applyFont="1" applyFill="1" applyBorder="1" applyAlignment="1" applyProtection="1">
      <alignment vertical="center" wrapText="1"/>
      <protection locked="0"/>
    </xf>
    <xf numFmtId="0" fontId="24" fillId="0" borderId="0" xfId="2" applyFont="1">
      <alignment vertical="center"/>
    </xf>
    <xf numFmtId="0" fontId="2" fillId="3" borderId="11" xfId="2" applyFont="1" applyFill="1" applyBorder="1" applyAlignment="1" applyProtection="1">
      <alignment horizontal="center" vertical="center" wrapText="1"/>
      <protection locked="0"/>
    </xf>
    <xf numFmtId="49" fontId="2" fillId="3" borderId="11" xfId="2" quotePrefix="1" applyNumberFormat="1" applyFont="1" applyFill="1" applyBorder="1" applyAlignment="1" applyProtection="1">
      <alignment vertical="center" wrapText="1"/>
      <protection locked="0"/>
    </xf>
    <xf numFmtId="0" fontId="2" fillId="4" borderId="7" xfId="2" applyFont="1" applyFill="1" applyBorder="1" applyProtection="1">
      <alignment vertical="center"/>
      <protection locked="0"/>
    </xf>
    <xf numFmtId="0" fontId="2" fillId="4" borderId="8" xfId="2" applyFont="1" applyFill="1" applyBorder="1" applyProtection="1">
      <alignment vertical="center"/>
      <protection locked="0"/>
    </xf>
    <xf numFmtId="0" fontId="2" fillId="4" borderId="9" xfId="2" applyFont="1" applyFill="1" applyBorder="1" applyProtection="1">
      <alignment vertical="center"/>
      <protection locked="0"/>
    </xf>
    <xf numFmtId="0" fontId="2" fillId="0" borderId="12" xfId="2" applyFont="1" applyBorder="1" applyAlignment="1">
      <alignment vertical="center" wrapText="1"/>
    </xf>
    <xf numFmtId="0" fontId="2" fillId="0" borderId="1" xfId="2" applyFont="1" applyBorder="1" applyAlignment="1">
      <alignment vertical="center" wrapText="1"/>
    </xf>
    <xf numFmtId="0" fontId="2" fillId="0" borderId="13" xfId="2" applyFont="1" applyBorder="1" applyAlignment="1">
      <alignment vertical="center" wrapText="1"/>
    </xf>
    <xf numFmtId="0" fontId="2" fillId="0" borderId="0" xfId="2" applyFont="1" applyAlignment="1">
      <alignment horizontal="justify" vertical="center" wrapText="1"/>
    </xf>
    <xf numFmtId="0" fontId="2" fillId="0" borderId="0" xfId="2" applyFont="1" applyAlignment="1">
      <alignment horizontal="left" vertical="center"/>
    </xf>
    <xf numFmtId="0" fontId="7" fillId="0" borderId="0" xfId="2" applyFont="1" applyAlignment="1">
      <alignment vertical="center" shrinkToFit="1"/>
    </xf>
    <xf numFmtId="0" fontId="12" fillId="0" borderId="0" xfId="2" applyFont="1">
      <alignment vertical="center"/>
    </xf>
    <xf numFmtId="49" fontId="2" fillId="0" borderId="0" xfId="2" applyNumberFormat="1" applyFont="1">
      <alignment vertical="center"/>
    </xf>
    <xf numFmtId="0" fontId="18" fillId="0" borderId="0" xfId="2" applyFont="1">
      <alignment vertical="center"/>
    </xf>
    <xf numFmtId="0" fontId="1" fillId="0" borderId="0" xfId="2">
      <alignment vertical="center"/>
    </xf>
    <xf numFmtId="0" fontId="8" fillId="0" borderId="0" xfId="2" applyFont="1" applyAlignment="1">
      <alignment horizontal="center" vertical="center"/>
    </xf>
    <xf numFmtId="0" fontId="24" fillId="0" borderId="31" xfId="5" applyFont="1" applyBorder="1" applyAlignment="1">
      <alignment horizontal="center" vertical="center" wrapText="1"/>
    </xf>
    <xf numFmtId="0" fontId="4" fillId="0" borderId="0" xfId="2" applyFont="1" applyAlignment="1">
      <alignment horizontal="center" vertical="center"/>
    </xf>
    <xf numFmtId="0" fontId="24" fillId="0" borderId="3" xfId="5" applyFont="1" applyBorder="1" applyAlignment="1">
      <alignment horizontal="center" vertical="center" wrapText="1"/>
    </xf>
    <xf numFmtId="0" fontId="24" fillId="0" borderId="3" xfId="5" applyFont="1" applyBorder="1" applyAlignment="1">
      <alignment vertical="center" wrapText="1"/>
    </xf>
    <xf numFmtId="0" fontId="26" fillId="0" borderId="0" xfId="10" applyFont="1">
      <alignment vertical="center"/>
    </xf>
    <xf numFmtId="0" fontId="5" fillId="0" borderId="0" xfId="10" applyFont="1">
      <alignment vertical="center"/>
    </xf>
    <xf numFmtId="0" fontId="5" fillId="0" borderId="0" xfId="10" applyFont="1" applyAlignment="1">
      <alignment vertical="center" wrapText="1"/>
    </xf>
    <xf numFmtId="0" fontId="18" fillId="0" borderId="0" xfId="10" applyFont="1">
      <alignment vertical="center"/>
    </xf>
    <xf numFmtId="0" fontId="4" fillId="0" borderId="0" xfId="10" applyFont="1" applyAlignment="1">
      <alignment horizontal="center" vertical="center"/>
    </xf>
    <xf numFmtId="0" fontId="19" fillId="0" borderId="0" xfId="10" applyFont="1">
      <alignment vertical="center"/>
    </xf>
    <xf numFmtId="0" fontId="4" fillId="0" borderId="0" xfId="10" applyFont="1" applyAlignment="1">
      <alignment horizontal="center" vertical="center" shrinkToFit="1"/>
    </xf>
    <xf numFmtId="0" fontId="1" fillId="0" borderId="0" xfId="10">
      <alignment vertical="center"/>
    </xf>
    <xf numFmtId="0" fontId="5" fillId="0" borderId="11" xfId="10" applyFont="1" applyBorder="1">
      <alignment vertical="center"/>
    </xf>
    <xf numFmtId="0" fontId="20" fillId="0" borderId="11" xfId="10" applyFont="1" applyBorder="1" applyAlignment="1">
      <alignment horizontal="center" vertical="center" wrapText="1"/>
    </xf>
    <xf numFmtId="0" fontId="5" fillId="0" borderId="0" xfId="10" applyFont="1" applyAlignment="1">
      <alignment vertical="center" shrinkToFit="1"/>
    </xf>
    <xf numFmtId="0" fontId="5" fillId="0" borderId="6" xfId="10" applyFont="1" applyBorder="1">
      <alignment vertical="center"/>
    </xf>
    <xf numFmtId="0" fontId="5" fillId="0" borderId="19" xfId="10" applyFont="1" applyBorder="1">
      <alignment vertical="center"/>
    </xf>
    <xf numFmtId="0" fontId="5" fillId="0" borderId="0" xfId="10" applyFont="1" applyAlignment="1">
      <alignment horizontal="left" vertical="top"/>
    </xf>
    <xf numFmtId="0" fontId="4" fillId="0" borderId="0" xfId="10" applyFont="1">
      <alignment vertical="center"/>
    </xf>
    <xf numFmtId="0" fontId="4" fillId="0" borderId="0" xfId="10" applyFont="1" applyAlignment="1">
      <alignment vertical="center" shrinkToFit="1"/>
    </xf>
    <xf numFmtId="0" fontId="5" fillId="0" borderId="15" xfId="10" applyFont="1" applyBorder="1">
      <alignment vertical="center"/>
    </xf>
    <xf numFmtId="0" fontId="5" fillId="0" borderId="31" xfId="10" applyFont="1" applyBorder="1">
      <alignment vertical="center"/>
    </xf>
    <xf numFmtId="0" fontId="5" fillId="0" borderId="5" xfId="10" applyFont="1" applyBorder="1">
      <alignment vertical="center"/>
    </xf>
    <xf numFmtId="0" fontId="24" fillId="0" borderId="19" xfId="10" applyFont="1" applyBorder="1">
      <alignment vertical="center"/>
    </xf>
    <xf numFmtId="0" fontId="24" fillId="0" borderId="29" xfId="10" applyFont="1" applyBorder="1">
      <alignment vertical="center"/>
    </xf>
    <xf numFmtId="0" fontId="17" fillId="0" borderId="0" xfId="10" applyFont="1">
      <alignment vertical="center"/>
    </xf>
    <xf numFmtId="0" fontId="24" fillId="0" borderId="0" xfId="10" applyFont="1">
      <alignment vertical="center"/>
    </xf>
    <xf numFmtId="0" fontId="24" fillId="0" borderId="31" xfId="10" applyFont="1" applyBorder="1">
      <alignment vertical="center"/>
    </xf>
    <xf numFmtId="0" fontId="24" fillId="0" borderId="32" xfId="10" applyFont="1" applyBorder="1">
      <alignment vertical="center"/>
    </xf>
    <xf numFmtId="0" fontId="5" fillId="0" borderId="4" xfId="10" applyFont="1" applyBorder="1">
      <alignment vertical="center"/>
    </xf>
    <xf numFmtId="0" fontId="5" fillId="4" borderId="6" xfId="10" applyFont="1" applyFill="1" applyBorder="1" applyAlignment="1">
      <alignment horizontal="center" vertical="top"/>
    </xf>
    <xf numFmtId="0" fontId="5" fillId="3" borderId="6" xfId="10" applyFont="1" applyFill="1" applyBorder="1" applyAlignment="1">
      <alignment horizontal="left" vertical="top" wrapText="1"/>
    </xf>
    <xf numFmtId="0" fontId="5" fillId="0" borderId="10" xfId="10" applyFont="1" applyBorder="1">
      <alignment vertical="center"/>
    </xf>
    <xf numFmtId="0" fontId="23" fillId="3" borderId="32" xfId="10" applyFont="1" applyFill="1" applyBorder="1" applyAlignment="1">
      <alignment horizontal="center" vertical="center"/>
    </xf>
    <xf numFmtId="0" fontId="23" fillId="2" borderId="19" xfId="10" applyFont="1" applyFill="1" applyBorder="1" applyAlignment="1">
      <alignment horizontal="center" vertical="center"/>
    </xf>
    <xf numFmtId="0" fontId="23" fillId="2" borderId="31" xfId="10" applyFont="1" applyFill="1" applyBorder="1" applyAlignment="1">
      <alignment horizontal="center" vertical="center"/>
    </xf>
    <xf numFmtId="0" fontId="5" fillId="0" borderId="29" xfId="10" applyFont="1" applyBorder="1">
      <alignment vertical="center"/>
    </xf>
    <xf numFmtId="0" fontId="5" fillId="0" borderId="23" xfId="10" applyFont="1" applyBorder="1">
      <alignment vertical="center"/>
    </xf>
    <xf numFmtId="0" fontId="5" fillId="0" borderId="32" xfId="10" applyFont="1" applyBorder="1">
      <alignment vertical="center"/>
    </xf>
    <xf numFmtId="0" fontId="5" fillId="0" borderId="35" xfId="10" applyFont="1" applyBorder="1">
      <alignment vertical="center"/>
    </xf>
    <xf numFmtId="0" fontId="5" fillId="0" borderId="38" xfId="10" applyFont="1" applyBorder="1">
      <alignment vertical="center"/>
    </xf>
    <xf numFmtId="0" fontId="23" fillId="3" borderId="19" xfId="10" applyFont="1" applyFill="1" applyBorder="1" applyAlignment="1">
      <alignment horizontal="center" vertical="center"/>
    </xf>
    <xf numFmtId="0" fontId="5" fillId="0" borderId="29" xfId="10" applyFont="1" applyBorder="1" applyAlignment="1">
      <alignment horizontal="right" vertical="center"/>
    </xf>
    <xf numFmtId="0" fontId="5" fillId="9" borderId="15" xfId="10" applyFont="1" applyFill="1" applyBorder="1" applyAlignment="1">
      <alignment horizontal="center" vertical="top"/>
    </xf>
    <xf numFmtId="0" fontId="5" fillId="9" borderId="15" xfId="10" applyFont="1" applyFill="1" applyBorder="1" applyAlignment="1">
      <alignment horizontal="left" vertical="top" wrapText="1"/>
    </xf>
    <xf numFmtId="0" fontId="23" fillId="3" borderId="31" xfId="10" applyFont="1" applyFill="1" applyBorder="1" applyAlignment="1">
      <alignment horizontal="center" vertical="center"/>
    </xf>
    <xf numFmtId="0" fontId="5" fillId="0" borderId="32" xfId="10" applyFont="1" applyBorder="1" applyAlignment="1">
      <alignment horizontal="right" vertical="center"/>
    </xf>
    <xf numFmtId="0" fontId="5" fillId="0" borderId="6" xfId="10" applyFont="1" applyBorder="1" applyAlignment="1">
      <alignment vertical="top" wrapText="1"/>
    </xf>
    <xf numFmtId="0" fontId="5" fillId="0" borderId="11" xfId="10" applyFont="1" applyBorder="1" applyAlignment="1">
      <alignment horizontal="left" vertical="top" wrapText="1"/>
    </xf>
    <xf numFmtId="0" fontId="5" fillId="4" borderId="11" xfId="10" applyFont="1" applyFill="1" applyBorder="1" applyAlignment="1">
      <alignment horizontal="center" vertical="top"/>
    </xf>
    <xf numFmtId="0" fontId="5" fillId="3" borderId="11" xfId="10" applyFont="1" applyFill="1" applyBorder="1" applyAlignment="1">
      <alignment horizontal="left" vertical="top" wrapText="1"/>
    </xf>
    <xf numFmtId="0" fontId="5" fillId="0" borderId="29" xfId="10" applyFont="1" applyBorder="1" applyAlignment="1">
      <alignment horizontal="center" vertical="center"/>
    </xf>
    <xf numFmtId="0" fontId="5" fillId="0" borderId="23" xfId="10" applyFont="1" applyBorder="1" applyAlignment="1">
      <alignment horizontal="center" vertical="center"/>
    </xf>
    <xf numFmtId="0" fontId="5" fillId="0" borderId="35" xfId="10" applyFont="1" applyBorder="1" applyAlignment="1">
      <alignment horizontal="center" vertical="center"/>
    </xf>
    <xf numFmtId="0" fontId="5" fillId="0" borderId="32" xfId="10" applyFont="1" applyBorder="1" applyAlignment="1">
      <alignment horizontal="center" vertical="center"/>
    </xf>
    <xf numFmtId="0" fontId="24" fillId="0" borderId="11" xfId="10" applyFont="1" applyBorder="1">
      <alignment vertical="center"/>
    </xf>
    <xf numFmtId="0" fontId="5" fillId="10" borderId="11" xfId="10" applyFont="1" applyFill="1" applyBorder="1" applyAlignment="1">
      <alignment horizontal="center" vertical="top"/>
    </xf>
    <xf numFmtId="0" fontId="5" fillId="10" borderId="11" xfId="10" applyFont="1" applyFill="1" applyBorder="1" applyAlignment="1">
      <alignment horizontal="left" vertical="top" wrapText="1"/>
    </xf>
    <xf numFmtId="0" fontId="5" fillId="0" borderId="3" xfId="10" applyFont="1" applyBorder="1">
      <alignment vertical="center"/>
    </xf>
    <xf numFmtId="0" fontId="5" fillId="0" borderId="3" xfId="10" applyFont="1" applyBorder="1" applyAlignment="1">
      <alignment horizontal="center" vertical="top"/>
    </xf>
    <xf numFmtId="0" fontId="5" fillId="0" borderId="3" xfId="10" applyFont="1" applyBorder="1" applyAlignment="1">
      <alignment horizontal="left" vertical="top" wrapText="1"/>
    </xf>
    <xf numFmtId="0" fontId="24" fillId="0" borderId="10" xfId="10" applyFont="1" applyBorder="1">
      <alignment vertical="center"/>
    </xf>
    <xf numFmtId="0" fontId="9" fillId="0" borderId="0" xfId="10" applyFont="1">
      <alignment vertical="center"/>
    </xf>
    <xf numFmtId="0" fontId="5" fillId="0" borderId="10" xfId="10" applyFont="1" applyBorder="1" applyAlignment="1">
      <alignment vertical="center" wrapText="1"/>
    </xf>
    <xf numFmtId="0" fontId="24" fillId="0" borderId="10" xfId="10" applyFont="1" applyBorder="1" applyAlignment="1">
      <alignment vertical="center" wrapText="1"/>
    </xf>
    <xf numFmtId="0" fontId="23" fillId="2" borderId="40" xfId="10" applyFont="1" applyFill="1" applyBorder="1" applyAlignment="1">
      <alignment horizontal="center" vertical="center"/>
    </xf>
    <xf numFmtId="0" fontId="5" fillId="4" borderId="15" xfId="10" applyFont="1" applyFill="1" applyBorder="1" applyAlignment="1">
      <alignment horizontal="center" vertical="top"/>
    </xf>
    <xf numFmtId="0" fontId="5" fillId="4" borderId="15" xfId="10" applyFont="1" applyFill="1" applyBorder="1" applyAlignment="1">
      <alignment vertical="top"/>
    </xf>
    <xf numFmtId="0" fontId="23" fillId="0" borderId="36" xfId="10" applyFont="1" applyBorder="1" applyAlignment="1">
      <alignment horizontal="center" vertical="center"/>
    </xf>
    <xf numFmtId="0" fontId="5" fillId="0" borderId="41" xfId="10" applyFont="1" applyBorder="1" applyAlignment="1">
      <alignment horizontal="left" vertical="center"/>
    </xf>
    <xf numFmtId="0" fontId="5" fillId="3" borderId="41" xfId="10" applyFont="1" applyFill="1" applyBorder="1" applyAlignment="1">
      <alignment horizontal="left" vertical="center"/>
    </xf>
    <xf numFmtId="0" fontId="5" fillId="0" borderId="39" xfId="10" applyFont="1" applyBorder="1" applyAlignment="1">
      <alignment horizontal="center" vertical="center"/>
    </xf>
    <xf numFmtId="0" fontId="23" fillId="0" borderId="2" xfId="10" applyFont="1" applyBorder="1" applyAlignment="1">
      <alignment horizontal="center" vertical="center"/>
    </xf>
    <xf numFmtId="0" fontId="23" fillId="0" borderId="40" xfId="10" applyFont="1" applyBorder="1" applyAlignment="1">
      <alignment horizontal="center" vertical="center"/>
    </xf>
    <xf numFmtId="0" fontId="5" fillId="0" borderId="41" xfId="10" applyFont="1" applyBorder="1" applyAlignment="1">
      <alignment horizontal="center" vertical="center"/>
    </xf>
    <xf numFmtId="0" fontId="5" fillId="3" borderId="32" xfId="10" applyFont="1" applyFill="1" applyBorder="1">
      <alignment vertical="center"/>
    </xf>
    <xf numFmtId="0" fontId="24" fillId="0" borderId="32" xfId="10" applyFont="1" applyBorder="1" applyAlignment="1">
      <alignment horizontal="left" vertical="center"/>
    </xf>
    <xf numFmtId="0" fontId="24" fillId="0" borderId="32" xfId="10" applyFont="1" applyBorder="1" applyAlignment="1">
      <alignment horizontal="center" vertical="center"/>
    </xf>
    <xf numFmtId="0" fontId="5" fillId="4" borderId="10" xfId="10" applyFont="1" applyFill="1" applyBorder="1" applyAlignment="1">
      <alignment vertical="top"/>
    </xf>
    <xf numFmtId="0" fontId="5" fillId="0" borderId="29" xfId="10" applyFont="1" applyBorder="1" applyAlignment="1">
      <alignment horizontal="left" vertical="center"/>
    </xf>
    <xf numFmtId="0" fontId="5" fillId="0" borderId="23" xfId="10" applyFont="1" applyBorder="1" applyAlignment="1">
      <alignment horizontal="left" vertical="center"/>
    </xf>
    <xf numFmtId="0" fontId="5" fillId="0" borderId="32" xfId="10" applyFont="1" applyBorder="1" applyAlignment="1">
      <alignment horizontal="left" vertical="center"/>
    </xf>
    <xf numFmtId="0" fontId="5" fillId="0" borderId="35" xfId="10" applyFont="1" applyBorder="1" applyAlignment="1">
      <alignment horizontal="left" vertical="center"/>
    </xf>
    <xf numFmtId="0" fontId="5" fillId="3" borderId="10" xfId="10" applyFont="1" applyFill="1" applyBorder="1" applyAlignment="1">
      <alignment horizontal="left" vertical="top" wrapText="1"/>
    </xf>
    <xf numFmtId="0" fontId="34" fillId="0" borderId="0" xfId="10" applyFont="1" applyAlignment="1">
      <alignment horizontal="left" vertical="center"/>
    </xf>
    <xf numFmtId="0" fontId="5" fillId="0" borderId="15" xfId="10" applyFont="1" applyBorder="1" applyAlignment="1">
      <alignment vertical="center" wrapText="1"/>
    </xf>
    <xf numFmtId="0" fontId="5" fillId="8" borderId="10" xfId="10" applyFont="1" applyFill="1" applyBorder="1" applyAlignment="1">
      <alignment horizontal="center" vertical="top"/>
    </xf>
    <xf numFmtId="0" fontId="5" fillId="8" borderId="10" xfId="10" applyFont="1" applyFill="1" applyBorder="1" applyAlignment="1">
      <alignment horizontal="left" vertical="top" wrapText="1"/>
    </xf>
    <xf numFmtId="0" fontId="26" fillId="0" borderId="0" xfId="12" applyFont="1">
      <alignment vertical="center"/>
    </xf>
    <xf numFmtId="0" fontId="5" fillId="0" borderId="0" xfId="12" applyFont="1">
      <alignment vertical="center"/>
    </xf>
    <xf numFmtId="0" fontId="4" fillId="0" borderId="0" xfId="12" applyFont="1" applyAlignment="1">
      <alignment horizontal="center" vertical="center"/>
    </xf>
    <xf numFmtId="0" fontId="18" fillId="0" borderId="0" xfId="12" applyFont="1">
      <alignment vertical="center"/>
    </xf>
    <xf numFmtId="0" fontId="18" fillId="0" borderId="0" xfId="13" applyFont="1">
      <alignment vertical="center"/>
    </xf>
    <xf numFmtId="0" fontId="19" fillId="0" borderId="0" xfId="12" applyFont="1">
      <alignment vertical="center"/>
    </xf>
    <xf numFmtId="0" fontId="4" fillId="0" borderId="0" xfId="12" applyFont="1" applyAlignment="1">
      <alignment horizontal="center" vertical="center" shrinkToFit="1"/>
    </xf>
    <xf numFmtId="0" fontId="1" fillId="0" borderId="0" xfId="12">
      <alignment vertical="center"/>
    </xf>
    <xf numFmtId="0" fontId="29" fillId="0" borderId="0" xfId="13" applyFont="1">
      <alignment vertical="center"/>
    </xf>
    <xf numFmtId="0" fontId="31" fillId="0" borderId="0" xfId="13" applyFont="1">
      <alignment vertical="center"/>
    </xf>
    <xf numFmtId="0" fontId="5" fillId="0" borderId="11" xfId="12" applyFont="1" applyBorder="1">
      <alignment vertical="center"/>
    </xf>
    <xf numFmtId="0" fontId="20" fillId="0" borderId="11" xfId="12" applyFont="1" applyBorder="1" applyAlignment="1">
      <alignment horizontal="center" vertical="center" wrapText="1"/>
    </xf>
    <xf numFmtId="0" fontId="20" fillId="0" borderId="11" xfId="12" applyFont="1" applyBorder="1" applyAlignment="1">
      <alignment horizontal="center" vertical="center"/>
    </xf>
    <xf numFmtId="0" fontId="5" fillId="0" borderId="0" xfId="12" applyFont="1" applyAlignment="1">
      <alignment vertical="center" shrinkToFit="1"/>
    </xf>
    <xf numFmtId="0" fontId="1" fillId="0" borderId="0" xfId="13">
      <alignment vertical="center"/>
    </xf>
    <xf numFmtId="0" fontId="5" fillId="0" borderId="6" xfId="12" applyFont="1" applyBorder="1">
      <alignment vertical="center"/>
    </xf>
    <xf numFmtId="0" fontId="5" fillId="0" borderId="19" xfId="12" applyFont="1" applyBorder="1">
      <alignment vertical="center"/>
    </xf>
    <xf numFmtId="0" fontId="5" fillId="0" borderId="29" xfId="12" applyFont="1" applyBorder="1">
      <alignment vertical="center"/>
    </xf>
    <xf numFmtId="0" fontId="5" fillId="0" borderId="23" xfId="12" applyFont="1" applyBorder="1">
      <alignment vertical="center"/>
    </xf>
    <xf numFmtId="0" fontId="5" fillId="0" borderId="0" xfId="12" applyFont="1" applyAlignment="1">
      <alignment horizontal="left" vertical="top"/>
    </xf>
    <xf numFmtId="0" fontId="4" fillId="0" borderId="0" xfId="12" applyFont="1">
      <alignment vertical="center"/>
    </xf>
    <xf numFmtId="0" fontId="4" fillId="0" borderId="0" xfId="12" applyFont="1" applyAlignment="1">
      <alignment vertical="center" shrinkToFit="1"/>
    </xf>
    <xf numFmtId="0" fontId="5" fillId="0" borderId="15" xfId="12" applyFont="1" applyBorder="1">
      <alignment vertical="center"/>
    </xf>
    <xf numFmtId="0" fontId="5" fillId="0" borderId="2" xfId="12" applyFont="1" applyBorder="1">
      <alignment vertical="center"/>
    </xf>
    <xf numFmtId="0" fontId="5" fillId="0" borderId="5" xfId="12" applyFont="1" applyBorder="1">
      <alignment vertical="center"/>
    </xf>
    <xf numFmtId="0" fontId="5" fillId="0" borderId="9" xfId="12" applyFont="1" applyBorder="1">
      <alignment vertical="center"/>
    </xf>
    <xf numFmtId="0" fontId="5" fillId="4" borderId="6" xfId="12" applyFont="1" applyFill="1" applyBorder="1" applyAlignment="1">
      <alignment horizontal="center" vertical="top"/>
    </xf>
    <xf numFmtId="0" fontId="5" fillId="3" borderId="6" xfId="12" applyFont="1" applyFill="1" applyBorder="1" applyAlignment="1">
      <alignment horizontal="left" vertical="top" wrapText="1"/>
    </xf>
    <xf numFmtId="0" fontId="5" fillId="0" borderId="10" xfId="12" applyFont="1" applyBorder="1">
      <alignment vertical="center"/>
    </xf>
    <xf numFmtId="0" fontId="23" fillId="3" borderId="32" xfId="12" applyFont="1" applyFill="1" applyBorder="1" applyAlignment="1">
      <alignment horizontal="center" vertical="center"/>
    </xf>
    <xf numFmtId="0" fontId="5" fillId="0" borderId="6" xfId="12" applyFont="1" applyBorder="1" applyAlignment="1">
      <alignment vertical="top"/>
    </xf>
    <xf numFmtId="0" fontId="23" fillId="2" borderId="19" xfId="12" applyFont="1" applyFill="1" applyBorder="1" applyAlignment="1">
      <alignment horizontal="center" vertical="center"/>
    </xf>
    <xf numFmtId="0" fontId="23" fillId="2" borderId="31" xfId="12" applyFont="1" applyFill="1" applyBorder="1" applyAlignment="1">
      <alignment horizontal="center" vertical="center"/>
    </xf>
    <xf numFmtId="0" fontId="23" fillId="2" borderId="36" xfId="12" applyFont="1" applyFill="1" applyBorder="1" applyAlignment="1">
      <alignment horizontal="center" vertical="center"/>
    </xf>
    <xf numFmtId="0" fontId="5" fillId="0" borderId="34" xfId="12" applyFont="1" applyBorder="1">
      <alignment vertical="center"/>
    </xf>
    <xf numFmtId="0" fontId="5" fillId="0" borderId="32" xfId="12" applyFont="1" applyBorder="1">
      <alignment vertical="center"/>
    </xf>
    <xf numFmtId="0" fontId="5" fillId="0" borderId="27" xfId="12" applyFont="1" applyBorder="1">
      <alignment vertical="center"/>
    </xf>
    <xf numFmtId="0" fontId="5" fillId="0" borderId="30" xfId="12" applyFont="1" applyBorder="1">
      <alignment vertical="center"/>
    </xf>
    <xf numFmtId="0" fontId="5" fillId="0" borderId="14" xfId="12" applyFont="1" applyBorder="1">
      <alignment vertical="center"/>
    </xf>
    <xf numFmtId="0" fontId="5" fillId="0" borderId="3" xfId="12" applyFont="1" applyBorder="1">
      <alignment vertical="center"/>
    </xf>
    <xf numFmtId="0" fontId="5" fillId="0" borderId="12" xfId="12" applyFont="1" applyBorder="1">
      <alignment vertical="center"/>
    </xf>
    <xf numFmtId="0" fontId="5" fillId="0" borderId="1" xfId="12" applyFont="1" applyBorder="1">
      <alignment vertical="center"/>
    </xf>
    <xf numFmtId="0" fontId="5" fillId="0" borderId="29" xfId="12" applyFont="1" applyBorder="1" applyAlignment="1">
      <alignment horizontal="left" vertical="center"/>
    </xf>
    <xf numFmtId="0" fontId="5" fillId="0" borderId="29" xfId="12" applyFont="1" applyBorder="1" applyAlignment="1">
      <alignment horizontal="center" vertical="center"/>
    </xf>
    <xf numFmtId="0" fontId="5" fillId="0" borderId="23" xfId="12" applyFont="1" applyBorder="1" applyAlignment="1">
      <alignment horizontal="center" vertical="center"/>
    </xf>
    <xf numFmtId="0" fontId="5" fillId="0" borderId="35" xfId="12" applyFont="1" applyBorder="1">
      <alignment vertical="center"/>
    </xf>
    <xf numFmtId="0" fontId="5" fillId="0" borderId="32" xfId="12" applyFont="1" applyBorder="1" applyAlignment="1">
      <alignment horizontal="center" vertical="center"/>
    </xf>
    <xf numFmtId="0" fontId="5" fillId="0" borderId="35" xfId="12" applyFont="1" applyBorder="1" applyAlignment="1">
      <alignment horizontal="center" vertical="center"/>
    </xf>
    <xf numFmtId="0" fontId="5" fillId="0" borderId="7" xfId="12" applyFont="1" applyBorder="1">
      <alignment vertical="center"/>
    </xf>
    <xf numFmtId="0" fontId="5" fillId="4" borderId="11" xfId="12" applyFont="1" applyFill="1" applyBorder="1" applyAlignment="1">
      <alignment horizontal="center" vertical="top"/>
    </xf>
    <xf numFmtId="0" fontId="5" fillId="3" borderId="11" xfId="12" applyFont="1" applyFill="1" applyBorder="1" applyAlignment="1">
      <alignment horizontal="left" vertical="top" wrapText="1"/>
    </xf>
    <xf numFmtId="0" fontId="24" fillId="0" borderId="11" xfId="12" applyFont="1" applyBorder="1">
      <alignment vertical="center"/>
    </xf>
    <xf numFmtId="0" fontId="5" fillId="0" borderId="8" xfId="12" applyFont="1" applyBorder="1">
      <alignment vertical="center"/>
    </xf>
    <xf numFmtId="0" fontId="9" fillId="0" borderId="0" xfId="12" applyFont="1">
      <alignment vertical="center"/>
    </xf>
    <xf numFmtId="0" fontId="5" fillId="0" borderId="11" xfId="12" applyFont="1" applyBorder="1" applyAlignment="1">
      <alignment vertical="center" wrapText="1"/>
    </xf>
    <xf numFmtId="0" fontId="5" fillId="2" borderId="7" xfId="12" applyFont="1" applyFill="1" applyBorder="1" applyAlignment="1">
      <alignment horizontal="center" vertical="center"/>
    </xf>
    <xf numFmtId="0" fontId="5" fillId="8" borderId="6" xfId="12" applyFont="1" applyFill="1" applyBorder="1" applyAlignment="1">
      <alignment horizontal="center" vertical="top"/>
    </xf>
    <xf numFmtId="0" fontId="5" fillId="8" borderId="6" xfId="12" applyFont="1" applyFill="1" applyBorder="1" applyAlignment="1">
      <alignment horizontal="left" vertical="top" wrapText="1"/>
    </xf>
    <xf numFmtId="0" fontId="24" fillId="0" borderId="11" xfId="12" applyFont="1" applyBorder="1" applyAlignment="1">
      <alignment horizontal="left" vertical="center" wrapText="1"/>
    </xf>
    <xf numFmtId="0" fontId="19" fillId="2" borderId="31" xfId="12" applyFont="1" applyFill="1" applyBorder="1" applyAlignment="1">
      <alignment horizontal="center" vertical="center"/>
    </xf>
    <xf numFmtId="0" fontId="5" fillId="4" borderId="15" xfId="12" applyFont="1" applyFill="1" applyBorder="1" applyAlignment="1">
      <alignment vertical="top"/>
    </xf>
    <xf numFmtId="0" fontId="19" fillId="0" borderId="36" xfId="12" applyFont="1" applyBorder="1" applyAlignment="1">
      <alignment horizontal="center" vertical="center"/>
    </xf>
    <xf numFmtId="0" fontId="5" fillId="0" borderId="32" xfId="12" applyFont="1" applyBorder="1" applyAlignment="1">
      <alignment horizontal="left" vertical="center"/>
    </xf>
    <xf numFmtId="0" fontId="19" fillId="0" borderId="31" xfId="12" applyFont="1" applyBorder="1" applyAlignment="1">
      <alignment horizontal="center" vertical="center"/>
    </xf>
    <xf numFmtId="0" fontId="5" fillId="0" borderId="35" xfId="12" applyFont="1" applyBorder="1" applyAlignment="1">
      <alignment horizontal="left" vertical="center"/>
    </xf>
    <xf numFmtId="0" fontId="5" fillId="0" borderId="31" xfId="12" applyFont="1" applyBorder="1" applyAlignment="1">
      <alignment horizontal="left" vertical="center"/>
    </xf>
    <xf numFmtId="0" fontId="5" fillId="4" borderId="10" xfId="12" applyFont="1" applyFill="1" applyBorder="1" applyAlignment="1">
      <alignment vertical="top"/>
    </xf>
    <xf numFmtId="0" fontId="19" fillId="2" borderId="19" xfId="12" applyFont="1" applyFill="1" applyBorder="1" applyAlignment="1">
      <alignment horizontal="center" vertical="center"/>
    </xf>
    <xf numFmtId="0" fontId="5" fillId="0" borderId="39" xfId="12" applyFont="1" applyBorder="1" applyAlignment="1">
      <alignment horizontal="left" vertical="center"/>
    </xf>
    <xf numFmtId="0" fontId="5" fillId="0" borderId="40" xfId="12" applyFont="1" applyBorder="1" applyAlignment="1">
      <alignment horizontal="left" vertical="center"/>
    </xf>
    <xf numFmtId="0" fontId="5" fillId="0" borderId="41" xfId="12" applyFont="1" applyBorder="1" applyAlignment="1">
      <alignment horizontal="left" vertical="center"/>
    </xf>
    <xf numFmtId="0" fontId="5" fillId="0" borderId="6" xfId="12" applyFont="1" applyBorder="1" applyAlignment="1">
      <alignment vertical="center" wrapText="1"/>
    </xf>
    <xf numFmtId="0" fontId="19" fillId="2" borderId="40" xfId="12" applyFont="1" applyFill="1" applyBorder="1" applyAlignment="1">
      <alignment horizontal="center" vertical="center"/>
    </xf>
    <xf numFmtId="0" fontId="24" fillId="0" borderId="6" xfId="12" applyFont="1" applyBorder="1" applyAlignment="1">
      <alignment vertical="top" wrapText="1"/>
    </xf>
    <xf numFmtId="0" fontId="5" fillId="0" borderId="4" xfId="12" applyFont="1" applyBorder="1">
      <alignment vertical="center"/>
    </xf>
    <xf numFmtId="0" fontId="5" fillId="0" borderId="41" xfId="12" applyFont="1" applyBorder="1">
      <alignment vertical="center"/>
    </xf>
    <xf numFmtId="0" fontId="5" fillId="0" borderId="10" xfId="12" applyFont="1" applyBorder="1" applyAlignment="1">
      <alignment vertical="top" wrapText="1"/>
    </xf>
    <xf numFmtId="0" fontId="28" fillId="0" borderId="0" xfId="13" applyFont="1">
      <alignment vertical="center"/>
    </xf>
    <xf numFmtId="0" fontId="26" fillId="0" borderId="0" xfId="13" applyFont="1">
      <alignment vertical="center"/>
    </xf>
    <xf numFmtId="0" fontId="24" fillId="0" borderId="0" xfId="13" applyFont="1">
      <alignment vertical="center"/>
    </xf>
    <xf numFmtId="0" fontId="5" fillId="0" borderId="0" xfId="13" applyFont="1">
      <alignment vertical="center"/>
    </xf>
    <xf numFmtId="0" fontId="4" fillId="0" borderId="0" xfId="13" applyFont="1" applyAlignment="1">
      <alignment horizontal="center" vertical="center"/>
    </xf>
    <xf numFmtId="0" fontId="23" fillId="0" borderId="0" xfId="13" applyFont="1">
      <alignment vertical="center"/>
    </xf>
    <xf numFmtId="0" fontId="4" fillId="0" borderId="0" xfId="13" applyFont="1" applyAlignment="1">
      <alignment horizontal="center" vertical="center" shrinkToFit="1"/>
    </xf>
    <xf numFmtId="0" fontId="24" fillId="0" borderId="11" xfId="13" applyFont="1" applyBorder="1">
      <alignment vertical="center"/>
    </xf>
    <xf numFmtId="0" fontId="20" fillId="0" borderId="11" xfId="13" applyFont="1" applyBorder="1" applyAlignment="1">
      <alignment horizontal="center" vertical="center" wrapText="1"/>
    </xf>
    <xf numFmtId="0" fontId="20" fillId="0" borderId="11" xfId="13" applyFont="1" applyBorder="1" applyAlignment="1">
      <alignment horizontal="center" vertical="center"/>
    </xf>
    <xf numFmtId="0" fontId="5" fillId="0" borderId="0" xfId="13" applyFont="1" applyAlignment="1">
      <alignment vertical="center" shrinkToFit="1"/>
    </xf>
    <xf numFmtId="0" fontId="24" fillId="0" borderId="6" xfId="13" applyFont="1" applyBorder="1">
      <alignment vertical="center"/>
    </xf>
    <xf numFmtId="0" fontId="24" fillId="0" borderId="19" xfId="13" applyFont="1" applyBorder="1">
      <alignment vertical="center"/>
    </xf>
    <xf numFmtId="0" fontId="24" fillId="0" borderId="29" xfId="13" applyFont="1" applyBorder="1">
      <alignment vertical="center"/>
    </xf>
    <xf numFmtId="0" fontId="24" fillId="0" borderId="23" xfId="13" applyFont="1" applyBorder="1">
      <alignment vertical="center"/>
    </xf>
    <xf numFmtId="0" fontId="5" fillId="0" borderId="0" xfId="13" applyFont="1" applyAlignment="1">
      <alignment horizontal="left" vertical="top"/>
    </xf>
    <xf numFmtId="0" fontId="4" fillId="0" borderId="0" xfId="13" applyFont="1">
      <alignment vertical="center"/>
    </xf>
    <xf numFmtId="0" fontId="4" fillId="0" borderId="0" xfId="13" applyFont="1" applyAlignment="1">
      <alignment vertical="center" shrinkToFit="1"/>
    </xf>
    <xf numFmtId="0" fontId="24" fillId="0" borderId="15" xfId="13" applyFont="1" applyBorder="1">
      <alignment vertical="center"/>
    </xf>
    <xf numFmtId="0" fontId="24" fillId="0" borderId="2" xfId="13" applyFont="1" applyBorder="1">
      <alignment vertical="center"/>
    </xf>
    <xf numFmtId="0" fontId="24" fillId="0" borderId="5" xfId="13" applyFont="1" applyBorder="1">
      <alignment vertical="center"/>
    </xf>
    <xf numFmtId="0" fontId="5" fillId="0" borderId="0" xfId="13" applyFont="1" applyAlignment="1">
      <alignment vertical="top"/>
    </xf>
    <xf numFmtId="0" fontId="24" fillId="0" borderId="6" xfId="13" applyFont="1" applyBorder="1" applyAlignment="1">
      <alignment vertical="top"/>
    </xf>
    <xf numFmtId="0" fontId="24" fillId="0" borderId="3" xfId="13" applyFont="1" applyBorder="1" applyAlignment="1">
      <alignment vertical="top"/>
    </xf>
    <xf numFmtId="0" fontId="24" fillId="0" borderId="9" xfId="13" applyFont="1" applyBorder="1">
      <alignment vertical="center"/>
    </xf>
    <xf numFmtId="0" fontId="5" fillId="4" borderId="6" xfId="13" applyFont="1" applyFill="1" applyBorder="1" applyAlignment="1">
      <alignment horizontal="center" vertical="top"/>
    </xf>
    <xf numFmtId="0" fontId="5" fillId="3" borderId="6" xfId="13" applyFont="1" applyFill="1" applyBorder="1" applyAlignment="1">
      <alignment horizontal="left" vertical="top" wrapText="1"/>
    </xf>
    <xf numFmtId="0" fontId="4" fillId="0" borderId="0" xfId="13" applyFont="1" applyAlignment="1">
      <alignment vertical="top"/>
    </xf>
    <xf numFmtId="0" fontId="4" fillId="0" borderId="0" xfId="13" applyFont="1" applyAlignment="1">
      <alignment vertical="top" shrinkToFit="1"/>
    </xf>
    <xf numFmtId="0" fontId="24" fillId="0" borderId="10" xfId="13" applyFont="1" applyBorder="1">
      <alignment vertical="center"/>
    </xf>
    <xf numFmtId="0" fontId="23" fillId="3" borderId="32" xfId="13" applyFont="1" applyFill="1" applyBorder="1" applyAlignment="1">
      <alignment horizontal="center" vertical="center"/>
    </xf>
    <xf numFmtId="0" fontId="23" fillId="2" borderId="19" xfId="13" applyFont="1" applyFill="1" applyBorder="1" applyAlignment="1">
      <alignment horizontal="center" vertical="center"/>
    </xf>
    <xf numFmtId="0" fontId="23" fillId="2" borderId="31" xfId="13" applyFont="1" applyFill="1" applyBorder="1" applyAlignment="1">
      <alignment horizontal="center" vertical="center"/>
    </xf>
    <xf numFmtId="0" fontId="23" fillId="2" borderId="36" xfId="13" applyFont="1" applyFill="1" applyBorder="1" applyAlignment="1">
      <alignment horizontal="center" vertical="center"/>
    </xf>
    <xf numFmtId="0" fontId="24" fillId="0" borderId="34" xfId="13" applyFont="1" applyBorder="1">
      <alignment vertical="center"/>
    </xf>
    <xf numFmtId="0" fontId="24" fillId="0" borderId="32" xfId="13" applyFont="1" applyBorder="1">
      <alignment vertical="center"/>
    </xf>
    <xf numFmtId="0" fontId="24" fillId="0" borderId="27" xfId="13" applyFont="1" applyBorder="1">
      <alignment vertical="center"/>
    </xf>
    <xf numFmtId="0" fontId="24" fillId="0" borderId="30" xfId="13" applyFont="1" applyBorder="1">
      <alignment vertical="center"/>
    </xf>
    <xf numFmtId="0" fontId="24" fillId="0" borderId="14" xfId="13" applyFont="1" applyBorder="1">
      <alignment vertical="center"/>
    </xf>
    <xf numFmtId="0" fontId="24" fillId="0" borderId="3" xfId="13" applyFont="1" applyBorder="1">
      <alignment vertical="center"/>
    </xf>
    <xf numFmtId="0" fontId="24" fillId="0" borderId="12" xfId="13" applyFont="1" applyBorder="1">
      <alignment vertical="center"/>
    </xf>
    <xf numFmtId="0" fontId="24" fillId="0" borderId="1" xfId="13" applyFont="1" applyBorder="1">
      <alignment vertical="center"/>
    </xf>
    <xf numFmtId="0" fontId="24" fillId="0" borderId="29" xfId="13" applyFont="1" applyBorder="1" applyAlignment="1">
      <alignment horizontal="left" vertical="center"/>
    </xf>
    <xf numFmtId="0" fontId="24" fillId="0" borderId="29" xfId="13" applyFont="1" applyBorder="1" applyAlignment="1">
      <alignment horizontal="center" vertical="center"/>
    </xf>
    <xf numFmtId="0" fontId="24" fillId="0" borderId="23" xfId="13" applyFont="1" applyBorder="1" applyAlignment="1">
      <alignment horizontal="center" vertical="center"/>
    </xf>
    <xf numFmtId="0" fontId="24" fillId="0" borderId="35" xfId="13" applyFont="1" applyBorder="1">
      <alignment vertical="center"/>
    </xf>
    <xf numFmtId="0" fontId="24" fillId="0" borderId="32" xfId="13" applyFont="1" applyBorder="1" applyAlignment="1">
      <alignment horizontal="center" vertical="center"/>
    </xf>
    <xf numFmtId="0" fontId="24" fillId="0" borderId="35" xfId="13" applyFont="1" applyBorder="1" applyAlignment="1">
      <alignment horizontal="center" vertical="center"/>
    </xf>
    <xf numFmtId="0" fontId="24" fillId="0" borderId="7" xfId="13" applyFont="1" applyBorder="1">
      <alignment vertical="center"/>
    </xf>
    <xf numFmtId="0" fontId="5" fillId="4" borderId="11" xfId="13" applyFont="1" applyFill="1" applyBorder="1" applyAlignment="1">
      <alignment horizontal="center" vertical="top"/>
    </xf>
    <xf numFmtId="0" fontId="5" fillId="3" borderId="11" xfId="13" applyFont="1" applyFill="1" applyBorder="1" applyAlignment="1">
      <alignment horizontal="left" vertical="top" wrapText="1"/>
    </xf>
    <xf numFmtId="0" fontId="24" fillId="0" borderId="11" xfId="13" applyFont="1" applyBorder="1" applyAlignment="1">
      <alignment vertical="top"/>
    </xf>
    <xf numFmtId="0" fontId="24" fillId="0" borderId="8" xfId="13" applyFont="1" applyBorder="1">
      <alignment vertical="center"/>
    </xf>
    <xf numFmtId="0" fontId="5" fillId="8" borderId="6" xfId="13" applyFont="1" applyFill="1" applyBorder="1">
      <alignment vertical="center"/>
    </xf>
    <xf numFmtId="0" fontId="32" fillId="0" borderId="0" xfId="13" applyFont="1">
      <alignment vertical="center"/>
    </xf>
    <xf numFmtId="0" fontId="24" fillId="0" borderId="11" xfId="13" applyFont="1" applyBorder="1" applyAlignment="1">
      <alignment vertical="top" wrapText="1"/>
    </xf>
    <xf numFmtId="0" fontId="24" fillId="2" borderId="7" xfId="13" applyFont="1" applyFill="1" applyBorder="1" applyAlignment="1">
      <alignment horizontal="center" vertical="center"/>
    </xf>
    <xf numFmtId="0" fontId="24" fillId="0" borderId="11" xfId="13" applyFont="1" applyBorder="1" applyAlignment="1">
      <alignment horizontal="left" vertical="top" wrapText="1"/>
    </xf>
    <xf numFmtId="0" fontId="5" fillId="8" borderId="15" xfId="13" applyFont="1" applyFill="1" applyBorder="1">
      <alignment vertical="center"/>
    </xf>
    <xf numFmtId="0" fontId="24" fillId="0" borderId="15" xfId="13" applyFont="1" applyBorder="1" applyAlignment="1">
      <alignment vertical="top"/>
    </xf>
    <xf numFmtId="0" fontId="24" fillId="0" borderId="36" xfId="13" applyFont="1" applyBorder="1">
      <alignment vertical="center"/>
    </xf>
    <xf numFmtId="0" fontId="24" fillId="0" borderId="31" xfId="13" applyFont="1" applyBorder="1">
      <alignment vertical="center"/>
    </xf>
    <xf numFmtId="0" fontId="24" fillId="0" borderId="32" xfId="13" applyFont="1" applyBorder="1" applyAlignment="1">
      <alignment horizontal="left" vertical="center"/>
    </xf>
    <xf numFmtId="0" fontId="24" fillId="0" borderId="35" xfId="13" applyFont="1" applyBorder="1" applyAlignment="1">
      <alignment horizontal="left" vertical="center"/>
    </xf>
    <xf numFmtId="0" fontId="24" fillId="0" borderId="31" xfId="13" applyFont="1" applyBorder="1" applyAlignment="1">
      <alignment horizontal="left" vertical="center"/>
    </xf>
    <xf numFmtId="0" fontId="24" fillId="0" borderId="10" xfId="13" applyFont="1" applyBorder="1" applyAlignment="1">
      <alignment vertical="top"/>
    </xf>
    <xf numFmtId="0" fontId="24" fillId="0" borderId="39" xfId="13" applyFont="1" applyBorder="1" applyAlignment="1">
      <alignment horizontal="left" vertical="center"/>
    </xf>
    <xf numFmtId="0" fontId="24" fillId="0" borderId="40" xfId="13" applyFont="1" applyBorder="1" applyAlignment="1">
      <alignment horizontal="left" vertical="center"/>
    </xf>
    <xf numFmtId="0" fontId="24" fillId="0" borderId="41" xfId="13" applyFont="1" applyBorder="1" applyAlignment="1">
      <alignment horizontal="left" vertical="center"/>
    </xf>
    <xf numFmtId="0" fontId="24" fillId="0" borderId="6" xfId="13" applyFont="1" applyBorder="1" applyAlignment="1">
      <alignment vertical="top" wrapText="1"/>
    </xf>
    <xf numFmtId="0" fontId="24" fillId="2" borderId="14" xfId="13" applyFont="1" applyFill="1" applyBorder="1" applyAlignment="1">
      <alignment horizontal="center" vertical="center"/>
    </xf>
    <xf numFmtId="0" fontId="24" fillId="0" borderId="4" xfId="13" applyFont="1" applyBorder="1">
      <alignment vertical="center"/>
    </xf>
    <xf numFmtId="0" fontId="5" fillId="0" borderId="39" xfId="12" applyFont="1" applyBorder="1">
      <alignment vertical="center"/>
    </xf>
    <xf numFmtId="0" fontId="24" fillId="0" borderId="7" xfId="13" applyFont="1" applyBorder="1" applyAlignment="1">
      <alignment vertical="top"/>
    </xf>
    <xf numFmtId="0" fontId="2" fillId="0" borderId="0" xfId="0" applyFont="1" applyAlignment="1">
      <alignment horizontal="right" vertical="center" wrapText="1"/>
    </xf>
    <xf numFmtId="0" fontId="2" fillId="0" borderId="0" xfId="0" applyFont="1" applyAlignment="1">
      <alignment horizontal="justify" vertical="center" wrapText="1"/>
    </xf>
    <xf numFmtId="0" fontId="14" fillId="0" borderId="0" xfId="0" applyFont="1" applyAlignment="1">
      <alignment vertical="center"/>
    </xf>
    <xf numFmtId="0" fontId="4" fillId="0" borderId="0" xfId="0" applyFont="1" applyAlignment="1">
      <alignment horizontal="center" vertical="center"/>
    </xf>
    <xf numFmtId="0" fontId="10" fillId="0" borderId="1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2" fillId="0" borderId="0" xfId="0" applyFont="1" applyAlignment="1" applyProtection="1">
      <alignment vertical="center" wrapText="1"/>
      <protection locked="0"/>
    </xf>
    <xf numFmtId="58" fontId="15" fillId="6" borderId="0" xfId="0" applyNumberFormat="1" applyFont="1" applyFill="1" applyAlignment="1">
      <alignment horizontal="right" vertical="center" wrapText="1"/>
    </xf>
    <xf numFmtId="0" fontId="15" fillId="0" borderId="2" xfId="0" applyFont="1" applyBorder="1" applyAlignment="1">
      <alignment horizontal="center" vertical="center" wrapText="1"/>
    </xf>
    <xf numFmtId="0" fontId="15" fillId="0" borderId="0" xfId="0" applyFont="1" applyAlignment="1">
      <alignment horizontal="center" vertical="center" wrapText="1"/>
    </xf>
    <xf numFmtId="0" fontId="15" fillId="6" borderId="0" xfId="0" applyFont="1" applyFill="1" applyAlignment="1">
      <alignment vertical="center" wrapText="1"/>
    </xf>
    <xf numFmtId="0" fontId="15" fillId="7" borderId="0" xfId="0" applyFont="1" applyFill="1" applyAlignment="1">
      <alignment vertical="center" wrapText="1"/>
    </xf>
    <xf numFmtId="0" fontId="2" fillId="4" borderId="2" xfId="0" applyFont="1" applyFill="1" applyBorder="1" applyAlignment="1">
      <alignment vertical="center" wrapText="1"/>
    </xf>
    <xf numFmtId="0" fontId="2" fillId="4" borderId="0" xfId="0" applyFont="1" applyFill="1" applyAlignment="1">
      <alignment vertical="center" wrapText="1"/>
    </xf>
    <xf numFmtId="0" fontId="2" fillId="2" borderId="0" xfId="0" applyFont="1" applyFill="1" applyAlignment="1" applyProtection="1">
      <alignment horizontal="center" vertical="center" wrapText="1"/>
      <protection locked="0"/>
    </xf>
    <xf numFmtId="0" fontId="2" fillId="0" borderId="0" xfId="0" applyFont="1" applyAlignment="1">
      <alignment vertical="center" wrapText="1"/>
    </xf>
    <xf numFmtId="0" fontId="2" fillId="0" borderId="0" xfId="0" applyFont="1" applyAlignment="1">
      <alignment horizontal="left" vertical="center" wrapText="1"/>
    </xf>
    <xf numFmtId="0" fontId="2" fillId="0" borderId="10" xfId="0" applyFont="1" applyBorder="1" applyAlignment="1">
      <alignment horizontal="left" vertical="top" wrapText="1"/>
    </xf>
    <xf numFmtId="0" fontId="2" fillId="3" borderId="10" xfId="0" applyFont="1" applyFill="1" applyBorder="1" applyAlignment="1" applyProtection="1">
      <alignment vertical="center" wrapText="1"/>
      <protection locked="0"/>
    </xf>
    <xf numFmtId="0" fontId="2" fillId="0" borderId="14" xfId="0" applyFont="1" applyBorder="1" applyAlignment="1">
      <alignment vertical="top" wrapText="1"/>
    </xf>
    <xf numFmtId="0" fontId="2" fillId="0" borderId="4" xfId="0" applyFont="1" applyBorder="1" applyAlignment="1">
      <alignment vertical="top" wrapText="1"/>
    </xf>
    <xf numFmtId="0" fontId="2" fillId="0" borderId="2" xfId="0" applyFont="1" applyBorder="1" applyAlignment="1">
      <alignment vertical="top" wrapText="1"/>
    </xf>
    <xf numFmtId="0" fontId="2" fillId="0" borderId="5" xfId="0" applyFont="1" applyBorder="1" applyAlignment="1">
      <alignment vertical="top" wrapText="1"/>
    </xf>
    <xf numFmtId="0" fontId="2" fillId="2" borderId="3" xfId="0" applyFont="1" applyFill="1" applyBorder="1" applyAlignment="1" applyProtection="1">
      <alignment vertical="center" wrapText="1"/>
      <protection locked="0"/>
    </xf>
    <xf numFmtId="0" fontId="15" fillId="3" borderId="0" xfId="0" applyFont="1" applyFill="1" applyAlignment="1" applyProtection="1">
      <alignment vertical="center" wrapText="1"/>
      <protection locked="0"/>
    </xf>
    <xf numFmtId="0" fontId="15" fillId="0" borderId="2" xfId="0" applyFont="1" applyBorder="1" applyAlignment="1">
      <alignment vertical="center" wrapText="1"/>
    </xf>
    <xf numFmtId="0" fontId="15" fillId="0" borderId="0" xfId="0" applyFont="1" applyAlignment="1">
      <alignment vertical="center" wrapText="1"/>
    </xf>
    <xf numFmtId="0" fontId="15" fillId="0" borderId="5" xfId="0" applyFont="1" applyBorder="1" applyAlignment="1">
      <alignment vertical="center" wrapText="1"/>
    </xf>
    <xf numFmtId="0" fontId="15" fillId="0" borderId="12" xfId="0" applyFont="1" applyBorder="1" applyAlignment="1">
      <alignment vertical="center" wrapText="1"/>
    </xf>
    <xf numFmtId="0" fontId="15" fillId="0" borderId="1" xfId="0" applyFont="1" applyBorder="1" applyAlignment="1">
      <alignment vertical="center" wrapText="1"/>
    </xf>
    <xf numFmtId="0" fontId="15" fillId="0" borderId="13" xfId="0" applyFont="1" applyBorder="1" applyAlignment="1">
      <alignment vertical="center" wrapText="1"/>
    </xf>
    <xf numFmtId="0" fontId="2" fillId="0" borderId="11" xfId="0" applyFont="1" applyBorder="1" applyAlignment="1">
      <alignment horizontal="left" vertical="top" wrapText="1"/>
    </xf>
    <xf numFmtId="0" fontId="2" fillId="2" borderId="14" xfId="0" applyFont="1" applyFill="1" applyBorder="1" applyAlignment="1" applyProtection="1">
      <alignment vertical="center" wrapText="1"/>
      <protection locked="0"/>
    </xf>
    <xf numFmtId="0" fontId="2" fillId="2" borderId="4"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0" xfId="0" applyFont="1" applyFill="1" applyAlignment="1" applyProtection="1">
      <alignment vertical="center" wrapText="1"/>
      <protection locked="0"/>
    </xf>
    <xf numFmtId="0" fontId="2" fillId="3" borderId="5" xfId="0" applyFont="1" applyFill="1" applyBorder="1" applyAlignment="1" applyProtection="1">
      <alignment vertical="center" wrapText="1"/>
      <protection locked="0"/>
    </xf>
    <xf numFmtId="0" fontId="2" fillId="5" borderId="2" xfId="0" applyFont="1" applyFill="1" applyBorder="1" applyAlignment="1" applyProtection="1">
      <alignment vertical="center" wrapText="1"/>
      <protection locked="0"/>
    </xf>
    <xf numFmtId="0" fontId="2" fillId="5" borderId="0" xfId="0" applyFont="1" applyFill="1" applyAlignment="1" applyProtection="1">
      <alignment vertical="center" wrapText="1"/>
      <protection locked="0"/>
    </xf>
    <xf numFmtId="0" fontId="2" fillId="0" borderId="14" xfId="0" applyFont="1" applyBorder="1" applyAlignment="1">
      <alignment horizontal="left" vertical="top" wrapText="1"/>
    </xf>
    <xf numFmtId="0" fontId="2" fillId="0" borderId="4" xfId="0" applyFont="1" applyBorder="1" applyAlignment="1">
      <alignment horizontal="left" vertical="top" wrapText="1"/>
    </xf>
    <xf numFmtId="0" fontId="2" fillId="0" borderId="2" xfId="0" applyFont="1" applyBorder="1" applyAlignment="1">
      <alignment horizontal="left" vertical="top" wrapText="1"/>
    </xf>
    <xf numFmtId="0" fontId="2" fillId="0" borderId="5" xfId="0" applyFont="1" applyBorder="1" applyAlignment="1">
      <alignment horizontal="left" vertical="top" wrapText="1"/>
    </xf>
    <xf numFmtId="0" fontId="2" fillId="3" borderId="14"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3" borderId="4" xfId="0" applyFont="1" applyFill="1" applyBorder="1" applyAlignment="1" applyProtection="1">
      <alignment vertical="center" wrapText="1"/>
      <protection locked="0"/>
    </xf>
    <xf numFmtId="0" fontId="2" fillId="0" borderId="0" xfId="0" applyFont="1" applyAlignment="1">
      <alignment vertical="center"/>
    </xf>
    <xf numFmtId="0" fontId="2" fillId="2" borderId="14" xfId="0" applyFont="1" applyFill="1" applyBorder="1" applyAlignment="1" applyProtection="1">
      <alignment horizontal="justify" vertical="center" wrapText="1"/>
      <protection locked="0"/>
    </xf>
    <xf numFmtId="0" fontId="2" fillId="2" borderId="3" xfId="0" applyFont="1" applyFill="1" applyBorder="1" applyAlignment="1" applyProtection="1">
      <alignment horizontal="justify" vertical="center" wrapText="1"/>
      <protection locked="0"/>
    </xf>
    <xf numFmtId="0" fontId="2" fillId="2" borderId="4" xfId="0" applyFont="1" applyFill="1" applyBorder="1" applyAlignment="1" applyProtection="1">
      <alignment horizontal="justify" vertical="center" wrapText="1"/>
      <protection locked="0"/>
    </xf>
    <xf numFmtId="0" fontId="2" fillId="0" borderId="12" xfId="0" applyFont="1" applyBorder="1" applyAlignment="1" applyProtection="1">
      <alignment vertical="top" wrapText="1"/>
      <protection locked="0"/>
    </xf>
    <xf numFmtId="0" fontId="2" fillId="0" borderId="1" xfId="0" applyFont="1" applyBorder="1" applyAlignment="1" applyProtection="1">
      <alignment vertical="top" wrapText="1"/>
      <protection locked="0"/>
    </xf>
    <xf numFmtId="0" fontId="2" fillId="0" borderId="13" xfId="0" applyFont="1" applyBorder="1" applyAlignment="1" applyProtection="1">
      <alignment vertical="top" wrapText="1"/>
      <protection locked="0"/>
    </xf>
    <xf numFmtId="0" fontId="15" fillId="0" borderId="6"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9" xfId="0" applyFont="1" applyBorder="1" applyAlignment="1">
      <alignment horizontal="center" vertical="center" wrapText="1"/>
    </xf>
    <xf numFmtId="0" fontId="15" fillId="2" borderId="19" xfId="0" applyFont="1" applyFill="1" applyBorder="1" applyAlignment="1" applyProtection="1">
      <alignment vertical="center" wrapText="1" shrinkToFit="1"/>
      <protection locked="0"/>
    </xf>
    <xf numFmtId="0" fontId="15" fillId="2" borderId="20" xfId="0" applyFont="1" applyFill="1" applyBorder="1" applyAlignment="1" applyProtection="1">
      <alignment vertical="center" wrapText="1" shrinkToFit="1"/>
      <protection locked="0"/>
    </xf>
    <xf numFmtId="0" fontId="15" fillId="2" borderId="22" xfId="0" applyFont="1" applyFill="1" applyBorder="1" applyAlignment="1" applyProtection="1">
      <alignment vertical="center" wrapText="1"/>
      <protection locked="0"/>
    </xf>
    <xf numFmtId="0" fontId="15" fillId="2" borderId="23" xfId="0" applyFont="1" applyFill="1" applyBorder="1" applyAlignment="1" applyProtection="1">
      <alignment vertical="center" wrapText="1"/>
      <protection locked="0"/>
    </xf>
    <xf numFmtId="0" fontId="15" fillId="3" borderId="24" xfId="0" applyFont="1" applyFill="1" applyBorder="1" applyAlignment="1" applyProtection="1">
      <alignment vertical="center" wrapText="1" shrinkToFit="1"/>
      <protection locked="0"/>
    </xf>
    <xf numFmtId="0" fontId="15" fillId="3" borderId="25" xfId="0" applyFont="1" applyFill="1" applyBorder="1" applyAlignment="1" applyProtection="1">
      <alignment vertical="center" wrapText="1" shrinkToFit="1"/>
      <protection locked="0"/>
    </xf>
    <xf numFmtId="0" fontId="15" fillId="3" borderId="27" xfId="0" applyFont="1" applyFill="1" applyBorder="1" applyAlignment="1" applyProtection="1">
      <alignment vertical="center" wrapText="1"/>
      <protection locked="0"/>
    </xf>
    <xf numFmtId="0" fontId="15" fillId="3" borderId="28" xfId="0" applyFont="1" applyFill="1" applyBorder="1" applyAlignment="1" applyProtection="1">
      <alignment vertical="center" wrapText="1"/>
      <protection locked="0"/>
    </xf>
    <xf numFmtId="0" fontId="4" fillId="0" borderId="0" xfId="2" applyFont="1" applyAlignment="1">
      <alignment horizontal="center" vertical="center"/>
    </xf>
    <xf numFmtId="0" fontId="2" fillId="0" borderId="6" xfId="2" applyFont="1" applyBorder="1" applyAlignment="1">
      <alignment horizontal="center" vertical="center" wrapText="1"/>
    </xf>
    <xf numFmtId="0" fontId="2" fillId="0" borderId="10" xfId="2" applyFont="1" applyBorder="1" applyAlignment="1">
      <alignment horizontal="center" vertical="center" wrapText="1"/>
    </xf>
    <xf numFmtId="0" fontId="2" fillId="0" borderId="7" xfId="2" applyFont="1" applyBorder="1" applyAlignment="1">
      <alignment horizontal="center" vertical="center" wrapText="1"/>
    </xf>
    <xf numFmtId="0" fontId="2" fillId="0" borderId="8" xfId="2" applyFont="1" applyBorder="1" applyAlignment="1">
      <alignment horizontal="center" vertical="center" wrapText="1"/>
    </xf>
    <xf numFmtId="0" fontId="2" fillId="0" borderId="9" xfId="2" applyFont="1" applyBorder="1" applyAlignment="1">
      <alignment horizontal="center" vertical="center" wrapText="1"/>
    </xf>
    <xf numFmtId="0" fontId="6" fillId="0" borderId="6" xfId="2" applyFont="1" applyBorder="1" applyAlignment="1">
      <alignment horizontal="center" vertical="center" wrapText="1"/>
    </xf>
    <xf numFmtId="0" fontId="6" fillId="0" borderId="10" xfId="2" applyFont="1" applyBorder="1" applyAlignment="1">
      <alignment horizontal="center" vertical="center" wrapText="1"/>
    </xf>
    <xf numFmtId="181" fontId="5" fillId="2" borderId="29" xfId="11" applyNumberFormat="1" applyFont="1" applyFill="1" applyBorder="1" applyAlignment="1">
      <alignment horizontal="right" vertical="center"/>
    </xf>
    <xf numFmtId="0" fontId="5" fillId="4" borderId="6" xfId="10" applyFont="1" applyFill="1" applyBorder="1" applyAlignment="1">
      <alignment horizontal="center" vertical="top"/>
    </xf>
    <xf numFmtId="0" fontId="5" fillId="4" borderId="15" xfId="10" applyFont="1" applyFill="1" applyBorder="1" applyAlignment="1">
      <alignment horizontal="center" vertical="top"/>
    </xf>
    <xf numFmtId="0" fontId="5" fillId="3" borderId="6" xfId="10" applyFont="1" applyFill="1" applyBorder="1" applyAlignment="1">
      <alignment horizontal="left" vertical="top" wrapText="1"/>
    </xf>
    <xf numFmtId="0" fontId="5" fillId="3" borderId="15" xfId="10" applyFont="1" applyFill="1" applyBorder="1" applyAlignment="1">
      <alignment horizontal="left" vertical="top" wrapText="1"/>
    </xf>
    <xf numFmtId="177" fontId="5" fillId="2" borderId="32" xfId="11" applyNumberFormat="1" applyFont="1" applyFill="1" applyBorder="1" applyAlignment="1">
      <alignment horizontal="right" vertical="center"/>
    </xf>
    <xf numFmtId="0" fontId="4" fillId="0" borderId="0" xfId="10" applyFont="1" applyAlignment="1">
      <alignment horizontal="center" vertical="center"/>
    </xf>
    <xf numFmtId="0" fontId="5" fillId="0" borderId="0" xfId="10" applyFont="1" applyAlignment="1">
      <alignment horizontal="center" vertical="center"/>
    </xf>
    <xf numFmtId="0" fontId="20" fillId="0" borderId="7" xfId="10" applyFont="1" applyBorder="1" applyAlignment="1">
      <alignment horizontal="center" vertical="center"/>
    </xf>
    <xf numFmtId="0" fontId="20" fillId="0" borderId="8" xfId="10" applyFont="1" applyBorder="1" applyAlignment="1">
      <alignment horizontal="center" vertical="center"/>
    </xf>
    <xf numFmtId="0" fontId="20" fillId="0" borderId="9" xfId="10" applyFont="1" applyBorder="1" applyAlignment="1">
      <alignment horizontal="center" vertical="center"/>
    </xf>
    <xf numFmtId="0" fontId="24" fillId="0" borderId="6" xfId="10" applyFont="1" applyBorder="1" applyAlignment="1">
      <alignment horizontal="left" vertical="top" wrapText="1"/>
    </xf>
    <xf numFmtId="0" fontId="24" fillId="0" borderId="15" xfId="10" applyFont="1" applyBorder="1" applyAlignment="1">
      <alignment horizontal="left" vertical="top" wrapText="1"/>
    </xf>
    <xf numFmtId="177" fontId="5" fillId="2" borderId="29" xfId="11" applyNumberFormat="1" applyFont="1" applyFill="1" applyBorder="1" applyAlignment="1">
      <alignment horizontal="right" vertical="center"/>
    </xf>
    <xf numFmtId="0" fontId="5" fillId="2" borderId="19" xfId="10" applyFont="1" applyFill="1" applyBorder="1" applyAlignment="1">
      <alignment horizontal="left" vertical="center" shrinkToFit="1"/>
    </xf>
    <xf numFmtId="0" fontId="5" fillId="2" borderId="29" xfId="10" applyFont="1" applyFill="1" applyBorder="1" applyAlignment="1">
      <alignment horizontal="left" vertical="center" shrinkToFit="1"/>
    </xf>
    <xf numFmtId="0" fontId="5" fillId="2" borderId="20" xfId="10" applyFont="1" applyFill="1" applyBorder="1" applyAlignment="1">
      <alignment horizontal="left" vertical="center" shrinkToFit="1"/>
    </xf>
    <xf numFmtId="0" fontId="5" fillId="3" borderId="22" xfId="10" applyFont="1" applyFill="1" applyBorder="1" applyAlignment="1">
      <alignment vertical="center" shrinkToFit="1"/>
    </xf>
    <xf numFmtId="0" fontId="5" fillId="3" borderId="29" xfId="10" applyFont="1" applyFill="1" applyBorder="1" applyAlignment="1">
      <alignment vertical="center" shrinkToFit="1"/>
    </xf>
    <xf numFmtId="0" fontId="5" fillId="3" borderId="23" xfId="10" applyFont="1" applyFill="1" applyBorder="1" applyAlignment="1">
      <alignment vertical="center" shrinkToFit="1"/>
    </xf>
    <xf numFmtId="0" fontId="24" fillId="0" borderId="6" xfId="10" applyFont="1" applyBorder="1" applyAlignment="1">
      <alignment horizontal="left" vertical="center" wrapText="1"/>
    </xf>
    <xf numFmtId="0" fontId="24" fillId="0" borderId="15" xfId="10" applyFont="1" applyBorder="1" applyAlignment="1">
      <alignment horizontal="left" vertical="center" wrapText="1"/>
    </xf>
    <xf numFmtId="0" fontId="5" fillId="9" borderId="6" xfId="10" applyFont="1" applyFill="1" applyBorder="1" applyAlignment="1">
      <alignment horizontal="left" vertical="top" wrapText="1"/>
    </xf>
    <xf numFmtId="0" fontId="5" fillId="9" borderId="15" xfId="10" applyFont="1" applyFill="1" applyBorder="1" applyAlignment="1">
      <alignment horizontal="left" vertical="top" wrapText="1"/>
    </xf>
    <xf numFmtId="0" fontId="5" fillId="9" borderId="10" xfId="10" applyFont="1" applyFill="1" applyBorder="1" applyAlignment="1">
      <alignment horizontal="left" vertical="top" wrapText="1"/>
    </xf>
    <xf numFmtId="0" fontId="5" fillId="3" borderId="31" xfId="10" applyFont="1" applyFill="1" applyBorder="1" applyAlignment="1">
      <alignment horizontal="left" vertical="center" shrinkToFit="1"/>
    </xf>
    <xf numFmtId="0" fontId="5" fillId="3" borderId="32" xfId="10" applyFont="1" applyFill="1" applyBorder="1" applyAlignment="1">
      <alignment horizontal="left" vertical="center" shrinkToFit="1"/>
    </xf>
    <xf numFmtId="0" fontId="5" fillId="3" borderId="33" xfId="10" applyFont="1" applyFill="1" applyBorder="1" applyAlignment="1">
      <alignment horizontal="left" vertical="center" shrinkToFit="1"/>
    </xf>
    <xf numFmtId="0" fontId="5" fillId="3" borderId="34" xfId="10" applyFont="1" applyFill="1" applyBorder="1" applyAlignment="1">
      <alignment vertical="center" shrinkToFit="1"/>
    </xf>
    <xf numFmtId="0" fontId="5" fillId="3" borderId="32" xfId="10" applyFont="1" applyFill="1" applyBorder="1" applyAlignment="1">
      <alignment vertical="center" shrinkToFit="1"/>
    </xf>
    <xf numFmtId="0" fontId="5" fillId="3" borderId="35" xfId="10" applyFont="1" applyFill="1" applyBorder="1" applyAlignment="1">
      <alignment vertical="center" shrinkToFit="1"/>
    </xf>
    <xf numFmtId="0" fontId="5" fillId="9" borderId="6" xfId="10" applyFont="1" applyFill="1" applyBorder="1" applyAlignment="1">
      <alignment horizontal="center" vertical="top"/>
    </xf>
    <xf numFmtId="0" fontId="5" fillId="9" borderId="15" xfId="10" applyFont="1" applyFill="1" applyBorder="1" applyAlignment="1">
      <alignment horizontal="center" vertical="top"/>
    </xf>
    <xf numFmtId="0" fontId="5" fillId="9" borderId="10" xfId="10" applyFont="1" applyFill="1" applyBorder="1" applyAlignment="1">
      <alignment horizontal="center" vertical="top"/>
    </xf>
    <xf numFmtId="0" fontId="24" fillId="0" borderId="24" xfId="5" applyFont="1" applyBorder="1" applyAlignment="1">
      <alignment horizontal="left" vertical="center" wrapText="1"/>
    </xf>
    <xf numFmtId="0" fontId="24" fillId="0" borderId="30" xfId="5" applyFont="1" applyBorder="1" applyAlignment="1">
      <alignment horizontal="left" vertical="center" wrapText="1"/>
    </xf>
    <xf numFmtId="0" fontId="24" fillId="3" borderId="30" xfId="5" applyFont="1" applyFill="1" applyBorder="1" applyAlignment="1">
      <alignment vertical="center" wrapText="1"/>
    </xf>
    <xf numFmtId="0" fontId="24" fillId="3" borderId="28" xfId="5" applyFont="1" applyFill="1" applyBorder="1" applyAlignment="1">
      <alignment vertical="center" wrapText="1"/>
    </xf>
    <xf numFmtId="0" fontId="5" fillId="0" borderId="6" xfId="10" applyFont="1" applyBorder="1" applyAlignment="1">
      <alignment horizontal="left" vertical="top" wrapText="1"/>
    </xf>
    <xf numFmtId="0" fontId="5" fillId="0" borderId="15" xfId="10" applyFont="1" applyBorder="1" applyAlignment="1">
      <alignment horizontal="left" vertical="top" wrapText="1"/>
    </xf>
    <xf numFmtId="0" fontId="5" fillId="0" borderId="10" xfId="10" applyFont="1" applyBorder="1" applyAlignment="1">
      <alignment horizontal="left" vertical="top" wrapText="1"/>
    </xf>
    <xf numFmtId="0" fontId="23" fillId="2" borderId="19" xfId="5" applyFont="1" applyFill="1" applyBorder="1" applyAlignment="1">
      <alignment horizontal="center" vertical="center" wrapText="1"/>
    </xf>
    <xf numFmtId="0" fontId="23" fillId="2" borderId="29" xfId="5" applyFont="1" applyFill="1" applyBorder="1" applyAlignment="1">
      <alignment horizontal="center" vertical="center" wrapText="1"/>
    </xf>
    <xf numFmtId="0" fontId="24" fillId="0" borderId="29" xfId="5" applyFont="1" applyBorder="1" applyAlignment="1">
      <alignment vertical="center" wrapText="1"/>
    </xf>
    <xf numFmtId="0" fontId="24" fillId="0" borderId="23" xfId="5" applyFont="1" applyBorder="1" applyAlignment="1">
      <alignment vertical="center" wrapText="1"/>
    </xf>
    <xf numFmtId="0" fontId="23" fillId="2" borderId="31" xfId="5" applyFont="1" applyFill="1" applyBorder="1" applyAlignment="1">
      <alignment horizontal="center" vertical="center" wrapText="1"/>
    </xf>
    <xf numFmtId="0" fontId="23" fillId="2" borderId="32" xfId="5" applyFont="1" applyFill="1" applyBorder="1" applyAlignment="1">
      <alignment horizontal="center" vertical="center" wrapText="1"/>
    </xf>
    <xf numFmtId="0" fontId="24" fillId="0" borderId="32" xfId="5" applyFont="1" applyBorder="1" applyAlignment="1">
      <alignment vertical="center" wrapText="1"/>
    </xf>
    <xf numFmtId="0" fontId="24" fillId="0" borderId="35" xfId="5" applyFont="1" applyBorder="1" applyAlignment="1">
      <alignment vertical="center" wrapText="1"/>
    </xf>
    <xf numFmtId="0" fontId="24" fillId="0" borderId="12" xfId="5" applyFont="1" applyBorder="1" applyAlignment="1">
      <alignment horizontal="center" vertical="center" wrapText="1"/>
    </xf>
    <xf numFmtId="0" fontId="24" fillId="0" borderId="1" xfId="5" applyFont="1" applyBorder="1" applyAlignment="1">
      <alignment horizontal="center" vertical="center" wrapText="1"/>
    </xf>
    <xf numFmtId="0" fontId="24" fillId="4" borderId="6" xfId="5" applyFont="1" applyFill="1" applyBorder="1" applyAlignment="1">
      <alignment horizontal="center" vertical="top"/>
    </xf>
    <xf numFmtId="0" fontId="24" fillId="4" borderId="15" xfId="5" applyFont="1" applyFill="1" applyBorder="1" applyAlignment="1">
      <alignment horizontal="center" vertical="top"/>
    </xf>
    <xf numFmtId="0" fontId="24" fillId="4" borderId="10" xfId="5" applyFont="1" applyFill="1" applyBorder="1" applyAlignment="1">
      <alignment horizontal="center" vertical="top"/>
    </xf>
    <xf numFmtId="0" fontId="5" fillId="3" borderId="10" xfId="10" applyFont="1" applyFill="1" applyBorder="1" applyAlignment="1">
      <alignment horizontal="left" vertical="top" wrapText="1"/>
    </xf>
    <xf numFmtId="0" fontId="5" fillId="0" borderId="32" xfId="10" applyFont="1" applyBorder="1" applyAlignment="1">
      <alignment horizontal="left" vertical="center" wrapText="1"/>
    </xf>
    <xf numFmtId="0" fontId="5" fillId="0" borderId="35" xfId="10" applyFont="1" applyBorder="1" applyAlignment="1">
      <alignment horizontal="left" vertical="center" wrapText="1"/>
    </xf>
    <xf numFmtId="0" fontId="5" fillId="0" borderId="32" xfId="10" applyFont="1" applyBorder="1" applyAlignment="1">
      <alignment vertical="center"/>
    </xf>
    <xf numFmtId="0" fontId="5" fillId="4" borderId="10" xfId="10" applyFont="1" applyFill="1" applyBorder="1" applyAlignment="1">
      <alignment horizontal="center" vertical="top"/>
    </xf>
    <xf numFmtId="0" fontId="5" fillId="0" borderId="29" xfId="10" applyFont="1" applyBorder="1" applyAlignment="1">
      <alignment vertical="center"/>
    </xf>
    <xf numFmtId="0" fontId="24" fillId="0" borderId="10" xfId="10" applyFont="1" applyBorder="1" applyAlignment="1">
      <alignment horizontal="left" vertical="top" wrapText="1"/>
    </xf>
    <xf numFmtId="0" fontId="24" fillId="0" borderId="32" xfId="10" applyFont="1" applyBorder="1" applyAlignment="1">
      <alignment vertical="center" shrinkToFit="1"/>
    </xf>
    <xf numFmtId="0" fontId="5" fillId="3" borderId="32" xfId="10" applyFont="1" applyFill="1" applyBorder="1" applyAlignment="1">
      <alignment vertical="center"/>
    </xf>
    <xf numFmtId="0" fontId="24" fillId="0" borderId="24" xfId="5" applyFont="1" applyBorder="1" applyAlignment="1">
      <alignment horizontal="center" vertical="center" wrapText="1"/>
    </xf>
    <xf numFmtId="0" fontId="24" fillId="0" borderId="30" xfId="5" applyFont="1" applyBorder="1" applyAlignment="1">
      <alignment horizontal="center" vertical="center" wrapText="1"/>
    </xf>
    <xf numFmtId="176" fontId="5" fillId="2" borderId="14" xfId="10" applyNumberFormat="1" applyFont="1" applyFill="1" applyBorder="1" applyAlignment="1">
      <alignment horizontal="left" vertical="center"/>
    </xf>
    <xf numFmtId="176" fontId="5" fillId="2" borderId="3" xfId="10" applyNumberFormat="1" applyFont="1" applyFill="1" applyBorder="1" applyAlignment="1">
      <alignment horizontal="left" vertical="center"/>
    </xf>
    <xf numFmtId="176" fontId="5" fillId="2" borderId="4" xfId="10" applyNumberFormat="1" applyFont="1" applyFill="1" applyBorder="1" applyAlignment="1">
      <alignment horizontal="left" vertical="center"/>
    </xf>
    <xf numFmtId="0" fontId="24" fillId="0" borderId="29" xfId="10" applyFont="1" applyBorder="1" applyAlignment="1">
      <alignment vertical="center" shrinkToFit="1"/>
    </xf>
    <xf numFmtId="0" fontId="5" fillId="3" borderId="29" xfId="10" applyFont="1" applyFill="1" applyBorder="1" applyAlignment="1">
      <alignment vertical="center"/>
    </xf>
    <xf numFmtId="0" fontId="24" fillId="5" borderId="7" xfId="5" applyFont="1" applyFill="1" applyBorder="1" applyAlignment="1">
      <alignment horizontal="left" vertical="center" wrapText="1"/>
    </xf>
    <xf numFmtId="0" fontId="24" fillId="5" borderId="8" xfId="5" applyFont="1" applyFill="1" applyBorder="1" applyAlignment="1">
      <alignment horizontal="left" vertical="center" wrapText="1"/>
    </xf>
    <xf numFmtId="0" fontId="24" fillId="5" borderId="9" xfId="5" applyFont="1" applyFill="1" applyBorder="1" applyAlignment="1">
      <alignment horizontal="left" vertical="center" wrapText="1"/>
    </xf>
    <xf numFmtId="0" fontId="27" fillId="0" borderId="7" xfId="10" applyFont="1" applyBorder="1" applyAlignment="1">
      <alignment horizontal="left" vertical="center"/>
    </xf>
    <xf numFmtId="0" fontId="27" fillId="0" borderId="8" xfId="10" applyFont="1" applyBorder="1" applyAlignment="1">
      <alignment horizontal="left" vertical="center"/>
    </xf>
    <xf numFmtId="0" fontId="27" fillId="0" borderId="9" xfId="10" applyFont="1" applyBorder="1" applyAlignment="1">
      <alignment horizontal="left" vertical="center"/>
    </xf>
    <xf numFmtId="0" fontId="24" fillId="2" borderId="7" xfId="5" applyFont="1" applyFill="1" applyBorder="1" applyAlignment="1">
      <alignment horizontal="center" vertical="center" wrapText="1"/>
    </xf>
    <xf numFmtId="0" fontId="24" fillId="2" borderId="8" xfId="5" applyFont="1" applyFill="1" applyBorder="1" applyAlignment="1">
      <alignment horizontal="center" vertical="center" wrapText="1"/>
    </xf>
    <xf numFmtId="0" fontId="24" fillId="0" borderId="8" xfId="5" applyFont="1" applyBorder="1" applyAlignment="1">
      <alignment horizontal="left" vertical="center" wrapText="1"/>
    </xf>
    <xf numFmtId="0" fontId="24" fillId="0" borderId="9" xfId="5" applyFont="1" applyBorder="1" applyAlignment="1">
      <alignment horizontal="left" vertical="center" wrapText="1"/>
    </xf>
    <xf numFmtId="0" fontId="24" fillId="2" borderId="19" xfId="5" applyFont="1" applyFill="1" applyBorder="1" applyAlignment="1">
      <alignment horizontal="center" vertical="center" wrapText="1"/>
    </xf>
    <xf numFmtId="0" fontId="24" fillId="2" borderId="29" xfId="5" applyFont="1" applyFill="1" applyBorder="1" applyAlignment="1">
      <alignment horizontal="center" vertical="center" wrapText="1"/>
    </xf>
    <xf numFmtId="0" fontId="24" fillId="0" borderId="8" xfId="5" applyFont="1" applyBorder="1" applyAlignment="1">
      <alignment horizontal="left" vertical="top" wrapText="1"/>
    </xf>
    <xf numFmtId="0" fontId="24" fillId="0" borderId="9" xfId="5" applyFont="1" applyBorder="1" applyAlignment="1">
      <alignment horizontal="left" vertical="top" wrapText="1"/>
    </xf>
    <xf numFmtId="176" fontId="5" fillId="2" borderId="7" xfId="10" applyNumberFormat="1" applyFont="1" applyFill="1" applyBorder="1" applyAlignment="1">
      <alignment horizontal="left" vertical="center"/>
    </xf>
    <xf numFmtId="176" fontId="5" fillId="2" borderId="8" xfId="10" applyNumberFormat="1" applyFont="1" applyFill="1" applyBorder="1" applyAlignment="1">
      <alignment horizontal="left" vertical="center"/>
    </xf>
    <xf numFmtId="176" fontId="5" fillId="2" borderId="9" xfId="10" applyNumberFormat="1" applyFont="1" applyFill="1" applyBorder="1" applyAlignment="1">
      <alignment horizontal="left" vertical="center"/>
    </xf>
    <xf numFmtId="0" fontId="5" fillId="0" borderId="41" xfId="10" applyFont="1" applyBorder="1" applyAlignment="1">
      <alignment horizontal="left" vertical="center" wrapText="1"/>
    </xf>
    <xf numFmtId="0" fontId="5" fillId="0" borderId="39" xfId="10" applyFont="1" applyBorder="1" applyAlignment="1">
      <alignment horizontal="left" vertical="center" wrapText="1"/>
    </xf>
    <xf numFmtId="0" fontId="24" fillId="0" borderId="29" xfId="5" applyFont="1" applyBorder="1" applyAlignment="1">
      <alignment horizontal="left" vertical="center" wrapText="1"/>
    </xf>
    <xf numFmtId="0" fontId="24" fillId="0" borderId="23" xfId="5" applyFont="1" applyBorder="1" applyAlignment="1">
      <alignment horizontal="left" vertical="center" wrapText="1"/>
    </xf>
    <xf numFmtId="0" fontId="24" fillId="0" borderId="32" xfId="10" applyFont="1" applyBorder="1" applyAlignment="1">
      <alignment horizontal="left" vertical="center" wrapText="1"/>
    </xf>
    <xf numFmtId="0" fontId="24" fillId="0" borderId="35" xfId="10" applyFont="1" applyBorder="1" applyAlignment="1">
      <alignment horizontal="left" vertical="center" wrapText="1"/>
    </xf>
    <xf numFmtId="0" fontId="5" fillId="0" borderId="29" xfId="10" applyFont="1" applyBorder="1" applyAlignment="1">
      <alignment horizontal="left" vertical="center"/>
    </xf>
    <xf numFmtId="0" fontId="5" fillId="0" borderId="23" xfId="10" applyFont="1" applyBorder="1" applyAlignment="1">
      <alignment horizontal="left" vertical="center"/>
    </xf>
    <xf numFmtId="0" fontId="5" fillId="0" borderId="41" xfId="10" applyFont="1" applyBorder="1" applyAlignment="1">
      <alignment horizontal="center" vertical="center"/>
    </xf>
    <xf numFmtId="0" fontId="5" fillId="0" borderId="32" xfId="10" applyFont="1" applyBorder="1" applyAlignment="1">
      <alignment horizontal="left" vertical="center"/>
    </xf>
    <xf numFmtId="0" fontId="5" fillId="0" borderId="35" xfId="10" applyFont="1" applyBorder="1" applyAlignment="1">
      <alignment horizontal="left" vertical="center"/>
    </xf>
    <xf numFmtId="0" fontId="24" fillId="0" borderId="29" xfId="10" applyFont="1" applyBorder="1" applyAlignment="1">
      <alignment horizontal="left" vertical="center" wrapText="1"/>
    </xf>
    <xf numFmtId="0" fontId="24" fillId="0" borderId="23" xfId="10" applyFont="1" applyBorder="1" applyAlignment="1">
      <alignment horizontal="left" vertical="center" wrapText="1"/>
    </xf>
    <xf numFmtId="0" fontId="24" fillId="0" borderId="41" xfId="5" applyFont="1" applyBorder="1" applyAlignment="1">
      <alignment horizontal="left" vertical="center" wrapText="1"/>
    </xf>
    <xf numFmtId="0" fontId="24" fillId="0" borderId="39" xfId="5" applyFont="1" applyBorder="1" applyAlignment="1">
      <alignment horizontal="left" vertical="center" wrapText="1"/>
    </xf>
    <xf numFmtId="0" fontId="5" fillId="8" borderId="15" xfId="10" applyFont="1" applyFill="1" applyBorder="1" applyAlignment="1">
      <alignment horizontal="center" vertical="top"/>
    </xf>
    <xf numFmtId="0" fontId="5" fillId="8" borderId="10" xfId="10" applyFont="1" applyFill="1" applyBorder="1" applyAlignment="1">
      <alignment horizontal="center" vertical="top"/>
    </xf>
    <xf numFmtId="0" fontId="5" fillId="8" borderId="15" xfId="10" applyFont="1" applyFill="1" applyBorder="1" applyAlignment="1">
      <alignment horizontal="left" vertical="top" wrapText="1"/>
    </xf>
    <xf numFmtId="0" fontId="5" fillId="8" borderId="10" xfId="10" applyFont="1" applyFill="1" applyBorder="1" applyAlignment="1">
      <alignment horizontal="left" vertical="top" wrapText="1"/>
    </xf>
    <xf numFmtId="0" fontId="5" fillId="0" borderId="15" xfId="10" applyFont="1" applyBorder="1" applyAlignment="1">
      <alignment horizontal="left" vertical="center" wrapText="1"/>
    </xf>
    <xf numFmtId="0" fontId="5" fillId="0" borderId="10" xfId="10" applyFont="1" applyBorder="1" applyAlignment="1">
      <alignment horizontal="left" vertical="center" wrapText="1"/>
    </xf>
    <xf numFmtId="0" fontId="24" fillId="0" borderId="28" xfId="5" applyFont="1" applyBorder="1" applyAlignment="1">
      <alignment horizontal="left" vertical="center" wrapText="1"/>
    </xf>
    <xf numFmtId="0" fontId="24" fillId="3" borderId="8" xfId="5" applyFont="1" applyFill="1" applyBorder="1" applyAlignment="1">
      <alignment horizontal="left" vertical="center" wrapText="1"/>
    </xf>
    <xf numFmtId="0" fontId="24" fillId="3" borderId="9" xfId="5" applyFont="1" applyFill="1" applyBorder="1" applyAlignment="1">
      <alignment horizontal="left" vertical="center" wrapText="1"/>
    </xf>
    <xf numFmtId="0" fontId="23" fillId="2" borderId="7" xfId="5" applyFont="1" applyFill="1" applyBorder="1" applyAlignment="1">
      <alignment horizontal="center" vertical="center" wrapText="1"/>
    </xf>
    <xf numFmtId="0" fontId="23" fillId="2" borderId="8" xfId="5" applyFont="1" applyFill="1" applyBorder="1" applyAlignment="1">
      <alignment horizontal="center" vertical="center" wrapText="1"/>
    </xf>
    <xf numFmtId="0" fontId="24" fillId="0" borderId="8" xfId="5" applyFont="1" applyBorder="1" applyAlignment="1">
      <alignment horizontal="center" vertical="center"/>
    </xf>
    <xf numFmtId="0" fontId="5" fillId="3" borderId="6" xfId="12" applyFont="1" applyFill="1" applyBorder="1" applyAlignment="1">
      <alignment horizontal="left" vertical="top" wrapText="1"/>
    </xf>
    <xf numFmtId="0" fontId="5" fillId="3" borderId="15" xfId="12" applyFont="1" applyFill="1" applyBorder="1" applyAlignment="1">
      <alignment horizontal="left" vertical="top" wrapText="1"/>
    </xf>
    <xf numFmtId="177" fontId="5" fillId="2" borderId="30" xfId="14" applyNumberFormat="1" applyFont="1" applyFill="1" applyBorder="1" applyAlignment="1">
      <alignment vertical="center"/>
    </xf>
    <xf numFmtId="0" fontId="4" fillId="0" borderId="0" xfId="12" applyFont="1" applyAlignment="1">
      <alignment horizontal="center" vertical="center"/>
    </xf>
    <xf numFmtId="0" fontId="5" fillId="0" borderId="0" xfId="12" applyFont="1" applyAlignment="1">
      <alignment horizontal="center" vertical="center"/>
    </xf>
    <xf numFmtId="0" fontId="20" fillId="0" borderId="11" xfId="12" applyFont="1" applyBorder="1" applyAlignment="1">
      <alignment horizontal="center" vertical="center"/>
    </xf>
    <xf numFmtId="177" fontId="5" fillId="2" borderId="8" xfId="14" applyNumberFormat="1" applyFont="1" applyFill="1" applyBorder="1" applyAlignment="1">
      <alignment vertical="center"/>
    </xf>
    <xf numFmtId="0" fontId="5" fillId="2" borderId="19" xfId="12" applyFont="1" applyFill="1" applyBorder="1" applyAlignment="1">
      <alignment horizontal="left" vertical="center" shrinkToFit="1"/>
    </xf>
    <xf numFmtId="0" fontId="5" fillId="2" borderId="29" xfId="12" applyFont="1" applyFill="1" applyBorder="1" applyAlignment="1">
      <alignment horizontal="left" vertical="center" shrinkToFit="1"/>
    </xf>
    <xf numFmtId="0" fontId="5" fillId="2" borderId="20" xfId="12" applyFont="1" applyFill="1" applyBorder="1" applyAlignment="1">
      <alignment horizontal="left" vertical="center" shrinkToFit="1"/>
    </xf>
    <xf numFmtId="0" fontId="5" fillId="2" borderId="22" xfId="12" applyFont="1" applyFill="1" applyBorder="1" applyAlignment="1">
      <alignment horizontal="left" vertical="center" shrinkToFit="1"/>
    </xf>
    <xf numFmtId="0" fontId="5" fillId="2" borderId="23" xfId="12" applyFont="1" applyFill="1" applyBorder="1" applyAlignment="1">
      <alignment horizontal="left" vertical="center" shrinkToFit="1"/>
    </xf>
    <xf numFmtId="178" fontId="5" fillId="2" borderId="29" xfId="14" applyNumberFormat="1" applyFont="1" applyFill="1" applyBorder="1" applyAlignment="1">
      <alignment horizontal="right" vertical="center"/>
    </xf>
    <xf numFmtId="0" fontId="5" fillId="4" borderId="6" xfId="12" applyFont="1" applyFill="1" applyBorder="1" applyAlignment="1">
      <alignment horizontal="center" vertical="top"/>
    </xf>
    <xf numFmtId="0" fontId="5" fillId="4" borderId="15" xfId="12" applyFont="1" applyFill="1" applyBorder="1" applyAlignment="1">
      <alignment horizontal="center" vertical="top"/>
    </xf>
    <xf numFmtId="0" fontId="5" fillId="3" borderId="10" xfId="12" applyFont="1" applyFill="1" applyBorder="1" applyAlignment="1">
      <alignment horizontal="left" vertical="top" wrapText="1"/>
    </xf>
    <xf numFmtId="0" fontId="5" fillId="2" borderId="31" xfId="12" applyFont="1" applyFill="1" applyBorder="1" applyAlignment="1">
      <alignment horizontal="left" vertical="center" shrinkToFit="1"/>
    </xf>
    <xf numFmtId="0" fontId="5" fillId="2" borderId="32" xfId="12" applyFont="1" applyFill="1" applyBorder="1" applyAlignment="1">
      <alignment horizontal="left" vertical="center" shrinkToFit="1"/>
    </xf>
    <xf numFmtId="0" fontId="5" fillId="2" borderId="33" xfId="12" applyFont="1" applyFill="1" applyBorder="1" applyAlignment="1">
      <alignment horizontal="left" vertical="center" shrinkToFit="1"/>
    </xf>
    <xf numFmtId="0" fontId="5" fillId="2" borderId="34" xfId="12" applyFont="1" applyFill="1" applyBorder="1" applyAlignment="1">
      <alignment horizontal="left" vertical="center" shrinkToFit="1"/>
    </xf>
    <xf numFmtId="0" fontId="5" fillId="2" borderId="35" xfId="12" applyFont="1" applyFill="1" applyBorder="1" applyAlignment="1">
      <alignment horizontal="left" vertical="center" shrinkToFit="1"/>
    </xf>
    <xf numFmtId="0" fontId="5" fillId="2" borderId="24" xfId="12" applyFont="1" applyFill="1" applyBorder="1" applyAlignment="1">
      <alignment horizontal="left" vertical="center" shrinkToFit="1"/>
    </xf>
    <xf numFmtId="0" fontId="5" fillId="2" borderId="30" xfId="12" applyFont="1" applyFill="1" applyBorder="1" applyAlignment="1">
      <alignment horizontal="left" vertical="center" shrinkToFit="1"/>
    </xf>
    <xf numFmtId="0" fontId="5" fillId="2" borderId="25" xfId="12" applyFont="1" applyFill="1" applyBorder="1" applyAlignment="1">
      <alignment horizontal="left" vertical="center" shrinkToFit="1"/>
    </xf>
    <xf numFmtId="0" fontId="5" fillId="2" borderId="27" xfId="12" applyFont="1" applyFill="1" applyBorder="1" applyAlignment="1">
      <alignment horizontal="left" vertical="center" shrinkToFit="1"/>
    </xf>
    <xf numFmtId="0" fontId="5" fillId="2" borderId="28" xfId="12" applyFont="1" applyFill="1" applyBorder="1" applyAlignment="1">
      <alignment horizontal="left" vertical="center" shrinkToFit="1"/>
    </xf>
    <xf numFmtId="0" fontId="5" fillId="4" borderId="10" xfId="12" applyFont="1" applyFill="1" applyBorder="1" applyAlignment="1">
      <alignment horizontal="center" vertical="top"/>
    </xf>
    <xf numFmtId="0" fontId="24" fillId="0" borderId="6" xfId="12" applyFont="1" applyBorder="1" applyAlignment="1">
      <alignment horizontal="left" vertical="top" wrapText="1"/>
    </xf>
    <xf numFmtId="0" fontId="24" fillId="0" borderId="15" xfId="12" applyFont="1" applyBorder="1" applyAlignment="1">
      <alignment horizontal="left" vertical="top" wrapText="1"/>
    </xf>
    <xf numFmtId="0" fontId="24" fillId="0" borderId="10" xfId="12" applyFont="1" applyBorder="1" applyAlignment="1">
      <alignment horizontal="left" vertical="top" wrapText="1"/>
    </xf>
    <xf numFmtId="0" fontId="24" fillId="0" borderId="32" xfId="5" applyFont="1" applyBorder="1" applyAlignment="1">
      <alignment horizontal="left" vertical="center" wrapText="1"/>
    </xf>
    <xf numFmtId="0" fontId="24" fillId="0" borderId="37" xfId="5" applyFont="1" applyBorder="1" applyAlignment="1">
      <alignment horizontal="left" vertical="center" wrapText="1"/>
    </xf>
    <xf numFmtId="0" fontId="23" fillId="2" borderId="36" xfId="5" applyFont="1" applyFill="1" applyBorder="1" applyAlignment="1">
      <alignment horizontal="center" vertical="center" wrapText="1"/>
    </xf>
    <xf numFmtId="0" fontId="23" fillId="2" borderId="37" xfId="5" applyFont="1" applyFill="1" applyBorder="1" applyAlignment="1">
      <alignment horizontal="center" vertical="center" wrapText="1"/>
    </xf>
    <xf numFmtId="0" fontId="24" fillId="3" borderId="1" xfId="5" applyFont="1" applyFill="1" applyBorder="1" applyAlignment="1">
      <alignment vertical="center" wrapText="1"/>
    </xf>
    <xf numFmtId="0" fontId="24" fillId="3" borderId="13" xfId="5" applyFont="1" applyFill="1" applyBorder="1" applyAlignment="1">
      <alignment vertical="center" wrapText="1"/>
    </xf>
    <xf numFmtId="0" fontId="5" fillId="0" borderId="32" xfId="12" applyFont="1" applyBorder="1" applyAlignment="1">
      <alignment vertical="center"/>
    </xf>
    <xf numFmtId="0" fontId="5" fillId="0" borderId="35" xfId="12" applyFont="1" applyBorder="1" applyAlignment="1">
      <alignment vertical="center"/>
    </xf>
    <xf numFmtId="0" fontId="5" fillId="0" borderId="32" xfId="12" applyFont="1" applyBorder="1" applyAlignment="1">
      <alignment vertical="center" wrapText="1"/>
    </xf>
    <xf numFmtId="0" fontId="5" fillId="0" borderId="37" xfId="12" applyFont="1" applyBorder="1" applyAlignment="1">
      <alignment vertical="center"/>
    </xf>
    <xf numFmtId="0" fontId="5" fillId="0" borderId="38" xfId="12" applyFont="1" applyBorder="1" applyAlignment="1">
      <alignment vertical="center"/>
    </xf>
    <xf numFmtId="0" fontId="5" fillId="5" borderId="32" xfId="12" applyFont="1" applyFill="1" applyBorder="1" applyAlignment="1">
      <alignment vertical="center" wrapText="1"/>
    </xf>
    <xf numFmtId="0" fontId="5" fillId="5" borderId="35" xfId="12" applyFont="1" applyFill="1" applyBorder="1" applyAlignment="1">
      <alignment vertical="center" wrapText="1"/>
    </xf>
    <xf numFmtId="0" fontId="5" fillId="5" borderId="30" xfId="12" applyFont="1" applyFill="1" applyBorder="1" applyAlignment="1">
      <alignment vertical="center" wrapText="1"/>
    </xf>
    <xf numFmtId="0" fontId="5" fillId="5" borderId="28" xfId="12" applyFont="1" applyFill="1" applyBorder="1" applyAlignment="1">
      <alignment vertical="center" wrapText="1"/>
    </xf>
    <xf numFmtId="0" fontId="5" fillId="0" borderId="12" xfId="12" applyFont="1" applyBorder="1" applyAlignment="1">
      <alignment vertical="center"/>
    </xf>
    <xf numFmtId="0" fontId="5" fillId="0" borderId="1" xfId="12" applyFont="1" applyBorder="1" applyAlignment="1">
      <alignment vertical="center"/>
    </xf>
    <xf numFmtId="176" fontId="5" fillId="2" borderId="1" xfId="12" applyNumberFormat="1" applyFont="1" applyFill="1" applyBorder="1" applyAlignment="1">
      <alignment horizontal="left" vertical="center"/>
    </xf>
    <xf numFmtId="176" fontId="5" fillId="2" borderId="13" xfId="12" applyNumberFormat="1" applyFont="1" applyFill="1" applyBorder="1" applyAlignment="1">
      <alignment horizontal="left" vertical="center"/>
    </xf>
    <xf numFmtId="0" fontId="5" fillId="0" borderId="14" xfId="12" applyFont="1" applyBorder="1" applyAlignment="1">
      <alignment vertical="center"/>
    </xf>
    <xf numFmtId="0" fontId="5" fillId="0" borderId="3" xfId="12" applyFont="1" applyBorder="1" applyAlignment="1">
      <alignment vertical="center"/>
    </xf>
    <xf numFmtId="176" fontId="5" fillId="2" borderId="29" xfId="12" applyNumberFormat="1" applyFont="1" applyFill="1" applyBorder="1" applyAlignment="1">
      <alignment horizontal="left" vertical="center"/>
    </xf>
    <xf numFmtId="176" fontId="5" fillId="2" borderId="23" xfId="12" applyNumberFormat="1" applyFont="1" applyFill="1" applyBorder="1" applyAlignment="1">
      <alignment horizontal="left" vertical="center"/>
    </xf>
    <xf numFmtId="0" fontId="5" fillId="0" borderId="32" xfId="12" applyFont="1" applyBorder="1" applyAlignment="1">
      <alignment horizontal="left" vertical="center" wrapText="1"/>
    </xf>
    <xf numFmtId="0" fontId="5" fillId="0" borderId="35" xfId="12" applyFont="1" applyBorder="1" applyAlignment="1">
      <alignment horizontal="left" vertical="center" wrapText="1"/>
    </xf>
    <xf numFmtId="0" fontId="5" fillId="5" borderId="7" xfId="12" applyFont="1" applyFill="1" applyBorder="1" applyAlignment="1">
      <alignment horizontal="left" vertical="center"/>
    </xf>
    <xf numFmtId="0" fontId="5" fillId="5" borderId="8" xfId="12" applyFont="1" applyFill="1" applyBorder="1" applyAlignment="1">
      <alignment horizontal="left" vertical="center"/>
    </xf>
    <xf numFmtId="0" fontId="5" fillId="5" borderId="9" xfId="12" applyFont="1" applyFill="1" applyBorder="1" applyAlignment="1">
      <alignment horizontal="left" vertical="center"/>
    </xf>
    <xf numFmtId="0" fontId="24" fillId="0" borderId="11" xfId="13" applyFont="1" applyBorder="1" applyAlignment="1">
      <alignment horizontal="left" vertical="center"/>
    </xf>
    <xf numFmtId="0" fontId="5" fillId="2" borderId="7" xfId="12" applyFont="1" applyFill="1" applyBorder="1" applyAlignment="1">
      <alignment horizontal="left" vertical="center"/>
    </xf>
    <xf numFmtId="0" fontId="5" fillId="2" borderId="8" xfId="12" applyFont="1" applyFill="1" applyBorder="1" applyAlignment="1">
      <alignment horizontal="left" vertical="center"/>
    </xf>
    <xf numFmtId="0" fontId="24" fillId="0" borderId="8" xfId="12" applyFont="1" applyBorder="1" applyAlignment="1">
      <alignment horizontal="left" vertical="center" wrapText="1"/>
    </xf>
    <xf numFmtId="0" fontId="24" fillId="0" borderId="9" xfId="12" applyFont="1" applyBorder="1" applyAlignment="1">
      <alignment horizontal="left" vertical="center" wrapText="1"/>
    </xf>
    <xf numFmtId="0" fontId="5" fillId="0" borderId="8" xfId="12" applyFont="1" applyBorder="1" applyAlignment="1">
      <alignment horizontal="left" vertical="center"/>
    </xf>
    <xf numFmtId="0" fontId="5" fillId="0" borderId="9" xfId="12" applyFont="1" applyBorder="1" applyAlignment="1">
      <alignment horizontal="left" vertical="center"/>
    </xf>
    <xf numFmtId="0" fontId="5" fillId="0" borderId="32" xfId="12" applyFont="1" applyBorder="1" applyAlignment="1">
      <alignment horizontal="left" vertical="center"/>
    </xf>
    <xf numFmtId="0" fontId="5" fillId="0" borderId="35" xfId="12" applyFont="1" applyBorder="1" applyAlignment="1">
      <alignment horizontal="left" vertical="center"/>
    </xf>
    <xf numFmtId="0" fontId="5" fillId="3" borderId="32" xfId="12" applyFont="1" applyFill="1" applyBorder="1" applyAlignment="1">
      <alignment horizontal="left" vertical="center"/>
    </xf>
    <xf numFmtId="0" fontId="5" fillId="3" borderId="35" xfId="12" applyFont="1" applyFill="1" applyBorder="1" applyAlignment="1">
      <alignment horizontal="left" vertical="center"/>
    </xf>
    <xf numFmtId="0" fontId="5" fillId="0" borderId="6" xfId="12" applyFont="1" applyBorder="1" applyAlignment="1">
      <alignment horizontal="left" vertical="top" wrapText="1"/>
    </xf>
    <xf numFmtId="0" fontId="5" fillId="0" borderId="15" xfId="12" applyFont="1" applyBorder="1" applyAlignment="1">
      <alignment horizontal="left" vertical="top" wrapText="1"/>
    </xf>
    <xf numFmtId="0" fontId="24" fillId="0" borderId="29" xfId="12" applyFont="1" applyBorder="1" applyAlignment="1">
      <alignment horizontal="left" vertical="center" wrapText="1"/>
    </xf>
    <xf numFmtId="0" fontId="24" fillId="0" borderId="23" xfId="12" applyFont="1" applyBorder="1" applyAlignment="1">
      <alignment horizontal="left" vertical="center" wrapText="1"/>
    </xf>
    <xf numFmtId="0" fontId="5" fillId="8" borderId="15" xfId="12" applyFont="1" applyFill="1" applyBorder="1" applyAlignment="1">
      <alignment horizontal="center" vertical="center"/>
    </xf>
    <xf numFmtId="0" fontId="5" fillId="8" borderId="10" xfId="12" applyFont="1" applyFill="1" applyBorder="1" applyAlignment="1">
      <alignment horizontal="center" vertical="center"/>
    </xf>
    <xf numFmtId="0" fontId="5" fillId="8" borderId="15" xfId="12" applyFont="1" applyFill="1" applyBorder="1" applyAlignment="1">
      <alignment horizontal="left" vertical="center"/>
    </xf>
    <xf numFmtId="0" fontId="5" fillId="8" borderId="10" xfId="12" applyFont="1" applyFill="1" applyBorder="1" applyAlignment="1">
      <alignment horizontal="left" vertical="center"/>
    </xf>
    <xf numFmtId="0" fontId="24" fillId="0" borderId="24" xfId="12" applyFont="1" applyBorder="1" applyAlignment="1">
      <alignment horizontal="left" vertical="center" wrapText="1"/>
    </xf>
    <xf numFmtId="0" fontId="24" fillId="0" borderId="30" xfId="12" applyFont="1" applyBorder="1" applyAlignment="1">
      <alignment horizontal="left" vertical="center" wrapText="1"/>
    </xf>
    <xf numFmtId="0" fontId="24" fillId="0" borderId="28" xfId="12" applyFont="1" applyBorder="1" applyAlignment="1">
      <alignment horizontal="left" vertical="center" wrapText="1"/>
    </xf>
    <xf numFmtId="0" fontId="5" fillId="3" borderId="8" xfId="12" applyFont="1" applyFill="1" applyBorder="1" applyAlignment="1">
      <alignment horizontal="left" vertical="center"/>
    </xf>
    <xf numFmtId="0" fontId="5" fillId="3" borderId="9" xfId="12" applyFont="1" applyFill="1" applyBorder="1" applyAlignment="1">
      <alignment horizontal="left" vertical="center"/>
    </xf>
    <xf numFmtId="0" fontId="24" fillId="0" borderId="32" xfId="12" applyFont="1" applyBorder="1" applyAlignment="1">
      <alignment horizontal="left" vertical="center" wrapText="1"/>
    </xf>
    <xf numFmtId="0" fontId="24" fillId="0" borderId="35" xfId="12" applyFont="1" applyBorder="1" applyAlignment="1">
      <alignment horizontal="left" vertical="center" wrapText="1"/>
    </xf>
    <xf numFmtId="0" fontId="4" fillId="0" borderId="0" xfId="13" applyFont="1" applyAlignment="1">
      <alignment horizontal="center" vertical="center"/>
    </xf>
    <xf numFmtId="0" fontId="5" fillId="0" borderId="0" xfId="13" applyFont="1" applyAlignment="1">
      <alignment horizontal="center" vertical="center"/>
    </xf>
    <xf numFmtId="0" fontId="27" fillId="0" borderId="11" xfId="13" applyFont="1" applyBorder="1" applyAlignment="1">
      <alignment horizontal="center" vertical="center"/>
    </xf>
    <xf numFmtId="0" fontId="5" fillId="4" borderId="6" xfId="13" applyFont="1" applyFill="1" applyBorder="1" applyAlignment="1">
      <alignment horizontal="center" vertical="top"/>
    </xf>
    <xf numFmtId="0" fontId="5" fillId="4" borderId="10" xfId="13" applyFont="1" applyFill="1" applyBorder="1" applyAlignment="1">
      <alignment horizontal="center" vertical="top"/>
    </xf>
    <xf numFmtId="0" fontId="5" fillId="3" borderId="6" xfId="13" applyFont="1" applyFill="1" applyBorder="1" applyAlignment="1">
      <alignment horizontal="left" vertical="top" wrapText="1"/>
    </xf>
    <xf numFmtId="0" fontId="5" fillId="3" borderId="10" xfId="13" applyFont="1" applyFill="1" applyBorder="1" applyAlignment="1">
      <alignment horizontal="left" vertical="top" wrapText="1"/>
    </xf>
    <xf numFmtId="177" fontId="24" fillId="2" borderId="30" xfId="15" applyNumberFormat="1" applyFont="1" applyFill="1" applyBorder="1" applyAlignment="1">
      <alignment vertical="center"/>
    </xf>
    <xf numFmtId="178" fontId="24" fillId="2" borderId="29" xfId="15" applyNumberFormat="1" applyFont="1" applyFill="1" applyBorder="1" applyAlignment="1">
      <alignment horizontal="right" vertical="center"/>
    </xf>
    <xf numFmtId="0" fontId="5" fillId="4" borderId="15" xfId="13" applyFont="1" applyFill="1" applyBorder="1" applyAlignment="1">
      <alignment horizontal="center" vertical="top"/>
    </xf>
    <xf numFmtId="0" fontId="5" fillId="3" borderId="15" xfId="13" applyFont="1" applyFill="1" applyBorder="1" applyAlignment="1">
      <alignment horizontal="left" vertical="top" wrapText="1"/>
    </xf>
    <xf numFmtId="177" fontId="24" fillId="2" borderId="8" xfId="15" applyNumberFormat="1" applyFont="1" applyFill="1" applyBorder="1" applyAlignment="1">
      <alignment vertical="center"/>
    </xf>
    <xf numFmtId="0" fontId="24" fillId="2" borderId="19" xfId="13" applyFont="1" applyFill="1" applyBorder="1" applyAlignment="1">
      <alignment horizontal="left" vertical="center" shrinkToFit="1"/>
    </xf>
    <xf numFmtId="0" fontId="24" fillId="2" borderId="29" xfId="13" applyFont="1" applyFill="1" applyBorder="1" applyAlignment="1">
      <alignment horizontal="left" vertical="center" shrinkToFit="1"/>
    </xf>
    <xf numFmtId="0" fontId="24" fillId="2" borderId="20" xfId="13" applyFont="1" applyFill="1" applyBorder="1" applyAlignment="1">
      <alignment horizontal="left" vertical="center" shrinkToFit="1"/>
    </xf>
    <xf numFmtId="0" fontId="24" fillId="2" borderId="22" xfId="13" applyFont="1" applyFill="1" applyBorder="1" applyAlignment="1">
      <alignment horizontal="left" vertical="center" shrinkToFit="1"/>
    </xf>
    <xf numFmtId="0" fontId="24" fillId="2" borderId="23" xfId="13" applyFont="1" applyFill="1" applyBorder="1" applyAlignment="1">
      <alignment horizontal="left" vertical="center" shrinkToFit="1"/>
    </xf>
    <xf numFmtId="0" fontId="24" fillId="0" borderId="6" xfId="13" applyFont="1" applyBorder="1" applyAlignment="1">
      <alignment horizontal="left" vertical="center" wrapText="1"/>
    </xf>
    <xf numFmtId="0" fontId="24" fillId="0" borderId="10" xfId="13" applyFont="1" applyBorder="1" applyAlignment="1">
      <alignment horizontal="left" vertical="center" wrapText="1"/>
    </xf>
    <xf numFmtId="0" fontId="24" fillId="2" borderId="31" xfId="13" applyFont="1" applyFill="1" applyBorder="1" applyAlignment="1">
      <alignment horizontal="left" vertical="center" shrinkToFit="1"/>
    </xf>
    <xf numFmtId="0" fontId="24" fillId="2" borderId="32" xfId="13" applyFont="1" applyFill="1" applyBorder="1" applyAlignment="1">
      <alignment horizontal="left" vertical="center" shrinkToFit="1"/>
    </xf>
    <xf numFmtId="0" fontId="24" fillId="2" borderId="33" xfId="13" applyFont="1" applyFill="1" applyBorder="1" applyAlignment="1">
      <alignment horizontal="left" vertical="center" shrinkToFit="1"/>
    </xf>
    <xf numFmtId="0" fontId="24" fillId="2" borderId="34" xfId="13" applyFont="1" applyFill="1" applyBorder="1" applyAlignment="1">
      <alignment horizontal="left" vertical="center" shrinkToFit="1"/>
    </xf>
    <xf numFmtId="0" fontId="24" fillId="2" borderId="35" xfId="13" applyFont="1" applyFill="1" applyBorder="1" applyAlignment="1">
      <alignment horizontal="left" vertical="center" shrinkToFit="1"/>
    </xf>
    <xf numFmtId="0" fontId="24" fillId="2" borderId="24" xfId="13" applyFont="1" applyFill="1" applyBorder="1" applyAlignment="1">
      <alignment horizontal="left" vertical="center" shrinkToFit="1"/>
    </xf>
    <xf numFmtId="0" fontId="24" fillId="2" borderId="30" xfId="13" applyFont="1" applyFill="1" applyBorder="1" applyAlignment="1">
      <alignment horizontal="left" vertical="center" shrinkToFit="1"/>
    </xf>
    <xf numFmtId="0" fontId="24" fillId="2" borderId="25" xfId="13" applyFont="1" applyFill="1" applyBorder="1" applyAlignment="1">
      <alignment horizontal="left" vertical="center" shrinkToFit="1"/>
    </xf>
    <xf numFmtId="0" fontId="24" fillId="2" borderId="27" xfId="13" applyFont="1" applyFill="1" applyBorder="1" applyAlignment="1">
      <alignment horizontal="left" vertical="center" shrinkToFit="1"/>
    </xf>
    <xf numFmtId="0" fontId="24" fillId="2" borderId="28" xfId="13" applyFont="1" applyFill="1" applyBorder="1" applyAlignment="1">
      <alignment horizontal="left" vertical="center" shrinkToFit="1"/>
    </xf>
    <xf numFmtId="0" fontId="24" fillId="0" borderId="6" xfId="13" applyFont="1" applyBorder="1" applyAlignment="1">
      <alignment horizontal="left" vertical="top" wrapText="1"/>
    </xf>
    <xf numFmtId="0" fontId="24" fillId="0" borderId="15" xfId="13" applyFont="1" applyBorder="1" applyAlignment="1">
      <alignment horizontal="left" vertical="top" wrapText="1"/>
    </xf>
    <xf numFmtId="0" fontId="24" fillId="0" borderId="10" xfId="13" applyFont="1" applyBorder="1" applyAlignment="1">
      <alignment horizontal="left" vertical="top" wrapText="1"/>
    </xf>
    <xf numFmtId="0" fontId="24" fillId="0" borderId="15" xfId="13" applyFont="1" applyBorder="1" applyAlignment="1">
      <alignment horizontal="left" vertical="center" wrapText="1"/>
    </xf>
    <xf numFmtId="0" fontId="24" fillId="0" borderId="32" xfId="13" applyFont="1" applyBorder="1" applyAlignment="1">
      <alignment vertical="center"/>
    </xf>
    <xf numFmtId="0" fontId="24" fillId="0" borderId="35" xfId="13" applyFont="1" applyBorder="1" applyAlignment="1">
      <alignment vertical="center"/>
    </xf>
    <xf numFmtId="0" fontId="24" fillId="0" borderId="32" xfId="13" applyFont="1" applyBorder="1" applyAlignment="1">
      <alignment vertical="center" wrapText="1"/>
    </xf>
    <xf numFmtId="0" fontId="24" fillId="0" borderId="37" xfId="13" applyFont="1" applyBorder="1" applyAlignment="1">
      <alignment vertical="center"/>
    </xf>
    <xf numFmtId="0" fontId="24" fillId="0" borderId="38" xfId="13" applyFont="1" applyBorder="1" applyAlignment="1">
      <alignment vertical="center"/>
    </xf>
    <xf numFmtId="0" fontId="24" fillId="5" borderId="32" xfId="13" applyFont="1" applyFill="1" applyBorder="1" applyAlignment="1">
      <alignment vertical="center" wrapText="1"/>
    </xf>
    <xf numFmtId="0" fontId="24" fillId="5" borderId="35" xfId="13" applyFont="1" applyFill="1" applyBorder="1" applyAlignment="1">
      <alignment vertical="center" wrapText="1"/>
    </xf>
    <xf numFmtId="0" fontId="24" fillId="5" borderId="30" xfId="13" applyFont="1" applyFill="1" applyBorder="1" applyAlignment="1">
      <alignment vertical="center" wrapText="1"/>
    </xf>
    <xf numFmtId="0" fontId="24" fillId="5" borderId="28" xfId="13" applyFont="1" applyFill="1" applyBorder="1" applyAlignment="1">
      <alignment vertical="center" wrapText="1"/>
    </xf>
    <xf numFmtId="0" fontId="24" fillId="0" borderId="12" xfId="13" applyFont="1" applyBorder="1" applyAlignment="1">
      <alignment vertical="center"/>
    </xf>
    <xf numFmtId="0" fontId="24" fillId="0" borderId="1" xfId="13" applyFont="1" applyBorder="1" applyAlignment="1">
      <alignment vertical="center"/>
    </xf>
    <xf numFmtId="176" fontId="24" fillId="2" borderId="1" xfId="13" applyNumberFormat="1" applyFont="1" applyFill="1" applyBorder="1" applyAlignment="1">
      <alignment horizontal="left" vertical="center"/>
    </xf>
    <xf numFmtId="176" fontId="24" fillId="2" borderId="13" xfId="13" applyNumberFormat="1" applyFont="1" applyFill="1" applyBorder="1" applyAlignment="1">
      <alignment horizontal="left" vertical="center"/>
    </xf>
    <xf numFmtId="0" fontId="24" fillId="0" borderId="14" xfId="13" applyFont="1" applyBorder="1" applyAlignment="1">
      <alignment vertical="center"/>
    </xf>
    <xf numFmtId="0" fontId="24" fillId="0" borderId="3" xfId="13" applyFont="1" applyBorder="1" applyAlignment="1">
      <alignment vertical="center"/>
    </xf>
    <xf numFmtId="176" fontId="24" fillId="2" borderId="29" xfId="13" applyNumberFormat="1" applyFont="1" applyFill="1" applyBorder="1" applyAlignment="1">
      <alignment horizontal="left" vertical="center"/>
    </xf>
    <xf numFmtId="176" fontId="24" fillId="2" borderId="23" xfId="13" applyNumberFormat="1" applyFont="1" applyFill="1" applyBorder="1" applyAlignment="1">
      <alignment horizontal="left" vertical="center"/>
    </xf>
    <xf numFmtId="0" fontId="24" fillId="5" borderId="7" xfId="13" applyFont="1" applyFill="1" applyBorder="1" applyAlignment="1">
      <alignment horizontal="center" vertical="center"/>
    </xf>
    <xf numFmtId="0" fontId="24" fillId="5" borderId="8" xfId="13" applyFont="1" applyFill="1" applyBorder="1" applyAlignment="1">
      <alignment horizontal="center" vertical="center"/>
    </xf>
    <xf numFmtId="0" fontId="24" fillId="5" borderId="9" xfId="13" applyFont="1" applyFill="1" applyBorder="1" applyAlignment="1">
      <alignment horizontal="center" vertical="center"/>
    </xf>
    <xf numFmtId="0" fontId="24" fillId="2" borderId="7" xfId="13" applyFont="1" applyFill="1" applyBorder="1" applyAlignment="1">
      <alignment horizontal="left" vertical="center"/>
    </xf>
    <xf numFmtId="0" fontId="24" fillId="2" borderId="8" xfId="13" applyFont="1" applyFill="1" applyBorder="1" applyAlignment="1">
      <alignment horizontal="left" vertical="center"/>
    </xf>
    <xf numFmtId="0" fontId="24" fillId="0" borderId="8" xfId="13" applyFont="1" applyBorder="1" applyAlignment="1">
      <alignment horizontal="left" vertical="center" wrapText="1"/>
    </xf>
    <xf numFmtId="0" fontId="24" fillId="0" borderId="9" xfId="13" applyFont="1" applyBorder="1" applyAlignment="1">
      <alignment horizontal="left" vertical="center" wrapText="1"/>
    </xf>
    <xf numFmtId="0" fontId="24" fillId="0" borderId="32" xfId="13" applyFont="1" applyBorder="1" applyAlignment="1">
      <alignment horizontal="left" vertical="center" wrapText="1"/>
    </xf>
    <xf numFmtId="0" fontId="24" fillId="0" borderId="35" xfId="13" applyFont="1" applyBorder="1" applyAlignment="1">
      <alignment horizontal="left" vertical="center" wrapText="1"/>
    </xf>
    <xf numFmtId="0" fontId="24" fillId="3" borderId="32" xfId="13" applyFont="1" applyFill="1" applyBorder="1" applyAlignment="1">
      <alignment horizontal="left" vertical="center"/>
    </xf>
    <xf numFmtId="0" fontId="24" fillId="3" borderId="35" xfId="13" applyFont="1" applyFill="1" applyBorder="1" applyAlignment="1">
      <alignment horizontal="left" vertical="center"/>
    </xf>
    <xf numFmtId="0" fontId="24" fillId="0" borderId="32" xfId="13" applyFont="1" applyBorder="1" applyAlignment="1">
      <alignment horizontal="left" vertical="center"/>
    </xf>
    <xf numFmtId="0" fontId="24" fillId="0" borderId="35" xfId="13" applyFont="1" applyBorder="1" applyAlignment="1">
      <alignment horizontal="left" vertical="center"/>
    </xf>
    <xf numFmtId="0" fontId="24" fillId="3" borderId="8" xfId="13" applyFont="1" applyFill="1" applyBorder="1" applyAlignment="1">
      <alignment horizontal="left" vertical="center"/>
    </xf>
    <xf numFmtId="0" fontId="24" fillId="3" borderId="9" xfId="13" applyFont="1" applyFill="1" applyBorder="1" applyAlignment="1">
      <alignment horizontal="left" vertical="center"/>
    </xf>
    <xf numFmtId="0" fontId="24" fillId="0" borderId="32" xfId="12" applyFont="1" applyBorder="1" applyAlignment="1">
      <alignment horizontal="left" vertical="center"/>
    </xf>
    <xf numFmtId="0" fontId="24" fillId="0" borderId="35" xfId="12" applyFont="1" applyBorder="1" applyAlignment="1">
      <alignment horizontal="left" vertical="center"/>
    </xf>
  </cellXfs>
  <cellStyles count="16">
    <cellStyle name="桁区切り 4" xfId="9" xr:uid="{3E44E4B3-1362-4F66-8A1E-EF2B641CF550}"/>
    <cellStyle name="桁区切り 4 2" xfId="11" xr:uid="{BB1F6A5F-DC9E-42B8-BCA6-B7E2C0FBFE8E}"/>
    <cellStyle name="桁区切り 5" xfId="7" xr:uid="{1639D331-0C3C-4A6A-90DE-FFDAF468A44A}"/>
    <cellStyle name="桁区切り 5 2" xfId="15" xr:uid="{AAF15752-AEB7-4368-8F40-776AD8AC9CE2}"/>
    <cellStyle name="桁区切り 6" xfId="4" xr:uid="{E426465F-98F4-4EA5-9CB9-EF7206847050}"/>
    <cellStyle name="桁区切り 6 2" xfId="14" xr:uid="{7A61DEF8-AD2F-4B52-8503-A63E0325521F}"/>
    <cellStyle name="標準" xfId="0" builtinId="0"/>
    <cellStyle name="標準 10" xfId="6" xr:uid="{08C4EB06-12EC-4C69-88E4-71B59214D817}"/>
    <cellStyle name="標準 10 2" xfId="13" xr:uid="{0B2CC6DD-95B9-49EC-B969-398335C7E7A1}"/>
    <cellStyle name="標準 11" xfId="3" xr:uid="{D7C4D2B2-8340-4F28-8473-B2E40354CC61}"/>
    <cellStyle name="標準 11 2 2" xfId="12" xr:uid="{EF03A4CD-4BFB-4FF7-99D2-13A14FD655BF}"/>
    <cellStyle name="標準 12" xfId="2" xr:uid="{3DC484F6-52EA-427F-AAA0-C9ADE0F9566B}"/>
    <cellStyle name="標準 2" xfId="1" xr:uid="{09240FFB-3F59-4B70-8F1C-AB4241A9467C}"/>
    <cellStyle name="標準 2 2" xfId="5" xr:uid="{3A7C6DD6-0698-4553-90B9-CA0FCF9D3F75}"/>
    <cellStyle name="標準 9" xfId="8" xr:uid="{271CE605-2472-4CE8-A466-2A3DC741E7C8}"/>
    <cellStyle name="標準 9 3" xfId="10" xr:uid="{2E970797-7C0D-49D3-841A-529F62C374D8}"/>
  </cellStyles>
  <dxfs count="301">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7" tint="0.79998168889431442"/>
        </patternFill>
      </fill>
    </dxf>
    <dxf>
      <fill>
        <patternFill>
          <bgColor theme="7" tint="0.79998168889431442"/>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7" tint="0.79998168889431442"/>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ont>
        <color rgb="FF9C0006"/>
      </font>
      <fill>
        <patternFill>
          <bgColor rgb="FFFFC7CE"/>
        </patternFill>
      </fill>
    </dxf>
    <dxf>
      <font>
        <color rgb="FF006100"/>
      </font>
      <fill>
        <patternFill>
          <bgColor rgb="FFC6EFCE"/>
        </patternFill>
      </fill>
    </dxf>
    <dxf>
      <font>
        <color theme="7" tint="-0.499984740745262"/>
      </font>
      <fill>
        <patternFill>
          <bgColor rgb="FFFFFF99"/>
        </patternFill>
      </fill>
    </dxf>
    <dxf>
      <fill>
        <patternFill>
          <bgColor theme="0" tint="-0.24994659260841701"/>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rgb="FF9C0006"/>
      </font>
    </dxf>
    <dxf>
      <font>
        <color rgb="FF9C0006"/>
      </font>
      <fill>
        <patternFill>
          <bgColor rgb="FFFFC7CE"/>
        </patternFill>
      </fill>
    </dxf>
    <dxf>
      <font>
        <color rgb="FF006100"/>
      </font>
      <fill>
        <patternFill>
          <bgColor rgb="FFC6EFCE"/>
        </patternFill>
      </fill>
    </dxf>
    <dxf>
      <font>
        <color theme="7" tint="-0.499984740745262"/>
      </font>
      <fill>
        <patternFill>
          <bgColor theme="7" tint="0.59996337778862885"/>
        </patternFill>
      </fill>
    </dxf>
    <dxf>
      <font>
        <color rgb="FF9C0006"/>
      </font>
      <fill>
        <patternFill>
          <bgColor rgb="FFFFC7CE"/>
        </patternFill>
      </fill>
    </dxf>
    <dxf>
      <font>
        <color rgb="FF006100"/>
      </font>
      <fill>
        <patternFill>
          <bgColor rgb="FFC6EFCE"/>
        </patternFill>
      </fill>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3ED88-2AD6-49F7-9EEF-3B0F03FB88A3}">
  <sheetPr>
    <pageSetUpPr fitToPage="1"/>
  </sheetPr>
  <dimension ref="B1:Q45"/>
  <sheetViews>
    <sheetView showGridLines="0" tabSelected="1" zoomScaleNormal="100" zoomScaleSheetLayoutView="85" workbookViewId="0"/>
  </sheetViews>
  <sheetFormatPr defaultColWidth="9" defaultRowHeight="15" outlineLevelRow="1"/>
  <cols>
    <col min="1" max="2" width="2.59765625" style="15" customWidth="1"/>
    <col min="3" max="4" width="12.59765625" style="15" customWidth="1"/>
    <col min="5" max="5" width="17.59765625" style="15" customWidth="1"/>
    <col min="6" max="6" width="15" style="15" customWidth="1"/>
    <col min="7" max="7" width="15.59765625" style="15" customWidth="1"/>
    <col min="8" max="8" width="9.19921875" style="15" customWidth="1"/>
    <col min="9" max="9" width="12.59765625" style="15" customWidth="1"/>
    <col min="10" max="11" width="2.59765625" style="15" customWidth="1"/>
    <col min="12" max="12" width="4.19921875" style="15" customWidth="1"/>
    <col min="13" max="13" width="18.59765625" style="9" bestFit="1" customWidth="1"/>
    <col min="14" max="14" width="30.59765625" style="14" customWidth="1"/>
    <col min="15" max="17" width="9" style="10"/>
    <col min="18" max="16384" width="9" style="15"/>
  </cols>
  <sheetData>
    <row r="1" spans="2:17">
      <c r="B1" s="338" t="s">
        <v>0</v>
      </c>
      <c r="C1" s="339"/>
      <c r="D1" s="339"/>
      <c r="E1" s="339"/>
      <c r="F1" s="339"/>
      <c r="G1" s="339"/>
      <c r="H1" s="339"/>
      <c r="I1" s="339"/>
      <c r="J1" s="339"/>
      <c r="M1" s="340" t="s">
        <v>1</v>
      </c>
      <c r="N1" s="340"/>
      <c r="O1" s="340" t="s">
        <v>2</v>
      </c>
    </row>
    <row r="2" spans="2:17" ht="16.2">
      <c r="B2" s="341"/>
      <c r="C2" s="342"/>
      <c r="D2" s="342"/>
      <c r="E2" s="342"/>
      <c r="F2" s="342"/>
      <c r="G2" s="342"/>
      <c r="H2" s="342"/>
      <c r="I2" s="342"/>
      <c r="J2" s="343"/>
      <c r="M2" s="4" t="s">
        <v>3</v>
      </c>
      <c r="N2" s="5" t="s">
        <v>4</v>
      </c>
      <c r="O2" s="340"/>
    </row>
    <row r="3" spans="2:17" ht="16.2">
      <c r="B3" s="16"/>
      <c r="C3" s="17"/>
      <c r="D3" s="337" t="s">
        <v>5</v>
      </c>
      <c r="E3" s="337"/>
      <c r="F3" s="337"/>
      <c r="G3" s="18"/>
      <c r="H3" s="3"/>
      <c r="I3" s="3"/>
      <c r="J3" s="6"/>
      <c r="K3" s="1"/>
      <c r="L3" s="1"/>
      <c r="M3" s="9" t="s">
        <v>6</v>
      </c>
      <c r="N3" s="8"/>
    </row>
    <row r="4" spans="2:17" ht="7.5" customHeight="1">
      <c r="B4" s="16"/>
      <c r="C4" s="17"/>
      <c r="D4" s="19"/>
      <c r="E4" s="19"/>
      <c r="F4" s="19"/>
      <c r="G4" s="19"/>
      <c r="H4" s="344"/>
      <c r="I4" s="344"/>
      <c r="J4" s="6"/>
      <c r="K4" s="1"/>
      <c r="L4" s="1"/>
      <c r="N4" s="8"/>
    </row>
    <row r="5" spans="2:17" s="1" customFormat="1">
      <c r="B5" s="2"/>
      <c r="C5" s="3"/>
      <c r="D5" s="3"/>
      <c r="E5" s="3"/>
      <c r="F5" s="3"/>
      <c r="G5" s="20"/>
      <c r="H5" s="345">
        <v>45383</v>
      </c>
      <c r="I5" s="345"/>
      <c r="J5" s="6"/>
      <c r="M5" s="7" t="s">
        <v>7</v>
      </c>
      <c r="N5" s="8" t="str">
        <f>IF(H5="","（エラー）未入力","（正常）入力済み")</f>
        <v>（正常）入力済み</v>
      </c>
      <c r="O5" s="10" t="s">
        <v>8</v>
      </c>
      <c r="P5" s="10"/>
      <c r="Q5" s="10"/>
    </row>
    <row r="6" spans="2:17" s="1" customFormat="1" ht="7.5" customHeight="1">
      <c r="B6" s="21"/>
      <c r="C6" s="20"/>
      <c r="D6" s="20"/>
      <c r="E6" s="20"/>
      <c r="F6" s="20"/>
      <c r="G6" s="20"/>
      <c r="H6" s="22"/>
      <c r="I6" s="23"/>
      <c r="J6" s="6"/>
      <c r="M6" s="9"/>
      <c r="N6" s="8"/>
      <c r="O6" s="10"/>
      <c r="P6" s="10"/>
      <c r="Q6" s="10"/>
    </row>
    <row r="7" spans="2:17" s="1" customFormat="1">
      <c r="B7" s="346" t="s">
        <v>9</v>
      </c>
      <c r="C7" s="347"/>
      <c r="D7" s="23" t="s">
        <v>10</v>
      </c>
      <c r="E7" s="23"/>
      <c r="F7" s="23"/>
      <c r="G7" s="23"/>
      <c r="H7" s="23"/>
      <c r="I7" s="23"/>
      <c r="J7" s="24"/>
      <c r="M7" s="9"/>
      <c r="N7" s="8"/>
      <c r="O7" s="10"/>
      <c r="P7" s="10"/>
      <c r="Q7" s="10"/>
    </row>
    <row r="8" spans="2:17" s="1" customFormat="1">
      <c r="B8" s="25"/>
      <c r="C8" s="23"/>
      <c r="D8" s="23"/>
      <c r="E8" s="23"/>
      <c r="F8" s="26" t="s">
        <v>11</v>
      </c>
      <c r="G8" s="348" t="s">
        <v>12</v>
      </c>
      <c r="H8" s="348"/>
      <c r="I8" s="348"/>
      <c r="J8" s="24"/>
      <c r="M8" s="7" t="s">
        <v>7</v>
      </c>
      <c r="N8" s="8" t="str">
        <f>IF(G8="","（エラー）未入力","（正常）入力済み")</f>
        <v>（正常）入力済み</v>
      </c>
      <c r="O8" s="10" t="s">
        <v>13</v>
      </c>
      <c r="P8" s="10"/>
      <c r="Q8" s="10"/>
    </row>
    <row r="9" spans="2:17" s="1" customFormat="1">
      <c r="B9" s="25"/>
      <c r="C9" s="23"/>
      <c r="D9" s="23"/>
      <c r="E9" s="23"/>
      <c r="F9" s="26" t="s">
        <v>14</v>
      </c>
      <c r="G9" s="349" t="s">
        <v>15</v>
      </c>
      <c r="H9" s="349"/>
      <c r="I9" s="349"/>
      <c r="J9" s="24"/>
      <c r="M9" s="9" t="s">
        <v>16</v>
      </c>
      <c r="N9" s="8" t="str">
        <f>IF(G9="","（注意）未入力","（正常）入力済み")</f>
        <v>（正常）入力済み</v>
      </c>
      <c r="O9" s="10" t="s">
        <v>17</v>
      </c>
      <c r="P9" s="10"/>
      <c r="Q9" s="10"/>
    </row>
    <row r="10" spans="2:17" s="1" customFormat="1">
      <c r="B10" s="25"/>
      <c r="C10" s="23"/>
      <c r="D10" s="23"/>
      <c r="E10" s="23"/>
      <c r="F10" s="23"/>
      <c r="G10" s="348" t="s">
        <v>18</v>
      </c>
      <c r="H10" s="348"/>
      <c r="I10" s="348"/>
      <c r="J10" s="24"/>
      <c r="M10" s="7" t="s">
        <v>7</v>
      </c>
      <c r="N10" s="8" t="str">
        <f>IF(G10="","（エラー）未入力","（正常）入力済み")</f>
        <v>（正常）入力済み</v>
      </c>
      <c r="O10" s="10" t="s">
        <v>19</v>
      </c>
      <c r="P10" s="10"/>
      <c r="Q10" s="10"/>
    </row>
    <row r="11" spans="2:17" s="1" customFormat="1">
      <c r="B11" s="27"/>
      <c r="C11" s="337" t="s">
        <v>20</v>
      </c>
      <c r="D11" s="337"/>
      <c r="E11" s="337"/>
      <c r="F11" s="337"/>
      <c r="G11" s="337"/>
      <c r="H11" s="337"/>
      <c r="I11" s="337"/>
      <c r="J11" s="28"/>
      <c r="M11" s="9"/>
      <c r="N11" s="8"/>
      <c r="O11" s="11" t="s">
        <v>21</v>
      </c>
      <c r="P11" s="10"/>
      <c r="Q11" s="10"/>
    </row>
    <row r="12" spans="2:17" s="1" customFormat="1" ht="7.5" customHeight="1">
      <c r="B12" s="27"/>
      <c r="C12" s="29"/>
      <c r="D12" s="29"/>
      <c r="E12" s="29"/>
      <c r="F12" s="29"/>
      <c r="G12" s="29"/>
      <c r="H12" s="29"/>
      <c r="I12" s="29"/>
      <c r="J12" s="28"/>
      <c r="M12" s="10"/>
      <c r="N12" s="14"/>
      <c r="O12" s="10"/>
      <c r="P12" s="10"/>
      <c r="Q12" s="10"/>
    </row>
    <row r="13" spans="2:17">
      <c r="B13" s="2"/>
      <c r="C13" s="337" t="s">
        <v>22</v>
      </c>
      <c r="D13" s="337"/>
      <c r="E13" s="337"/>
      <c r="F13" s="352" t="s">
        <v>23</v>
      </c>
      <c r="G13" s="352"/>
      <c r="H13" s="353" t="s">
        <v>24</v>
      </c>
      <c r="I13" s="353"/>
      <c r="J13" s="6"/>
      <c r="M13" s="7" t="s">
        <v>7</v>
      </c>
      <c r="N13" s="8" t="str">
        <f>IF(F13="","（エラー）未入力","（正常）入力済み")</f>
        <v>（正常）入力済み</v>
      </c>
    </row>
    <row r="14" spans="2:17">
      <c r="B14" s="2"/>
      <c r="C14" s="354" t="s">
        <v>25</v>
      </c>
      <c r="D14" s="354"/>
      <c r="E14" s="354"/>
      <c r="F14" s="354"/>
      <c r="G14" s="354"/>
      <c r="H14" s="354"/>
      <c r="I14" s="354"/>
      <c r="J14" s="6"/>
    </row>
    <row r="15" spans="2:17" ht="7.5" customHeight="1">
      <c r="B15" s="27"/>
      <c r="C15" s="30"/>
      <c r="D15" s="30"/>
      <c r="E15" s="30"/>
      <c r="F15" s="30"/>
      <c r="G15" s="30"/>
      <c r="H15" s="30"/>
      <c r="I15" s="30"/>
      <c r="J15" s="28"/>
    </row>
    <row r="16" spans="2:17" ht="30" customHeight="1">
      <c r="B16" s="2"/>
      <c r="C16" s="355" t="s">
        <v>26</v>
      </c>
      <c r="D16" s="355"/>
      <c r="E16" s="356" t="s">
        <v>27</v>
      </c>
      <c r="F16" s="356"/>
      <c r="G16" s="356"/>
      <c r="H16" s="356"/>
      <c r="I16" s="356"/>
      <c r="J16" s="31"/>
      <c r="M16" s="32" t="s">
        <v>28</v>
      </c>
      <c r="N16" s="8" t="str">
        <f>IF(E16="","（エラー）未入力","（正常）入力済み")</f>
        <v>（正常）入力済み</v>
      </c>
      <c r="O16" s="10" t="s">
        <v>29</v>
      </c>
    </row>
    <row r="17" spans="2:17" customFormat="1" ht="18">
      <c r="B17" s="2"/>
      <c r="C17" s="357" t="s">
        <v>30</v>
      </c>
      <c r="D17" s="358"/>
      <c r="E17" s="33" t="s">
        <v>31</v>
      </c>
      <c r="F17" s="361" t="s">
        <v>32</v>
      </c>
      <c r="G17" s="361"/>
      <c r="H17" s="361"/>
      <c r="I17" s="34" t="s">
        <v>33</v>
      </c>
      <c r="J17" s="28"/>
      <c r="K17" s="1"/>
      <c r="L17" s="1"/>
      <c r="M17" s="7" t="s">
        <v>34</v>
      </c>
      <c r="N17" s="8" t="str">
        <f>IF(OR(E17="",F17=""),"（エラー）未入力","（正常）入力済み")</f>
        <v>（正常）入力済み</v>
      </c>
      <c r="O17" s="10" t="s">
        <v>35</v>
      </c>
      <c r="P17" s="10"/>
      <c r="Q17" s="10"/>
    </row>
    <row r="18" spans="2:17" customFormat="1" ht="18" hidden="1" outlineLevel="1">
      <c r="B18" s="2"/>
      <c r="C18" s="359"/>
      <c r="D18" s="360"/>
      <c r="E18" s="35"/>
      <c r="F18" s="362"/>
      <c r="G18" s="362"/>
      <c r="H18" s="362"/>
      <c r="I18" s="36" t="s">
        <v>33</v>
      </c>
      <c r="J18" s="28"/>
      <c r="K18" s="1"/>
      <c r="L18" s="1"/>
      <c r="M18" s="7" t="s">
        <v>34</v>
      </c>
      <c r="N18" s="8" t="str">
        <f>IF(OR(F18="",G18=""),"（複数入力）未入力","（正常）入力済み")</f>
        <v>（複数入力）未入力</v>
      </c>
      <c r="O18" s="10" t="s">
        <v>36</v>
      </c>
      <c r="P18" s="10"/>
      <c r="Q18" s="10"/>
    </row>
    <row r="19" spans="2:17" customFormat="1" ht="18" collapsed="1">
      <c r="B19" s="2"/>
      <c r="C19" s="359"/>
      <c r="D19" s="360"/>
      <c r="E19" s="350" t="str">
        <f>筆一覧_条例!E47</f>
        <v>新宿区○○町○丁目○○番１　外 7 筆 道</v>
      </c>
      <c r="F19" s="351"/>
      <c r="G19" s="351"/>
      <c r="H19" s="351"/>
      <c r="I19" s="36" t="s">
        <v>37</v>
      </c>
      <c r="J19" s="28"/>
      <c r="K19" s="1"/>
      <c r="L19" s="1"/>
      <c r="M19" s="9" t="s">
        <v>38</v>
      </c>
      <c r="N19" s="14"/>
      <c r="O19" s="10" t="s">
        <v>39</v>
      </c>
      <c r="P19" s="10"/>
      <c r="Q19" s="10"/>
    </row>
    <row r="20" spans="2:17" s="1" customFormat="1" hidden="1" outlineLevel="1">
      <c r="B20" s="27"/>
      <c r="C20" s="27"/>
      <c r="D20" s="28"/>
      <c r="E20" s="363" t="s">
        <v>40</v>
      </c>
      <c r="F20" s="364"/>
      <c r="G20" s="364"/>
      <c r="H20" s="364"/>
      <c r="I20" s="365"/>
      <c r="J20" s="28"/>
      <c r="M20" s="9"/>
      <c r="N20" s="14"/>
      <c r="O20" s="10"/>
      <c r="P20" s="10"/>
      <c r="Q20" s="10"/>
    </row>
    <row r="21" spans="2:17" customFormat="1" ht="18" hidden="1" outlineLevel="1">
      <c r="B21" s="2"/>
      <c r="C21" s="27"/>
      <c r="D21" s="28"/>
      <c r="E21" s="350" t="str">
        <f>_xlfn.IFNA(筆一覧_条例!E49,"")</f>
        <v>新宿区○○町○丁目○○番１　外 7 筆 道</v>
      </c>
      <c r="F21" s="351"/>
      <c r="G21" s="351"/>
      <c r="H21" s="351"/>
      <c r="I21" s="36" t="s">
        <v>37</v>
      </c>
      <c r="J21" s="28"/>
      <c r="K21" s="1"/>
      <c r="L21" s="1"/>
      <c r="M21" s="9" t="s">
        <v>38</v>
      </c>
      <c r="N21" s="14"/>
      <c r="O21" s="10" t="s">
        <v>39</v>
      </c>
      <c r="P21" s="10"/>
      <c r="Q21" s="10"/>
    </row>
    <row r="22" spans="2:17" customFormat="1" ht="15" customHeight="1" collapsed="1">
      <c r="B22" s="27"/>
      <c r="C22" s="27"/>
      <c r="D22" s="28"/>
      <c r="E22" s="366" t="s">
        <v>41</v>
      </c>
      <c r="F22" s="367"/>
      <c r="G22" s="367"/>
      <c r="H22" s="367"/>
      <c r="I22" s="368"/>
      <c r="J22" s="28"/>
      <c r="K22" s="1"/>
      <c r="M22" s="10"/>
      <c r="N22" s="14"/>
      <c r="O22" s="10"/>
      <c r="P22" s="10"/>
      <c r="Q22" s="10"/>
    </row>
    <row r="23" spans="2:17" ht="30" customHeight="1">
      <c r="B23" s="2"/>
      <c r="C23" s="369" t="s">
        <v>42</v>
      </c>
      <c r="D23" s="369"/>
      <c r="E23" s="37">
        <v>45444</v>
      </c>
      <c r="F23" s="38" t="s">
        <v>43</v>
      </c>
      <c r="G23" s="39">
        <v>45596</v>
      </c>
      <c r="H23" s="38" t="s">
        <v>44</v>
      </c>
      <c r="I23" s="40"/>
      <c r="J23" s="31"/>
      <c r="M23" s="9" t="s">
        <v>7</v>
      </c>
      <c r="N23" s="8" t="str">
        <f>IF(OR(E23="",G23=""),"（エラー）未入力","（正常）入力済み")</f>
        <v>（正常）入力済み</v>
      </c>
      <c r="O23" s="10" t="s">
        <v>45</v>
      </c>
    </row>
    <row r="24" spans="2:17" ht="18" customHeight="1">
      <c r="B24" s="2"/>
      <c r="C24" s="357" t="s">
        <v>46</v>
      </c>
      <c r="D24" s="358"/>
      <c r="E24" s="370" t="s">
        <v>47</v>
      </c>
      <c r="F24" s="361"/>
      <c r="G24" s="361"/>
      <c r="H24" s="361"/>
      <c r="I24" s="371"/>
      <c r="J24" s="31"/>
      <c r="M24" s="9" t="s">
        <v>7</v>
      </c>
      <c r="N24" s="8" t="str">
        <f>IF(E24="","（エラー）未入力","（正常）入力済み")</f>
        <v>（正常）入力済み</v>
      </c>
    </row>
    <row r="25" spans="2:17" hidden="1" outlineLevel="1">
      <c r="B25" s="2"/>
      <c r="C25" s="359"/>
      <c r="D25" s="360"/>
      <c r="E25" s="372" t="s">
        <v>48</v>
      </c>
      <c r="F25" s="373"/>
      <c r="G25" s="373"/>
      <c r="H25" s="373"/>
      <c r="I25" s="374"/>
      <c r="J25" s="31"/>
    </row>
    <row r="26" spans="2:17" hidden="1" outlineLevel="1">
      <c r="B26" s="2"/>
      <c r="C26" s="359"/>
      <c r="D26" s="360"/>
      <c r="E26" s="372"/>
      <c r="F26" s="373"/>
      <c r="G26" s="373"/>
      <c r="H26" s="373"/>
      <c r="I26" s="374"/>
      <c r="J26" s="31"/>
    </row>
    <row r="27" spans="2:17" hidden="1" outlineLevel="1">
      <c r="B27" s="2"/>
      <c r="C27" s="359"/>
      <c r="D27" s="360"/>
      <c r="E27" s="372"/>
      <c r="F27" s="373"/>
      <c r="G27" s="373"/>
      <c r="H27" s="373"/>
      <c r="I27" s="374"/>
      <c r="J27" s="31"/>
    </row>
    <row r="28" spans="2:17" hidden="1" outlineLevel="1">
      <c r="B28" s="2"/>
      <c r="C28" s="359"/>
      <c r="D28" s="360"/>
      <c r="E28" s="372"/>
      <c r="F28" s="373"/>
      <c r="G28" s="373"/>
      <c r="H28" s="373"/>
      <c r="I28" s="374"/>
      <c r="J28" s="31"/>
    </row>
    <row r="29" spans="2:17" ht="47.25" customHeight="1" collapsed="1">
      <c r="B29" s="2"/>
      <c r="C29" s="359"/>
      <c r="D29" s="360"/>
      <c r="E29" s="375" t="s">
        <v>49</v>
      </c>
      <c r="F29" s="376"/>
      <c r="G29" s="376"/>
      <c r="H29" s="376"/>
      <c r="I29" s="41"/>
      <c r="J29" s="31"/>
      <c r="M29" s="9" t="s">
        <v>6</v>
      </c>
      <c r="O29" s="10" t="s">
        <v>50</v>
      </c>
    </row>
    <row r="30" spans="2:17" ht="42" customHeight="1">
      <c r="B30" s="2"/>
      <c r="C30" s="377" t="s">
        <v>51</v>
      </c>
      <c r="D30" s="378"/>
      <c r="E30" s="381" t="s">
        <v>52</v>
      </c>
      <c r="F30" s="382"/>
      <c r="G30" s="382"/>
      <c r="H30" s="382"/>
      <c r="I30" s="383"/>
      <c r="J30" s="31"/>
      <c r="M30" s="9" t="s">
        <v>53</v>
      </c>
      <c r="N30" s="8" t="str">
        <f>IF(E30&lt;&gt;"","（正常）入力済み","（注意）未入力")</f>
        <v>（正常）入力済み</v>
      </c>
      <c r="O30" s="10" t="s">
        <v>54</v>
      </c>
    </row>
    <row r="31" spans="2:17" ht="18" hidden="1" customHeight="1" outlineLevel="1">
      <c r="B31" s="2"/>
      <c r="C31" s="379"/>
      <c r="D31" s="380"/>
      <c r="E31" s="372"/>
      <c r="F31" s="373"/>
      <c r="G31" s="373"/>
      <c r="H31" s="373"/>
      <c r="I31" s="374"/>
      <c r="J31" s="31"/>
    </row>
    <row r="32" spans="2:17" ht="18" hidden="1" customHeight="1" outlineLevel="1">
      <c r="B32" s="2"/>
      <c r="C32" s="379"/>
      <c r="D32" s="380"/>
      <c r="E32" s="372"/>
      <c r="F32" s="373"/>
      <c r="G32" s="373"/>
      <c r="H32" s="373"/>
      <c r="I32" s="374"/>
      <c r="J32" s="31"/>
    </row>
    <row r="33" spans="2:17" ht="18" hidden="1" customHeight="1" outlineLevel="1">
      <c r="B33" s="2"/>
      <c r="C33" s="379"/>
      <c r="D33" s="380"/>
      <c r="E33" s="372"/>
      <c r="F33" s="373"/>
      <c r="G33" s="373"/>
      <c r="H33" s="373"/>
      <c r="I33" s="374"/>
      <c r="J33" s="31"/>
    </row>
    <row r="34" spans="2:17" ht="18" hidden="1" customHeight="1" outlineLevel="1">
      <c r="B34" s="2"/>
      <c r="C34" s="379"/>
      <c r="D34" s="380"/>
      <c r="E34" s="372"/>
      <c r="F34" s="373"/>
      <c r="G34" s="373"/>
      <c r="H34" s="373"/>
      <c r="I34" s="374"/>
      <c r="J34" s="31"/>
    </row>
    <row r="35" spans="2:17" ht="18" customHeight="1" collapsed="1">
      <c r="B35" s="2"/>
      <c r="C35" s="379"/>
      <c r="D35" s="380"/>
      <c r="E35" s="375" t="s">
        <v>55</v>
      </c>
      <c r="F35" s="376"/>
      <c r="G35" s="376"/>
      <c r="H35" s="376"/>
      <c r="I35" s="41"/>
      <c r="J35" s="31"/>
      <c r="M35" s="9" t="s">
        <v>6</v>
      </c>
      <c r="O35" s="10" t="s">
        <v>50</v>
      </c>
    </row>
    <row r="36" spans="2:17" ht="30" customHeight="1">
      <c r="B36" s="2"/>
      <c r="C36" s="377" t="s">
        <v>56</v>
      </c>
      <c r="D36" s="378"/>
      <c r="E36" s="385" t="s">
        <v>57</v>
      </c>
      <c r="F36" s="386"/>
      <c r="G36" s="386"/>
      <c r="H36" s="386"/>
      <c r="I36" s="387"/>
      <c r="J36" s="31"/>
      <c r="M36" s="9" t="s">
        <v>7</v>
      </c>
      <c r="N36" s="8" t="str">
        <f>IF(E36="","（エラー）未入力","（正常）入力済み")</f>
        <v>（正常）入力済み</v>
      </c>
      <c r="O36" s="10" t="s">
        <v>58</v>
      </c>
    </row>
    <row r="37" spans="2:17" s="1" customFormat="1">
      <c r="B37" s="2"/>
      <c r="C37" s="13" t="s">
        <v>59</v>
      </c>
      <c r="D37" s="42"/>
      <c r="E37" s="42"/>
      <c r="F37" s="42"/>
      <c r="G37" s="42"/>
      <c r="H37" s="42"/>
      <c r="I37" s="43"/>
      <c r="J37" s="31"/>
      <c r="L37" s="9"/>
      <c r="N37" s="14"/>
      <c r="O37" s="10"/>
      <c r="P37" s="10"/>
      <c r="Q37" s="10"/>
    </row>
    <row r="38" spans="2:17" s="1" customFormat="1">
      <c r="B38" s="2"/>
      <c r="C38" s="388"/>
      <c r="D38" s="389"/>
      <c r="E38" s="389"/>
      <c r="F38" s="389"/>
      <c r="G38" s="389"/>
      <c r="H38" s="389"/>
      <c r="I38" s="390"/>
      <c r="J38" s="31"/>
      <c r="M38" s="9"/>
      <c r="N38" s="14"/>
      <c r="O38" s="10"/>
      <c r="P38" s="10"/>
      <c r="Q38" s="10"/>
    </row>
    <row r="39" spans="2:17" customFormat="1" ht="18">
      <c r="B39" s="27"/>
      <c r="C39" s="391" t="s">
        <v>60</v>
      </c>
      <c r="D39" s="394" t="s">
        <v>61</v>
      </c>
      <c r="E39" s="395"/>
      <c r="F39" s="44" t="s">
        <v>62</v>
      </c>
      <c r="G39" s="44" t="s">
        <v>63</v>
      </c>
      <c r="H39" s="396" t="s">
        <v>64</v>
      </c>
      <c r="I39" s="397"/>
      <c r="J39" s="28"/>
      <c r="M39" s="9"/>
      <c r="N39" s="8"/>
      <c r="O39" s="10"/>
      <c r="P39" s="10"/>
      <c r="Q39" s="10"/>
    </row>
    <row r="40" spans="2:17" customFormat="1" ht="18" customHeight="1">
      <c r="B40" s="27"/>
      <c r="C40" s="392"/>
      <c r="D40" s="398" t="s">
        <v>65</v>
      </c>
      <c r="E40" s="399"/>
      <c r="F40" s="45" t="s">
        <v>66</v>
      </c>
      <c r="G40" s="46" t="s">
        <v>67</v>
      </c>
      <c r="H40" s="400"/>
      <c r="I40" s="401"/>
      <c r="J40" s="28"/>
      <c r="M40" s="7" t="s">
        <v>7</v>
      </c>
      <c r="N40" s="8" t="str">
        <f>IF(F40="","（エラー）氏名未入力",IF(G40&amp;H40="","（エラー）電話番号又はメールアドレス未入力",IF($G$9&lt;&gt;"",IF(D40="","（エラー）所属未入力","（正常）入力済み"),"（正常）入力済み")))</f>
        <v>（正常）入力済み</v>
      </c>
      <c r="O40" s="10" t="s">
        <v>68</v>
      </c>
      <c r="P40" s="10"/>
      <c r="Q40" s="10"/>
    </row>
    <row r="41" spans="2:17" customFormat="1" ht="18" customHeight="1">
      <c r="B41" s="27"/>
      <c r="C41" s="393"/>
      <c r="D41" s="402"/>
      <c r="E41" s="403"/>
      <c r="F41" s="47"/>
      <c r="G41" s="48"/>
      <c r="H41" s="404"/>
      <c r="I41" s="405"/>
      <c r="J41" s="28"/>
      <c r="M41" s="9" t="s">
        <v>16</v>
      </c>
      <c r="N41" s="8" t="str">
        <f>IF(F41="","（複数入力）氏名未入力",IF(G41&amp;H41="","（エラー）電話番号又はメールアドレス未入力",IF($G$9&lt;&gt;"",IF(D41="","（エラー）所属未入力","（正常）入力済み"),"（正常）入力済み")))</f>
        <v>（複数入力）氏名未入力</v>
      </c>
      <c r="O41" s="10" t="s">
        <v>69</v>
      </c>
      <c r="P41" s="10"/>
      <c r="Q41" s="10"/>
    </row>
    <row r="42" spans="2:17" s="1" customFormat="1">
      <c r="B42" s="49"/>
      <c r="C42" s="384" t="s">
        <v>70</v>
      </c>
      <c r="D42" s="384"/>
      <c r="E42" s="384"/>
      <c r="F42" s="384"/>
      <c r="G42" s="384"/>
      <c r="H42" s="384"/>
      <c r="I42" s="384"/>
      <c r="J42" s="50"/>
      <c r="M42" s="9"/>
      <c r="N42" s="14"/>
      <c r="O42" s="10" t="s">
        <v>71</v>
      </c>
      <c r="P42" s="10"/>
      <c r="Q42" s="10"/>
    </row>
    <row r="43" spans="2:17" s="1" customFormat="1">
      <c r="B43" s="49"/>
      <c r="C43" s="384" t="s">
        <v>72</v>
      </c>
      <c r="D43" s="384"/>
      <c r="E43" s="384"/>
      <c r="F43" s="384"/>
      <c r="G43" s="384"/>
      <c r="H43" s="384"/>
      <c r="I43" s="384"/>
      <c r="J43" s="50"/>
      <c r="M43" s="9"/>
      <c r="N43" s="14"/>
      <c r="O43" s="10"/>
      <c r="P43" s="10"/>
      <c r="Q43" s="10"/>
    </row>
    <row r="44" spans="2:17" s="1" customFormat="1" ht="7.5" customHeight="1">
      <c r="B44" s="51"/>
      <c r="C44" s="52"/>
      <c r="D44" s="52"/>
      <c r="E44" s="52"/>
      <c r="F44" s="52"/>
      <c r="G44" s="52"/>
      <c r="H44" s="52"/>
      <c r="I44" s="52"/>
      <c r="J44" s="53"/>
      <c r="M44" s="9"/>
      <c r="N44" s="14"/>
      <c r="O44" s="10"/>
      <c r="P44" s="10"/>
      <c r="Q44" s="10"/>
    </row>
    <row r="45" spans="2:17" s="1" customFormat="1" ht="15.75" customHeight="1">
      <c r="B45" s="12"/>
      <c r="C45" s="1" t="s">
        <v>73</v>
      </c>
      <c r="M45" s="9"/>
      <c r="N45" s="14"/>
      <c r="O45" s="10"/>
      <c r="P45" s="10"/>
      <c r="Q45" s="10"/>
    </row>
  </sheetData>
  <mergeCells count="52">
    <mergeCell ref="C42:I42"/>
    <mergeCell ref="C43:I43"/>
    <mergeCell ref="C36:D36"/>
    <mergeCell ref="E36:I36"/>
    <mergeCell ref="C38:I38"/>
    <mergeCell ref="C39:C41"/>
    <mergeCell ref="D39:E39"/>
    <mergeCell ref="H39:I39"/>
    <mergeCell ref="D40:E40"/>
    <mergeCell ref="H40:I40"/>
    <mergeCell ref="D41:E41"/>
    <mergeCell ref="H41:I41"/>
    <mergeCell ref="C30:D35"/>
    <mergeCell ref="E30:I30"/>
    <mergeCell ref="E31:I31"/>
    <mergeCell ref="E32:I32"/>
    <mergeCell ref="E33:I33"/>
    <mergeCell ref="E34:I34"/>
    <mergeCell ref="E35:H35"/>
    <mergeCell ref="E22:I22"/>
    <mergeCell ref="C23:D23"/>
    <mergeCell ref="C24:D29"/>
    <mergeCell ref="E24:I24"/>
    <mergeCell ref="E25:I25"/>
    <mergeCell ref="E26:I26"/>
    <mergeCell ref="E27:I27"/>
    <mergeCell ref="E28:I28"/>
    <mergeCell ref="E29:H29"/>
    <mergeCell ref="E21:H21"/>
    <mergeCell ref="C13:E13"/>
    <mergeCell ref="F13:G13"/>
    <mergeCell ref="H13:I13"/>
    <mergeCell ref="C14:I14"/>
    <mergeCell ref="C16:D16"/>
    <mergeCell ref="E16:I16"/>
    <mergeCell ref="C17:D19"/>
    <mergeCell ref="F17:H17"/>
    <mergeCell ref="F18:H18"/>
    <mergeCell ref="E19:H19"/>
    <mergeCell ref="E20:I20"/>
    <mergeCell ref="C11:I11"/>
    <mergeCell ref="B1:J1"/>
    <mergeCell ref="M1:N1"/>
    <mergeCell ref="O1:O2"/>
    <mergeCell ref="B2:J2"/>
    <mergeCell ref="D3:F3"/>
    <mergeCell ref="H4:I4"/>
    <mergeCell ref="H5:I5"/>
    <mergeCell ref="B7:C7"/>
    <mergeCell ref="G8:I8"/>
    <mergeCell ref="G9:I9"/>
    <mergeCell ref="G10:I10"/>
  </mergeCells>
  <phoneticPr fontId="3"/>
  <conditionalFormatting sqref="M42 M23:M35 M44:M1048576 M38 L37">
    <cfRule type="cellIs" dxfId="300" priority="23" operator="equal">
      <formula>"必須"</formula>
    </cfRule>
  </conditionalFormatting>
  <conditionalFormatting sqref="M36">
    <cfRule type="cellIs" dxfId="299" priority="19" operator="equal">
      <formula>"必須"</formula>
    </cfRule>
  </conditionalFormatting>
  <conditionalFormatting sqref="M14:M15">
    <cfRule type="cellIs" dxfId="298" priority="22" operator="equal">
      <formula>"必須"</formula>
    </cfRule>
  </conditionalFormatting>
  <conditionalFormatting sqref="M30 M23:M24">
    <cfRule type="cellIs" dxfId="297" priority="21" operator="equal">
      <formula>"必須"</formula>
    </cfRule>
  </conditionalFormatting>
  <conditionalFormatting sqref="M36">
    <cfRule type="cellIs" dxfId="296" priority="20" operator="equal">
      <formula>"必須"</formula>
    </cfRule>
  </conditionalFormatting>
  <conditionalFormatting sqref="M17">
    <cfRule type="cellIs" dxfId="295" priority="16" operator="equal">
      <formula>"必須"</formula>
    </cfRule>
  </conditionalFormatting>
  <conditionalFormatting sqref="M18">
    <cfRule type="cellIs" dxfId="294" priority="14" operator="equal">
      <formula>"必須"</formula>
    </cfRule>
  </conditionalFormatting>
  <conditionalFormatting sqref="M18">
    <cfRule type="cellIs" dxfId="293" priority="13" operator="equal">
      <formula>"必須"</formula>
    </cfRule>
  </conditionalFormatting>
  <conditionalFormatting sqref="M19">
    <cfRule type="cellIs" dxfId="292" priority="18" operator="equal">
      <formula>"必須"</formula>
    </cfRule>
  </conditionalFormatting>
  <conditionalFormatting sqref="M21">
    <cfRule type="cellIs" dxfId="291" priority="17" operator="equal">
      <formula>"必須"</formula>
    </cfRule>
  </conditionalFormatting>
  <conditionalFormatting sqref="M17">
    <cfRule type="cellIs" dxfId="290" priority="15" operator="equal">
      <formula>"必須"</formula>
    </cfRule>
  </conditionalFormatting>
  <conditionalFormatting sqref="M16">
    <cfRule type="cellIs" dxfId="289" priority="12" operator="equal">
      <formula>"必須"</formula>
    </cfRule>
  </conditionalFormatting>
  <conditionalFormatting sqref="M16">
    <cfRule type="cellIs" dxfId="288" priority="11" operator="equal">
      <formula>"必須"</formula>
    </cfRule>
  </conditionalFormatting>
  <conditionalFormatting sqref="M43">
    <cfRule type="cellIs" dxfId="287" priority="7" operator="equal">
      <formula>"必須"</formula>
    </cfRule>
  </conditionalFormatting>
  <conditionalFormatting sqref="N1:N1048576">
    <cfRule type="containsText" dxfId="286" priority="1" operator="containsText" text="（正常）">
      <formula>NOT(ISERROR(SEARCH("（正常）",N1)))</formula>
    </cfRule>
    <cfRule type="containsText" dxfId="285" priority="2" operator="containsText" text="（エラー）">
      <formula>NOT(ISERROR(SEARCH("（エラー）",N1)))</formula>
    </cfRule>
    <cfRule type="containsText" dxfId="284" priority="3" operator="containsText" text="（注意）">
      <formula>NOT(ISERROR(SEARCH("（注意）",N1)))</formula>
    </cfRule>
  </conditionalFormatting>
  <printOptions horizontalCentered="1"/>
  <pageMargins left="0.19685039370078741" right="0.19685039370078741" top="0.19685039370078741" bottom="0.19685039370078741" header="0.11811023622047245" footer="0.11811023622047245"/>
  <pageSetup paperSize="9" scale="91" fitToHeight="0" orientation="portrait" r:id="rId1"/>
  <legacyDrawing r:id="rId2"/>
  <extLst>
    <ext xmlns:x14="http://schemas.microsoft.com/office/spreadsheetml/2009/9/main" uri="{CCE6A557-97BC-4b89-ADB6-D9C93CAAB3DF}">
      <x14:dataValidations xmlns:xm="http://schemas.microsoft.com/office/excel/2006/main" count="7">
        <x14:dataValidation type="list" allowBlank="1" showInputMessage="1" showErrorMessage="1" xr:uid="{71D9FF0B-3845-4AEA-B319-B25AF92309ED}">
          <x14:formula1>
            <xm:f>マスタ!$B$2:$B$63</xm:f>
          </x14:formula1>
          <xm:sqref>E18</xm:sqref>
        </x14:dataValidation>
        <x14:dataValidation type="list" allowBlank="1" showInputMessage="1" showErrorMessage="1" xr:uid="{20F189F3-BE22-4816-867F-9C7434B2B02B}">
          <x14:formula1>
            <xm:f>マスタ!$O$2:$O$4</xm:f>
          </x14:formula1>
          <xm:sqref>F13:G13</xm:sqref>
        </x14:dataValidation>
        <x14:dataValidation type="list" allowBlank="1" showInputMessage="1" xr:uid="{583881B7-6C78-477C-8B9B-B0CD11635B2D}">
          <x14:formula1>
            <xm:f>マスタ!$AO$2:$AO$8</xm:f>
          </x14:formula1>
          <xm:sqref>E30:I34</xm:sqref>
        </x14:dataValidation>
        <x14:dataValidation type="list" allowBlank="1" showInputMessage="1" xr:uid="{B438D00C-F455-4F89-B61C-BFBD79B47EC6}">
          <x14:formula1>
            <xm:f>マスタ!$P$2:$P$18</xm:f>
          </x14:formula1>
          <xm:sqref>E24:I28</xm:sqref>
        </x14:dataValidation>
        <x14:dataValidation type="list" allowBlank="1" showInputMessage="1" xr:uid="{5F001F1F-ECF1-48F2-B033-7C301B3863AC}">
          <x14:formula1>
            <xm:f>マスタ!$AK$2:$AK$4</xm:f>
          </x14:formula1>
          <xm:sqref>E29:H29 E35:H35</xm:sqref>
        </x14:dataValidation>
        <x14:dataValidation type="list" allowBlank="1" showInputMessage="1" xr:uid="{A3B87E07-B3F3-45CA-B5CE-FD00936D98D8}">
          <x14:formula1>
            <xm:f>マスタ!$Q$2:$Q$4</xm:f>
          </x14:formula1>
          <xm:sqref>E36:I36</xm:sqref>
        </x14:dataValidation>
        <x14:dataValidation type="list" allowBlank="1" showInputMessage="1" showErrorMessage="1" xr:uid="{4A492C43-89CC-485D-B294-094A66281611}">
          <x14:formula1>
            <xm:f>マスタ!B2:B63</xm:f>
          </x14:formula1>
          <xm:sqref>E17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39A8C-F42E-484E-AE08-DE8F6CF6C226}">
  <sheetPr codeName="Sheet27">
    <pageSetUpPr fitToPage="1"/>
  </sheetPr>
  <dimension ref="B1:S118"/>
  <sheetViews>
    <sheetView showGridLines="0" zoomScaleNormal="100" zoomScaleSheetLayoutView="100" workbookViewId="0"/>
  </sheetViews>
  <sheetFormatPr defaultColWidth="9" defaultRowHeight="13.2"/>
  <cols>
    <col min="1" max="2" width="2.59765625" style="58" customWidth="1"/>
    <col min="3" max="3" width="4.296875" style="58" customWidth="1"/>
    <col min="4" max="4" width="8.59765625" style="58" customWidth="1"/>
    <col min="5" max="10" width="8.09765625" style="58" customWidth="1"/>
    <col min="11" max="11" width="22.59765625" style="58" customWidth="1"/>
    <col min="12" max="12" width="15.59765625" style="58" customWidth="1"/>
    <col min="13" max="13" width="18" style="58" customWidth="1"/>
    <col min="14" max="15" width="2.59765625" style="58" customWidth="1"/>
    <col min="16" max="16" width="2.796875" style="58" customWidth="1"/>
    <col min="17" max="17" width="10.59765625" style="67" customWidth="1"/>
    <col min="18" max="18" width="30.59765625" style="68" customWidth="1"/>
    <col min="19" max="19" width="89.09765625" style="58" customWidth="1"/>
    <col min="20" max="20" width="9.09765625" style="58" customWidth="1"/>
    <col min="21" max="16384" width="9" style="58"/>
  </cols>
  <sheetData>
    <row r="1" spans="2:19" ht="15">
      <c r="B1" s="56" t="s">
        <v>74</v>
      </c>
      <c r="C1" s="57"/>
      <c r="D1" s="57"/>
      <c r="J1" s="57"/>
      <c r="K1" s="57"/>
      <c r="L1" s="57"/>
      <c r="M1" s="57"/>
      <c r="Q1" s="406" t="s">
        <v>1</v>
      </c>
      <c r="R1" s="406"/>
      <c r="S1" s="59"/>
    </row>
    <row r="2" spans="2:19" ht="15">
      <c r="B2" s="60"/>
      <c r="C2" s="61" t="s">
        <v>75</v>
      </c>
      <c r="D2" s="62"/>
      <c r="E2" s="63"/>
      <c r="F2" s="63"/>
      <c r="G2" s="63"/>
      <c r="H2" s="63"/>
      <c r="I2" s="63"/>
      <c r="J2" s="62"/>
      <c r="K2" s="62"/>
      <c r="L2" s="62"/>
      <c r="M2" s="62"/>
      <c r="N2" s="64"/>
      <c r="Q2" s="99" t="s">
        <v>3</v>
      </c>
      <c r="R2" s="65" t="s">
        <v>4</v>
      </c>
      <c r="S2" s="59"/>
    </row>
    <row r="3" spans="2:19" ht="15">
      <c r="B3" s="60"/>
      <c r="C3" s="58" t="s">
        <v>76</v>
      </c>
      <c r="E3" s="62"/>
      <c r="F3" s="62"/>
      <c r="G3" s="62"/>
      <c r="H3" s="62"/>
      <c r="I3" s="62"/>
      <c r="J3" s="62"/>
      <c r="K3" s="62"/>
      <c r="L3" s="62"/>
      <c r="M3" s="62"/>
      <c r="N3" s="66"/>
      <c r="S3" s="99"/>
    </row>
    <row r="4" spans="2:19" ht="15">
      <c r="B4" s="60"/>
      <c r="C4" s="58" t="s">
        <v>77</v>
      </c>
      <c r="E4" s="62"/>
      <c r="F4" s="62"/>
      <c r="G4" s="62"/>
      <c r="H4" s="62"/>
      <c r="I4" s="62"/>
      <c r="J4" s="62"/>
      <c r="K4" s="62"/>
      <c r="L4" s="62"/>
      <c r="M4" s="62"/>
      <c r="N4" s="66"/>
      <c r="S4" s="99"/>
    </row>
    <row r="5" spans="2:19" ht="15">
      <c r="B5" s="60"/>
      <c r="C5" s="58" t="s">
        <v>78</v>
      </c>
      <c r="D5" s="62"/>
      <c r="E5" s="62"/>
      <c r="F5" s="62"/>
      <c r="G5" s="62"/>
      <c r="H5" s="62"/>
      <c r="I5" s="62"/>
      <c r="J5" s="62"/>
      <c r="N5" s="66"/>
      <c r="Q5" s="58"/>
      <c r="R5" s="58"/>
      <c r="S5" s="99"/>
    </row>
    <row r="6" spans="2:19" ht="15">
      <c r="B6" s="60"/>
      <c r="D6" s="62"/>
      <c r="E6" s="62"/>
      <c r="F6" s="62"/>
      <c r="G6" s="62"/>
      <c r="H6" s="62"/>
      <c r="I6" s="62"/>
      <c r="J6" s="62"/>
      <c r="K6" s="62"/>
      <c r="L6" s="69" t="s">
        <v>79</v>
      </c>
      <c r="M6" s="70">
        <v>45383</v>
      </c>
      <c r="N6" s="66"/>
      <c r="Q6" s="71" t="s">
        <v>7</v>
      </c>
      <c r="R6" s="72" t="str">
        <f>IF(M6="","（エラー）未入力","（正常）入力済み")</f>
        <v>（正常）入力済み</v>
      </c>
      <c r="S6" s="99"/>
    </row>
    <row r="7" spans="2:19" ht="18.75" customHeight="1">
      <c r="B7" s="60"/>
      <c r="C7" s="407" t="s">
        <v>80</v>
      </c>
      <c r="D7" s="407" t="s">
        <v>81</v>
      </c>
      <c r="E7" s="409" t="s">
        <v>82</v>
      </c>
      <c r="F7" s="410"/>
      <c r="G7" s="410"/>
      <c r="H7" s="411"/>
      <c r="I7" s="407" t="s">
        <v>83</v>
      </c>
      <c r="J7" s="407" t="s">
        <v>84</v>
      </c>
      <c r="K7" s="412" t="s">
        <v>85</v>
      </c>
      <c r="L7" s="412" t="s">
        <v>86</v>
      </c>
      <c r="M7" s="412" t="s">
        <v>87</v>
      </c>
      <c r="N7" s="66"/>
      <c r="Q7" s="73" t="s">
        <v>88</v>
      </c>
      <c r="R7" s="72" t="str">
        <f>IF(COUNTIF(D9:D39,"今回届出")&gt;0,"（正常）「今回届出」選択済み","（エラー）「今回届出」未選択")</f>
        <v>（正常）「今回届出」選択済み</v>
      </c>
      <c r="S7" s="74"/>
    </row>
    <row r="8" spans="2:19" ht="18.75" customHeight="1">
      <c r="B8" s="60"/>
      <c r="C8" s="408"/>
      <c r="D8" s="408"/>
      <c r="E8" s="75" t="s">
        <v>89</v>
      </c>
      <c r="F8" s="75" t="s">
        <v>90</v>
      </c>
      <c r="G8" s="75" t="s">
        <v>91</v>
      </c>
      <c r="H8" s="75" t="s">
        <v>92</v>
      </c>
      <c r="I8" s="408"/>
      <c r="J8" s="408"/>
      <c r="K8" s="413"/>
      <c r="L8" s="413"/>
      <c r="M8" s="413"/>
      <c r="N8" s="66"/>
      <c r="Q8" s="73"/>
      <c r="R8" s="72"/>
      <c r="S8" s="74"/>
    </row>
    <row r="9" spans="2:19" ht="25.05" customHeight="1">
      <c r="B9" s="60"/>
      <c r="C9" s="75">
        <f>ROW()-8</f>
        <v>1</v>
      </c>
      <c r="D9" s="76" t="s">
        <v>93</v>
      </c>
      <c r="E9" s="77" t="s">
        <v>31</v>
      </c>
      <c r="F9" s="77" t="s">
        <v>94</v>
      </c>
      <c r="G9" s="78" t="s">
        <v>95</v>
      </c>
      <c r="H9" s="79" t="s">
        <v>96</v>
      </c>
      <c r="I9" s="80"/>
      <c r="J9" s="78"/>
      <c r="K9" s="77" t="s">
        <v>97</v>
      </c>
      <c r="L9" s="77" t="s">
        <v>98</v>
      </c>
      <c r="M9" s="78"/>
      <c r="N9" s="66"/>
      <c r="Q9" s="71" t="s">
        <v>7</v>
      </c>
      <c r="R9" s="72" t="str">
        <f>IF(D9&amp;E9&amp;F9&amp;H9&amp;K9&amp;L9&amp;M9="",
"（エラー）未入力",
IF(OR(D9="",E9="",F9="",H9="",K9="",L9=""),
IF(AND(I9&lt;&gt;"",E9&lt;&gt;""),
IF(AND(F9="",G9="",H9="",J9="",K9="",L9=""),"（正常）入力済み","（エラー）入力重複"),
"（エラー）一部未入力"),
IF(I9="","（正常）入力済み","（エラー）入力重複")))</f>
        <v>（正常）入力済み</v>
      </c>
      <c r="S9" s="81" t="s">
        <v>99</v>
      </c>
    </row>
    <row r="10" spans="2:19" ht="25.05" customHeight="1">
      <c r="B10" s="60"/>
      <c r="C10" s="75">
        <f t="shared" ref="C10:C38" si="0">ROW()-8</f>
        <v>2</v>
      </c>
      <c r="D10" s="82" t="s">
        <v>93</v>
      </c>
      <c r="E10" s="78" t="s">
        <v>31</v>
      </c>
      <c r="F10" s="78" t="s">
        <v>94</v>
      </c>
      <c r="G10" s="78" t="s">
        <v>95</v>
      </c>
      <c r="H10" s="83" t="s">
        <v>100</v>
      </c>
      <c r="I10" s="83"/>
      <c r="J10" s="78"/>
      <c r="K10" s="78" t="s">
        <v>101</v>
      </c>
      <c r="L10" s="78" t="s">
        <v>102</v>
      </c>
      <c r="M10" s="78"/>
      <c r="N10" s="66"/>
      <c r="Q10" s="73" t="s">
        <v>16</v>
      </c>
      <c r="R10" s="72" t="str">
        <f>IF(D10&amp;E10&amp;F10&amp;H10&amp;K10&amp;L10&amp;M10="",
"（複数入力）未入力",
IF(OR(D10="",E10="",F10="",H10="",K10="",L10=""),
IF(AND(I10&lt;&gt;"",E10&lt;&gt;""),
IF(AND(F10="",G10="",H10="",J10="",K10="",L10=""),"（正常）入力済み","（エラー）入力重複"),
"（エラー）一部未入力"),
IF(I10="","（正常）入力済み","（エラー）入力重複")))</f>
        <v>（正常）入力済み</v>
      </c>
      <c r="S10" s="81" t="s">
        <v>103</v>
      </c>
    </row>
    <row r="11" spans="2:19" ht="25.05" customHeight="1">
      <c r="B11" s="60"/>
      <c r="C11" s="75">
        <f t="shared" si="0"/>
        <v>3</v>
      </c>
      <c r="D11" s="82" t="s">
        <v>93</v>
      </c>
      <c r="E11" s="78" t="s">
        <v>31</v>
      </c>
      <c r="F11" s="78" t="s">
        <v>94</v>
      </c>
      <c r="G11" s="78" t="s">
        <v>95</v>
      </c>
      <c r="H11" s="83" t="s">
        <v>104</v>
      </c>
      <c r="I11" s="83"/>
      <c r="J11" s="78"/>
      <c r="K11" s="78" t="s">
        <v>101</v>
      </c>
      <c r="L11" s="78" t="s">
        <v>102</v>
      </c>
      <c r="M11" s="78"/>
      <c r="N11" s="66"/>
      <c r="Q11" s="73" t="s">
        <v>16</v>
      </c>
      <c r="R11" s="72" t="str">
        <f t="shared" ref="R11:R38" si="1">IF(D11&amp;E11&amp;F11&amp;H11&amp;K11&amp;L11&amp;M11="",
"（複数入力）未入力",
IF(OR(D11="",E11="",F11="",H11="",K11="",L11=""),
IF(AND(I11&lt;&gt;"",E11&lt;&gt;""),
IF(AND(F11="",G11="",H11="",J11="",K11="",L11=""),"（正常）入力済み","（エラー）入力重複"),
"（エラー）一部未入力"),
IF(I11="","（正常）入力済み","（エラー）入力重複")))</f>
        <v>（正常）入力済み</v>
      </c>
      <c r="S11" s="81" t="s">
        <v>105</v>
      </c>
    </row>
    <row r="12" spans="2:19" ht="25.05" customHeight="1">
      <c r="B12" s="60"/>
      <c r="C12" s="75">
        <f t="shared" si="0"/>
        <v>4</v>
      </c>
      <c r="D12" s="82" t="s">
        <v>93</v>
      </c>
      <c r="E12" s="78" t="s">
        <v>31</v>
      </c>
      <c r="F12" s="78" t="s">
        <v>94</v>
      </c>
      <c r="G12" s="78" t="s">
        <v>95</v>
      </c>
      <c r="H12" s="83" t="s">
        <v>106</v>
      </c>
      <c r="I12" s="83"/>
      <c r="J12" s="78"/>
      <c r="K12" s="78" t="s">
        <v>107</v>
      </c>
      <c r="L12" s="78" t="s">
        <v>108</v>
      </c>
      <c r="M12" s="78"/>
      <c r="N12" s="66"/>
      <c r="Q12" s="73" t="s">
        <v>16</v>
      </c>
      <c r="R12" s="72" t="str">
        <f t="shared" si="1"/>
        <v>（正常）入力済み</v>
      </c>
      <c r="S12" s="81" t="s">
        <v>109</v>
      </c>
    </row>
    <row r="13" spans="2:19" ht="25.05" customHeight="1">
      <c r="B13" s="60"/>
      <c r="C13" s="75">
        <f t="shared" si="0"/>
        <v>5</v>
      </c>
      <c r="D13" s="82" t="s">
        <v>93</v>
      </c>
      <c r="E13" s="78" t="s">
        <v>31</v>
      </c>
      <c r="F13" s="78" t="s">
        <v>94</v>
      </c>
      <c r="G13" s="78" t="s">
        <v>110</v>
      </c>
      <c r="H13" s="83" t="s">
        <v>111</v>
      </c>
      <c r="I13" s="83"/>
      <c r="J13" s="78"/>
      <c r="K13" s="78" t="s">
        <v>112</v>
      </c>
      <c r="L13" s="78" t="s">
        <v>112</v>
      </c>
      <c r="M13" s="78"/>
      <c r="N13" s="66"/>
      <c r="Q13" s="73" t="s">
        <v>16</v>
      </c>
      <c r="R13" s="72" t="str">
        <f t="shared" si="1"/>
        <v>（正常）入力済み</v>
      </c>
      <c r="S13" s="81" t="s">
        <v>113</v>
      </c>
    </row>
    <row r="14" spans="2:19" ht="25.05" customHeight="1">
      <c r="B14" s="60"/>
      <c r="C14" s="75">
        <f t="shared" si="0"/>
        <v>6</v>
      </c>
      <c r="D14" s="82" t="s">
        <v>93</v>
      </c>
      <c r="E14" s="78" t="s">
        <v>31</v>
      </c>
      <c r="F14" s="78" t="s">
        <v>94</v>
      </c>
      <c r="G14" s="78" t="s">
        <v>110</v>
      </c>
      <c r="H14" s="83" t="s">
        <v>114</v>
      </c>
      <c r="I14" s="83"/>
      <c r="J14" s="78"/>
      <c r="K14" s="78" t="s">
        <v>112</v>
      </c>
      <c r="L14" s="78" t="s">
        <v>112</v>
      </c>
      <c r="M14" s="78"/>
      <c r="N14" s="66"/>
      <c r="Q14" s="73" t="s">
        <v>16</v>
      </c>
      <c r="R14" s="72" t="str">
        <f t="shared" si="1"/>
        <v>（正常）入力済み</v>
      </c>
      <c r="S14" s="81" t="s">
        <v>115</v>
      </c>
    </row>
    <row r="15" spans="2:19" ht="25.05" customHeight="1">
      <c r="B15" s="60"/>
      <c r="C15" s="75">
        <f t="shared" si="0"/>
        <v>7</v>
      </c>
      <c r="D15" s="82" t="s">
        <v>93</v>
      </c>
      <c r="E15" s="78" t="s">
        <v>31</v>
      </c>
      <c r="F15" s="78" t="s">
        <v>116</v>
      </c>
      <c r="G15" s="78" t="s">
        <v>117</v>
      </c>
      <c r="H15" s="83" t="s">
        <v>118</v>
      </c>
      <c r="I15" s="83"/>
      <c r="J15" s="78" t="s">
        <v>84</v>
      </c>
      <c r="K15" s="78" t="s">
        <v>101</v>
      </c>
      <c r="L15" s="78" t="s">
        <v>101</v>
      </c>
      <c r="M15" s="78"/>
      <c r="N15" s="66"/>
      <c r="Q15" s="73" t="s">
        <v>16</v>
      </c>
      <c r="R15" s="72" t="str">
        <f t="shared" si="1"/>
        <v>（正常）入力済み</v>
      </c>
      <c r="S15" s="81" t="s">
        <v>119</v>
      </c>
    </row>
    <row r="16" spans="2:19" ht="25.05" customHeight="1">
      <c r="B16" s="60"/>
      <c r="C16" s="75">
        <f t="shared" si="0"/>
        <v>8</v>
      </c>
      <c r="D16" s="82" t="s">
        <v>93</v>
      </c>
      <c r="E16" s="78" t="s">
        <v>31</v>
      </c>
      <c r="F16" s="78" t="s">
        <v>116</v>
      </c>
      <c r="G16" s="78" t="s">
        <v>117</v>
      </c>
      <c r="H16" s="83" t="s">
        <v>120</v>
      </c>
      <c r="I16" s="83"/>
      <c r="J16" s="78" t="s">
        <v>84</v>
      </c>
      <c r="K16" s="78" t="s">
        <v>101</v>
      </c>
      <c r="L16" s="78" t="s">
        <v>101</v>
      </c>
      <c r="M16" s="78"/>
      <c r="N16" s="66"/>
      <c r="Q16" s="73" t="s">
        <v>16</v>
      </c>
      <c r="R16" s="72" t="str">
        <f t="shared" si="1"/>
        <v>（正常）入力済み</v>
      </c>
      <c r="S16" s="81"/>
    </row>
    <row r="17" spans="2:19" ht="25.05" customHeight="1">
      <c r="B17" s="60"/>
      <c r="C17" s="75">
        <f t="shared" si="0"/>
        <v>9</v>
      </c>
      <c r="D17" s="82" t="s">
        <v>93</v>
      </c>
      <c r="E17" s="78" t="s">
        <v>31</v>
      </c>
      <c r="F17" s="78"/>
      <c r="G17" s="78"/>
      <c r="H17" s="83"/>
      <c r="I17" s="83" t="s">
        <v>121</v>
      </c>
      <c r="J17" s="78"/>
      <c r="K17" s="78"/>
      <c r="L17" s="78"/>
      <c r="M17" s="78"/>
      <c r="N17" s="66"/>
      <c r="Q17" s="73" t="s">
        <v>16</v>
      </c>
      <c r="R17" s="72" t="str">
        <f t="shared" si="1"/>
        <v>（正常）入力済み</v>
      </c>
      <c r="S17" s="74"/>
    </row>
    <row r="18" spans="2:19" ht="25.05" customHeight="1">
      <c r="B18" s="60"/>
      <c r="C18" s="75">
        <f t="shared" si="0"/>
        <v>10</v>
      </c>
      <c r="D18" s="82"/>
      <c r="E18" s="78"/>
      <c r="F18" s="78"/>
      <c r="G18" s="78"/>
      <c r="H18" s="83"/>
      <c r="I18" s="83"/>
      <c r="J18" s="78"/>
      <c r="K18" s="78"/>
      <c r="L18" s="78"/>
      <c r="M18" s="78"/>
      <c r="N18" s="66"/>
      <c r="Q18" s="73" t="s">
        <v>16</v>
      </c>
      <c r="R18" s="72" t="str">
        <f t="shared" si="1"/>
        <v>（複数入力）未入力</v>
      </c>
      <c r="S18" s="74"/>
    </row>
    <row r="19" spans="2:19" ht="25.05" customHeight="1">
      <c r="B19" s="60"/>
      <c r="C19" s="75">
        <f t="shared" si="0"/>
        <v>11</v>
      </c>
      <c r="D19" s="82"/>
      <c r="E19" s="78"/>
      <c r="F19" s="78"/>
      <c r="G19" s="78"/>
      <c r="H19" s="83"/>
      <c r="I19" s="83"/>
      <c r="J19" s="78"/>
      <c r="K19" s="78"/>
      <c r="L19" s="78"/>
      <c r="M19" s="78"/>
      <c r="N19" s="66"/>
      <c r="Q19" s="73" t="s">
        <v>16</v>
      </c>
      <c r="R19" s="72" t="str">
        <f t="shared" si="1"/>
        <v>（複数入力）未入力</v>
      </c>
      <c r="S19" s="74"/>
    </row>
    <row r="20" spans="2:19" ht="25.05" customHeight="1">
      <c r="B20" s="60"/>
      <c r="C20" s="75">
        <f t="shared" si="0"/>
        <v>12</v>
      </c>
      <c r="D20" s="82"/>
      <c r="E20" s="78"/>
      <c r="F20" s="78"/>
      <c r="G20" s="78"/>
      <c r="H20" s="83"/>
      <c r="I20" s="83"/>
      <c r="J20" s="78"/>
      <c r="K20" s="78"/>
      <c r="L20" s="78"/>
      <c r="M20" s="78"/>
      <c r="N20" s="66"/>
      <c r="Q20" s="73" t="s">
        <v>16</v>
      </c>
      <c r="R20" s="72" t="str">
        <f t="shared" si="1"/>
        <v>（複数入力）未入力</v>
      </c>
    </row>
    <row r="21" spans="2:19" ht="25.05" customHeight="1">
      <c r="B21" s="60"/>
      <c r="C21" s="75">
        <f t="shared" si="0"/>
        <v>13</v>
      </c>
      <c r="D21" s="82"/>
      <c r="E21" s="78"/>
      <c r="F21" s="78"/>
      <c r="G21" s="78"/>
      <c r="H21" s="83"/>
      <c r="I21" s="83"/>
      <c r="J21" s="78"/>
      <c r="K21" s="78"/>
      <c r="L21" s="78"/>
      <c r="M21" s="78"/>
      <c r="N21" s="66"/>
      <c r="Q21" s="73" t="s">
        <v>16</v>
      </c>
      <c r="R21" s="72" t="str">
        <f t="shared" si="1"/>
        <v>（複数入力）未入力</v>
      </c>
    </row>
    <row r="22" spans="2:19" ht="25.05" customHeight="1">
      <c r="B22" s="60"/>
      <c r="C22" s="75">
        <f t="shared" si="0"/>
        <v>14</v>
      </c>
      <c r="D22" s="82"/>
      <c r="E22" s="78"/>
      <c r="F22" s="78"/>
      <c r="G22" s="78"/>
      <c r="H22" s="83"/>
      <c r="I22" s="83"/>
      <c r="J22" s="78"/>
      <c r="K22" s="78"/>
      <c r="L22" s="78"/>
      <c r="M22" s="78"/>
      <c r="N22" s="66"/>
      <c r="Q22" s="73" t="s">
        <v>16</v>
      </c>
      <c r="R22" s="72" t="str">
        <f t="shared" si="1"/>
        <v>（複数入力）未入力</v>
      </c>
    </row>
    <row r="23" spans="2:19" ht="25.05" customHeight="1">
      <c r="B23" s="60"/>
      <c r="C23" s="75">
        <f t="shared" si="0"/>
        <v>15</v>
      </c>
      <c r="D23" s="82"/>
      <c r="E23" s="78"/>
      <c r="F23" s="78"/>
      <c r="G23" s="78"/>
      <c r="H23" s="83"/>
      <c r="I23" s="83"/>
      <c r="J23" s="78"/>
      <c r="K23" s="78"/>
      <c r="L23" s="78"/>
      <c r="M23" s="78"/>
      <c r="N23" s="66"/>
      <c r="Q23" s="73" t="s">
        <v>16</v>
      </c>
      <c r="R23" s="72" t="str">
        <f t="shared" si="1"/>
        <v>（複数入力）未入力</v>
      </c>
    </row>
    <row r="24" spans="2:19" ht="25.05" customHeight="1">
      <c r="B24" s="60"/>
      <c r="C24" s="75">
        <f t="shared" si="0"/>
        <v>16</v>
      </c>
      <c r="D24" s="82"/>
      <c r="E24" s="78"/>
      <c r="F24" s="78"/>
      <c r="G24" s="78"/>
      <c r="H24" s="83"/>
      <c r="I24" s="83"/>
      <c r="J24" s="78"/>
      <c r="K24" s="78"/>
      <c r="L24" s="78"/>
      <c r="M24" s="78"/>
      <c r="N24" s="66"/>
      <c r="Q24" s="73" t="s">
        <v>16</v>
      </c>
      <c r="R24" s="72" t="str">
        <f t="shared" si="1"/>
        <v>（複数入力）未入力</v>
      </c>
    </row>
    <row r="25" spans="2:19" ht="25.05" customHeight="1">
      <c r="B25" s="60"/>
      <c r="C25" s="75">
        <f t="shared" si="0"/>
        <v>17</v>
      </c>
      <c r="D25" s="82"/>
      <c r="E25" s="78"/>
      <c r="F25" s="78"/>
      <c r="G25" s="78"/>
      <c r="H25" s="83"/>
      <c r="I25" s="83"/>
      <c r="J25" s="78"/>
      <c r="K25" s="78"/>
      <c r="L25" s="78"/>
      <c r="M25" s="78"/>
      <c r="N25" s="66"/>
      <c r="Q25" s="73" t="s">
        <v>16</v>
      </c>
      <c r="R25" s="72" t="str">
        <f t="shared" si="1"/>
        <v>（複数入力）未入力</v>
      </c>
    </row>
    <row r="26" spans="2:19" ht="25.05" customHeight="1">
      <c r="B26" s="60"/>
      <c r="C26" s="75">
        <f t="shared" si="0"/>
        <v>18</v>
      </c>
      <c r="D26" s="82"/>
      <c r="E26" s="78"/>
      <c r="F26" s="78"/>
      <c r="G26" s="78"/>
      <c r="H26" s="83"/>
      <c r="I26" s="83"/>
      <c r="J26" s="78"/>
      <c r="K26" s="78"/>
      <c r="L26" s="78"/>
      <c r="M26" s="78"/>
      <c r="N26" s="66"/>
      <c r="Q26" s="73" t="s">
        <v>16</v>
      </c>
      <c r="R26" s="72" t="str">
        <f t="shared" si="1"/>
        <v>（複数入力）未入力</v>
      </c>
    </row>
    <row r="27" spans="2:19" ht="25.05" customHeight="1">
      <c r="B27" s="60"/>
      <c r="C27" s="75">
        <f t="shared" si="0"/>
        <v>19</v>
      </c>
      <c r="D27" s="82"/>
      <c r="E27" s="78"/>
      <c r="F27" s="78"/>
      <c r="G27" s="78"/>
      <c r="H27" s="83"/>
      <c r="I27" s="83"/>
      <c r="J27" s="78"/>
      <c r="K27" s="78"/>
      <c r="L27" s="78"/>
      <c r="M27" s="78"/>
      <c r="N27" s="66"/>
      <c r="Q27" s="73" t="s">
        <v>16</v>
      </c>
      <c r="R27" s="72" t="str">
        <f t="shared" si="1"/>
        <v>（複数入力）未入力</v>
      </c>
    </row>
    <row r="28" spans="2:19" ht="25.05" customHeight="1">
      <c r="B28" s="60"/>
      <c r="C28" s="75">
        <f t="shared" si="0"/>
        <v>20</v>
      </c>
      <c r="D28" s="82"/>
      <c r="E28" s="78"/>
      <c r="F28" s="78"/>
      <c r="G28" s="78"/>
      <c r="H28" s="83"/>
      <c r="I28" s="83"/>
      <c r="J28" s="78"/>
      <c r="K28" s="78"/>
      <c r="L28" s="78"/>
      <c r="M28" s="78"/>
      <c r="N28" s="66"/>
      <c r="Q28" s="73" t="s">
        <v>16</v>
      </c>
      <c r="R28" s="72" t="str">
        <f t="shared" si="1"/>
        <v>（複数入力）未入力</v>
      </c>
    </row>
    <row r="29" spans="2:19" ht="25.05" customHeight="1">
      <c r="B29" s="60"/>
      <c r="C29" s="75">
        <f t="shared" si="0"/>
        <v>21</v>
      </c>
      <c r="D29" s="82"/>
      <c r="E29" s="78"/>
      <c r="F29" s="78"/>
      <c r="G29" s="78"/>
      <c r="H29" s="83"/>
      <c r="I29" s="83"/>
      <c r="J29" s="78"/>
      <c r="K29" s="78"/>
      <c r="L29" s="78"/>
      <c r="M29" s="78"/>
      <c r="N29" s="66"/>
      <c r="Q29" s="73" t="s">
        <v>16</v>
      </c>
      <c r="R29" s="72" t="str">
        <f t="shared" si="1"/>
        <v>（複数入力）未入力</v>
      </c>
    </row>
    <row r="30" spans="2:19" ht="25.05" customHeight="1">
      <c r="B30" s="60"/>
      <c r="C30" s="75">
        <f t="shared" si="0"/>
        <v>22</v>
      </c>
      <c r="D30" s="82"/>
      <c r="E30" s="78"/>
      <c r="F30" s="78"/>
      <c r="G30" s="78"/>
      <c r="H30" s="83"/>
      <c r="I30" s="83"/>
      <c r="J30" s="78"/>
      <c r="K30" s="78"/>
      <c r="L30" s="78"/>
      <c r="M30" s="78"/>
      <c r="N30" s="66"/>
      <c r="Q30" s="73" t="s">
        <v>16</v>
      </c>
      <c r="R30" s="72" t="str">
        <f t="shared" si="1"/>
        <v>（複数入力）未入力</v>
      </c>
    </row>
    <row r="31" spans="2:19" ht="25.05" customHeight="1">
      <c r="B31" s="60"/>
      <c r="C31" s="75">
        <f t="shared" si="0"/>
        <v>23</v>
      </c>
      <c r="D31" s="82"/>
      <c r="E31" s="78"/>
      <c r="F31" s="78"/>
      <c r="G31" s="78"/>
      <c r="H31" s="83"/>
      <c r="I31" s="83"/>
      <c r="J31" s="78"/>
      <c r="K31" s="78"/>
      <c r="L31" s="78"/>
      <c r="M31" s="78"/>
      <c r="N31" s="66"/>
      <c r="Q31" s="73" t="s">
        <v>16</v>
      </c>
      <c r="R31" s="72" t="str">
        <f t="shared" si="1"/>
        <v>（複数入力）未入力</v>
      </c>
    </row>
    <row r="32" spans="2:19" ht="25.05" customHeight="1">
      <c r="B32" s="60"/>
      <c r="C32" s="75">
        <f t="shared" si="0"/>
        <v>24</v>
      </c>
      <c r="D32" s="82"/>
      <c r="E32" s="78"/>
      <c r="F32" s="78"/>
      <c r="G32" s="78"/>
      <c r="H32" s="83"/>
      <c r="I32" s="83"/>
      <c r="J32" s="78"/>
      <c r="K32" s="78"/>
      <c r="L32" s="78"/>
      <c r="M32" s="78"/>
      <c r="N32" s="66"/>
      <c r="Q32" s="73" t="s">
        <v>16</v>
      </c>
      <c r="R32" s="72" t="str">
        <f t="shared" si="1"/>
        <v>（複数入力）未入力</v>
      </c>
    </row>
    <row r="33" spans="2:19" ht="25.05" customHeight="1">
      <c r="B33" s="60"/>
      <c r="C33" s="75">
        <f t="shared" si="0"/>
        <v>25</v>
      </c>
      <c r="D33" s="82"/>
      <c r="E33" s="78"/>
      <c r="F33" s="78"/>
      <c r="G33" s="78"/>
      <c r="H33" s="83"/>
      <c r="I33" s="83"/>
      <c r="J33" s="78"/>
      <c r="K33" s="78"/>
      <c r="L33" s="78"/>
      <c r="M33" s="78"/>
      <c r="N33" s="66"/>
      <c r="Q33" s="73" t="s">
        <v>16</v>
      </c>
      <c r="R33" s="72" t="str">
        <f t="shared" si="1"/>
        <v>（複数入力）未入力</v>
      </c>
    </row>
    <row r="34" spans="2:19" ht="25.05" customHeight="1">
      <c r="B34" s="60"/>
      <c r="C34" s="75">
        <f t="shared" si="0"/>
        <v>26</v>
      </c>
      <c r="D34" s="82"/>
      <c r="E34" s="78"/>
      <c r="F34" s="78"/>
      <c r="G34" s="78"/>
      <c r="H34" s="83"/>
      <c r="I34" s="83"/>
      <c r="J34" s="78"/>
      <c r="K34" s="78"/>
      <c r="L34" s="78"/>
      <c r="M34" s="78"/>
      <c r="N34" s="66"/>
      <c r="Q34" s="73" t="s">
        <v>16</v>
      </c>
      <c r="R34" s="72" t="str">
        <f t="shared" si="1"/>
        <v>（複数入力）未入力</v>
      </c>
    </row>
    <row r="35" spans="2:19" ht="25.05" customHeight="1">
      <c r="B35" s="60"/>
      <c r="C35" s="75">
        <f t="shared" si="0"/>
        <v>27</v>
      </c>
      <c r="D35" s="82"/>
      <c r="E35" s="78"/>
      <c r="F35" s="78"/>
      <c r="G35" s="78"/>
      <c r="H35" s="83"/>
      <c r="I35" s="83"/>
      <c r="J35" s="78"/>
      <c r="K35" s="78"/>
      <c r="L35" s="78"/>
      <c r="M35" s="78"/>
      <c r="N35" s="66"/>
      <c r="Q35" s="73" t="s">
        <v>16</v>
      </c>
      <c r="R35" s="72" t="str">
        <f t="shared" si="1"/>
        <v>（複数入力）未入力</v>
      </c>
    </row>
    <row r="36" spans="2:19" ht="25.05" customHeight="1">
      <c r="B36" s="60"/>
      <c r="C36" s="75">
        <f t="shared" si="0"/>
        <v>28</v>
      </c>
      <c r="D36" s="82"/>
      <c r="E36" s="78"/>
      <c r="F36" s="78"/>
      <c r="G36" s="78"/>
      <c r="H36" s="83"/>
      <c r="I36" s="83"/>
      <c r="J36" s="78"/>
      <c r="K36" s="78"/>
      <c r="L36" s="78"/>
      <c r="M36" s="78"/>
      <c r="N36" s="66"/>
      <c r="Q36" s="73" t="s">
        <v>16</v>
      </c>
      <c r="R36" s="72" t="str">
        <f t="shared" si="1"/>
        <v>（複数入力）未入力</v>
      </c>
    </row>
    <row r="37" spans="2:19" ht="25.05" customHeight="1">
      <c r="B37" s="60"/>
      <c r="C37" s="75">
        <f t="shared" si="0"/>
        <v>29</v>
      </c>
      <c r="D37" s="82"/>
      <c r="E37" s="78"/>
      <c r="F37" s="78"/>
      <c r="G37" s="78"/>
      <c r="H37" s="83"/>
      <c r="I37" s="83"/>
      <c r="J37" s="78"/>
      <c r="K37" s="78"/>
      <c r="L37" s="78"/>
      <c r="M37" s="78"/>
      <c r="N37" s="66"/>
      <c r="Q37" s="73" t="s">
        <v>16</v>
      </c>
      <c r="R37" s="72" t="str">
        <f t="shared" si="1"/>
        <v>（複数入力）未入力</v>
      </c>
    </row>
    <row r="38" spans="2:19" ht="25.05" customHeight="1">
      <c r="B38" s="60"/>
      <c r="C38" s="75">
        <f t="shared" si="0"/>
        <v>30</v>
      </c>
      <c r="D38" s="82"/>
      <c r="E38" s="78"/>
      <c r="F38" s="78"/>
      <c r="G38" s="78"/>
      <c r="H38" s="83"/>
      <c r="I38" s="83"/>
      <c r="J38" s="78"/>
      <c r="K38" s="78"/>
      <c r="L38" s="78"/>
      <c r="M38" s="78"/>
      <c r="N38" s="66"/>
      <c r="Q38" s="73" t="s">
        <v>16</v>
      </c>
      <c r="R38" s="72" t="str">
        <f t="shared" si="1"/>
        <v>（複数入力）未入力</v>
      </c>
    </row>
    <row r="39" spans="2:19" ht="15">
      <c r="B39" s="60"/>
      <c r="C39" s="84" t="s">
        <v>122</v>
      </c>
      <c r="D39" s="85"/>
      <c r="E39" s="85"/>
      <c r="F39" s="85"/>
      <c r="G39" s="85"/>
      <c r="H39" s="85"/>
      <c r="I39" s="85"/>
      <c r="J39" s="85"/>
      <c r="K39" s="85"/>
      <c r="L39" s="85"/>
      <c r="M39" s="86"/>
      <c r="N39" s="66"/>
      <c r="Q39" s="73"/>
      <c r="R39" s="72"/>
    </row>
    <row r="40" spans="2:19" ht="7.5" customHeight="1">
      <c r="B40" s="87"/>
      <c r="C40" s="88"/>
      <c r="D40" s="88"/>
      <c r="E40" s="57"/>
      <c r="F40" s="57"/>
      <c r="G40" s="57"/>
      <c r="H40" s="57"/>
      <c r="I40" s="57"/>
      <c r="J40" s="88"/>
      <c r="K40" s="88"/>
      <c r="L40" s="88"/>
      <c r="M40" s="88"/>
      <c r="N40" s="89"/>
    </row>
    <row r="41" spans="2:19" ht="409.6" hidden="1">
      <c r="B41" s="90" t="s">
        <v>123</v>
      </c>
      <c r="C41" s="62"/>
      <c r="D41" s="62"/>
      <c r="E41" s="62"/>
      <c r="F41" s="62"/>
      <c r="G41" s="62"/>
      <c r="H41" s="62"/>
      <c r="I41" s="62"/>
      <c r="J41" s="62"/>
      <c r="K41" s="62"/>
      <c r="L41" s="62"/>
      <c r="M41" s="62"/>
      <c r="N41" s="62"/>
    </row>
    <row r="42" spans="2:19">
      <c r="B42" s="91"/>
      <c r="C42" s="58" t="s">
        <v>73</v>
      </c>
      <c r="R42" s="92"/>
    </row>
    <row r="45" spans="2:19" ht="18" hidden="1">
      <c r="C45" s="58" t="s">
        <v>124</v>
      </c>
      <c r="P45" s="67"/>
      <c r="Q45" s="58"/>
      <c r="S45" s="93"/>
    </row>
    <row r="46" spans="2:19" ht="18" hidden="1">
      <c r="E46" s="58" t="str">
        <f>IF(COUNTIF(I9:I39,"無地番")&gt;0," 無地番","")&amp;IF(COUNTIF(I9:I39,"道")&gt;0," 道","")&amp;IF(COUNTIF(I9:I39,"水")&gt;0," 水","")</f>
        <v xml:space="preserve"> 道</v>
      </c>
      <c r="F46" s="94">
        <f>COUNTA(E9:E39)-1-(COUNTIF(I9:I39,"無地番")+COUNTIF(I9:I39,"道")+COUNTIF(I9:I39,"水"))</f>
        <v>7</v>
      </c>
      <c r="P46" s="67"/>
      <c r="Q46" s="58"/>
      <c r="S46" s="93"/>
    </row>
    <row r="47" spans="2:19" ht="18" hidden="1">
      <c r="E47" s="58" t="str">
        <f>E9&amp;F9&amp;G9&amp;H9&amp;IF(J9="","","の一部")&amp;
IF(F46&gt;0,IF(COUNTA(E9:E39)&gt;1,"　外 "&amp;COUNTA(E9:E39)-1-(COUNTIF(I9:I39,"無地番")+COUNTIF(I9:I39,"道")+COUNTIF(I9:I39,"水"))&amp;" 筆",""),"")&amp;
IF(OR(COUNTIF(E46,"*無地番*")&gt;0,COUNTIF(E46,"*道*")&gt;0,COUNTIF(E46,"*水*")&gt;0),E46,"")</f>
        <v>新宿区○○町○丁目○○番１　外 7 筆 道</v>
      </c>
      <c r="P47" s="67"/>
      <c r="Q47" s="58"/>
      <c r="S47" s="93"/>
    </row>
    <row r="48" spans="2:19" ht="18" hidden="1">
      <c r="C48" s="58" t="s">
        <v>125</v>
      </c>
      <c r="E48" s="58" t="str" cm="1">
        <f t="array" ref="E48">IF(SUMPRODUCT((D9:D39="今回届出")*(I9:I39="無地番"))&gt;0," 無地番","")&amp;IF(SUMPRODUCT((D9:D39="今回届出")*(I9:I39="道"))&gt;0," 道","")&amp;IF(SUMPRODUCT((D9:D39="今回届出")*(I9:I39="水"))&gt;0," 水","")</f>
        <v xml:space="preserve"> 道</v>
      </c>
      <c r="F48" s="94">
        <f>COUNTIF(D9:D39,"今回届出")-1-(COUNTIFS(I9:I39,"無地番",D9:D39,"今回届出")+COUNTIFS(I9:I39,"道",D9:D39,"今回届出")+COUNTIFS(I9:I39,"水",D9:D39,"今回届出"))</f>
        <v>7</v>
      </c>
      <c r="P48" s="67"/>
      <c r="Q48" s="58"/>
      <c r="S48" s="93"/>
    </row>
    <row r="49" spans="3:19" ht="18" hidden="1">
      <c r="E49" s="58" t="str">
        <f>VLOOKUP("今回届出",D9:J39,2,FALSE)&amp;VLOOKUP("今回届出",D9:J39,3,FALSE)&amp;VLOOKUP("今回届出",D9:J39,4,FALSE)&amp;VLOOKUP("今回届出",D9:J39,5,FALSE)&amp;IF(VLOOKUP("今回届出",D9:J39,7,FALSE)="","","の一部")&amp;
IF(F48&gt;0,IF(COUNTIF(D9:D39,"今回届出")&gt;1,"　外 "&amp;COUNTIF(D9:D39,"今回届出")-1-(COUNTIFS(I9:I39,"無地番",D9:D39,"今回届出")+COUNTIFS(I9:I39,"道",D9:D39,"今回届出")+COUNTIFS(I9:I39,"水",D9:D39,"今回届出"))&amp;" 筆",""),"")&amp;
IF(OR(COUNTIF(E48,"*無地番*")&gt;0,COUNTIF(E48,"*道*")&gt;0,COUNTIF(E48,"*水*")&gt;0),E48,"")</f>
        <v>新宿区○○町○丁目○○番１　外 7 筆 道</v>
      </c>
      <c r="P49" s="67"/>
      <c r="Q49" s="58"/>
      <c r="S49" s="93"/>
    </row>
    <row r="50" spans="3:19" ht="18" hidden="1">
      <c r="P50" s="67"/>
      <c r="Q50" s="58"/>
      <c r="S50" s="93"/>
    </row>
    <row r="51" spans="3:19" ht="18" hidden="1">
      <c r="P51" s="67"/>
      <c r="Q51" s="58"/>
      <c r="S51" s="93"/>
    </row>
    <row r="52" spans="3:19" ht="18" hidden="1">
      <c r="C52" s="58" t="str">
        <f>IF(OR(COUNTIF(R9:R39,"*エラー*")&gt;0,D52=0),"エラー",IF(D52=E52,"全部","分割"))</f>
        <v>全部</v>
      </c>
      <c r="D52" s="58">
        <f>COUNTIF(D9:D39,"今回届出")</f>
        <v>9</v>
      </c>
      <c r="E52" s="58">
        <f>COUNTA(E9:E39)</f>
        <v>9</v>
      </c>
      <c r="Q52" s="58"/>
      <c r="R52" s="92"/>
      <c r="S52" s="93"/>
    </row>
    <row r="53" spans="3:19" ht="14.1" customHeight="1"/>
    <row r="55" spans="3:19" ht="15" hidden="1">
      <c r="C55" s="65" t="s">
        <v>126</v>
      </c>
    </row>
    <row r="56" spans="3:19" ht="18" hidden="1">
      <c r="C56" s="95" t="s">
        <v>81</v>
      </c>
      <c r="D56" s="95" t="s">
        <v>127</v>
      </c>
      <c r="E56" s="95" t="s">
        <v>128</v>
      </c>
      <c r="F56" s="95" t="s">
        <v>84</v>
      </c>
    </row>
    <row r="57" spans="3:19" ht="18" hidden="1">
      <c r="C57" s="96" t="s">
        <v>93</v>
      </c>
      <c r="D57" s="96" t="s">
        <v>129</v>
      </c>
      <c r="E57" s="96" t="s">
        <v>130</v>
      </c>
      <c r="F57" s="96" t="s">
        <v>84</v>
      </c>
    </row>
    <row r="58" spans="3:19" ht="18" hidden="1">
      <c r="C58" s="96" t="s">
        <v>131</v>
      </c>
      <c r="D58" s="96" t="s">
        <v>132</v>
      </c>
      <c r="E58" s="96" t="s">
        <v>133</v>
      </c>
      <c r="F58" s="96"/>
    </row>
    <row r="59" spans="3:19" ht="18" hidden="1">
      <c r="C59" s="96" t="s">
        <v>134</v>
      </c>
      <c r="D59" s="96" t="s">
        <v>135</v>
      </c>
      <c r="E59" s="96" t="s">
        <v>136</v>
      </c>
      <c r="F59" s="96"/>
    </row>
    <row r="60" spans="3:19" ht="18" hidden="1">
      <c r="C60" s="96" t="s">
        <v>137</v>
      </c>
      <c r="D60" s="96" t="s">
        <v>31</v>
      </c>
      <c r="F60" s="97"/>
    </row>
    <row r="61" spans="3:19" ht="18" hidden="1">
      <c r="D61" s="96" t="s">
        <v>138</v>
      </c>
    </row>
    <row r="62" spans="3:19" ht="18" hidden="1">
      <c r="D62" s="96" t="s">
        <v>139</v>
      </c>
    </row>
    <row r="63" spans="3:19" ht="18" hidden="1">
      <c r="D63" s="96" t="s">
        <v>140</v>
      </c>
    </row>
    <row r="64" spans="3:19" ht="18" hidden="1">
      <c r="D64" s="96" t="s">
        <v>141</v>
      </c>
    </row>
    <row r="65" spans="4:4" ht="18" hidden="1">
      <c r="D65" s="96" t="s">
        <v>142</v>
      </c>
    </row>
    <row r="66" spans="4:4" ht="18" hidden="1">
      <c r="D66" s="96" t="s">
        <v>143</v>
      </c>
    </row>
    <row r="67" spans="4:4" ht="18" hidden="1">
      <c r="D67" s="96" t="s">
        <v>144</v>
      </c>
    </row>
    <row r="68" spans="4:4" ht="18" hidden="1">
      <c r="D68" s="96" t="s">
        <v>145</v>
      </c>
    </row>
    <row r="69" spans="4:4" ht="18" hidden="1">
      <c r="D69" s="96" t="s">
        <v>146</v>
      </c>
    </row>
    <row r="70" spans="4:4" ht="18" hidden="1">
      <c r="D70" s="96" t="s">
        <v>147</v>
      </c>
    </row>
    <row r="71" spans="4:4" ht="18" hidden="1">
      <c r="D71" s="96" t="s">
        <v>148</v>
      </c>
    </row>
    <row r="72" spans="4:4" ht="18" hidden="1">
      <c r="D72" s="96" t="s">
        <v>149</v>
      </c>
    </row>
    <row r="73" spans="4:4" ht="18" hidden="1">
      <c r="D73" s="96" t="s">
        <v>150</v>
      </c>
    </row>
    <row r="74" spans="4:4" ht="18" hidden="1">
      <c r="D74" s="96" t="s">
        <v>151</v>
      </c>
    </row>
    <row r="75" spans="4:4" ht="18" hidden="1">
      <c r="D75" s="96" t="s">
        <v>152</v>
      </c>
    </row>
    <row r="76" spans="4:4" ht="18" hidden="1">
      <c r="D76" s="96" t="s">
        <v>153</v>
      </c>
    </row>
    <row r="77" spans="4:4" ht="18" hidden="1">
      <c r="D77" s="96" t="s">
        <v>154</v>
      </c>
    </row>
    <row r="78" spans="4:4" ht="18" hidden="1">
      <c r="D78" s="96" t="s">
        <v>155</v>
      </c>
    </row>
    <row r="79" spans="4:4" ht="18" hidden="1">
      <c r="D79" s="96" t="s">
        <v>156</v>
      </c>
    </row>
    <row r="80" spans="4:4" ht="18" hidden="1">
      <c r="D80" s="96" t="s">
        <v>157</v>
      </c>
    </row>
    <row r="81" spans="4:4" ht="18" hidden="1">
      <c r="D81" s="96" t="s">
        <v>158</v>
      </c>
    </row>
    <row r="82" spans="4:4" ht="18" hidden="1">
      <c r="D82" s="96" t="s">
        <v>159</v>
      </c>
    </row>
    <row r="83" spans="4:4" ht="18" hidden="1">
      <c r="D83" s="96" t="s">
        <v>160</v>
      </c>
    </row>
    <row r="84" spans="4:4" ht="18" hidden="1">
      <c r="D84" s="96" t="s">
        <v>161</v>
      </c>
    </row>
    <row r="85" spans="4:4" ht="18" hidden="1">
      <c r="D85" s="96" t="s">
        <v>162</v>
      </c>
    </row>
    <row r="86" spans="4:4" ht="18" hidden="1">
      <c r="D86" s="96" t="s">
        <v>163</v>
      </c>
    </row>
    <row r="87" spans="4:4" ht="18" hidden="1">
      <c r="D87" s="96" t="s">
        <v>164</v>
      </c>
    </row>
    <row r="88" spans="4:4" ht="18" hidden="1">
      <c r="D88" s="96" t="s">
        <v>165</v>
      </c>
    </row>
    <row r="89" spans="4:4" ht="18" hidden="1">
      <c r="D89" s="96" t="s">
        <v>166</v>
      </c>
    </row>
    <row r="90" spans="4:4" ht="18" hidden="1">
      <c r="D90" s="96" t="s">
        <v>167</v>
      </c>
    </row>
    <row r="91" spans="4:4" ht="18" hidden="1">
      <c r="D91" s="96" t="s">
        <v>168</v>
      </c>
    </row>
    <row r="92" spans="4:4" ht="18" hidden="1">
      <c r="D92" s="96" t="s">
        <v>169</v>
      </c>
    </row>
    <row r="93" spans="4:4" ht="18" hidden="1">
      <c r="D93" s="96" t="s">
        <v>170</v>
      </c>
    </row>
    <row r="94" spans="4:4" ht="18" hidden="1">
      <c r="D94" s="96" t="s">
        <v>171</v>
      </c>
    </row>
    <row r="95" spans="4:4" ht="18" hidden="1">
      <c r="D95" s="96" t="s">
        <v>172</v>
      </c>
    </row>
    <row r="96" spans="4:4" ht="18" hidden="1">
      <c r="D96" s="96" t="s">
        <v>173</v>
      </c>
    </row>
    <row r="97" spans="4:4" ht="18" hidden="1">
      <c r="D97" s="96" t="s">
        <v>174</v>
      </c>
    </row>
    <row r="98" spans="4:4" ht="18" hidden="1">
      <c r="D98" s="96" t="s">
        <v>175</v>
      </c>
    </row>
    <row r="99" spans="4:4" ht="18" hidden="1">
      <c r="D99" s="96" t="s">
        <v>176</v>
      </c>
    </row>
    <row r="100" spans="4:4" ht="18" hidden="1">
      <c r="D100" s="96" t="s">
        <v>177</v>
      </c>
    </row>
    <row r="101" spans="4:4" ht="18" hidden="1">
      <c r="D101" s="96" t="s">
        <v>178</v>
      </c>
    </row>
    <row r="102" spans="4:4" ht="18" hidden="1">
      <c r="D102" s="96" t="s">
        <v>179</v>
      </c>
    </row>
    <row r="103" spans="4:4" ht="18" hidden="1">
      <c r="D103" s="96" t="s">
        <v>180</v>
      </c>
    </row>
    <row r="104" spans="4:4" ht="18" hidden="1">
      <c r="D104" s="96" t="s">
        <v>181</v>
      </c>
    </row>
    <row r="105" spans="4:4" ht="18" hidden="1">
      <c r="D105" s="96" t="s">
        <v>182</v>
      </c>
    </row>
    <row r="106" spans="4:4" ht="18" hidden="1">
      <c r="D106" s="96" t="s">
        <v>183</v>
      </c>
    </row>
    <row r="107" spans="4:4" ht="18" hidden="1">
      <c r="D107" s="96" t="s">
        <v>184</v>
      </c>
    </row>
    <row r="108" spans="4:4" ht="18" hidden="1">
      <c r="D108" s="96" t="s">
        <v>185</v>
      </c>
    </row>
    <row r="109" spans="4:4" ht="18" hidden="1">
      <c r="D109" s="96" t="s">
        <v>186</v>
      </c>
    </row>
    <row r="110" spans="4:4" ht="18" hidden="1">
      <c r="D110" s="96" t="s">
        <v>187</v>
      </c>
    </row>
    <row r="111" spans="4:4" ht="18" hidden="1">
      <c r="D111" s="96" t="s">
        <v>188</v>
      </c>
    </row>
    <row r="112" spans="4:4" ht="18" hidden="1">
      <c r="D112" s="96" t="s">
        <v>189</v>
      </c>
    </row>
    <row r="113" spans="4:4" ht="18" hidden="1">
      <c r="D113" s="96" t="s">
        <v>190</v>
      </c>
    </row>
    <row r="114" spans="4:4" ht="18" hidden="1">
      <c r="D114" s="96" t="s">
        <v>191</v>
      </c>
    </row>
    <row r="115" spans="4:4" ht="18" hidden="1">
      <c r="D115" s="96" t="s">
        <v>192</v>
      </c>
    </row>
    <row r="116" spans="4:4" ht="18" hidden="1">
      <c r="D116" s="96" t="s">
        <v>193</v>
      </c>
    </row>
    <row r="117" spans="4:4" ht="18" hidden="1">
      <c r="D117" s="96" t="s">
        <v>194</v>
      </c>
    </row>
    <row r="118" spans="4:4" ht="18" hidden="1">
      <c r="D118" s="96" t="s">
        <v>195</v>
      </c>
    </row>
  </sheetData>
  <sheetProtection formatRows="0"/>
  <mergeCells count="9">
    <mergeCell ref="Q1:R1"/>
    <mergeCell ref="C7:C8"/>
    <mergeCell ref="D7:D8"/>
    <mergeCell ref="E7:H7"/>
    <mergeCell ref="I7:I8"/>
    <mergeCell ref="J7:J8"/>
    <mergeCell ref="K7:K8"/>
    <mergeCell ref="L7:L8"/>
    <mergeCell ref="M7:M8"/>
  </mergeCells>
  <phoneticPr fontId="3"/>
  <conditionalFormatting sqref="D57:D58">
    <cfRule type="containsText" dxfId="283" priority="14" operator="containsText" text="入力済み">
      <formula>NOT(ISERROR(SEARCH("入力済み",D57)))</formula>
    </cfRule>
    <cfRule type="containsText" dxfId="282" priority="15" operator="containsText" text="未入力">
      <formula>NOT(ISERROR(SEARCH("未入力",D57)))</formula>
    </cfRule>
  </conditionalFormatting>
  <conditionalFormatting sqref="S3:S6">
    <cfRule type="cellIs" dxfId="281" priority="13" operator="equal">
      <formula>"必須"</formula>
    </cfRule>
  </conditionalFormatting>
  <conditionalFormatting sqref="R1:R8 R53:R1048576 R39:R44">
    <cfRule type="containsText" dxfId="280" priority="10" operator="containsText" text="（正常）">
      <formula>NOT(ISERROR(SEARCH("（正常）",R1)))</formula>
    </cfRule>
    <cfRule type="containsText" dxfId="279" priority="11" operator="containsText" text="（エラー）">
      <formula>NOT(ISERROR(SEARCH("（エラー）",R1)))</formula>
    </cfRule>
    <cfRule type="containsText" dxfId="278" priority="12" operator="containsText" text="（注意）">
      <formula>NOT(ISERROR(SEARCH("（注意）",R1)))</formula>
    </cfRule>
  </conditionalFormatting>
  <conditionalFormatting sqref="R9:R38">
    <cfRule type="containsText" dxfId="277" priority="7" operator="containsText" text="（正常）">
      <formula>NOT(ISERROR(SEARCH("（正常）",R9)))</formula>
    </cfRule>
    <cfRule type="containsText" dxfId="276" priority="8" operator="containsText" text="（エラー）">
      <formula>NOT(ISERROR(SEARCH("（エラー）",R9)))</formula>
    </cfRule>
    <cfRule type="containsText" dxfId="275" priority="9" operator="containsText" text="（注意）">
      <formula>NOT(ISERROR(SEARCH("（注意）",R9)))</formula>
    </cfRule>
  </conditionalFormatting>
  <conditionalFormatting sqref="R45:R52">
    <cfRule type="containsText" dxfId="274" priority="4" operator="containsText" text="（正常）">
      <formula>NOT(ISERROR(SEARCH("（正常）",R45)))</formula>
    </cfRule>
    <cfRule type="containsText" dxfId="273" priority="5" operator="containsText" text="（エラー）">
      <formula>NOT(ISERROR(SEARCH("（エラー）",R45)))</formula>
    </cfRule>
    <cfRule type="containsText" dxfId="272" priority="6" operator="containsText" text="（注意）">
      <formula>NOT(ISERROR(SEARCH("（注意）",R45)))</formula>
    </cfRule>
  </conditionalFormatting>
  <conditionalFormatting sqref="C55">
    <cfRule type="containsText" dxfId="271" priority="1" operator="containsText" text="（正常）">
      <formula>NOT(ISERROR(SEARCH("（正常）",C55)))</formula>
    </cfRule>
    <cfRule type="containsText" dxfId="270" priority="2" operator="containsText" text="（エラー）">
      <formula>NOT(ISERROR(SEARCH("（エラー）",C55)))</formula>
    </cfRule>
    <cfRule type="containsText" dxfId="269" priority="3" operator="containsText" text="（注意）">
      <formula>NOT(ISERROR(SEARCH("（注意）",C55)))</formula>
    </cfRule>
  </conditionalFormatting>
  <dataValidations count="4">
    <dataValidation type="list" allowBlank="1" showInputMessage="1" showErrorMessage="1" sqref="I9:I38" xr:uid="{95C18E89-3867-404C-A3CD-53F8BC5556AD}">
      <formula1>$E$57:$E$59</formula1>
    </dataValidation>
    <dataValidation type="list" allowBlank="1" showInputMessage="1" showErrorMessage="1" sqref="E9:E38" xr:uid="{068AA520-8D75-4778-8E87-30E38B146D76}">
      <formula1>$D$57:$D$118</formula1>
    </dataValidation>
    <dataValidation type="list" allowBlank="1" showInputMessage="1" showErrorMessage="1" sqref="D9:D38" xr:uid="{04794EBC-3D9D-4594-A76E-E1B6612B328D}">
      <formula1>$C$57:$C$60</formula1>
    </dataValidation>
    <dataValidation type="list" allowBlank="1" showInputMessage="1" showErrorMessage="1" sqref="J9:J38" xr:uid="{0AF38260-F6C0-4236-BD70-01DB249CCAC8}">
      <formula1>$F$57</formula1>
    </dataValidation>
  </dataValidations>
  <printOptions horizontalCentered="1"/>
  <pageMargins left="0.19685039370078741" right="0.19685039370078741" top="0.19685039370078741" bottom="0.19685039370078741" header="0.11811023622047245" footer="0.11811023622047245"/>
  <pageSetup paperSize="9" scale="75" fitToHeight="0" orientation="portrait" r:id="rId1"/>
  <headerFooter>
    <oddFooter>&amp;C&amp;P／&amp;Nページ</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08ACB-A7A6-4229-91A9-89F7F0F9FE4B}">
  <sheetPr>
    <pageSetUpPr fitToPage="1"/>
  </sheetPr>
  <dimension ref="B1:AM122"/>
  <sheetViews>
    <sheetView showGridLines="0" zoomScaleNormal="100" zoomScaleSheetLayoutView="100" workbookViewId="0"/>
  </sheetViews>
  <sheetFormatPr defaultColWidth="9" defaultRowHeight="15"/>
  <cols>
    <col min="1" max="1" width="2" style="103" customWidth="1"/>
    <col min="2" max="2" width="20.59765625" style="103" customWidth="1"/>
    <col min="3" max="5" width="4.5" style="103" customWidth="1"/>
    <col min="6" max="6" width="4.59765625" style="103" customWidth="1"/>
    <col min="7" max="7" width="10.59765625" style="103" customWidth="1"/>
    <col min="8" max="8" width="7.09765625" style="103" customWidth="1"/>
    <col min="9" max="9" width="4.5" style="103" customWidth="1"/>
    <col min="10" max="10" width="10.59765625" style="103" customWidth="1"/>
    <col min="11" max="11" width="5.5" style="103" customWidth="1"/>
    <col min="12" max="14" width="4.5" style="103" customWidth="1"/>
    <col min="15" max="15" width="4.59765625" style="103" customWidth="1"/>
    <col min="16" max="16" width="10.59765625" style="103" customWidth="1"/>
    <col min="17" max="17" width="7.09765625" style="103" customWidth="1"/>
    <col min="18" max="18" width="4.5" style="103" customWidth="1"/>
    <col min="19" max="19" width="10.59765625" style="103" customWidth="1"/>
    <col min="20" max="20" width="5.5" style="103" customWidth="1"/>
    <col min="21" max="21" width="6.09765625" style="103" bestFit="1" customWidth="1"/>
    <col min="22" max="22" width="25.59765625" style="104" customWidth="1"/>
    <col min="23" max="23" width="4.09765625" style="103" customWidth="1"/>
    <col min="24" max="29" width="7.19921875" style="103" hidden="1" customWidth="1"/>
    <col min="30" max="30" width="4.09765625" style="103" customWidth="1"/>
    <col min="31" max="31" width="9" style="103"/>
    <col min="32" max="32" width="30.59765625" style="112" customWidth="1"/>
    <col min="33" max="33" width="114.796875" style="103" customWidth="1"/>
    <col min="34" max="34" width="9" style="103"/>
    <col min="35" max="38" width="0" style="103" hidden="1" customWidth="1"/>
    <col min="39" max="16384" width="9" style="103"/>
  </cols>
  <sheetData>
    <row r="1" spans="2:39" ht="18.600000000000001">
      <c r="B1" s="102" t="s">
        <v>196</v>
      </c>
      <c r="X1" s="103" t="s">
        <v>197</v>
      </c>
      <c r="AE1" s="420" t="s">
        <v>1</v>
      </c>
      <c r="AF1" s="420"/>
      <c r="AI1" s="105" t="s">
        <v>198</v>
      </c>
    </row>
    <row r="2" spans="2:39" ht="18.600000000000001">
      <c r="B2" s="102" t="s">
        <v>199</v>
      </c>
      <c r="AE2" s="106"/>
      <c r="AF2" s="106"/>
      <c r="AI2" s="105" t="s">
        <v>200</v>
      </c>
      <c r="AJ2" s="105" t="s">
        <v>201</v>
      </c>
      <c r="AK2" s="105" t="s">
        <v>202</v>
      </c>
      <c r="AL2" s="105" t="s">
        <v>203</v>
      </c>
      <c r="AM2" s="105"/>
    </row>
    <row r="3" spans="2:39" ht="18.600000000000001">
      <c r="B3" s="107" t="s">
        <v>204</v>
      </c>
      <c r="AE3" s="106"/>
      <c r="AF3" s="108"/>
      <c r="AI3" s="109" t="s">
        <v>205</v>
      </c>
      <c r="AJ3" s="109" t="s">
        <v>206</v>
      </c>
      <c r="AK3" s="109" t="s">
        <v>207</v>
      </c>
      <c r="AL3" s="109" t="s">
        <v>208</v>
      </c>
      <c r="AM3" s="109"/>
    </row>
    <row r="4" spans="2:39" ht="13.95" customHeight="1">
      <c r="X4" s="421" t="s">
        <v>209</v>
      </c>
      <c r="Y4" s="421"/>
      <c r="Z4" s="421" t="s">
        <v>210</v>
      </c>
      <c r="AA4" s="421"/>
      <c r="AB4" s="421" t="s">
        <v>211</v>
      </c>
      <c r="AC4" s="421"/>
      <c r="AE4" s="106" t="s">
        <v>3</v>
      </c>
      <c r="AF4" s="108" t="s">
        <v>4</v>
      </c>
      <c r="AI4" s="109" t="s">
        <v>212</v>
      </c>
      <c r="AJ4" s="109" t="s">
        <v>213</v>
      </c>
      <c r="AK4" s="109" t="s">
        <v>214</v>
      </c>
      <c r="AL4" s="109" t="s">
        <v>215</v>
      </c>
      <c r="AM4" s="109"/>
    </row>
    <row r="5" spans="2:39" ht="32.4">
      <c r="B5" s="110"/>
      <c r="C5" s="422" t="s">
        <v>216</v>
      </c>
      <c r="D5" s="423"/>
      <c r="E5" s="423"/>
      <c r="F5" s="423"/>
      <c r="G5" s="423"/>
      <c r="H5" s="423"/>
      <c r="I5" s="423"/>
      <c r="J5" s="423"/>
      <c r="K5" s="424"/>
      <c r="L5" s="422" t="s">
        <v>217</v>
      </c>
      <c r="M5" s="423"/>
      <c r="N5" s="423"/>
      <c r="O5" s="423"/>
      <c r="P5" s="423"/>
      <c r="Q5" s="423"/>
      <c r="R5" s="423"/>
      <c r="S5" s="423"/>
      <c r="T5" s="424"/>
      <c r="U5" s="111" t="s">
        <v>218</v>
      </c>
      <c r="V5" s="111" t="s">
        <v>219</v>
      </c>
      <c r="W5" s="106"/>
      <c r="X5" s="106"/>
      <c r="Y5" s="106"/>
      <c r="Z5" s="106"/>
      <c r="AA5" s="106"/>
      <c r="AB5" s="106"/>
      <c r="AC5" s="106"/>
      <c r="AI5" s="109" t="s">
        <v>48</v>
      </c>
      <c r="AJ5" s="109"/>
      <c r="AK5" s="109" t="s">
        <v>220</v>
      </c>
      <c r="AL5" s="109" t="s">
        <v>221</v>
      </c>
      <c r="AM5" s="109"/>
    </row>
    <row r="6" spans="2:39" ht="24" customHeight="1">
      <c r="B6" s="113" t="s">
        <v>222</v>
      </c>
      <c r="C6" s="114" t="s">
        <v>223</v>
      </c>
      <c r="D6" s="134"/>
      <c r="E6" s="414">
        <v>1</v>
      </c>
      <c r="F6" s="414"/>
      <c r="G6" s="414"/>
      <c r="H6" s="414"/>
      <c r="I6" s="134"/>
      <c r="J6" s="134"/>
      <c r="K6" s="134"/>
      <c r="L6" s="114" t="s">
        <v>223</v>
      </c>
      <c r="M6" s="134"/>
      <c r="N6" s="414">
        <v>1</v>
      </c>
      <c r="O6" s="414"/>
      <c r="P6" s="414"/>
      <c r="Q6" s="414"/>
      <c r="R6" s="134"/>
      <c r="S6" s="134"/>
      <c r="T6" s="134"/>
      <c r="U6" s="415" t="str">
        <f>IF(COUNTIF(AB6:AB7,FALSE)&lt;1,"無","有")</f>
        <v>無</v>
      </c>
      <c r="V6" s="417"/>
      <c r="W6" s="115"/>
      <c r="X6" s="115"/>
      <c r="Y6" s="115"/>
      <c r="Z6" s="115"/>
      <c r="AA6" s="115"/>
      <c r="AB6" s="115" t="b">
        <f t="shared" ref="AB6:AB12" si="0">IF(E6=N6,TRUE,FALSE)</f>
        <v>1</v>
      </c>
      <c r="AC6" s="115"/>
      <c r="AE6" s="116" t="s">
        <v>53</v>
      </c>
      <c r="AF6" s="117" t="str">
        <f>IF(U6="有",IF(V6="","（エラー）未記入","（正常）記入済み"),"記入不要")</f>
        <v>記入不要</v>
      </c>
      <c r="AG6" s="103" t="s">
        <v>224</v>
      </c>
      <c r="AI6" s="109" t="s">
        <v>225</v>
      </c>
      <c r="AJ6" s="109"/>
      <c r="AK6" s="109"/>
      <c r="AL6" s="109"/>
      <c r="AM6" s="109"/>
    </row>
    <row r="7" spans="2:39" ht="24" customHeight="1">
      <c r="B7" s="118"/>
      <c r="C7" s="119" t="s">
        <v>226</v>
      </c>
      <c r="D7" s="136"/>
      <c r="E7" s="419">
        <v>100</v>
      </c>
      <c r="F7" s="419"/>
      <c r="G7" s="419"/>
      <c r="H7" s="419"/>
      <c r="I7" s="136" t="s">
        <v>227</v>
      </c>
      <c r="J7" s="136"/>
      <c r="K7" s="136"/>
      <c r="L7" s="119" t="s">
        <v>226</v>
      </c>
      <c r="M7" s="136"/>
      <c r="N7" s="419">
        <v>100</v>
      </c>
      <c r="O7" s="419"/>
      <c r="P7" s="419"/>
      <c r="Q7" s="419"/>
      <c r="R7" s="136" t="s">
        <v>227</v>
      </c>
      <c r="S7" s="136"/>
      <c r="T7" s="120"/>
      <c r="U7" s="416"/>
      <c r="V7" s="418"/>
      <c r="W7" s="115"/>
      <c r="X7" s="115"/>
      <c r="Y7" s="115"/>
      <c r="Z7" s="115"/>
      <c r="AA7" s="115"/>
      <c r="AB7" s="115" t="b">
        <f t="shared" si="0"/>
        <v>1</v>
      </c>
      <c r="AC7" s="115"/>
      <c r="AI7" s="109" t="s">
        <v>228</v>
      </c>
      <c r="AJ7" s="109"/>
      <c r="AK7" s="109"/>
      <c r="AL7" s="109"/>
      <c r="AM7" s="109"/>
    </row>
    <row r="8" spans="2:39" ht="24" customHeight="1">
      <c r="B8" s="425" t="s">
        <v>229</v>
      </c>
      <c r="C8" s="121" t="s">
        <v>223</v>
      </c>
      <c r="D8" s="122"/>
      <c r="E8" s="414">
        <v>1</v>
      </c>
      <c r="F8" s="414"/>
      <c r="G8" s="414"/>
      <c r="H8" s="414"/>
      <c r="I8" s="134"/>
      <c r="J8" s="134"/>
      <c r="K8" s="134"/>
      <c r="L8" s="121" t="s">
        <v>223</v>
      </c>
      <c r="M8" s="122"/>
      <c r="N8" s="414">
        <v>1</v>
      </c>
      <c r="O8" s="414"/>
      <c r="P8" s="414"/>
      <c r="Q8" s="414"/>
      <c r="R8" s="134"/>
      <c r="S8" s="134"/>
      <c r="T8" s="134"/>
      <c r="U8" s="415" t="str">
        <f>IF(COUNTIF(AB8:AB9,FALSE)&lt;1,"無","有")</f>
        <v>無</v>
      </c>
      <c r="V8" s="417"/>
      <c r="W8" s="115"/>
      <c r="X8" s="115"/>
      <c r="Y8" s="115"/>
      <c r="Z8" s="115"/>
      <c r="AA8" s="115"/>
      <c r="AB8" s="115" t="b">
        <f t="shared" si="0"/>
        <v>1</v>
      </c>
      <c r="AC8" s="115"/>
      <c r="AE8" s="123" t="s">
        <v>53</v>
      </c>
      <c r="AF8" s="117" t="str">
        <f>IF(U8="有",IF(V8="","（エラー）未記入","（正常）記入済み"),"記入不要")</f>
        <v>記入不要</v>
      </c>
      <c r="AG8" s="124" t="s">
        <v>230</v>
      </c>
      <c r="AI8" s="109" t="s">
        <v>231</v>
      </c>
      <c r="AJ8" s="109"/>
      <c r="AK8" s="109"/>
      <c r="AL8" s="109"/>
      <c r="AM8" s="109"/>
    </row>
    <row r="9" spans="2:39" ht="24" customHeight="1">
      <c r="B9" s="426"/>
      <c r="C9" s="125" t="s">
        <v>232</v>
      </c>
      <c r="D9" s="126"/>
      <c r="E9" s="419">
        <v>100</v>
      </c>
      <c r="F9" s="419"/>
      <c r="G9" s="419"/>
      <c r="H9" s="419"/>
      <c r="I9" s="136" t="s">
        <v>227</v>
      </c>
      <c r="J9" s="136"/>
      <c r="K9" s="136"/>
      <c r="L9" s="125" t="s">
        <v>232</v>
      </c>
      <c r="M9" s="126"/>
      <c r="N9" s="419">
        <v>100</v>
      </c>
      <c r="O9" s="419"/>
      <c r="P9" s="419"/>
      <c r="Q9" s="419"/>
      <c r="R9" s="136" t="s">
        <v>227</v>
      </c>
      <c r="S9" s="136"/>
      <c r="T9" s="120"/>
      <c r="U9" s="416"/>
      <c r="V9" s="418"/>
      <c r="W9" s="115"/>
      <c r="X9" s="115"/>
      <c r="Y9" s="115"/>
      <c r="Z9" s="115"/>
      <c r="AA9" s="115"/>
      <c r="AB9" s="115" t="b">
        <f t="shared" si="0"/>
        <v>1</v>
      </c>
      <c r="AC9" s="115"/>
      <c r="AE9" s="124"/>
      <c r="AG9" s="124"/>
      <c r="AI9" s="109" t="s">
        <v>233</v>
      </c>
      <c r="AJ9" s="109"/>
      <c r="AK9" s="109"/>
      <c r="AL9" s="109"/>
      <c r="AM9" s="109"/>
    </row>
    <row r="10" spans="2:39" ht="24" customHeight="1">
      <c r="B10" s="434" t="s">
        <v>234</v>
      </c>
      <c r="C10" s="121" t="s">
        <v>223</v>
      </c>
      <c r="D10" s="122"/>
      <c r="E10" s="414">
        <v>1</v>
      </c>
      <c r="F10" s="414"/>
      <c r="G10" s="414"/>
      <c r="H10" s="414"/>
      <c r="I10" s="134"/>
      <c r="J10" s="134"/>
      <c r="K10" s="134"/>
      <c r="L10" s="121" t="s">
        <v>223</v>
      </c>
      <c r="M10" s="122"/>
      <c r="N10" s="414">
        <v>1</v>
      </c>
      <c r="O10" s="414"/>
      <c r="P10" s="414"/>
      <c r="Q10" s="414"/>
      <c r="R10" s="134"/>
      <c r="S10" s="134"/>
      <c r="T10" s="134"/>
      <c r="U10" s="415" t="str">
        <f>IF(COUNTIF(AB10:AB11,FALSE)&lt;1,"無","有")</f>
        <v>無</v>
      </c>
      <c r="V10" s="417"/>
      <c r="W10" s="115"/>
      <c r="X10" s="115"/>
      <c r="Y10" s="115"/>
      <c r="Z10" s="115"/>
      <c r="AA10" s="115"/>
      <c r="AB10" s="115" t="b">
        <f t="shared" si="0"/>
        <v>1</v>
      </c>
      <c r="AC10" s="115"/>
      <c r="AE10" s="123" t="s">
        <v>53</v>
      </c>
      <c r="AF10" s="117" t="str">
        <f>IF(U10="有",IF(V10="","（エラー）未記入","（正常）記入済み"),"記入不要")</f>
        <v>記入不要</v>
      </c>
      <c r="AG10" s="124" t="s">
        <v>235</v>
      </c>
      <c r="AI10" s="109" t="s">
        <v>236</v>
      </c>
      <c r="AJ10" s="109"/>
      <c r="AK10" s="109"/>
      <c r="AL10" s="109"/>
      <c r="AM10" s="109"/>
    </row>
    <row r="11" spans="2:39" ht="24" customHeight="1">
      <c r="B11" s="435"/>
      <c r="C11" s="125" t="s">
        <v>232</v>
      </c>
      <c r="D11" s="126"/>
      <c r="E11" s="419">
        <v>100</v>
      </c>
      <c r="F11" s="419"/>
      <c r="G11" s="419"/>
      <c r="H11" s="419"/>
      <c r="I11" s="136" t="s">
        <v>227</v>
      </c>
      <c r="J11" s="136"/>
      <c r="K11" s="136"/>
      <c r="L11" s="125" t="s">
        <v>232</v>
      </c>
      <c r="M11" s="126"/>
      <c r="N11" s="419">
        <v>100</v>
      </c>
      <c r="O11" s="419"/>
      <c r="P11" s="419"/>
      <c r="Q11" s="419"/>
      <c r="R11" s="136" t="s">
        <v>227</v>
      </c>
      <c r="S11" s="136"/>
      <c r="T11" s="120"/>
      <c r="U11" s="416"/>
      <c r="V11" s="418"/>
      <c r="W11" s="115"/>
      <c r="X11" s="115"/>
      <c r="Y11" s="115"/>
      <c r="Z11" s="115"/>
      <c r="AA11" s="115"/>
      <c r="AB11" s="115" t="b">
        <f t="shared" si="0"/>
        <v>1</v>
      </c>
      <c r="AC11" s="115"/>
      <c r="AG11" s="124"/>
      <c r="AI11" s="109" t="s">
        <v>237</v>
      </c>
      <c r="AJ11" s="109"/>
      <c r="AK11" s="109"/>
      <c r="AL11" s="109"/>
      <c r="AM11" s="109"/>
    </row>
    <row r="12" spans="2:39" ht="36" customHeight="1">
      <c r="B12" s="113" t="s">
        <v>238</v>
      </c>
      <c r="C12" s="114" t="s">
        <v>239</v>
      </c>
      <c r="D12" s="134"/>
      <c r="E12" s="427">
        <v>210</v>
      </c>
      <c r="F12" s="427"/>
      <c r="G12" s="427"/>
      <c r="H12" s="427"/>
      <c r="I12" s="134" t="s">
        <v>240</v>
      </c>
      <c r="J12" s="134"/>
      <c r="K12" s="134"/>
      <c r="L12" s="114" t="s">
        <v>239</v>
      </c>
      <c r="M12" s="134"/>
      <c r="N12" s="427">
        <v>234.47</v>
      </c>
      <c r="O12" s="427"/>
      <c r="P12" s="427"/>
      <c r="Q12" s="427"/>
      <c r="R12" s="134" t="s">
        <v>240</v>
      </c>
      <c r="S12" s="134"/>
      <c r="T12" s="127"/>
      <c r="U12" s="128" t="str">
        <f>IF(COUNTIF(AB12:AB12,FALSE)&lt;1,"無","有")</f>
        <v>有</v>
      </c>
      <c r="V12" s="129" t="s">
        <v>241</v>
      </c>
      <c r="W12" s="115"/>
      <c r="X12" s="115"/>
      <c r="Y12" s="115"/>
      <c r="Z12" s="115"/>
      <c r="AA12" s="115"/>
      <c r="AB12" s="115" t="b">
        <f t="shared" si="0"/>
        <v>0</v>
      </c>
      <c r="AC12" s="115"/>
      <c r="AE12" s="116" t="s">
        <v>53</v>
      </c>
      <c r="AF12" s="117" t="str">
        <f>IF(U12="有",IF(V12="","（エラー）未記入","（正常）記入済み"),"記入不要")</f>
        <v>（正常）記入済み</v>
      </c>
      <c r="AI12" s="109" t="s">
        <v>242</v>
      </c>
      <c r="AJ12" s="109"/>
      <c r="AK12" s="109"/>
      <c r="AL12" s="109"/>
      <c r="AM12" s="109"/>
    </row>
    <row r="13" spans="2:39" ht="24" customHeight="1">
      <c r="B13" s="113" t="s">
        <v>243</v>
      </c>
      <c r="C13" s="428" t="s">
        <v>231</v>
      </c>
      <c r="D13" s="429"/>
      <c r="E13" s="429"/>
      <c r="F13" s="429"/>
      <c r="G13" s="430"/>
      <c r="H13" s="431"/>
      <c r="I13" s="432"/>
      <c r="J13" s="432"/>
      <c r="K13" s="433"/>
      <c r="L13" s="428" t="s">
        <v>231</v>
      </c>
      <c r="M13" s="429"/>
      <c r="N13" s="429"/>
      <c r="O13" s="429"/>
      <c r="P13" s="430"/>
      <c r="Q13" s="431"/>
      <c r="R13" s="432"/>
      <c r="S13" s="432"/>
      <c r="T13" s="433"/>
      <c r="U13" s="445"/>
      <c r="V13" s="436"/>
      <c r="W13" s="115"/>
      <c r="X13" s="115"/>
      <c r="Y13" s="115"/>
      <c r="Z13" s="115"/>
      <c r="AA13" s="115"/>
      <c r="AB13" s="115" t="b">
        <f>IF(C13&amp;H13=L13&amp;Q13,TRUE,FALSE)</f>
        <v>1</v>
      </c>
      <c r="AC13" s="115"/>
      <c r="AE13" s="116"/>
      <c r="AF13" s="117"/>
      <c r="AG13" s="103" t="s">
        <v>244</v>
      </c>
      <c r="AI13" s="109" t="s">
        <v>245</v>
      </c>
      <c r="AJ13" s="109"/>
      <c r="AK13" s="109"/>
      <c r="AL13" s="109"/>
      <c r="AM13" s="109"/>
    </row>
    <row r="14" spans="2:39" ht="24" customHeight="1">
      <c r="B14" s="118"/>
      <c r="C14" s="439"/>
      <c r="D14" s="440"/>
      <c r="E14" s="440"/>
      <c r="F14" s="440"/>
      <c r="G14" s="441"/>
      <c r="H14" s="442"/>
      <c r="I14" s="443"/>
      <c r="J14" s="443"/>
      <c r="K14" s="444"/>
      <c r="L14" s="439"/>
      <c r="M14" s="440"/>
      <c r="N14" s="440"/>
      <c r="O14" s="440"/>
      <c r="P14" s="441"/>
      <c r="Q14" s="442"/>
      <c r="R14" s="443"/>
      <c r="S14" s="443"/>
      <c r="T14" s="444"/>
      <c r="U14" s="446"/>
      <c r="V14" s="437"/>
      <c r="W14" s="115"/>
      <c r="X14" s="115"/>
      <c r="Y14" s="115"/>
      <c r="Z14" s="115"/>
      <c r="AA14" s="115"/>
      <c r="AB14" s="115" t="b">
        <f>IF(C14&amp;H14=L14&amp;Q14,TRUE,FALSE)</f>
        <v>1</v>
      </c>
      <c r="AC14" s="115"/>
      <c r="AI14" s="109" t="s">
        <v>246</v>
      </c>
      <c r="AJ14" s="109"/>
      <c r="AK14" s="109"/>
      <c r="AL14" s="109"/>
      <c r="AM14" s="109"/>
    </row>
    <row r="15" spans="2:39" ht="24" customHeight="1">
      <c r="B15" s="118"/>
      <c r="C15" s="439"/>
      <c r="D15" s="440"/>
      <c r="E15" s="440"/>
      <c r="F15" s="440"/>
      <c r="G15" s="441"/>
      <c r="H15" s="442"/>
      <c r="I15" s="443"/>
      <c r="J15" s="443"/>
      <c r="K15" s="444"/>
      <c r="L15" s="439"/>
      <c r="M15" s="440"/>
      <c r="N15" s="440"/>
      <c r="O15" s="440"/>
      <c r="P15" s="441"/>
      <c r="Q15" s="442"/>
      <c r="R15" s="443"/>
      <c r="S15" s="443"/>
      <c r="T15" s="444"/>
      <c r="U15" s="446"/>
      <c r="V15" s="437"/>
      <c r="W15" s="115"/>
      <c r="X15" s="115"/>
      <c r="Y15" s="115"/>
      <c r="Z15" s="115"/>
      <c r="AA15" s="115"/>
      <c r="AB15" s="115" t="b">
        <f>IF(C15&amp;H15=L15&amp;Q15,TRUE,FALSE)</f>
        <v>1</v>
      </c>
      <c r="AC15" s="115"/>
      <c r="AI15" s="109" t="s">
        <v>247</v>
      </c>
      <c r="AJ15" s="109"/>
      <c r="AK15" s="109"/>
      <c r="AL15" s="109"/>
      <c r="AM15" s="109"/>
    </row>
    <row r="16" spans="2:39" ht="24" customHeight="1">
      <c r="B16" s="118"/>
      <c r="C16" s="439"/>
      <c r="D16" s="440"/>
      <c r="E16" s="440"/>
      <c r="F16" s="440"/>
      <c r="G16" s="441"/>
      <c r="H16" s="442"/>
      <c r="I16" s="443"/>
      <c r="J16" s="443"/>
      <c r="K16" s="444"/>
      <c r="L16" s="439"/>
      <c r="M16" s="440"/>
      <c r="N16" s="440"/>
      <c r="O16" s="440"/>
      <c r="P16" s="441"/>
      <c r="Q16" s="442"/>
      <c r="R16" s="443"/>
      <c r="S16" s="443"/>
      <c r="T16" s="444"/>
      <c r="U16" s="446"/>
      <c r="V16" s="437"/>
      <c r="W16" s="115"/>
      <c r="X16" s="115"/>
      <c r="Y16" s="115"/>
      <c r="Z16" s="115"/>
      <c r="AA16" s="115"/>
      <c r="AB16" s="115" t="b">
        <f>IF(C16&amp;H16=L16&amp;Q16,TRUE,FALSE)</f>
        <v>1</v>
      </c>
      <c r="AC16" s="115"/>
      <c r="AI16" s="109" t="s">
        <v>248</v>
      </c>
      <c r="AJ16" s="109"/>
      <c r="AK16" s="109"/>
      <c r="AL16" s="109"/>
      <c r="AM16" s="109"/>
    </row>
    <row r="17" spans="2:39" ht="24" customHeight="1">
      <c r="B17" s="118"/>
      <c r="C17" s="439"/>
      <c r="D17" s="440"/>
      <c r="E17" s="440"/>
      <c r="F17" s="440"/>
      <c r="G17" s="441"/>
      <c r="H17" s="442"/>
      <c r="I17" s="443"/>
      <c r="J17" s="443"/>
      <c r="K17" s="444"/>
      <c r="L17" s="439"/>
      <c r="M17" s="440"/>
      <c r="N17" s="440"/>
      <c r="O17" s="440"/>
      <c r="P17" s="441"/>
      <c r="Q17" s="442"/>
      <c r="R17" s="443"/>
      <c r="S17" s="443"/>
      <c r="T17" s="444"/>
      <c r="U17" s="446"/>
      <c r="V17" s="437"/>
      <c r="W17" s="115"/>
      <c r="X17" s="115"/>
      <c r="Y17" s="115"/>
      <c r="Z17" s="115"/>
      <c r="AA17" s="115"/>
      <c r="AB17" s="115" t="b">
        <f>IF(C17&amp;H17=L17&amp;Q17,TRUE,FALSE)</f>
        <v>1</v>
      </c>
      <c r="AC17" s="115"/>
      <c r="AI17" s="109" t="s">
        <v>249</v>
      </c>
      <c r="AJ17" s="109"/>
      <c r="AK17" s="109"/>
      <c r="AL17" s="109"/>
      <c r="AM17" s="109"/>
    </row>
    <row r="18" spans="2:39" ht="24" customHeight="1">
      <c r="B18" s="130"/>
      <c r="C18" s="448" t="s">
        <v>250</v>
      </c>
      <c r="D18" s="449"/>
      <c r="E18" s="450"/>
      <c r="F18" s="450"/>
      <c r="G18" s="450"/>
      <c r="H18" s="450"/>
      <c r="I18" s="450"/>
      <c r="J18" s="450"/>
      <c r="K18" s="451"/>
      <c r="L18" s="448" t="s">
        <v>250</v>
      </c>
      <c r="M18" s="449"/>
      <c r="N18" s="450"/>
      <c r="O18" s="450"/>
      <c r="P18" s="450"/>
      <c r="Q18" s="450"/>
      <c r="R18" s="450"/>
      <c r="S18" s="450"/>
      <c r="T18" s="451"/>
      <c r="U18" s="447"/>
      <c r="V18" s="438"/>
      <c r="W18" s="115"/>
      <c r="X18" s="115"/>
      <c r="Y18" s="115"/>
      <c r="Z18" s="115"/>
      <c r="AA18" s="115"/>
      <c r="AB18" s="115"/>
      <c r="AC18" s="115"/>
      <c r="AI18" s="109" t="s">
        <v>251</v>
      </c>
      <c r="AJ18" s="109"/>
      <c r="AK18" s="109"/>
      <c r="AL18" s="109"/>
      <c r="AM18" s="109"/>
    </row>
    <row r="19" spans="2:39" ht="30" customHeight="1">
      <c r="B19" s="452" t="s">
        <v>252</v>
      </c>
      <c r="C19" s="455"/>
      <c r="D19" s="456"/>
      <c r="E19" s="457" t="s">
        <v>253</v>
      </c>
      <c r="F19" s="457"/>
      <c r="G19" s="457"/>
      <c r="H19" s="457"/>
      <c r="I19" s="457"/>
      <c r="J19" s="457"/>
      <c r="K19" s="458"/>
      <c r="L19" s="455"/>
      <c r="M19" s="456"/>
      <c r="N19" s="457" t="s">
        <v>253</v>
      </c>
      <c r="O19" s="457"/>
      <c r="P19" s="457"/>
      <c r="Q19" s="457"/>
      <c r="R19" s="457"/>
      <c r="S19" s="457"/>
      <c r="T19" s="458"/>
      <c r="U19" s="465" t="str">
        <f>IF(COUNTIF(AB19:AB32,FALSE)&lt;1,"無","有")</f>
        <v>無</v>
      </c>
      <c r="V19" s="417"/>
      <c r="W19" s="115"/>
      <c r="X19" s="115" t="b">
        <f>IF(C19="●",TRUE,FALSE)</f>
        <v>0</v>
      </c>
      <c r="Y19" s="115"/>
      <c r="Z19" s="115" t="b">
        <f>IF(L19="●",TRUE,FALSE)</f>
        <v>0</v>
      </c>
      <c r="AA19" s="115"/>
      <c r="AB19" s="115" t="b">
        <f>IF(X19=Z19,TRUE,FALSE)</f>
        <v>1</v>
      </c>
      <c r="AC19" s="115"/>
      <c r="AE19" s="116" t="s">
        <v>53</v>
      </c>
      <c r="AF19" s="117" t="str">
        <f>IF(U19="有",IF(V19="","（エラー）未記入","（正常）記入済み"),"記入不要")</f>
        <v>記入不要</v>
      </c>
      <c r="AI19" s="109" t="s">
        <v>254</v>
      </c>
      <c r="AJ19" s="109"/>
      <c r="AK19" s="109"/>
      <c r="AL19" s="109"/>
      <c r="AM19" s="109"/>
    </row>
    <row r="20" spans="2:39" ht="30" customHeight="1">
      <c r="B20" s="453"/>
      <c r="C20" s="459"/>
      <c r="D20" s="460"/>
      <c r="E20" s="461" t="s">
        <v>255</v>
      </c>
      <c r="F20" s="461"/>
      <c r="G20" s="461"/>
      <c r="H20" s="461"/>
      <c r="I20" s="461"/>
      <c r="J20" s="461"/>
      <c r="K20" s="462"/>
      <c r="L20" s="459"/>
      <c r="M20" s="460"/>
      <c r="N20" s="461" t="s">
        <v>255</v>
      </c>
      <c r="O20" s="461"/>
      <c r="P20" s="461"/>
      <c r="Q20" s="461"/>
      <c r="R20" s="461"/>
      <c r="S20" s="461"/>
      <c r="T20" s="462"/>
      <c r="U20" s="466"/>
      <c r="V20" s="418"/>
      <c r="W20" s="115"/>
      <c r="X20" s="115" t="b">
        <f>IF(C20="●",TRUE,FALSE)</f>
        <v>0</v>
      </c>
      <c r="Y20" s="115"/>
      <c r="Z20" s="115" t="b">
        <f>IF(L20="●",TRUE,FALSE)</f>
        <v>0</v>
      </c>
      <c r="AA20" s="115"/>
      <c r="AB20" s="115" t="b">
        <f>IF(X20=Z20,TRUE,FALSE)</f>
        <v>1</v>
      </c>
      <c r="AC20" s="115"/>
      <c r="AI20" s="109" t="s">
        <v>256</v>
      </c>
      <c r="AJ20" s="109"/>
      <c r="AK20" s="109"/>
      <c r="AL20" s="109"/>
      <c r="AM20" s="109"/>
    </row>
    <row r="21" spans="2:39" ht="30" customHeight="1">
      <c r="B21" s="453"/>
      <c r="C21" s="459" t="s">
        <v>257</v>
      </c>
      <c r="D21" s="460"/>
      <c r="E21" s="461" t="s">
        <v>258</v>
      </c>
      <c r="F21" s="461"/>
      <c r="G21" s="461"/>
      <c r="H21" s="461"/>
      <c r="I21" s="461"/>
      <c r="J21" s="461"/>
      <c r="K21" s="462"/>
      <c r="L21" s="459" t="s">
        <v>257</v>
      </c>
      <c r="M21" s="460"/>
      <c r="N21" s="461" t="s">
        <v>259</v>
      </c>
      <c r="O21" s="461"/>
      <c r="P21" s="461"/>
      <c r="Q21" s="461"/>
      <c r="R21" s="461"/>
      <c r="S21" s="461"/>
      <c r="T21" s="462"/>
      <c r="U21" s="466"/>
      <c r="V21" s="418"/>
      <c r="W21" s="115"/>
      <c r="X21" s="115" t="b">
        <f>IF(C21="●",TRUE,FALSE)</f>
        <v>1</v>
      </c>
      <c r="Y21" s="115"/>
      <c r="Z21" s="115" t="b">
        <f>IF(L21="●",TRUE,FALSE)</f>
        <v>1</v>
      </c>
      <c r="AA21" s="115"/>
      <c r="AB21" s="115" t="b">
        <f>IF(X21=Z21,TRUE,FALSE)</f>
        <v>1</v>
      </c>
      <c r="AC21" s="115"/>
      <c r="AI21" s="109" t="s">
        <v>260</v>
      </c>
      <c r="AJ21" s="109"/>
      <c r="AK21" s="109"/>
      <c r="AL21" s="109"/>
      <c r="AM21" s="109"/>
    </row>
    <row r="22" spans="2:39" ht="45" customHeight="1">
      <c r="B22" s="453"/>
      <c r="C22" s="459"/>
      <c r="D22" s="460"/>
      <c r="E22" s="461" t="s">
        <v>892</v>
      </c>
      <c r="F22" s="461"/>
      <c r="G22" s="461"/>
      <c r="H22" s="461"/>
      <c r="I22" s="461"/>
      <c r="J22" s="461"/>
      <c r="K22" s="462"/>
      <c r="L22" s="459"/>
      <c r="M22" s="460"/>
      <c r="N22" s="461" t="s">
        <v>894</v>
      </c>
      <c r="O22" s="461"/>
      <c r="P22" s="461"/>
      <c r="Q22" s="461"/>
      <c r="R22" s="461"/>
      <c r="S22" s="461"/>
      <c r="T22" s="462"/>
      <c r="U22" s="466"/>
      <c r="V22" s="418"/>
      <c r="W22" s="115"/>
      <c r="X22" s="115" t="b">
        <f>IF(C22="●",TRUE,FALSE)</f>
        <v>0</v>
      </c>
      <c r="Y22" s="115"/>
      <c r="Z22" s="115" t="b">
        <f>IF(L22="●",TRUE,FALSE)</f>
        <v>0</v>
      </c>
      <c r="AA22" s="115"/>
      <c r="AB22" s="115" t="b">
        <f>IF(X22=Z22,TRUE,FALSE)</f>
        <v>1</v>
      </c>
      <c r="AC22" s="115"/>
      <c r="AI22" s="109" t="s">
        <v>261</v>
      </c>
      <c r="AJ22" s="109"/>
      <c r="AK22" s="109"/>
      <c r="AL22" s="109"/>
      <c r="AM22" s="109"/>
    </row>
    <row r="23" spans="2:39" ht="30" customHeight="1">
      <c r="B23" s="453"/>
      <c r="C23" s="459"/>
      <c r="D23" s="460"/>
      <c r="E23" s="461" t="s">
        <v>893</v>
      </c>
      <c r="F23" s="461"/>
      <c r="G23" s="461"/>
      <c r="H23" s="461"/>
      <c r="I23" s="461"/>
      <c r="J23" s="461"/>
      <c r="K23" s="462"/>
      <c r="L23" s="459"/>
      <c r="M23" s="460"/>
      <c r="N23" s="461" t="s">
        <v>895</v>
      </c>
      <c r="O23" s="461"/>
      <c r="P23" s="461"/>
      <c r="Q23" s="461"/>
      <c r="R23" s="461"/>
      <c r="S23" s="461"/>
      <c r="T23" s="462"/>
      <c r="U23" s="466"/>
      <c r="V23" s="418"/>
      <c r="W23" s="115"/>
      <c r="X23" s="115" t="b">
        <f>IF(C23="●",TRUE,FALSE)</f>
        <v>0</v>
      </c>
      <c r="Y23" s="115"/>
      <c r="Z23" s="115" t="b">
        <f>IF(L23="●",TRUE,FALSE)</f>
        <v>0</v>
      </c>
      <c r="AA23" s="115"/>
      <c r="AB23" s="115" t="b">
        <f t="shared" ref="AB23:AB30" si="1">IF(X23=Z23,TRUE,FALSE)</f>
        <v>1</v>
      </c>
      <c r="AC23" s="115"/>
      <c r="AI23" s="109" t="s">
        <v>262</v>
      </c>
      <c r="AJ23" s="109"/>
      <c r="AK23" s="109"/>
      <c r="AL23" s="109"/>
      <c r="AM23" s="109"/>
    </row>
    <row r="24" spans="2:39" ht="34.5" customHeight="1">
      <c r="B24" s="453"/>
      <c r="C24" s="98" t="s">
        <v>263</v>
      </c>
      <c r="D24" s="131"/>
      <c r="E24" s="461" t="s">
        <v>264</v>
      </c>
      <c r="F24" s="461"/>
      <c r="G24" s="461"/>
      <c r="H24" s="461"/>
      <c r="I24" s="461"/>
      <c r="J24" s="461"/>
      <c r="K24" s="462"/>
      <c r="L24" s="98" t="s">
        <v>263</v>
      </c>
      <c r="M24" s="131"/>
      <c r="N24" s="461" t="s">
        <v>265</v>
      </c>
      <c r="O24" s="461"/>
      <c r="P24" s="461"/>
      <c r="Q24" s="461"/>
      <c r="R24" s="461"/>
      <c r="S24" s="461"/>
      <c r="T24" s="462"/>
      <c r="U24" s="466"/>
      <c r="V24" s="418"/>
      <c r="W24" s="115"/>
      <c r="X24" s="115" t="b">
        <f>IF(D24="●",TRUE,FALSE)</f>
        <v>0</v>
      </c>
      <c r="Y24" s="115"/>
      <c r="Z24" s="115" t="b">
        <f>IF(M24="●",TRUE,FALSE)</f>
        <v>0</v>
      </c>
      <c r="AA24" s="115"/>
      <c r="AB24" s="115" t="b">
        <f t="shared" si="1"/>
        <v>1</v>
      </c>
      <c r="AC24" s="115"/>
      <c r="AI24" s="109" t="s">
        <v>266</v>
      </c>
      <c r="AJ24" s="109"/>
      <c r="AK24" s="109"/>
      <c r="AL24" s="109"/>
      <c r="AM24" s="109"/>
    </row>
    <row r="25" spans="2:39" ht="34.5" customHeight="1">
      <c r="B25" s="453"/>
      <c r="C25" s="98" t="s">
        <v>267</v>
      </c>
      <c r="D25" s="131"/>
      <c r="E25" s="461" t="s">
        <v>268</v>
      </c>
      <c r="F25" s="461"/>
      <c r="G25" s="461"/>
      <c r="H25" s="461"/>
      <c r="I25" s="461"/>
      <c r="J25" s="461"/>
      <c r="K25" s="462"/>
      <c r="L25" s="98" t="s">
        <v>267</v>
      </c>
      <c r="M25" s="131"/>
      <c r="N25" s="461" t="s">
        <v>269</v>
      </c>
      <c r="O25" s="461"/>
      <c r="P25" s="461"/>
      <c r="Q25" s="461"/>
      <c r="R25" s="461"/>
      <c r="S25" s="461"/>
      <c r="T25" s="462"/>
      <c r="U25" s="466"/>
      <c r="V25" s="418"/>
      <c r="W25" s="115"/>
      <c r="X25" s="115" t="b">
        <f t="shared" ref="X25:X28" si="2">IF(D25="●",TRUE,FALSE)</f>
        <v>0</v>
      </c>
      <c r="Y25" s="115"/>
      <c r="Z25" s="115" t="b">
        <f t="shared" ref="Z25:Z28" si="3">IF(M25="●",TRUE,FALSE)</f>
        <v>0</v>
      </c>
      <c r="AA25" s="115"/>
      <c r="AB25" s="115" t="b">
        <f t="shared" si="1"/>
        <v>1</v>
      </c>
      <c r="AC25" s="115"/>
      <c r="AI25" s="109" t="s">
        <v>270</v>
      </c>
      <c r="AJ25" s="109"/>
      <c r="AK25" s="109"/>
      <c r="AL25" s="109"/>
      <c r="AM25" s="109"/>
    </row>
    <row r="26" spans="2:39" ht="34.5" customHeight="1">
      <c r="B26" s="453"/>
      <c r="C26" s="98" t="s">
        <v>896</v>
      </c>
      <c r="D26" s="131"/>
      <c r="E26" s="461" t="s">
        <v>275</v>
      </c>
      <c r="F26" s="461"/>
      <c r="G26" s="461"/>
      <c r="H26" s="461"/>
      <c r="I26" s="461"/>
      <c r="J26" s="461"/>
      <c r="K26" s="462"/>
      <c r="L26" s="98" t="s">
        <v>896</v>
      </c>
      <c r="M26" s="131"/>
      <c r="N26" s="461" t="s">
        <v>276</v>
      </c>
      <c r="O26" s="461"/>
      <c r="P26" s="461"/>
      <c r="Q26" s="461"/>
      <c r="R26" s="461"/>
      <c r="S26" s="461"/>
      <c r="T26" s="462"/>
      <c r="U26" s="466"/>
      <c r="V26" s="418"/>
      <c r="W26" s="115"/>
      <c r="X26" s="115" t="b">
        <f t="shared" si="2"/>
        <v>0</v>
      </c>
      <c r="Y26" s="115"/>
      <c r="Z26" s="115" t="b">
        <f t="shared" si="3"/>
        <v>0</v>
      </c>
      <c r="AA26" s="115"/>
      <c r="AB26" s="115" t="b">
        <f>IF(X26=Z26,TRUE,FALSE)</f>
        <v>1</v>
      </c>
      <c r="AC26" s="115"/>
      <c r="AI26" s="109" t="s">
        <v>277</v>
      </c>
      <c r="AJ26" s="109"/>
      <c r="AK26" s="109"/>
      <c r="AL26" s="109"/>
      <c r="AM26" s="109"/>
    </row>
    <row r="27" spans="2:39" ht="48.75" customHeight="1">
      <c r="B27" s="453"/>
      <c r="C27" s="98" t="s">
        <v>897</v>
      </c>
      <c r="D27" s="131"/>
      <c r="E27" s="461" t="s">
        <v>279</v>
      </c>
      <c r="F27" s="461"/>
      <c r="G27" s="461"/>
      <c r="H27" s="461"/>
      <c r="I27" s="461"/>
      <c r="J27" s="461"/>
      <c r="K27" s="462"/>
      <c r="L27" s="98" t="s">
        <v>897</v>
      </c>
      <c r="M27" s="131"/>
      <c r="N27" s="461" t="s">
        <v>280</v>
      </c>
      <c r="O27" s="461"/>
      <c r="P27" s="461"/>
      <c r="Q27" s="461"/>
      <c r="R27" s="461"/>
      <c r="S27" s="461"/>
      <c r="T27" s="462"/>
      <c r="U27" s="466"/>
      <c r="V27" s="418"/>
      <c r="W27" s="115"/>
      <c r="X27" s="115" t="b">
        <f t="shared" si="2"/>
        <v>0</v>
      </c>
      <c r="Y27" s="115"/>
      <c r="Z27" s="115" t="b">
        <f t="shared" si="3"/>
        <v>0</v>
      </c>
      <c r="AA27" s="115"/>
      <c r="AB27" s="115" t="b">
        <f>IF(X27=Z27,TRUE,FALSE)</f>
        <v>1</v>
      </c>
      <c r="AC27" s="115"/>
      <c r="AI27" s="109"/>
      <c r="AJ27" s="109"/>
      <c r="AK27" s="109"/>
      <c r="AL27" s="109"/>
      <c r="AM27" s="109"/>
    </row>
    <row r="28" spans="2:39" ht="27.75" customHeight="1">
      <c r="B28" s="453"/>
      <c r="C28" s="98" t="s">
        <v>274</v>
      </c>
      <c r="D28" s="131"/>
      <c r="E28" s="461" t="s">
        <v>282</v>
      </c>
      <c r="F28" s="461"/>
      <c r="G28" s="461"/>
      <c r="H28" s="461"/>
      <c r="I28" s="461"/>
      <c r="J28" s="461"/>
      <c r="K28" s="462"/>
      <c r="L28" s="98" t="s">
        <v>274</v>
      </c>
      <c r="M28" s="131"/>
      <c r="N28" s="461" t="s">
        <v>282</v>
      </c>
      <c r="O28" s="461"/>
      <c r="P28" s="461"/>
      <c r="Q28" s="461"/>
      <c r="R28" s="461"/>
      <c r="S28" s="461"/>
      <c r="T28" s="462"/>
      <c r="U28" s="466"/>
      <c r="V28" s="418"/>
      <c r="W28" s="115"/>
      <c r="X28" s="115" t="b">
        <f t="shared" si="2"/>
        <v>0</v>
      </c>
      <c r="Y28" s="115"/>
      <c r="Z28" s="115" t="b">
        <f t="shared" si="3"/>
        <v>0</v>
      </c>
      <c r="AA28" s="115"/>
      <c r="AB28" s="115" t="b">
        <f>IF(X28=Z28,TRUE,FALSE)</f>
        <v>1</v>
      </c>
      <c r="AC28" s="115"/>
      <c r="AI28" s="109"/>
      <c r="AJ28" s="109"/>
      <c r="AK28" s="109"/>
      <c r="AL28" s="109"/>
      <c r="AM28" s="109"/>
    </row>
    <row r="29" spans="2:39" ht="30" customHeight="1">
      <c r="B29" s="453"/>
      <c r="C29" s="459"/>
      <c r="D29" s="460"/>
      <c r="E29" s="461" t="s">
        <v>264</v>
      </c>
      <c r="F29" s="461"/>
      <c r="G29" s="461"/>
      <c r="H29" s="461"/>
      <c r="I29" s="461"/>
      <c r="J29" s="461"/>
      <c r="K29" s="462"/>
      <c r="L29" s="459"/>
      <c r="M29" s="460"/>
      <c r="N29" s="461" t="s">
        <v>265</v>
      </c>
      <c r="O29" s="461"/>
      <c r="P29" s="461"/>
      <c r="Q29" s="461"/>
      <c r="R29" s="461"/>
      <c r="S29" s="461"/>
      <c r="T29" s="462"/>
      <c r="U29" s="466"/>
      <c r="V29" s="418"/>
      <c r="W29" s="115"/>
      <c r="X29" s="115" t="b">
        <f>IF(C29="●",TRUE,FALSE)</f>
        <v>0</v>
      </c>
      <c r="Y29" s="115"/>
      <c r="Z29" s="115" t="b">
        <f>IF(L29="●",TRUE,FALSE)</f>
        <v>0</v>
      </c>
      <c r="AA29" s="115"/>
      <c r="AB29" s="115" t="b">
        <f t="shared" si="1"/>
        <v>1</v>
      </c>
      <c r="AC29" s="115"/>
    </row>
    <row r="30" spans="2:39" ht="30" customHeight="1">
      <c r="B30" s="453"/>
      <c r="C30" s="459"/>
      <c r="D30" s="460"/>
      <c r="E30" s="461" t="s">
        <v>268</v>
      </c>
      <c r="F30" s="461"/>
      <c r="G30" s="461"/>
      <c r="H30" s="461"/>
      <c r="I30" s="461"/>
      <c r="J30" s="461"/>
      <c r="K30" s="462"/>
      <c r="L30" s="459"/>
      <c r="M30" s="460"/>
      <c r="N30" s="461" t="s">
        <v>269</v>
      </c>
      <c r="O30" s="461"/>
      <c r="P30" s="461"/>
      <c r="Q30" s="461"/>
      <c r="R30" s="461"/>
      <c r="S30" s="461"/>
      <c r="T30" s="462"/>
      <c r="U30" s="466"/>
      <c r="V30" s="418"/>
      <c r="W30" s="115"/>
      <c r="X30" s="115" t="b">
        <f>IF(C30="●",TRUE,FALSE)</f>
        <v>0</v>
      </c>
      <c r="Y30" s="115"/>
      <c r="Z30" s="115" t="b">
        <f>IF(L30="●",TRUE,FALSE)</f>
        <v>0</v>
      </c>
      <c r="AA30" s="115"/>
      <c r="AB30" s="115" t="b">
        <f t="shared" si="1"/>
        <v>1</v>
      </c>
      <c r="AC30" s="115"/>
    </row>
    <row r="31" spans="2:39" ht="24" customHeight="1">
      <c r="B31" s="453"/>
      <c r="C31" s="459"/>
      <c r="D31" s="460"/>
      <c r="E31" s="461" t="s">
        <v>277</v>
      </c>
      <c r="F31" s="461"/>
      <c r="G31" s="461"/>
      <c r="H31" s="461"/>
      <c r="I31" s="461"/>
      <c r="J31" s="461"/>
      <c r="K31" s="462"/>
      <c r="L31" s="459"/>
      <c r="M31" s="460"/>
      <c r="N31" s="461" t="s">
        <v>277</v>
      </c>
      <c r="O31" s="461"/>
      <c r="P31" s="461"/>
      <c r="Q31" s="461"/>
      <c r="R31" s="461"/>
      <c r="S31" s="461"/>
      <c r="T31" s="462"/>
      <c r="U31" s="466"/>
      <c r="V31" s="418"/>
      <c r="W31" s="115"/>
      <c r="X31" s="115" t="b">
        <f>IF(C31="●",TRUE,FALSE)</f>
        <v>0</v>
      </c>
      <c r="Y31" s="115"/>
      <c r="Z31" s="115" t="b">
        <f>IF(L31="●",TRUE,FALSE)</f>
        <v>0</v>
      </c>
      <c r="AA31" s="115"/>
      <c r="AB31" s="115" t="b">
        <f>IF(X31=Z31,TRUE,FALSE)</f>
        <v>1</v>
      </c>
      <c r="AC31" s="115"/>
    </row>
    <row r="32" spans="2:39" ht="24" customHeight="1">
      <c r="B32" s="454"/>
      <c r="C32" s="463" t="s">
        <v>250</v>
      </c>
      <c r="D32" s="464"/>
      <c r="E32" s="450"/>
      <c r="F32" s="450"/>
      <c r="G32" s="450"/>
      <c r="H32" s="450"/>
      <c r="I32" s="450"/>
      <c r="J32" s="450"/>
      <c r="K32" s="451"/>
      <c r="L32" s="463" t="s">
        <v>250</v>
      </c>
      <c r="M32" s="464"/>
      <c r="N32" s="450"/>
      <c r="O32" s="450"/>
      <c r="P32" s="450"/>
      <c r="Q32" s="450"/>
      <c r="R32" s="450"/>
      <c r="S32" s="450"/>
      <c r="T32" s="451"/>
      <c r="U32" s="467"/>
      <c r="V32" s="468"/>
      <c r="W32" s="115"/>
      <c r="X32" s="115"/>
      <c r="Y32" s="115"/>
      <c r="Z32" s="115"/>
      <c r="AA32" s="115"/>
      <c r="AB32" s="115" t="b">
        <f>IF(E32=N32,TRUE,FALSE)</f>
        <v>1</v>
      </c>
      <c r="AC32" s="115"/>
    </row>
    <row r="33" spans="2:32" ht="30" customHeight="1">
      <c r="B33" s="113" t="s">
        <v>283</v>
      </c>
      <c r="C33" s="132"/>
      <c r="D33" s="457" t="s">
        <v>284</v>
      </c>
      <c r="E33" s="457"/>
      <c r="F33" s="457"/>
      <c r="G33" s="457"/>
      <c r="H33" s="457"/>
      <c r="I33" s="457"/>
      <c r="J33" s="457"/>
      <c r="K33" s="458"/>
      <c r="L33" s="132"/>
      <c r="M33" s="457" t="s">
        <v>285</v>
      </c>
      <c r="N33" s="457"/>
      <c r="O33" s="457"/>
      <c r="P33" s="457"/>
      <c r="Q33" s="457"/>
      <c r="R33" s="457"/>
      <c r="S33" s="457"/>
      <c r="T33" s="458"/>
      <c r="U33" s="415" t="str">
        <f>IF(COUNTIF(AB33:AB39,FALSE)&lt;1,"無","有")</f>
        <v>有</v>
      </c>
      <c r="V33" s="417" t="s">
        <v>286</v>
      </c>
      <c r="W33" s="115"/>
      <c r="X33" s="115" t="b">
        <f t="shared" ref="X33:X38" si="4">IF(C33="●",TRUE,FALSE)</f>
        <v>0</v>
      </c>
      <c r="Y33" s="115"/>
      <c r="Z33" s="115" t="b">
        <f t="shared" ref="Z33:Z38" si="5">IF(L33="●",TRUE,FALSE)</f>
        <v>0</v>
      </c>
      <c r="AA33" s="115"/>
      <c r="AB33" s="115" t="b">
        <f t="shared" ref="AB33:AB38" si="6">IF(X33=Z33,TRUE,FALSE)</f>
        <v>1</v>
      </c>
      <c r="AC33" s="115"/>
      <c r="AE33" s="116" t="s">
        <v>53</v>
      </c>
      <c r="AF33" s="117" t="str">
        <f>IF(U33="有",IF(V33="","（エラー）未記入","（正常）記入済み"),"記入不要")</f>
        <v>（正常）記入済み</v>
      </c>
    </row>
    <row r="34" spans="2:32" ht="30" customHeight="1">
      <c r="B34" s="118"/>
      <c r="C34" s="133"/>
      <c r="D34" s="461" t="s">
        <v>287</v>
      </c>
      <c r="E34" s="461"/>
      <c r="F34" s="461"/>
      <c r="G34" s="461"/>
      <c r="H34" s="461"/>
      <c r="I34" s="461"/>
      <c r="J34" s="461"/>
      <c r="K34" s="462"/>
      <c r="L34" s="133"/>
      <c r="M34" s="461" t="s">
        <v>287</v>
      </c>
      <c r="N34" s="461"/>
      <c r="O34" s="461"/>
      <c r="P34" s="461"/>
      <c r="Q34" s="461"/>
      <c r="R34" s="461"/>
      <c r="S34" s="461"/>
      <c r="T34" s="462"/>
      <c r="U34" s="416"/>
      <c r="V34" s="418"/>
      <c r="W34" s="115"/>
      <c r="X34" s="115" t="b">
        <f t="shared" si="4"/>
        <v>0</v>
      </c>
      <c r="Y34" s="115"/>
      <c r="Z34" s="115" t="b">
        <f t="shared" si="5"/>
        <v>0</v>
      </c>
      <c r="AA34" s="115"/>
      <c r="AB34" s="115" t="b">
        <f t="shared" si="6"/>
        <v>1</v>
      </c>
      <c r="AC34" s="115"/>
    </row>
    <row r="35" spans="2:32" ht="30" customHeight="1">
      <c r="B35" s="118"/>
      <c r="C35" s="133" t="s">
        <v>257</v>
      </c>
      <c r="D35" s="461" t="s">
        <v>288</v>
      </c>
      <c r="E35" s="461"/>
      <c r="F35" s="461"/>
      <c r="G35" s="461"/>
      <c r="H35" s="461"/>
      <c r="I35" s="461"/>
      <c r="J35" s="461"/>
      <c r="K35" s="462"/>
      <c r="L35" s="133"/>
      <c r="M35" s="461" t="s">
        <v>289</v>
      </c>
      <c r="N35" s="461"/>
      <c r="O35" s="461"/>
      <c r="P35" s="461"/>
      <c r="Q35" s="461"/>
      <c r="R35" s="461"/>
      <c r="S35" s="461"/>
      <c r="T35" s="462"/>
      <c r="U35" s="416"/>
      <c r="V35" s="418"/>
      <c r="W35" s="115"/>
      <c r="X35" s="115" t="b">
        <f t="shared" si="4"/>
        <v>1</v>
      </c>
      <c r="Y35" s="115"/>
      <c r="Z35" s="115" t="b">
        <f t="shared" si="5"/>
        <v>0</v>
      </c>
      <c r="AA35" s="115"/>
      <c r="AB35" s="115" t="b">
        <f t="shared" si="6"/>
        <v>0</v>
      </c>
      <c r="AC35" s="115"/>
    </row>
    <row r="36" spans="2:32" ht="30" customHeight="1">
      <c r="B36" s="118"/>
      <c r="C36" s="133"/>
      <c r="D36" s="461" t="s">
        <v>290</v>
      </c>
      <c r="E36" s="461"/>
      <c r="F36" s="461"/>
      <c r="G36" s="461"/>
      <c r="H36" s="461"/>
      <c r="I36" s="461"/>
      <c r="J36" s="461"/>
      <c r="K36" s="462"/>
      <c r="L36" s="133"/>
      <c r="M36" s="461" t="s">
        <v>290</v>
      </c>
      <c r="N36" s="461"/>
      <c r="O36" s="461"/>
      <c r="P36" s="461"/>
      <c r="Q36" s="461"/>
      <c r="R36" s="461"/>
      <c r="S36" s="461"/>
      <c r="T36" s="462"/>
      <c r="U36" s="416"/>
      <c r="V36" s="418"/>
      <c r="W36" s="115"/>
      <c r="X36" s="115" t="b">
        <f t="shared" si="4"/>
        <v>0</v>
      </c>
      <c r="Y36" s="115"/>
      <c r="Z36" s="115" t="b">
        <f t="shared" si="5"/>
        <v>0</v>
      </c>
      <c r="AA36" s="115"/>
      <c r="AB36" s="115" t="b">
        <f t="shared" si="6"/>
        <v>1</v>
      </c>
      <c r="AC36" s="115"/>
    </row>
    <row r="37" spans="2:32" ht="24" customHeight="1">
      <c r="B37" s="118"/>
      <c r="C37" s="133"/>
      <c r="D37" s="461" t="s">
        <v>291</v>
      </c>
      <c r="E37" s="461"/>
      <c r="F37" s="461"/>
      <c r="G37" s="461"/>
      <c r="H37" s="461"/>
      <c r="I37" s="461"/>
      <c r="J37" s="461"/>
      <c r="K37" s="462"/>
      <c r="L37" s="133" t="s">
        <v>257</v>
      </c>
      <c r="M37" s="461" t="s">
        <v>292</v>
      </c>
      <c r="N37" s="461"/>
      <c r="O37" s="461"/>
      <c r="P37" s="461"/>
      <c r="Q37" s="461"/>
      <c r="R37" s="461"/>
      <c r="S37" s="461"/>
      <c r="T37" s="462"/>
      <c r="U37" s="416"/>
      <c r="V37" s="418"/>
      <c r="W37" s="115"/>
      <c r="X37" s="115" t="b">
        <f t="shared" si="4"/>
        <v>0</v>
      </c>
      <c r="Y37" s="115"/>
      <c r="Z37" s="115" t="b">
        <f t="shared" si="5"/>
        <v>1</v>
      </c>
      <c r="AA37" s="115"/>
      <c r="AB37" s="115" t="b">
        <f t="shared" si="6"/>
        <v>0</v>
      </c>
      <c r="AC37" s="115"/>
    </row>
    <row r="38" spans="2:32" ht="24" customHeight="1">
      <c r="B38" s="118"/>
      <c r="C38" s="133"/>
      <c r="D38" s="461" t="s">
        <v>277</v>
      </c>
      <c r="E38" s="461"/>
      <c r="F38" s="461"/>
      <c r="G38" s="461"/>
      <c r="H38" s="461"/>
      <c r="I38" s="461"/>
      <c r="J38" s="461"/>
      <c r="K38" s="462"/>
      <c r="L38" s="133"/>
      <c r="M38" s="461" t="s">
        <v>277</v>
      </c>
      <c r="N38" s="461"/>
      <c r="O38" s="461"/>
      <c r="P38" s="461"/>
      <c r="Q38" s="461"/>
      <c r="R38" s="461"/>
      <c r="S38" s="461"/>
      <c r="T38" s="462"/>
      <c r="U38" s="416"/>
      <c r="V38" s="418"/>
      <c r="W38" s="115"/>
      <c r="X38" s="115" t="b">
        <f t="shared" si="4"/>
        <v>0</v>
      </c>
      <c r="Y38" s="115"/>
      <c r="Z38" s="115" t="b">
        <f t="shared" si="5"/>
        <v>0</v>
      </c>
      <c r="AA38" s="115"/>
      <c r="AB38" s="115" t="b">
        <f t="shared" si="6"/>
        <v>1</v>
      </c>
      <c r="AC38" s="115"/>
    </row>
    <row r="39" spans="2:32" ht="24" customHeight="1">
      <c r="B39" s="130"/>
      <c r="C39" s="463" t="s">
        <v>250</v>
      </c>
      <c r="D39" s="464"/>
      <c r="E39" s="450"/>
      <c r="F39" s="450"/>
      <c r="G39" s="450"/>
      <c r="H39" s="450"/>
      <c r="I39" s="450"/>
      <c r="J39" s="450"/>
      <c r="K39" s="451"/>
      <c r="L39" s="463" t="s">
        <v>250</v>
      </c>
      <c r="M39" s="464"/>
      <c r="N39" s="450"/>
      <c r="O39" s="450"/>
      <c r="P39" s="450"/>
      <c r="Q39" s="450"/>
      <c r="R39" s="450"/>
      <c r="S39" s="450"/>
      <c r="T39" s="451"/>
      <c r="U39" s="472"/>
      <c r="V39" s="468"/>
      <c r="W39" s="115"/>
      <c r="X39" s="115"/>
      <c r="Y39" s="115"/>
      <c r="Z39" s="115"/>
      <c r="AA39" s="115"/>
      <c r="AB39" s="115" t="b">
        <f>IF(E39=N39,TRUE,FALSE)</f>
        <v>1</v>
      </c>
      <c r="AC39" s="115"/>
    </row>
    <row r="40" spans="2:32" ht="24" customHeight="1">
      <c r="B40" s="113" t="s">
        <v>293</v>
      </c>
      <c r="C40" s="133"/>
      <c r="D40" s="473" t="s">
        <v>294</v>
      </c>
      <c r="E40" s="473"/>
      <c r="F40" s="473"/>
      <c r="G40" s="473"/>
      <c r="H40" s="473"/>
      <c r="I40" s="473"/>
      <c r="J40" s="473"/>
      <c r="K40" s="135"/>
      <c r="L40" s="133"/>
      <c r="M40" s="473" t="s">
        <v>294</v>
      </c>
      <c r="N40" s="473"/>
      <c r="O40" s="473"/>
      <c r="P40" s="473"/>
      <c r="Q40" s="473"/>
      <c r="R40" s="473"/>
      <c r="S40" s="473"/>
      <c r="T40" s="135"/>
      <c r="U40" s="416" t="str">
        <f>IF(COUNTIF(AB40:AB48,FALSE)&lt;1,"無","有")</f>
        <v>無</v>
      </c>
      <c r="V40" s="418"/>
      <c r="W40" s="115"/>
      <c r="X40" s="115" t="b">
        <f t="shared" ref="X40:X47" si="7">IF(C40="●",TRUE,FALSE)</f>
        <v>0</v>
      </c>
      <c r="Y40" s="115"/>
      <c r="Z40" s="115" t="b">
        <f t="shared" ref="Z40:Z47" si="8">IF(L40="●",TRUE,FALSE)</f>
        <v>0</v>
      </c>
      <c r="AA40" s="115"/>
      <c r="AB40" s="115" t="b">
        <f>IF(X40=Z40,TRUE,FALSE)</f>
        <v>1</v>
      </c>
      <c r="AC40" s="115"/>
      <c r="AE40" s="116" t="s">
        <v>53</v>
      </c>
      <c r="AF40" s="117" t="str">
        <f>IF(U40="有",IF(V40="","（エラー）未記入","（正常）記入済み"),"記入不要")</f>
        <v>記入不要</v>
      </c>
    </row>
    <row r="41" spans="2:32" ht="30" customHeight="1">
      <c r="B41" s="118"/>
      <c r="C41" s="133"/>
      <c r="D41" s="469" t="s">
        <v>295</v>
      </c>
      <c r="E41" s="469"/>
      <c r="F41" s="469"/>
      <c r="G41" s="469"/>
      <c r="H41" s="469"/>
      <c r="I41" s="469"/>
      <c r="J41" s="469"/>
      <c r="K41" s="470"/>
      <c r="L41" s="133"/>
      <c r="M41" s="469" t="s">
        <v>295</v>
      </c>
      <c r="N41" s="469"/>
      <c r="O41" s="469"/>
      <c r="P41" s="469"/>
      <c r="Q41" s="469"/>
      <c r="R41" s="469"/>
      <c r="S41" s="469"/>
      <c r="T41" s="470"/>
      <c r="U41" s="416"/>
      <c r="V41" s="418"/>
      <c r="W41" s="115"/>
      <c r="X41" s="115" t="b">
        <f t="shared" si="7"/>
        <v>0</v>
      </c>
      <c r="Y41" s="115"/>
      <c r="Z41" s="115" t="b">
        <f t="shared" si="8"/>
        <v>0</v>
      </c>
      <c r="AA41" s="115"/>
      <c r="AB41" s="115" t="b">
        <f t="shared" ref="AB41:AB46" si="9">IF(X41=Z41,TRUE,FALSE)</f>
        <v>1</v>
      </c>
      <c r="AC41" s="115"/>
    </row>
    <row r="42" spans="2:32" ht="24" customHeight="1">
      <c r="B42" s="118"/>
      <c r="C42" s="133"/>
      <c r="D42" s="471" t="s">
        <v>296</v>
      </c>
      <c r="E42" s="471"/>
      <c r="F42" s="471"/>
      <c r="G42" s="471"/>
      <c r="H42" s="471"/>
      <c r="I42" s="471"/>
      <c r="J42" s="471"/>
      <c r="K42" s="137"/>
      <c r="L42" s="133"/>
      <c r="M42" s="471" t="s">
        <v>296</v>
      </c>
      <c r="N42" s="471"/>
      <c r="O42" s="471"/>
      <c r="P42" s="471"/>
      <c r="Q42" s="471"/>
      <c r="R42" s="471"/>
      <c r="S42" s="471"/>
      <c r="T42" s="137"/>
      <c r="U42" s="416"/>
      <c r="V42" s="418"/>
      <c r="W42" s="115"/>
      <c r="X42" s="115" t="b">
        <f t="shared" si="7"/>
        <v>0</v>
      </c>
      <c r="Y42" s="115"/>
      <c r="Z42" s="115" t="b">
        <f t="shared" si="8"/>
        <v>0</v>
      </c>
      <c r="AA42" s="115"/>
      <c r="AB42" s="115" t="b">
        <f t="shared" si="9"/>
        <v>1</v>
      </c>
      <c r="AC42" s="115"/>
    </row>
    <row r="43" spans="2:32" ht="24" customHeight="1">
      <c r="B43" s="118"/>
      <c r="C43" s="133"/>
      <c r="D43" s="471" t="s">
        <v>297</v>
      </c>
      <c r="E43" s="471"/>
      <c r="F43" s="471"/>
      <c r="G43" s="471"/>
      <c r="H43" s="471"/>
      <c r="I43" s="471"/>
      <c r="J43" s="471"/>
      <c r="K43" s="137"/>
      <c r="L43" s="133"/>
      <c r="M43" s="471" t="s">
        <v>297</v>
      </c>
      <c r="N43" s="471"/>
      <c r="O43" s="471"/>
      <c r="P43" s="471"/>
      <c r="Q43" s="471"/>
      <c r="R43" s="471"/>
      <c r="S43" s="471"/>
      <c r="T43" s="137"/>
      <c r="U43" s="416"/>
      <c r="V43" s="418"/>
      <c r="W43" s="115"/>
      <c r="X43" s="115" t="b">
        <f t="shared" si="7"/>
        <v>0</v>
      </c>
      <c r="Y43" s="115"/>
      <c r="Z43" s="115" t="b">
        <f t="shared" si="8"/>
        <v>0</v>
      </c>
      <c r="AA43" s="115"/>
      <c r="AB43" s="115" t="b">
        <f t="shared" si="9"/>
        <v>1</v>
      </c>
      <c r="AC43" s="115"/>
    </row>
    <row r="44" spans="2:32" ht="24" customHeight="1">
      <c r="B44" s="118"/>
      <c r="C44" s="133" t="s">
        <v>257</v>
      </c>
      <c r="D44" s="471" t="s">
        <v>298</v>
      </c>
      <c r="E44" s="471"/>
      <c r="F44" s="471"/>
      <c r="G44" s="471"/>
      <c r="H44" s="471"/>
      <c r="I44" s="471"/>
      <c r="J44" s="471"/>
      <c r="K44" s="137"/>
      <c r="L44" s="133" t="s">
        <v>257</v>
      </c>
      <c r="M44" s="471" t="s">
        <v>298</v>
      </c>
      <c r="N44" s="471"/>
      <c r="O44" s="471"/>
      <c r="P44" s="471"/>
      <c r="Q44" s="471"/>
      <c r="R44" s="471"/>
      <c r="S44" s="471"/>
      <c r="T44" s="137"/>
      <c r="U44" s="416"/>
      <c r="V44" s="418"/>
      <c r="W44" s="115"/>
      <c r="X44" s="115" t="b">
        <f t="shared" si="7"/>
        <v>1</v>
      </c>
      <c r="Y44" s="115"/>
      <c r="Z44" s="115" t="b">
        <f t="shared" si="8"/>
        <v>1</v>
      </c>
      <c r="AA44" s="115"/>
      <c r="AB44" s="115" t="b">
        <f>IF(X44=Z44,TRUE,FALSE)</f>
        <v>1</v>
      </c>
      <c r="AC44" s="115"/>
    </row>
    <row r="45" spans="2:32" ht="24" customHeight="1">
      <c r="B45" s="118"/>
      <c r="C45" s="133"/>
      <c r="D45" s="471" t="s">
        <v>52</v>
      </c>
      <c r="E45" s="471"/>
      <c r="F45" s="471"/>
      <c r="G45" s="471"/>
      <c r="H45" s="471"/>
      <c r="I45" s="471"/>
      <c r="J45" s="471"/>
      <c r="K45" s="137"/>
      <c r="L45" s="133"/>
      <c r="M45" s="471" t="s">
        <v>52</v>
      </c>
      <c r="N45" s="471"/>
      <c r="O45" s="471"/>
      <c r="P45" s="471"/>
      <c r="Q45" s="471"/>
      <c r="R45" s="471"/>
      <c r="S45" s="471"/>
      <c r="T45" s="137"/>
      <c r="U45" s="416"/>
      <c r="V45" s="418"/>
      <c r="W45" s="115"/>
      <c r="X45" s="115" t="b">
        <f t="shared" si="7"/>
        <v>0</v>
      </c>
      <c r="Y45" s="115"/>
      <c r="Z45" s="115" t="b">
        <f t="shared" si="8"/>
        <v>0</v>
      </c>
      <c r="AA45" s="115"/>
      <c r="AB45" s="115" t="b">
        <f t="shared" si="9"/>
        <v>1</v>
      </c>
      <c r="AC45" s="115"/>
    </row>
    <row r="46" spans="2:32" ht="24" customHeight="1">
      <c r="B46" s="118"/>
      <c r="C46" s="133"/>
      <c r="D46" s="471" t="s">
        <v>299</v>
      </c>
      <c r="E46" s="471"/>
      <c r="F46" s="471"/>
      <c r="G46" s="471"/>
      <c r="H46" s="471"/>
      <c r="I46" s="471"/>
      <c r="J46" s="471"/>
      <c r="K46" s="137"/>
      <c r="L46" s="133"/>
      <c r="M46" s="471" t="s">
        <v>299</v>
      </c>
      <c r="N46" s="471"/>
      <c r="O46" s="471"/>
      <c r="P46" s="471"/>
      <c r="Q46" s="471"/>
      <c r="R46" s="471"/>
      <c r="S46" s="471"/>
      <c r="T46" s="137"/>
      <c r="U46" s="416"/>
      <c r="V46" s="418"/>
      <c r="W46" s="115"/>
      <c r="X46" s="115" t="b">
        <f t="shared" si="7"/>
        <v>0</v>
      </c>
      <c r="Y46" s="115"/>
      <c r="Z46" s="115" t="b">
        <f t="shared" si="8"/>
        <v>0</v>
      </c>
      <c r="AA46" s="115"/>
      <c r="AB46" s="115" t="b">
        <f t="shared" si="9"/>
        <v>1</v>
      </c>
      <c r="AC46" s="115"/>
    </row>
    <row r="47" spans="2:32" ht="24" customHeight="1">
      <c r="B47" s="118"/>
      <c r="C47" s="133"/>
      <c r="D47" s="471" t="s">
        <v>277</v>
      </c>
      <c r="E47" s="471"/>
      <c r="F47" s="471"/>
      <c r="G47" s="471"/>
      <c r="H47" s="471"/>
      <c r="I47" s="471"/>
      <c r="J47" s="471"/>
      <c r="K47" s="138"/>
      <c r="L47" s="133"/>
      <c r="M47" s="471" t="s">
        <v>277</v>
      </c>
      <c r="N47" s="471"/>
      <c r="O47" s="471"/>
      <c r="P47" s="471"/>
      <c r="Q47" s="471"/>
      <c r="R47" s="471"/>
      <c r="S47" s="471"/>
      <c r="T47" s="138"/>
      <c r="U47" s="416"/>
      <c r="V47" s="418"/>
      <c r="W47" s="115"/>
      <c r="X47" s="115" t="b">
        <f t="shared" si="7"/>
        <v>0</v>
      </c>
      <c r="Y47" s="115"/>
      <c r="Z47" s="115" t="b">
        <f t="shared" si="8"/>
        <v>0</v>
      </c>
      <c r="AA47" s="115"/>
      <c r="AB47" s="115" t="b">
        <f>IF(X47=Z47,TRUE,FALSE)</f>
        <v>1</v>
      </c>
      <c r="AC47" s="115"/>
    </row>
    <row r="48" spans="2:32" ht="24" customHeight="1">
      <c r="B48" s="118"/>
      <c r="C48" s="463" t="s">
        <v>250</v>
      </c>
      <c r="D48" s="464"/>
      <c r="E48" s="450"/>
      <c r="F48" s="450"/>
      <c r="G48" s="450"/>
      <c r="H48" s="450"/>
      <c r="I48" s="450"/>
      <c r="J48" s="450"/>
      <c r="K48" s="451"/>
      <c r="L48" s="463" t="s">
        <v>250</v>
      </c>
      <c r="M48" s="464"/>
      <c r="N48" s="450"/>
      <c r="O48" s="450"/>
      <c r="P48" s="450"/>
      <c r="Q48" s="450"/>
      <c r="R48" s="450"/>
      <c r="S48" s="450"/>
      <c r="T48" s="451"/>
      <c r="U48" s="472"/>
      <c r="V48" s="468"/>
      <c r="W48" s="115"/>
      <c r="X48" s="115"/>
      <c r="Y48" s="115"/>
      <c r="Z48" s="115"/>
      <c r="AA48" s="115"/>
      <c r="AB48" s="115" t="b">
        <f>IF(E48=N48,TRUE,FALSE)</f>
        <v>1</v>
      </c>
      <c r="AC48" s="115"/>
    </row>
    <row r="49" spans="2:32" ht="24" customHeight="1">
      <c r="B49" s="113" t="s">
        <v>300</v>
      </c>
      <c r="C49" s="139" t="s">
        <v>257</v>
      </c>
      <c r="D49" s="482" t="s">
        <v>301</v>
      </c>
      <c r="E49" s="482"/>
      <c r="F49" s="482"/>
      <c r="G49" s="140" t="s">
        <v>302</v>
      </c>
      <c r="H49" s="483" t="s">
        <v>303</v>
      </c>
      <c r="I49" s="483"/>
      <c r="J49" s="483"/>
      <c r="K49" s="178" t="s">
        <v>304</v>
      </c>
      <c r="L49" s="139" t="s">
        <v>257</v>
      </c>
      <c r="M49" s="482" t="s">
        <v>301</v>
      </c>
      <c r="N49" s="482"/>
      <c r="O49" s="482"/>
      <c r="P49" s="140" t="s">
        <v>302</v>
      </c>
      <c r="Q49" s="483" t="s">
        <v>303</v>
      </c>
      <c r="R49" s="483"/>
      <c r="S49" s="483"/>
      <c r="T49" s="178" t="s">
        <v>304</v>
      </c>
      <c r="U49" s="141"/>
      <c r="V49" s="142"/>
      <c r="W49" s="115"/>
      <c r="X49" s="115" t="b">
        <f>IF(C49="●",TRUE,FALSE)</f>
        <v>1</v>
      </c>
      <c r="Y49" s="115"/>
      <c r="Z49" s="115" t="b">
        <f>IF(L49="●",TRUE,FALSE)</f>
        <v>1</v>
      </c>
      <c r="AB49" s="115" t="b">
        <f>IF(X49=Z49,TRUE,FALSE)</f>
        <v>1</v>
      </c>
      <c r="AC49" s="115" t="b">
        <f>IF(H49=Q49,TRUE,FALSE)</f>
        <v>1</v>
      </c>
      <c r="AE49" s="116"/>
      <c r="AF49" s="117"/>
    </row>
    <row r="50" spans="2:32" ht="24" customHeight="1">
      <c r="B50" s="426" t="s">
        <v>305</v>
      </c>
      <c r="C50" s="143"/>
      <c r="D50" s="475" t="s">
        <v>306</v>
      </c>
      <c r="E50" s="475"/>
      <c r="F50" s="475"/>
      <c r="G50" s="144" t="s">
        <v>307</v>
      </c>
      <c r="H50" s="476"/>
      <c r="I50" s="476"/>
      <c r="J50" s="476"/>
      <c r="K50" s="180" t="s">
        <v>304</v>
      </c>
      <c r="L50" s="143"/>
      <c r="M50" s="475" t="s">
        <v>306</v>
      </c>
      <c r="N50" s="475"/>
      <c r="O50" s="475"/>
      <c r="P50" s="144" t="s">
        <v>307</v>
      </c>
      <c r="Q50" s="476"/>
      <c r="R50" s="476"/>
      <c r="S50" s="476"/>
      <c r="T50" s="180" t="s">
        <v>304</v>
      </c>
      <c r="U50" s="141"/>
      <c r="V50" s="142"/>
      <c r="W50" s="115"/>
      <c r="X50" s="115" t="b">
        <f>IF(C50="●",TRUE,FALSE)</f>
        <v>0</v>
      </c>
      <c r="Y50" s="115"/>
      <c r="Z50" s="115" t="b">
        <f>IF(L50="●",TRUE,FALSE)</f>
        <v>0</v>
      </c>
      <c r="AA50" s="115"/>
      <c r="AB50" s="115" t="b">
        <f>IF(X50=Z50,TRUE,FALSE)</f>
        <v>1</v>
      </c>
      <c r="AC50" s="115" t="b">
        <f>IF(H50=Q50,TRUE,FALSE)</f>
        <v>1</v>
      </c>
      <c r="AE50" s="116"/>
      <c r="AF50" s="117"/>
    </row>
    <row r="51" spans="2:32" ht="24" customHeight="1">
      <c r="B51" s="426"/>
      <c r="C51" s="143"/>
      <c r="D51" s="179" t="s">
        <v>308</v>
      </c>
      <c r="E51" s="136"/>
      <c r="F51" s="136"/>
      <c r="G51" s="136"/>
      <c r="H51" s="136"/>
      <c r="I51" s="136"/>
      <c r="J51" s="136"/>
      <c r="K51" s="137"/>
      <c r="L51" s="143"/>
      <c r="M51" s="179" t="s">
        <v>308</v>
      </c>
      <c r="N51" s="136"/>
      <c r="O51" s="136"/>
      <c r="P51" s="136"/>
      <c r="Q51" s="136"/>
      <c r="R51" s="136"/>
      <c r="S51" s="136"/>
      <c r="T51" s="137"/>
      <c r="U51" s="141"/>
      <c r="V51" s="142"/>
      <c r="W51" s="115"/>
      <c r="X51" s="115" t="b">
        <f>IF(C51="●",TRUE,FALSE)</f>
        <v>0</v>
      </c>
      <c r="Y51" s="115"/>
      <c r="Z51" s="115" t="b">
        <f>IF(L51="●",TRUE,FALSE)</f>
        <v>0</v>
      </c>
      <c r="AA51" s="115"/>
      <c r="AB51" s="115" t="b">
        <f>IF(X51=Z51,TRUE,FALSE)</f>
        <v>1</v>
      </c>
      <c r="AC51" s="115"/>
    </row>
    <row r="52" spans="2:32" ht="24" customHeight="1">
      <c r="B52" s="474"/>
      <c r="C52" s="477" t="s">
        <v>250</v>
      </c>
      <c r="D52" s="478"/>
      <c r="E52" s="450"/>
      <c r="F52" s="450"/>
      <c r="G52" s="450"/>
      <c r="H52" s="450"/>
      <c r="I52" s="450"/>
      <c r="J52" s="450"/>
      <c r="K52" s="451"/>
      <c r="L52" s="477" t="s">
        <v>250</v>
      </c>
      <c r="M52" s="478"/>
      <c r="N52" s="450"/>
      <c r="O52" s="450"/>
      <c r="P52" s="450"/>
      <c r="Q52" s="450"/>
      <c r="R52" s="450"/>
      <c r="S52" s="450"/>
      <c r="T52" s="451"/>
      <c r="U52" s="141"/>
      <c r="V52" s="142"/>
      <c r="W52" s="115"/>
      <c r="X52" s="115"/>
      <c r="Y52" s="115"/>
      <c r="Z52" s="115"/>
      <c r="AA52" s="115"/>
      <c r="AB52" s="115" t="b">
        <f>IF(E52=N52,TRUE,FALSE)</f>
        <v>1</v>
      </c>
      <c r="AC52" s="115"/>
    </row>
    <row r="53" spans="2:32" ht="36" customHeight="1">
      <c r="B53" s="113" t="s">
        <v>309</v>
      </c>
      <c r="C53" s="479">
        <v>44621</v>
      </c>
      <c r="D53" s="480"/>
      <c r="E53" s="480"/>
      <c r="F53" s="480"/>
      <c r="G53" s="480"/>
      <c r="H53" s="480"/>
      <c r="I53" s="480"/>
      <c r="J53" s="480"/>
      <c r="K53" s="481"/>
      <c r="L53" s="479">
        <v>44977</v>
      </c>
      <c r="M53" s="480"/>
      <c r="N53" s="480"/>
      <c r="O53" s="480"/>
      <c r="P53" s="480"/>
      <c r="Q53" s="480"/>
      <c r="R53" s="480"/>
      <c r="S53" s="480"/>
      <c r="T53" s="481"/>
      <c r="U53" s="128" t="str">
        <f>IF(COUNTIF(AB53:AB53,FALSE)&lt;1,"無","有")</f>
        <v>有</v>
      </c>
      <c r="V53" s="129" t="s">
        <v>310</v>
      </c>
      <c r="W53" s="115"/>
      <c r="X53" s="115"/>
      <c r="Y53" s="115"/>
      <c r="Z53" s="115"/>
      <c r="AA53" s="115"/>
      <c r="AB53" s="115" t="b">
        <f>IF(C53=L53,TRUE,FALSE)</f>
        <v>0</v>
      </c>
      <c r="AC53" s="115"/>
      <c r="AE53" s="116" t="s">
        <v>53</v>
      </c>
      <c r="AF53" s="117" t="str">
        <f>IF(U53="有",IF(V53="","（エラー）未記入","（正常）記入済み"),"記入不要")</f>
        <v>（正常）記入済み</v>
      </c>
    </row>
    <row r="54" spans="2:32" ht="60" customHeight="1">
      <c r="B54" s="145" t="s">
        <v>311</v>
      </c>
      <c r="C54" s="479">
        <v>44957</v>
      </c>
      <c r="D54" s="480"/>
      <c r="E54" s="480"/>
      <c r="F54" s="480"/>
      <c r="G54" s="480"/>
      <c r="H54" s="480"/>
      <c r="I54" s="480"/>
      <c r="J54" s="480"/>
      <c r="K54" s="481"/>
      <c r="L54" s="479">
        <v>44923</v>
      </c>
      <c r="M54" s="480"/>
      <c r="N54" s="480"/>
      <c r="O54" s="480"/>
      <c r="P54" s="480"/>
      <c r="Q54" s="480"/>
      <c r="R54" s="480"/>
      <c r="S54" s="480"/>
      <c r="T54" s="481"/>
      <c r="U54" s="128" t="str">
        <f>IF(COUNTIF(AB54:AB54,FALSE)&lt;1,"無","有")</f>
        <v>有</v>
      </c>
      <c r="V54" s="129" t="s">
        <v>312</v>
      </c>
      <c r="W54" s="115"/>
      <c r="X54" s="115"/>
      <c r="Y54" s="115"/>
      <c r="Z54" s="115"/>
      <c r="AA54" s="115"/>
      <c r="AB54" s="115" t="b">
        <f>IF(C54=L54,TRUE,FALSE)</f>
        <v>0</v>
      </c>
      <c r="AC54" s="115"/>
      <c r="AE54" s="116" t="s">
        <v>53</v>
      </c>
      <c r="AF54" s="117" t="str">
        <f>IF(U54="有",IF(V54="","（エラー）未記入","（正常）記入済み"),"記入不要")</f>
        <v>（正常）記入済み</v>
      </c>
    </row>
    <row r="55" spans="2:32" ht="60" customHeight="1">
      <c r="B55" s="146" t="s">
        <v>313</v>
      </c>
      <c r="C55" s="498"/>
      <c r="D55" s="499"/>
      <c r="E55" s="499"/>
      <c r="F55" s="499"/>
      <c r="G55" s="499"/>
      <c r="H55" s="499"/>
      <c r="I55" s="499"/>
      <c r="J55" s="499"/>
      <c r="K55" s="500"/>
      <c r="L55" s="498"/>
      <c r="M55" s="499"/>
      <c r="N55" s="499"/>
      <c r="O55" s="499"/>
      <c r="P55" s="499"/>
      <c r="Q55" s="499"/>
      <c r="R55" s="499"/>
      <c r="S55" s="499"/>
      <c r="T55" s="500"/>
      <c r="U55" s="147" t="str">
        <f>IF(COUNTIF(AB55:AB55,FALSE)&lt;1,"無","有")</f>
        <v>無</v>
      </c>
      <c r="V55" s="148"/>
      <c r="W55" s="115"/>
      <c r="X55" s="115"/>
      <c r="Y55" s="115"/>
      <c r="Z55" s="115"/>
      <c r="AA55" s="115"/>
      <c r="AB55" s="115" t="b">
        <f>IF(C55=L55,TRUE,FALSE)</f>
        <v>1</v>
      </c>
      <c r="AC55" s="115"/>
      <c r="AE55" s="116" t="s">
        <v>53</v>
      </c>
      <c r="AF55" s="117" t="str">
        <f>IF(U55="有",IF(V55="","（エラー）未記入","（正常）記入済み"),"記入不要")</f>
        <v>記入不要</v>
      </c>
    </row>
    <row r="56" spans="2:32" ht="24" customHeight="1">
      <c r="B56" s="113" t="s">
        <v>314</v>
      </c>
      <c r="C56" s="132" t="s">
        <v>257</v>
      </c>
      <c r="D56" s="177" t="s">
        <v>315</v>
      </c>
      <c r="E56" s="149"/>
      <c r="F56" s="149"/>
      <c r="G56" s="149"/>
      <c r="H56" s="149"/>
      <c r="I56" s="149"/>
      <c r="J56" s="149"/>
      <c r="K56" s="149"/>
      <c r="L56" s="132" t="s">
        <v>257</v>
      </c>
      <c r="M56" s="177" t="s">
        <v>315</v>
      </c>
      <c r="N56" s="177"/>
      <c r="O56" s="149"/>
      <c r="P56" s="149"/>
      <c r="Q56" s="149"/>
      <c r="R56" s="149"/>
      <c r="S56" s="149"/>
      <c r="T56" s="150"/>
      <c r="U56" s="415" t="str">
        <f>IF(COUNTIF(AB56:AB72,FALSE)&lt;1,"無","有")</f>
        <v>無</v>
      </c>
      <c r="V56" s="417"/>
      <c r="W56" s="115"/>
      <c r="X56" s="115" t="b">
        <f t="shared" ref="X56:X71" si="10">IF(C56="●",TRUE,FALSE)</f>
        <v>1</v>
      </c>
      <c r="Y56" s="115"/>
      <c r="Z56" s="115" t="b">
        <f t="shared" ref="Z56:Z71" si="11">IF(L56="●",TRUE,FALSE)</f>
        <v>1</v>
      </c>
      <c r="AA56" s="115"/>
      <c r="AB56" s="115" t="b">
        <f>IF(X56=Z56,TRUE,FALSE)</f>
        <v>1</v>
      </c>
      <c r="AC56" s="115"/>
      <c r="AE56" s="116" t="s">
        <v>53</v>
      </c>
      <c r="AF56" s="117" t="str">
        <f>IF(U56="有",IF(V56="","（エラー）未記入","（正常）記入済み"),"記入不要")</f>
        <v>記入不要</v>
      </c>
    </row>
    <row r="57" spans="2:32" ht="24" customHeight="1">
      <c r="B57" s="118"/>
      <c r="C57" s="133" t="s">
        <v>257</v>
      </c>
      <c r="D57" s="136" t="s">
        <v>316</v>
      </c>
      <c r="E57" s="136"/>
      <c r="F57" s="136"/>
      <c r="G57" s="136"/>
      <c r="H57" s="136"/>
      <c r="I57" s="136"/>
      <c r="J57" s="136"/>
      <c r="K57" s="136"/>
      <c r="L57" s="133" t="s">
        <v>257</v>
      </c>
      <c r="M57" s="136" t="s">
        <v>316</v>
      </c>
      <c r="N57" s="136"/>
      <c r="O57" s="136"/>
      <c r="P57" s="136"/>
      <c r="Q57" s="136"/>
      <c r="R57" s="136"/>
      <c r="S57" s="136"/>
      <c r="T57" s="151"/>
      <c r="U57" s="416"/>
      <c r="V57" s="418"/>
      <c r="W57" s="115"/>
      <c r="X57" s="115" t="b">
        <f t="shared" si="10"/>
        <v>1</v>
      </c>
      <c r="Y57" s="115"/>
      <c r="Z57" s="115" t="b">
        <f t="shared" si="11"/>
        <v>1</v>
      </c>
      <c r="AA57" s="115"/>
      <c r="AB57" s="115" t="b">
        <f>IF(X57=Z57,TRUE,FALSE)</f>
        <v>1</v>
      </c>
      <c r="AC57" s="115"/>
    </row>
    <row r="58" spans="2:32" ht="24" customHeight="1">
      <c r="B58" s="118"/>
      <c r="C58" s="133"/>
      <c r="D58" s="136" t="s">
        <v>317</v>
      </c>
      <c r="E58" s="136"/>
      <c r="F58" s="136"/>
      <c r="G58" s="136"/>
      <c r="H58" s="136"/>
      <c r="I58" s="136"/>
      <c r="J58" s="136"/>
      <c r="K58" s="136"/>
      <c r="L58" s="133"/>
      <c r="M58" s="136" t="s">
        <v>317</v>
      </c>
      <c r="N58" s="136"/>
      <c r="O58" s="136"/>
      <c r="P58" s="136"/>
      <c r="Q58" s="136"/>
      <c r="R58" s="136"/>
      <c r="S58" s="136"/>
      <c r="T58" s="151"/>
      <c r="U58" s="416"/>
      <c r="V58" s="418"/>
      <c r="W58" s="115"/>
      <c r="X58" s="115" t="b">
        <f t="shared" si="10"/>
        <v>0</v>
      </c>
      <c r="Y58" s="115"/>
      <c r="Z58" s="115" t="b">
        <f t="shared" si="11"/>
        <v>0</v>
      </c>
      <c r="AA58" s="115"/>
      <c r="AB58" s="115" t="b">
        <f t="shared" ref="AB58:AB70" si="12">IF(X58=Z58,TRUE,FALSE)</f>
        <v>1</v>
      </c>
      <c r="AC58" s="115"/>
    </row>
    <row r="59" spans="2:32" ht="24" customHeight="1">
      <c r="B59" s="118"/>
      <c r="C59" s="133" t="s">
        <v>257</v>
      </c>
      <c r="D59" s="136" t="s">
        <v>318</v>
      </c>
      <c r="E59" s="136"/>
      <c r="F59" s="136"/>
      <c r="G59" s="136"/>
      <c r="H59" s="136"/>
      <c r="I59" s="136"/>
      <c r="J59" s="136"/>
      <c r="K59" s="136"/>
      <c r="L59" s="133" t="s">
        <v>257</v>
      </c>
      <c r="M59" s="136" t="s">
        <v>318</v>
      </c>
      <c r="N59" s="136"/>
      <c r="O59" s="136"/>
      <c r="P59" s="136"/>
      <c r="Q59" s="136"/>
      <c r="R59" s="136"/>
      <c r="S59" s="136"/>
      <c r="T59" s="151"/>
      <c r="U59" s="416"/>
      <c r="V59" s="418"/>
      <c r="W59" s="115"/>
      <c r="X59" s="115" t="b">
        <f t="shared" si="10"/>
        <v>1</v>
      </c>
      <c r="Y59" s="115"/>
      <c r="Z59" s="115" t="b">
        <f t="shared" si="11"/>
        <v>1</v>
      </c>
      <c r="AA59" s="115"/>
      <c r="AB59" s="115" t="b">
        <f t="shared" si="12"/>
        <v>1</v>
      </c>
      <c r="AC59" s="115"/>
    </row>
    <row r="60" spans="2:32" ht="24" customHeight="1">
      <c r="B60" s="118"/>
      <c r="C60" s="133" t="s">
        <v>257</v>
      </c>
      <c r="D60" s="136" t="s">
        <v>319</v>
      </c>
      <c r="E60" s="136"/>
      <c r="F60" s="136"/>
      <c r="G60" s="136"/>
      <c r="H60" s="136"/>
      <c r="I60" s="136"/>
      <c r="J60" s="136"/>
      <c r="K60" s="136"/>
      <c r="L60" s="133" t="s">
        <v>257</v>
      </c>
      <c r="M60" s="136" t="s">
        <v>319</v>
      </c>
      <c r="N60" s="136"/>
      <c r="O60" s="136"/>
      <c r="P60" s="136"/>
      <c r="Q60" s="136"/>
      <c r="R60" s="136"/>
      <c r="S60" s="136"/>
      <c r="T60" s="151"/>
      <c r="U60" s="416"/>
      <c r="V60" s="418"/>
      <c r="W60" s="115"/>
      <c r="X60" s="115" t="b">
        <f t="shared" si="10"/>
        <v>1</v>
      </c>
      <c r="Y60" s="115"/>
      <c r="Z60" s="115" t="b">
        <f t="shared" si="11"/>
        <v>1</v>
      </c>
      <c r="AA60" s="115"/>
      <c r="AB60" s="115" t="b">
        <f t="shared" si="12"/>
        <v>1</v>
      </c>
      <c r="AC60" s="115"/>
    </row>
    <row r="61" spans="2:32" ht="24" customHeight="1">
      <c r="B61" s="118"/>
      <c r="C61" s="133"/>
      <c r="D61" s="136" t="s">
        <v>320</v>
      </c>
      <c r="E61" s="136"/>
      <c r="F61" s="136"/>
      <c r="G61" s="136"/>
      <c r="H61" s="136"/>
      <c r="I61" s="136"/>
      <c r="J61" s="136"/>
      <c r="K61" s="136"/>
      <c r="L61" s="133"/>
      <c r="M61" s="136" t="s">
        <v>320</v>
      </c>
      <c r="N61" s="136"/>
      <c r="O61" s="136"/>
      <c r="P61" s="136"/>
      <c r="Q61" s="136"/>
      <c r="R61" s="136"/>
      <c r="S61" s="136"/>
      <c r="T61" s="151"/>
      <c r="U61" s="416"/>
      <c r="V61" s="418"/>
      <c r="W61" s="115"/>
      <c r="X61" s="115" t="b">
        <f t="shared" si="10"/>
        <v>0</v>
      </c>
      <c r="Y61" s="115"/>
      <c r="Z61" s="115" t="b">
        <f t="shared" si="11"/>
        <v>0</v>
      </c>
      <c r="AA61" s="115"/>
      <c r="AB61" s="115" t="b">
        <f t="shared" si="12"/>
        <v>1</v>
      </c>
      <c r="AC61" s="115"/>
    </row>
    <row r="62" spans="2:32" ht="24" customHeight="1">
      <c r="B62" s="118"/>
      <c r="C62" s="133"/>
      <c r="D62" s="179" t="s">
        <v>321</v>
      </c>
      <c r="E62" s="152"/>
      <c r="F62" s="152"/>
      <c r="G62" s="152"/>
      <c r="H62" s="152"/>
      <c r="I62" s="152"/>
      <c r="J62" s="152"/>
      <c r="K62" s="152"/>
      <c r="L62" s="133"/>
      <c r="M62" s="179" t="s">
        <v>321</v>
      </c>
      <c r="N62" s="179"/>
      <c r="O62" s="152"/>
      <c r="P62" s="152"/>
      <c r="Q62" s="152"/>
      <c r="R62" s="152"/>
      <c r="S62" s="152"/>
      <c r="T62" s="151"/>
      <c r="U62" s="416"/>
      <c r="V62" s="418"/>
      <c r="W62" s="115"/>
      <c r="X62" s="115" t="b">
        <f t="shared" si="10"/>
        <v>0</v>
      </c>
      <c r="Y62" s="115"/>
      <c r="Z62" s="115" t="b">
        <f t="shared" si="11"/>
        <v>0</v>
      </c>
      <c r="AA62" s="115"/>
      <c r="AB62" s="115" t="b">
        <f t="shared" si="12"/>
        <v>1</v>
      </c>
      <c r="AC62" s="115"/>
    </row>
    <row r="63" spans="2:32" ht="24" customHeight="1">
      <c r="B63" s="118"/>
      <c r="C63" s="133"/>
      <c r="D63" s="179" t="s">
        <v>322</v>
      </c>
      <c r="E63" s="152"/>
      <c r="F63" s="152"/>
      <c r="G63" s="152"/>
      <c r="H63" s="152"/>
      <c r="I63" s="152"/>
      <c r="J63" s="152"/>
      <c r="K63" s="152"/>
      <c r="L63" s="133"/>
      <c r="M63" s="179" t="s">
        <v>322</v>
      </c>
      <c r="N63" s="179"/>
      <c r="O63" s="152"/>
      <c r="P63" s="152"/>
      <c r="Q63" s="152"/>
      <c r="R63" s="152"/>
      <c r="S63" s="152"/>
      <c r="T63" s="151"/>
      <c r="U63" s="416"/>
      <c r="V63" s="418"/>
      <c r="W63" s="115"/>
      <c r="X63" s="115" t="b">
        <f t="shared" si="10"/>
        <v>0</v>
      </c>
      <c r="Y63" s="115"/>
      <c r="Z63" s="115" t="b">
        <f t="shared" si="11"/>
        <v>0</v>
      </c>
      <c r="AA63" s="115"/>
      <c r="AB63" s="115" t="b">
        <f t="shared" si="12"/>
        <v>1</v>
      </c>
      <c r="AC63" s="115"/>
    </row>
    <row r="64" spans="2:32" ht="24" customHeight="1">
      <c r="B64" s="118"/>
      <c r="C64" s="133" t="s">
        <v>257</v>
      </c>
      <c r="D64" s="179" t="s">
        <v>323</v>
      </c>
      <c r="E64" s="152"/>
      <c r="F64" s="152"/>
      <c r="G64" s="152"/>
      <c r="H64" s="152"/>
      <c r="I64" s="152"/>
      <c r="J64" s="152"/>
      <c r="K64" s="152"/>
      <c r="L64" s="133" t="s">
        <v>257</v>
      </c>
      <c r="M64" s="179" t="s">
        <v>323</v>
      </c>
      <c r="N64" s="179"/>
      <c r="O64" s="152"/>
      <c r="P64" s="152"/>
      <c r="Q64" s="152"/>
      <c r="R64" s="152"/>
      <c r="S64" s="152"/>
      <c r="T64" s="151"/>
      <c r="U64" s="416"/>
      <c r="V64" s="418"/>
      <c r="W64" s="115"/>
      <c r="X64" s="115" t="b">
        <f t="shared" si="10"/>
        <v>1</v>
      </c>
      <c r="Y64" s="115"/>
      <c r="Z64" s="115" t="b">
        <f t="shared" si="11"/>
        <v>1</v>
      </c>
      <c r="AA64" s="115"/>
      <c r="AB64" s="115" t="b">
        <f t="shared" si="12"/>
        <v>1</v>
      </c>
      <c r="AC64" s="115"/>
    </row>
    <row r="65" spans="2:32" ht="24" customHeight="1">
      <c r="B65" s="118"/>
      <c r="C65" s="133" t="s">
        <v>257</v>
      </c>
      <c r="D65" s="179" t="s">
        <v>324</v>
      </c>
      <c r="E65" s="152"/>
      <c r="F65" s="152"/>
      <c r="G65" s="152"/>
      <c r="H65" s="152"/>
      <c r="I65" s="152"/>
      <c r="J65" s="152"/>
      <c r="K65" s="152"/>
      <c r="L65" s="133" t="s">
        <v>257</v>
      </c>
      <c r="M65" s="179" t="s">
        <v>324</v>
      </c>
      <c r="N65" s="179"/>
      <c r="O65" s="152"/>
      <c r="P65" s="152"/>
      <c r="Q65" s="152"/>
      <c r="R65" s="152"/>
      <c r="S65" s="152"/>
      <c r="T65" s="151"/>
      <c r="U65" s="416"/>
      <c r="V65" s="418"/>
      <c r="W65" s="115"/>
      <c r="X65" s="115" t="b">
        <f t="shared" si="10"/>
        <v>1</v>
      </c>
      <c r="Y65" s="115"/>
      <c r="Z65" s="115" t="b">
        <f t="shared" si="11"/>
        <v>1</v>
      </c>
      <c r="AA65" s="115"/>
      <c r="AB65" s="115" t="b">
        <f t="shared" si="12"/>
        <v>1</v>
      </c>
      <c r="AC65" s="115"/>
    </row>
    <row r="66" spans="2:32" ht="24" customHeight="1">
      <c r="B66" s="118"/>
      <c r="C66" s="133"/>
      <c r="D66" s="179" t="s">
        <v>325</v>
      </c>
      <c r="E66" s="152"/>
      <c r="F66" s="152"/>
      <c r="G66" s="152"/>
      <c r="H66" s="152"/>
      <c r="I66" s="152"/>
      <c r="J66" s="152"/>
      <c r="K66" s="152"/>
      <c r="L66" s="133"/>
      <c r="M66" s="179" t="s">
        <v>325</v>
      </c>
      <c r="N66" s="179"/>
      <c r="O66" s="152"/>
      <c r="P66" s="152"/>
      <c r="Q66" s="152"/>
      <c r="R66" s="152"/>
      <c r="S66" s="152"/>
      <c r="T66" s="151"/>
      <c r="U66" s="416"/>
      <c r="V66" s="418"/>
      <c r="W66" s="115"/>
      <c r="X66" s="115" t="b">
        <f t="shared" si="10"/>
        <v>0</v>
      </c>
      <c r="Y66" s="115"/>
      <c r="Z66" s="115" t="b">
        <f t="shared" si="11"/>
        <v>0</v>
      </c>
      <c r="AA66" s="115"/>
      <c r="AB66" s="115" t="b">
        <f t="shared" si="12"/>
        <v>1</v>
      </c>
      <c r="AC66" s="115"/>
    </row>
    <row r="67" spans="2:32" ht="24" customHeight="1">
      <c r="B67" s="118"/>
      <c r="C67" s="133"/>
      <c r="D67" s="179" t="s">
        <v>326</v>
      </c>
      <c r="E67" s="152"/>
      <c r="F67" s="152"/>
      <c r="G67" s="152"/>
      <c r="H67" s="152"/>
      <c r="I67" s="152"/>
      <c r="J67" s="152"/>
      <c r="K67" s="152"/>
      <c r="L67" s="133"/>
      <c r="M67" s="179" t="s">
        <v>326</v>
      </c>
      <c r="N67" s="179"/>
      <c r="O67" s="152"/>
      <c r="P67" s="152"/>
      <c r="Q67" s="152"/>
      <c r="R67" s="152"/>
      <c r="S67" s="152"/>
      <c r="T67" s="151"/>
      <c r="U67" s="416"/>
      <c r="V67" s="418"/>
      <c r="W67" s="115"/>
      <c r="X67" s="115" t="b">
        <f t="shared" si="10"/>
        <v>0</v>
      </c>
      <c r="Y67" s="115"/>
      <c r="Z67" s="115" t="b">
        <f t="shared" si="11"/>
        <v>0</v>
      </c>
      <c r="AA67" s="115"/>
      <c r="AB67" s="115" t="b">
        <f t="shared" si="12"/>
        <v>1</v>
      </c>
      <c r="AC67" s="115"/>
    </row>
    <row r="68" spans="2:32" ht="24" customHeight="1">
      <c r="B68" s="118"/>
      <c r="C68" s="133"/>
      <c r="D68" s="179" t="s">
        <v>327</v>
      </c>
      <c r="E68" s="152"/>
      <c r="F68" s="152"/>
      <c r="G68" s="152"/>
      <c r="H68" s="152"/>
      <c r="I68" s="152"/>
      <c r="J68" s="152"/>
      <c r="K68" s="152"/>
      <c r="L68" s="133"/>
      <c r="M68" s="179" t="s">
        <v>327</v>
      </c>
      <c r="N68" s="179"/>
      <c r="O68" s="152"/>
      <c r="P68" s="152"/>
      <c r="Q68" s="152"/>
      <c r="R68" s="152"/>
      <c r="S68" s="152"/>
      <c r="T68" s="151"/>
      <c r="U68" s="416"/>
      <c r="V68" s="418"/>
      <c r="W68" s="115"/>
      <c r="X68" s="115" t="b">
        <f t="shared" si="10"/>
        <v>0</v>
      </c>
      <c r="Y68" s="115"/>
      <c r="Z68" s="115" t="b">
        <f t="shared" si="11"/>
        <v>0</v>
      </c>
      <c r="AA68" s="115"/>
      <c r="AB68" s="115" t="b">
        <f t="shared" si="12"/>
        <v>1</v>
      </c>
      <c r="AC68" s="115"/>
    </row>
    <row r="69" spans="2:32" ht="24" customHeight="1">
      <c r="B69" s="118"/>
      <c r="C69" s="133" t="s">
        <v>257</v>
      </c>
      <c r="D69" s="179" t="s">
        <v>328</v>
      </c>
      <c r="E69" s="152"/>
      <c r="F69" s="152"/>
      <c r="G69" s="152"/>
      <c r="H69" s="152"/>
      <c r="I69" s="152"/>
      <c r="J69" s="152"/>
      <c r="K69" s="152"/>
      <c r="L69" s="133" t="s">
        <v>257</v>
      </c>
      <c r="M69" s="179" t="s">
        <v>328</v>
      </c>
      <c r="N69" s="179"/>
      <c r="O69" s="152"/>
      <c r="P69" s="152"/>
      <c r="Q69" s="152"/>
      <c r="R69" s="152"/>
      <c r="S69" s="152"/>
      <c r="T69" s="151"/>
      <c r="U69" s="416"/>
      <c r="V69" s="418"/>
      <c r="W69" s="115"/>
      <c r="X69" s="115" t="b">
        <f t="shared" si="10"/>
        <v>1</v>
      </c>
      <c r="Y69" s="115"/>
      <c r="Z69" s="115" t="b">
        <f t="shared" si="11"/>
        <v>1</v>
      </c>
      <c r="AA69" s="115"/>
      <c r="AB69" s="115" t="b">
        <f t="shared" si="12"/>
        <v>1</v>
      </c>
      <c r="AC69" s="115"/>
    </row>
    <row r="70" spans="2:32" ht="24" customHeight="1">
      <c r="B70" s="118"/>
      <c r="C70" s="133" t="s">
        <v>257</v>
      </c>
      <c r="D70" s="179" t="s">
        <v>329</v>
      </c>
      <c r="E70" s="152"/>
      <c r="F70" s="152"/>
      <c r="G70" s="152"/>
      <c r="H70" s="152"/>
      <c r="I70" s="152"/>
      <c r="J70" s="152"/>
      <c r="K70" s="152"/>
      <c r="L70" s="133" t="s">
        <v>257</v>
      </c>
      <c r="M70" s="179" t="s">
        <v>329</v>
      </c>
      <c r="N70" s="179"/>
      <c r="O70" s="152"/>
      <c r="P70" s="152"/>
      <c r="Q70" s="152"/>
      <c r="R70" s="152"/>
      <c r="S70" s="152"/>
      <c r="T70" s="151"/>
      <c r="U70" s="416"/>
      <c r="V70" s="418"/>
      <c r="W70" s="115"/>
      <c r="X70" s="115" t="b">
        <f t="shared" si="10"/>
        <v>1</v>
      </c>
      <c r="Y70" s="115"/>
      <c r="Z70" s="115" t="b">
        <f t="shared" si="11"/>
        <v>1</v>
      </c>
      <c r="AA70" s="115"/>
      <c r="AB70" s="115" t="b">
        <f t="shared" si="12"/>
        <v>1</v>
      </c>
      <c r="AC70" s="115"/>
    </row>
    <row r="71" spans="2:32" ht="24" customHeight="1">
      <c r="B71" s="118"/>
      <c r="C71" s="133"/>
      <c r="D71" s="179" t="s">
        <v>308</v>
      </c>
      <c r="E71" s="152"/>
      <c r="F71" s="152"/>
      <c r="G71" s="152"/>
      <c r="H71" s="152"/>
      <c r="I71" s="152"/>
      <c r="J71" s="152"/>
      <c r="K71" s="152"/>
      <c r="L71" s="133"/>
      <c r="M71" s="179" t="s">
        <v>308</v>
      </c>
      <c r="N71" s="179"/>
      <c r="O71" s="152"/>
      <c r="P71" s="152"/>
      <c r="Q71" s="152"/>
      <c r="R71" s="152"/>
      <c r="S71" s="152"/>
      <c r="T71" s="151"/>
      <c r="U71" s="416"/>
      <c r="V71" s="418"/>
      <c r="W71" s="115"/>
      <c r="X71" s="115" t="b">
        <f t="shared" si="10"/>
        <v>0</v>
      </c>
      <c r="Y71" s="115"/>
      <c r="Z71" s="115" t="b">
        <f t="shared" si="11"/>
        <v>0</v>
      </c>
      <c r="AA71" s="115"/>
      <c r="AB71" s="115" t="b">
        <f>IF(X71=Z71,TRUE,FALSE)</f>
        <v>1</v>
      </c>
      <c r="AC71" s="115"/>
    </row>
    <row r="72" spans="2:32" ht="24" customHeight="1">
      <c r="B72" s="130"/>
      <c r="C72" s="477" t="s">
        <v>250</v>
      </c>
      <c r="D72" s="478"/>
      <c r="E72" s="450"/>
      <c r="F72" s="450"/>
      <c r="G72" s="450"/>
      <c r="H72" s="450"/>
      <c r="I72" s="450"/>
      <c r="J72" s="450"/>
      <c r="K72" s="451"/>
      <c r="L72" s="477" t="s">
        <v>250</v>
      </c>
      <c r="M72" s="478"/>
      <c r="N72" s="450"/>
      <c r="O72" s="450"/>
      <c r="P72" s="450"/>
      <c r="Q72" s="450"/>
      <c r="R72" s="450"/>
      <c r="S72" s="450"/>
      <c r="T72" s="451"/>
      <c r="U72" s="472"/>
      <c r="V72" s="468"/>
      <c r="W72" s="115"/>
      <c r="X72" s="115"/>
      <c r="Y72" s="115"/>
      <c r="Z72" s="115"/>
      <c r="AA72" s="115"/>
      <c r="AB72" s="115" t="b">
        <f>IF(E72=N72,TRUE,FALSE)</f>
        <v>1</v>
      </c>
      <c r="AC72" s="115"/>
    </row>
    <row r="73" spans="2:32" ht="28.5" customHeight="1">
      <c r="B73" s="153" t="s">
        <v>250</v>
      </c>
      <c r="C73" s="484" t="s">
        <v>330</v>
      </c>
      <c r="D73" s="485"/>
      <c r="E73" s="485"/>
      <c r="F73" s="485"/>
      <c r="G73" s="485"/>
      <c r="H73" s="485"/>
      <c r="I73" s="485"/>
      <c r="J73" s="485"/>
      <c r="K73" s="485"/>
      <c r="L73" s="485"/>
      <c r="M73" s="485"/>
      <c r="N73" s="485"/>
      <c r="O73" s="485"/>
      <c r="P73" s="485"/>
      <c r="Q73" s="485"/>
      <c r="R73" s="485"/>
      <c r="S73" s="485"/>
      <c r="T73" s="486"/>
      <c r="U73" s="154"/>
      <c r="V73" s="155"/>
      <c r="W73" s="115"/>
      <c r="X73" s="115"/>
      <c r="Y73" s="115"/>
      <c r="Z73" s="115"/>
      <c r="AA73" s="115"/>
      <c r="AB73" s="115" t="b">
        <f>IF(C73=L73,TRUE,FALSE)</f>
        <v>0</v>
      </c>
      <c r="AC73" s="115"/>
      <c r="AE73" s="116" t="s">
        <v>6</v>
      </c>
      <c r="AF73" s="117"/>
    </row>
    <row r="74" spans="2:32" ht="24" customHeight="1">
      <c r="B74" s="156"/>
      <c r="C74" s="100"/>
      <c r="D74" s="100"/>
      <c r="E74" s="101"/>
      <c r="F74" s="101"/>
      <c r="G74" s="101"/>
      <c r="H74" s="101"/>
      <c r="I74" s="101"/>
      <c r="J74" s="101"/>
      <c r="K74" s="101"/>
      <c r="L74" s="100"/>
      <c r="M74" s="100"/>
      <c r="N74" s="101"/>
      <c r="O74" s="101"/>
      <c r="P74" s="101"/>
      <c r="Q74" s="101"/>
      <c r="R74" s="101"/>
      <c r="S74" s="101"/>
      <c r="T74" s="101"/>
      <c r="U74" s="157"/>
      <c r="V74" s="158"/>
      <c r="W74" s="115"/>
      <c r="X74" s="115"/>
      <c r="Y74" s="115"/>
      <c r="Z74" s="115"/>
      <c r="AA74" s="115"/>
      <c r="AB74" s="115"/>
      <c r="AC74" s="115"/>
    </row>
    <row r="75" spans="2:32" ht="27" customHeight="1">
      <c r="B75" s="487" t="s">
        <v>331</v>
      </c>
      <c r="C75" s="488"/>
      <c r="D75" s="488"/>
      <c r="E75" s="488"/>
      <c r="F75" s="488"/>
      <c r="G75" s="488"/>
      <c r="H75" s="488"/>
      <c r="I75" s="488"/>
      <c r="J75" s="488"/>
      <c r="K75" s="488"/>
      <c r="L75" s="488"/>
      <c r="M75" s="488"/>
      <c r="N75" s="488"/>
      <c r="O75" s="488"/>
      <c r="P75" s="488"/>
      <c r="Q75" s="488"/>
      <c r="R75" s="488"/>
      <c r="S75" s="488"/>
      <c r="T75" s="488"/>
      <c r="U75" s="488"/>
      <c r="V75" s="489"/>
      <c r="W75" s="115"/>
      <c r="X75" s="115"/>
      <c r="Y75" s="115"/>
      <c r="Z75" s="115"/>
      <c r="AA75" s="115"/>
      <c r="AB75" s="115"/>
      <c r="AC75" s="115"/>
    </row>
    <row r="76" spans="2:32" ht="30" customHeight="1">
      <c r="B76" s="159" t="s">
        <v>332</v>
      </c>
      <c r="C76" s="490" t="s">
        <v>206</v>
      </c>
      <c r="D76" s="491"/>
      <c r="E76" s="492" t="s">
        <v>333</v>
      </c>
      <c r="F76" s="492"/>
      <c r="G76" s="492"/>
      <c r="H76" s="492"/>
      <c r="I76" s="492"/>
      <c r="J76" s="492"/>
      <c r="K76" s="492"/>
      <c r="L76" s="492"/>
      <c r="M76" s="492"/>
      <c r="N76" s="492"/>
      <c r="O76" s="492"/>
      <c r="P76" s="492"/>
      <c r="Q76" s="492"/>
      <c r="R76" s="492"/>
      <c r="S76" s="492"/>
      <c r="T76" s="493"/>
      <c r="U76" s="184"/>
      <c r="V76" s="185"/>
      <c r="W76" s="115"/>
      <c r="X76" s="115"/>
      <c r="Y76" s="115"/>
      <c r="Z76" s="115"/>
      <c r="AA76" s="115"/>
      <c r="AB76" s="115"/>
      <c r="AC76" s="115"/>
      <c r="AE76" s="160" t="s">
        <v>7</v>
      </c>
      <c r="AF76" s="117" t="str">
        <f>IF(C76="","（エラー）未入力","（正常）入力済み")</f>
        <v>（正常）入力済み</v>
      </c>
    </row>
    <row r="77" spans="2:32" ht="60" customHeight="1">
      <c r="B77" s="161" t="s">
        <v>334</v>
      </c>
      <c r="C77" s="494" t="s">
        <v>206</v>
      </c>
      <c r="D77" s="495"/>
      <c r="E77" s="496" t="s">
        <v>335</v>
      </c>
      <c r="F77" s="496"/>
      <c r="G77" s="496"/>
      <c r="H77" s="496"/>
      <c r="I77" s="496"/>
      <c r="J77" s="496"/>
      <c r="K77" s="496"/>
      <c r="L77" s="496"/>
      <c r="M77" s="496"/>
      <c r="N77" s="496"/>
      <c r="O77" s="496"/>
      <c r="P77" s="496"/>
      <c r="Q77" s="496"/>
      <c r="R77" s="496"/>
      <c r="S77" s="496"/>
      <c r="T77" s="497"/>
      <c r="U77" s="184"/>
      <c r="V77" s="185"/>
      <c r="W77" s="115"/>
      <c r="X77" s="115"/>
      <c r="Y77" s="115"/>
      <c r="Z77" s="115"/>
      <c r="AA77" s="115"/>
      <c r="AB77" s="115" t="b">
        <f>IF(C77=L77,TRUE,FALSE)</f>
        <v>0</v>
      </c>
      <c r="AC77" s="115"/>
      <c r="AE77" s="116" t="s">
        <v>53</v>
      </c>
      <c r="AF77" s="117" t="str">
        <f>IF(U77="有",IF(V77="","（エラー）未記入","（正常）記入済み"),"記入不要")</f>
        <v>記入不要</v>
      </c>
    </row>
    <row r="78" spans="2:32" ht="60" customHeight="1">
      <c r="B78" s="162" t="s">
        <v>336</v>
      </c>
      <c r="C78" s="494" t="s">
        <v>206</v>
      </c>
      <c r="D78" s="495"/>
      <c r="E78" s="496" t="s">
        <v>337</v>
      </c>
      <c r="F78" s="496"/>
      <c r="G78" s="496"/>
      <c r="H78" s="496"/>
      <c r="I78" s="496"/>
      <c r="J78" s="496"/>
      <c r="K78" s="496"/>
      <c r="L78" s="496"/>
      <c r="M78" s="496"/>
      <c r="N78" s="496"/>
      <c r="O78" s="496"/>
      <c r="P78" s="496"/>
      <c r="Q78" s="496"/>
      <c r="R78" s="496"/>
      <c r="S78" s="496"/>
      <c r="T78" s="497"/>
      <c r="U78" s="184"/>
      <c r="V78" s="185"/>
      <c r="W78" s="115"/>
      <c r="X78" s="115"/>
      <c r="Y78" s="115"/>
      <c r="Z78" s="115"/>
      <c r="AA78" s="115"/>
      <c r="AB78" s="115" t="b">
        <f>IF(C78=L78,TRUE,FALSE)</f>
        <v>0</v>
      </c>
      <c r="AC78" s="115"/>
      <c r="AE78" s="116" t="s">
        <v>53</v>
      </c>
      <c r="AF78" s="117" t="str">
        <f>IF(U78="有",IF(V78="","（エラー）未記入","（正常）記入済み"),"記入不要")</f>
        <v>記入不要</v>
      </c>
    </row>
    <row r="79" spans="2:32" ht="60" customHeight="1">
      <c r="B79" s="162" t="s">
        <v>338</v>
      </c>
      <c r="C79" s="490" t="s">
        <v>206</v>
      </c>
      <c r="D79" s="491"/>
      <c r="E79" s="496"/>
      <c r="F79" s="496"/>
      <c r="G79" s="496"/>
      <c r="H79" s="496"/>
      <c r="I79" s="496"/>
      <c r="J79" s="496"/>
      <c r="K79" s="496"/>
      <c r="L79" s="496"/>
      <c r="M79" s="496"/>
      <c r="N79" s="496"/>
      <c r="O79" s="496"/>
      <c r="P79" s="496"/>
      <c r="Q79" s="496"/>
      <c r="R79" s="496"/>
      <c r="S79" s="496"/>
      <c r="T79" s="497"/>
      <c r="U79" s="184"/>
      <c r="V79" s="185"/>
      <c r="W79" s="115"/>
      <c r="X79" s="115"/>
      <c r="Y79" s="115"/>
      <c r="Z79" s="115"/>
      <c r="AA79" s="115"/>
      <c r="AB79" s="115" t="b">
        <f>IF(C79=L79,TRUE,FALSE)</f>
        <v>0</v>
      </c>
      <c r="AC79" s="115"/>
      <c r="AE79" s="116" t="s">
        <v>53</v>
      </c>
      <c r="AF79" s="117" t="str">
        <f>IF(U79="有",IF(V79="","（エラー）未記入","（正常）記入済み"),"記入不要")</f>
        <v>記入不要</v>
      </c>
    </row>
    <row r="80" spans="2:32" ht="60" customHeight="1">
      <c r="B80" s="162" t="s">
        <v>339</v>
      </c>
      <c r="C80" s="490" t="s">
        <v>213</v>
      </c>
      <c r="D80" s="491"/>
      <c r="E80" s="496" t="s">
        <v>340</v>
      </c>
      <c r="F80" s="496"/>
      <c r="G80" s="496"/>
      <c r="H80" s="496"/>
      <c r="I80" s="496"/>
      <c r="J80" s="496"/>
      <c r="K80" s="496"/>
      <c r="L80" s="496"/>
      <c r="M80" s="496"/>
      <c r="N80" s="496"/>
      <c r="O80" s="496"/>
      <c r="P80" s="496"/>
      <c r="Q80" s="496"/>
      <c r="R80" s="496"/>
      <c r="S80" s="496"/>
      <c r="T80" s="497"/>
      <c r="U80" s="184"/>
      <c r="V80" s="185"/>
      <c r="W80" s="115"/>
      <c r="X80" s="115"/>
      <c r="Y80" s="115"/>
      <c r="Z80" s="115"/>
      <c r="AA80" s="115"/>
      <c r="AB80" s="115" t="b">
        <f>IF(C80=L80,TRUE,FALSE)</f>
        <v>0</v>
      </c>
      <c r="AC80" s="115"/>
      <c r="AE80" s="116" t="s">
        <v>53</v>
      </c>
      <c r="AF80" s="117" t="str">
        <f>IF(U80="有",IF(V80="","（エラー）未記入","（正常）記入済み"),"記入不要")</f>
        <v>記入不要</v>
      </c>
    </row>
    <row r="81" spans="2:32" ht="24" customHeight="1">
      <c r="B81" s="452" t="s">
        <v>341</v>
      </c>
      <c r="C81" s="163"/>
      <c r="D81" s="503" t="s">
        <v>342</v>
      </c>
      <c r="E81" s="503"/>
      <c r="F81" s="503"/>
      <c r="G81" s="503"/>
      <c r="H81" s="503"/>
      <c r="I81" s="503"/>
      <c r="J81" s="503"/>
      <c r="K81" s="504"/>
      <c r="L81" s="163"/>
      <c r="M81" s="503" t="s">
        <v>343</v>
      </c>
      <c r="N81" s="503"/>
      <c r="O81" s="503"/>
      <c r="P81" s="503"/>
      <c r="Q81" s="503"/>
      <c r="R81" s="503"/>
      <c r="S81" s="503"/>
      <c r="T81" s="504"/>
      <c r="U81" s="128" t="str">
        <f>IF(COUNTIF(AB81:AB102,FALSE)&lt;1,"無","有")</f>
        <v>無</v>
      </c>
      <c r="V81" s="417"/>
      <c r="W81" s="115"/>
      <c r="X81" s="115" t="b">
        <f>IF(C81="●",TRUE,FALSE)</f>
        <v>0</v>
      </c>
      <c r="Y81" s="115"/>
      <c r="Z81" s="115" t="b">
        <f t="shared" ref="Z81:Z101" si="13">IF(L81="●",TRUE,FALSE)</f>
        <v>0</v>
      </c>
      <c r="AA81" s="115"/>
      <c r="AB81" s="115" t="b">
        <f t="shared" ref="AB81:AB100" si="14">IF(X81=Z81,TRUE,FALSE)</f>
        <v>1</v>
      </c>
      <c r="AC81" s="115"/>
      <c r="AE81" s="116" t="s">
        <v>53</v>
      </c>
      <c r="AF81" s="117" t="str">
        <f>IF(U81="有",IF(V81="","（エラー）未記入","（正常）記入済み"),"記入不要")</f>
        <v>記入不要</v>
      </c>
    </row>
    <row r="82" spans="2:32" ht="24" customHeight="1">
      <c r="B82" s="453"/>
      <c r="C82" s="163"/>
      <c r="D82" s="501" t="s">
        <v>344</v>
      </c>
      <c r="E82" s="501"/>
      <c r="F82" s="501"/>
      <c r="G82" s="501"/>
      <c r="H82" s="501"/>
      <c r="I82" s="501"/>
      <c r="J82" s="501"/>
      <c r="K82" s="502"/>
      <c r="L82" s="163"/>
      <c r="M82" s="501" t="s">
        <v>344</v>
      </c>
      <c r="N82" s="501"/>
      <c r="O82" s="501"/>
      <c r="P82" s="501"/>
      <c r="Q82" s="501"/>
      <c r="R82" s="501"/>
      <c r="S82" s="501"/>
      <c r="T82" s="502"/>
      <c r="U82" s="164"/>
      <c r="V82" s="418"/>
      <c r="W82" s="115"/>
      <c r="X82" s="115" t="b">
        <f t="shared" ref="X82:X101" si="15">IF(C82="●",TRUE,FALSE)</f>
        <v>0</v>
      </c>
      <c r="Y82" s="115"/>
      <c r="Z82" s="115" t="b">
        <f t="shared" si="13"/>
        <v>0</v>
      </c>
      <c r="AA82" s="115"/>
      <c r="AB82" s="115" t="b">
        <f t="shared" si="14"/>
        <v>1</v>
      </c>
      <c r="AC82" s="115"/>
      <c r="AE82" s="116"/>
      <c r="AF82" s="117"/>
    </row>
    <row r="83" spans="2:32" ht="48" customHeight="1">
      <c r="B83" s="453"/>
      <c r="C83" s="133"/>
      <c r="D83" s="469" t="s">
        <v>345</v>
      </c>
      <c r="E83" s="469"/>
      <c r="F83" s="469"/>
      <c r="G83" s="469"/>
      <c r="H83" s="469"/>
      <c r="I83" s="469"/>
      <c r="J83" s="469"/>
      <c r="K83" s="470"/>
      <c r="L83" s="133"/>
      <c r="M83" s="469" t="s">
        <v>345</v>
      </c>
      <c r="N83" s="469"/>
      <c r="O83" s="469"/>
      <c r="P83" s="469"/>
      <c r="Q83" s="469"/>
      <c r="R83" s="469"/>
      <c r="S83" s="469"/>
      <c r="T83" s="470"/>
      <c r="U83" s="165"/>
      <c r="V83" s="418"/>
      <c r="W83" s="115"/>
      <c r="X83" s="115" t="b">
        <f t="shared" si="15"/>
        <v>0</v>
      </c>
      <c r="Y83" s="115"/>
      <c r="Z83" s="115" t="b">
        <f t="shared" si="13"/>
        <v>0</v>
      </c>
      <c r="AA83" s="115"/>
      <c r="AB83" s="115" t="b">
        <f t="shared" si="14"/>
        <v>1</v>
      </c>
      <c r="AC83" s="115"/>
    </row>
    <row r="84" spans="2:32" ht="48" customHeight="1">
      <c r="B84" s="453"/>
      <c r="C84" s="133"/>
      <c r="D84" s="469" t="s">
        <v>346</v>
      </c>
      <c r="E84" s="469"/>
      <c r="F84" s="469"/>
      <c r="G84" s="469"/>
      <c r="H84" s="469"/>
      <c r="I84" s="469"/>
      <c r="J84" s="469"/>
      <c r="K84" s="470"/>
      <c r="L84" s="133"/>
      <c r="M84" s="469" t="s">
        <v>346</v>
      </c>
      <c r="N84" s="469"/>
      <c r="O84" s="469"/>
      <c r="P84" s="469"/>
      <c r="Q84" s="469"/>
      <c r="R84" s="469"/>
      <c r="S84" s="469"/>
      <c r="T84" s="470"/>
      <c r="U84" s="165"/>
      <c r="V84" s="418"/>
      <c r="W84" s="115"/>
      <c r="X84" s="115" t="b">
        <f t="shared" si="15"/>
        <v>0</v>
      </c>
      <c r="Y84" s="115"/>
      <c r="Z84" s="115" t="b">
        <f t="shared" si="13"/>
        <v>0</v>
      </c>
      <c r="AA84" s="115"/>
      <c r="AB84" s="115" t="b">
        <f t="shared" si="14"/>
        <v>1</v>
      </c>
      <c r="AC84" s="115"/>
    </row>
    <row r="85" spans="2:32" ht="48" customHeight="1">
      <c r="B85" s="453"/>
      <c r="C85" s="133"/>
      <c r="D85" s="469" t="s">
        <v>347</v>
      </c>
      <c r="E85" s="469"/>
      <c r="F85" s="469"/>
      <c r="G85" s="469"/>
      <c r="H85" s="469"/>
      <c r="I85" s="469"/>
      <c r="J85" s="469"/>
      <c r="K85" s="470"/>
      <c r="L85" s="133"/>
      <c r="M85" s="469" t="s">
        <v>347</v>
      </c>
      <c r="N85" s="469"/>
      <c r="O85" s="469"/>
      <c r="P85" s="469"/>
      <c r="Q85" s="469"/>
      <c r="R85" s="469"/>
      <c r="S85" s="469"/>
      <c r="T85" s="470"/>
      <c r="U85" s="165"/>
      <c r="V85" s="418"/>
      <c r="W85" s="115"/>
      <c r="X85" s="115" t="b">
        <f t="shared" si="15"/>
        <v>0</v>
      </c>
      <c r="Y85" s="115"/>
      <c r="Z85" s="115" t="b">
        <f t="shared" si="13"/>
        <v>0</v>
      </c>
      <c r="AA85" s="115"/>
      <c r="AB85" s="115" t="b">
        <f t="shared" si="14"/>
        <v>1</v>
      </c>
      <c r="AC85" s="115"/>
    </row>
    <row r="86" spans="2:32" ht="24" customHeight="1">
      <c r="B86" s="453"/>
      <c r="C86" s="133"/>
      <c r="D86" s="469" t="s">
        <v>348</v>
      </c>
      <c r="E86" s="469"/>
      <c r="F86" s="469"/>
      <c r="G86" s="469"/>
      <c r="H86" s="469"/>
      <c r="I86" s="469"/>
      <c r="J86" s="469"/>
      <c r="K86" s="470"/>
      <c r="L86" s="133"/>
      <c r="M86" s="469" t="s">
        <v>348</v>
      </c>
      <c r="N86" s="469"/>
      <c r="O86" s="469"/>
      <c r="P86" s="469"/>
      <c r="Q86" s="469"/>
      <c r="R86" s="469"/>
      <c r="S86" s="469"/>
      <c r="T86" s="470"/>
      <c r="U86" s="165"/>
      <c r="V86" s="418"/>
      <c r="W86" s="115"/>
      <c r="X86" s="115" t="b">
        <f t="shared" si="15"/>
        <v>0</v>
      </c>
      <c r="Y86" s="115"/>
      <c r="Z86" s="115" t="b">
        <f t="shared" si="13"/>
        <v>0</v>
      </c>
      <c r="AA86" s="115"/>
      <c r="AB86" s="115" t="b">
        <f t="shared" si="14"/>
        <v>1</v>
      </c>
      <c r="AC86" s="115"/>
    </row>
    <row r="87" spans="2:32" ht="24" customHeight="1">
      <c r="B87" s="453"/>
      <c r="C87" s="133"/>
      <c r="D87" s="469" t="s">
        <v>349</v>
      </c>
      <c r="E87" s="469"/>
      <c r="F87" s="469"/>
      <c r="G87" s="469"/>
      <c r="H87" s="469"/>
      <c r="I87" s="469"/>
      <c r="J87" s="469"/>
      <c r="K87" s="470"/>
      <c r="L87" s="133"/>
      <c r="M87" s="469" t="s">
        <v>349</v>
      </c>
      <c r="N87" s="469"/>
      <c r="O87" s="469"/>
      <c r="P87" s="469"/>
      <c r="Q87" s="469"/>
      <c r="R87" s="469"/>
      <c r="S87" s="469"/>
      <c r="T87" s="470"/>
      <c r="U87" s="165"/>
      <c r="V87" s="418"/>
      <c r="W87" s="115"/>
      <c r="X87" s="115" t="b">
        <f t="shared" si="15"/>
        <v>0</v>
      </c>
      <c r="Y87" s="115"/>
      <c r="Z87" s="115" t="b">
        <f t="shared" si="13"/>
        <v>0</v>
      </c>
      <c r="AA87" s="115"/>
      <c r="AB87" s="115" t="b">
        <f t="shared" si="14"/>
        <v>1</v>
      </c>
      <c r="AC87" s="115"/>
    </row>
    <row r="88" spans="2:32" ht="24" customHeight="1">
      <c r="B88" s="118"/>
      <c r="C88" s="133"/>
      <c r="D88" s="469" t="s">
        <v>350</v>
      </c>
      <c r="E88" s="469"/>
      <c r="F88" s="469"/>
      <c r="G88" s="469"/>
      <c r="H88" s="469"/>
      <c r="I88" s="469"/>
      <c r="J88" s="469"/>
      <c r="K88" s="470"/>
      <c r="L88" s="133"/>
      <c r="M88" s="469" t="s">
        <v>350</v>
      </c>
      <c r="N88" s="469"/>
      <c r="O88" s="469"/>
      <c r="P88" s="469"/>
      <c r="Q88" s="469"/>
      <c r="R88" s="469"/>
      <c r="S88" s="469"/>
      <c r="T88" s="470"/>
      <c r="U88" s="165"/>
      <c r="V88" s="418"/>
      <c r="W88" s="115"/>
      <c r="X88" s="115" t="b">
        <f t="shared" si="15"/>
        <v>0</v>
      </c>
      <c r="Y88" s="115"/>
      <c r="Z88" s="115" t="b">
        <f t="shared" si="13"/>
        <v>0</v>
      </c>
      <c r="AA88" s="115"/>
      <c r="AB88" s="115" t="b">
        <f t="shared" si="14"/>
        <v>1</v>
      </c>
      <c r="AC88" s="115"/>
    </row>
    <row r="89" spans="2:32" ht="24" customHeight="1">
      <c r="B89" s="118"/>
      <c r="C89" s="133"/>
      <c r="D89" s="469" t="s">
        <v>351</v>
      </c>
      <c r="E89" s="469"/>
      <c r="F89" s="469"/>
      <c r="G89" s="469"/>
      <c r="H89" s="469"/>
      <c r="I89" s="469"/>
      <c r="J89" s="469"/>
      <c r="K89" s="470"/>
      <c r="L89" s="133"/>
      <c r="M89" s="469" t="s">
        <v>351</v>
      </c>
      <c r="N89" s="469"/>
      <c r="O89" s="469"/>
      <c r="P89" s="469"/>
      <c r="Q89" s="469"/>
      <c r="R89" s="469"/>
      <c r="S89" s="469"/>
      <c r="T89" s="470"/>
      <c r="U89" s="165"/>
      <c r="V89" s="418"/>
      <c r="W89" s="115"/>
      <c r="X89" s="115" t="b">
        <f t="shared" si="15"/>
        <v>0</v>
      </c>
      <c r="Y89" s="115"/>
      <c r="Z89" s="115" t="b">
        <f t="shared" si="13"/>
        <v>0</v>
      </c>
      <c r="AA89" s="115"/>
      <c r="AB89" s="115" t="b">
        <f t="shared" si="14"/>
        <v>1</v>
      </c>
      <c r="AC89" s="115"/>
    </row>
    <row r="90" spans="2:32" ht="24" customHeight="1">
      <c r="B90" s="118"/>
      <c r="C90" s="133"/>
      <c r="D90" s="469" t="s">
        <v>352</v>
      </c>
      <c r="E90" s="469"/>
      <c r="F90" s="469"/>
      <c r="G90" s="469"/>
      <c r="H90" s="469"/>
      <c r="I90" s="469"/>
      <c r="J90" s="469"/>
      <c r="K90" s="470"/>
      <c r="L90" s="133"/>
      <c r="M90" s="469" t="s">
        <v>352</v>
      </c>
      <c r="N90" s="469"/>
      <c r="O90" s="469"/>
      <c r="P90" s="469"/>
      <c r="Q90" s="469"/>
      <c r="R90" s="469"/>
      <c r="S90" s="469"/>
      <c r="T90" s="470"/>
      <c r="U90" s="165"/>
      <c r="V90" s="418"/>
      <c r="W90" s="115"/>
      <c r="X90" s="115" t="b">
        <f t="shared" si="15"/>
        <v>0</v>
      </c>
      <c r="Y90" s="115"/>
      <c r="Z90" s="115" t="b">
        <f t="shared" si="13"/>
        <v>0</v>
      </c>
      <c r="AA90" s="115"/>
      <c r="AB90" s="115" t="b">
        <f t="shared" si="14"/>
        <v>1</v>
      </c>
      <c r="AC90" s="115"/>
    </row>
    <row r="91" spans="2:32" ht="36" customHeight="1">
      <c r="B91" s="118"/>
      <c r="C91" s="133"/>
      <c r="D91" s="469" t="s">
        <v>353</v>
      </c>
      <c r="E91" s="469"/>
      <c r="F91" s="469"/>
      <c r="G91" s="469"/>
      <c r="H91" s="469"/>
      <c r="I91" s="469"/>
      <c r="J91" s="469"/>
      <c r="K91" s="470"/>
      <c r="L91" s="133"/>
      <c r="M91" s="469" t="s">
        <v>353</v>
      </c>
      <c r="N91" s="469"/>
      <c r="O91" s="469"/>
      <c r="P91" s="469"/>
      <c r="Q91" s="469"/>
      <c r="R91" s="469"/>
      <c r="S91" s="469"/>
      <c r="T91" s="470"/>
      <c r="U91" s="165"/>
      <c r="V91" s="418"/>
      <c r="W91" s="115"/>
      <c r="X91" s="115" t="b">
        <f t="shared" si="15"/>
        <v>0</v>
      </c>
      <c r="Y91" s="115"/>
      <c r="Z91" s="115" t="b">
        <f t="shared" si="13"/>
        <v>0</v>
      </c>
      <c r="AA91" s="115"/>
      <c r="AB91" s="115" t="b">
        <f t="shared" si="14"/>
        <v>1</v>
      </c>
      <c r="AC91" s="115"/>
    </row>
    <row r="92" spans="2:32" ht="36" customHeight="1">
      <c r="B92" s="118"/>
      <c r="C92" s="133"/>
      <c r="D92" s="469" t="s">
        <v>354</v>
      </c>
      <c r="E92" s="469"/>
      <c r="F92" s="469"/>
      <c r="G92" s="469"/>
      <c r="H92" s="469"/>
      <c r="I92" s="469"/>
      <c r="J92" s="469"/>
      <c r="K92" s="470"/>
      <c r="L92" s="133"/>
      <c r="M92" s="469" t="s">
        <v>354</v>
      </c>
      <c r="N92" s="469"/>
      <c r="O92" s="469"/>
      <c r="P92" s="469"/>
      <c r="Q92" s="469"/>
      <c r="R92" s="469"/>
      <c r="S92" s="469"/>
      <c r="T92" s="470"/>
      <c r="U92" s="165"/>
      <c r="V92" s="418"/>
      <c r="W92" s="115"/>
      <c r="X92" s="115" t="b">
        <f t="shared" si="15"/>
        <v>0</v>
      </c>
      <c r="Y92" s="115"/>
      <c r="Z92" s="115" t="b">
        <f t="shared" si="13"/>
        <v>0</v>
      </c>
      <c r="AA92" s="115"/>
      <c r="AB92" s="115" t="b">
        <f t="shared" si="14"/>
        <v>1</v>
      </c>
      <c r="AC92" s="115"/>
    </row>
    <row r="93" spans="2:32" ht="36" customHeight="1">
      <c r="B93" s="118"/>
      <c r="C93" s="133" t="s">
        <v>257</v>
      </c>
      <c r="D93" s="505" t="s">
        <v>355</v>
      </c>
      <c r="E93" s="505"/>
      <c r="F93" s="505"/>
      <c r="G93" s="505"/>
      <c r="H93" s="505"/>
      <c r="I93" s="505"/>
      <c r="J93" s="505"/>
      <c r="K93" s="506"/>
      <c r="L93" s="133" t="s">
        <v>257</v>
      </c>
      <c r="M93" s="505" t="s">
        <v>355</v>
      </c>
      <c r="N93" s="505"/>
      <c r="O93" s="505"/>
      <c r="P93" s="505"/>
      <c r="Q93" s="505"/>
      <c r="R93" s="505"/>
      <c r="S93" s="505"/>
      <c r="T93" s="506"/>
      <c r="U93" s="165"/>
      <c r="V93" s="418"/>
      <c r="W93" s="115"/>
      <c r="X93" s="115" t="b">
        <f t="shared" si="15"/>
        <v>1</v>
      </c>
      <c r="Y93" s="115"/>
      <c r="Z93" s="115" t="b">
        <f t="shared" si="13"/>
        <v>1</v>
      </c>
      <c r="AA93" s="115"/>
      <c r="AB93" s="115" t="b">
        <f t="shared" si="14"/>
        <v>1</v>
      </c>
      <c r="AC93" s="115"/>
    </row>
    <row r="94" spans="2:32" ht="24" customHeight="1">
      <c r="B94" s="118"/>
      <c r="C94" s="166"/>
      <c r="D94" s="421" t="s">
        <v>356</v>
      </c>
      <c r="E94" s="421"/>
      <c r="F94" s="421"/>
      <c r="G94" s="509" t="s">
        <v>357</v>
      </c>
      <c r="H94" s="509"/>
      <c r="I94" s="167"/>
      <c r="J94" s="168" t="s">
        <v>358</v>
      </c>
      <c r="K94" s="169"/>
      <c r="L94" s="166"/>
      <c r="M94" s="421" t="s">
        <v>356</v>
      </c>
      <c r="N94" s="421"/>
      <c r="O94" s="421"/>
      <c r="P94" s="509" t="s">
        <v>357</v>
      </c>
      <c r="Q94" s="509"/>
      <c r="R94" s="167"/>
      <c r="S94" s="168" t="s">
        <v>358</v>
      </c>
      <c r="T94" s="169"/>
      <c r="U94" s="165"/>
      <c r="V94" s="418"/>
      <c r="W94" s="115"/>
      <c r="X94" s="115"/>
      <c r="Y94" s="115"/>
      <c r="Z94" s="115"/>
      <c r="AA94" s="115"/>
      <c r="AB94" s="115" t="b">
        <f>IF(J94=S94,TRUE,FALSE)</f>
        <v>1</v>
      </c>
      <c r="AC94" s="115"/>
    </row>
    <row r="95" spans="2:32" ht="24" customHeight="1">
      <c r="B95" s="118"/>
      <c r="C95" s="170"/>
      <c r="D95" s="421"/>
      <c r="E95" s="421"/>
      <c r="F95" s="421"/>
      <c r="G95" s="509" t="s">
        <v>359</v>
      </c>
      <c r="H95" s="509"/>
      <c r="I95" s="167"/>
      <c r="J95" s="168" t="s">
        <v>360</v>
      </c>
      <c r="K95" s="169"/>
      <c r="L95" s="170"/>
      <c r="M95" s="421"/>
      <c r="N95" s="421"/>
      <c r="O95" s="421"/>
      <c r="P95" s="509" t="s">
        <v>359</v>
      </c>
      <c r="Q95" s="509"/>
      <c r="R95" s="167"/>
      <c r="S95" s="168" t="s">
        <v>360</v>
      </c>
      <c r="T95" s="169"/>
      <c r="U95" s="165"/>
      <c r="V95" s="418"/>
      <c r="W95" s="115"/>
      <c r="X95" s="115"/>
      <c r="Y95" s="115"/>
      <c r="Z95" s="115"/>
      <c r="AA95" s="115"/>
      <c r="AB95" s="115" t="b">
        <f>IF(J95=S95,TRUE,FALSE)</f>
        <v>1</v>
      </c>
      <c r="AC95" s="115"/>
    </row>
    <row r="96" spans="2:32" ht="24" customHeight="1">
      <c r="B96" s="118"/>
      <c r="C96" s="171"/>
      <c r="D96" s="509"/>
      <c r="E96" s="509"/>
      <c r="F96" s="509"/>
      <c r="G96" s="509" t="s">
        <v>361</v>
      </c>
      <c r="H96" s="509"/>
      <c r="I96" s="167"/>
      <c r="J96" s="168" t="s">
        <v>207</v>
      </c>
      <c r="K96" s="169"/>
      <c r="L96" s="171"/>
      <c r="M96" s="509"/>
      <c r="N96" s="509"/>
      <c r="O96" s="509"/>
      <c r="P96" s="509" t="s">
        <v>361</v>
      </c>
      <c r="Q96" s="509"/>
      <c r="R96" s="167"/>
      <c r="S96" s="168" t="s">
        <v>207</v>
      </c>
      <c r="T96" s="169"/>
      <c r="U96" s="165"/>
      <c r="V96" s="418"/>
      <c r="W96" s="115"/>
      <c r="X96" s="115"/>
      <c r="Y96" s="115"/>
      <c r="Z96" s="115"/>
      <c r="AA96" s="115"/>
      <c r="AB96" s="115" t="b">
        <f>IF(J96=S96,TRUE,FALSE)</f>
        <v>1</v>
      </c>
      <c r="AC96" s="115"/>
    </row>
    <row r="97" spans="2:32" ht="24" customHeight="1">
      <c r="B97" s="118"/>
      <c r="C97" s="133"/>
      <c r="D97" s="167" t="s">
        <v>362</v>
      </c>
      <c r="E97" s="172"/>
      <c r="F97" s="172"/>
      <c r="G97" s="172"/>
      <c r="H97" s="172"/>
      <c r="I97" s="172"/>
      <c r="J97" s="172"/>
      <c r="K97" s="172"/>
      <c r="L97" s="133"/>
      <c r="M97" s="167" t="s">
        <v>362</v>
      </c>
      <c r="N97" s="172"/>
      <c r="O97" s="172"/>
      <c r="P97" s="172"/>
      <c r="Q97" s="172"/>
      <c r="R97" s="172"/>
      <c r="S97" s="172"/>
      <c r="T97" s="172"/>
      <c r="U97" s="165"/>
      <c r="V97" s="418"/>
      <c r="W97" s="115"/>
      <c r="X97" s="115" t="b">
        <f>IF(C97="●",TRUE,FALSE)</f>
        <v>0</v>
      </c>
      <c r="Y97" s="115"/>
      <c r="Z97" s="115" t="b">
        <f>IF(L97="●",TRUE,FALSE)</f>
        <v>0</v>
      </c>
      <c r="AA97" s="115"/>
      <c r="AB97" s="115" t="b">
        <f>IF(X97=Z97,TRUE,FALSE)</f>
        <v>1</v>
      </c>
      <c r="AC97" s="115"/>
    </row>
    <row r="98" spans="2:32" ht="24" customHeight="1">
      <c r="B98" s="118"/>
      <c r="C98" s="166"/>
      <c r="D98" s="136" t="s">
        <v>363</v>
      </c>
      <c r="E98" s="136"/>
      <c r="F98" s="136"/>
      <c r="G98" s="173"/>
      <c r="H98" s="136"/>
      <c r="I98" s="136"/>
      <c r="J98" s="136"/>
      <c r="K98" s="137"/>
      <c r="L98" s="166"/>
      <c r="M98" s="136" t="s">
        <v>363</v>
      </c>
      <c r="N98" s="136"/>
      <c r="O98" s="136"/>
      <c r="P98" s="173"/>
      <c r="Q98" s="136"/>
      <c r="R98" s="136"/>
      <c r="S98" s="136"/>
      <c r="T98" s="137"/>
      <c r="U98" s="165"/>
      <c r="V98" s="418"/>
      <c r="W98" s="115"/>
      <c r="X98" s="115"/>
      <c r="Y98" s="115"/>
      <c r="Z98" s="115"/>
      <c r="AA98" s="115"/>
      <c r="AB98" s="115" t="b">
        <f>IF(G98=P98,TRUE,FALSE)</f>
        <v>1</v>
      </c>
      <c r="AC98" s="115"/>
    </row>
    <row r="99" spans="2:32" ht="24" customHeight="1">
      <c r="B99" s="118"/>
      <c r="C99" s="133"/>
      <c r="D99" s="174" t="s">
        <v>364</v>
      </c>
      <c r="E99" s="152"/>
      <c r="F99" s="152"/>
      <c r="G99" s="152"/>
      <c r="H99" s="152"/>
      <c r="I99" s="152"/>
      <c r="J99" s="152"/>
      <c r="K99" s="152"/>
      <c r="L99" s="133"/>
      <c r="M99" s="174" t="s">
        <v>364</v>
      </c>
      <c r="N99" s="152"/>
      <c r="O99" s="152"/>
      <c r="P99" s="175"/>
      <c r="Q99" s="152"/>
      <c r="R99" s="152"/>
      <c r="S99" s="152"/>
      <c r="T99" s="152"/>
      <c r="U99" s="165"/>
      <c r="V99" s="418"/>
      <c r="W99" s="115"/>
      <c r="X99" s="115" t="b">
        <f>IF(C99="●",TRUE,FALSE)</f>
        <v>0</v>
      </c>
      <c r="Y99" s="115"/>
      <c r="Z99" s="115" t="b">
        <f>IF(L99="●",TRUE,FALSE)</f>
        <v>0</v>
      </c>
      <c r="AA99" s="115"/>
      <c r="AB99" s="115" t="b">
        <f>IF(X99=Z99,TRUE,FALSE)</f>
        <v>1</v>
      </c>
      <c r="AC99" s="115"/>
    </row>
    <row r="100" spans="2:32" ht="24" customHeight="1">
      <c r="B100" s="118"/>
      <c r="C100" s="133"/>
      <c r="D100" s="174" t="s">
        <v>365</v>
      </c>
      <c r="E100" s="152"/>
      <c r="F100" s="152"/>
      <c r="G100" s="152"/>
      <c r="H100" s="152"/>
      <c r="I100" s="152"/>
      <c r="J100" s="152"/>
      <c r="K100" s="152"/>
      <c r="L100" s="133"/>
      <c r="M100" s="174" t="s">
        <v>365</v>
      </c>
      <c r="N100" s="152"/>
      <c r="O100" s="152"/>
      <c r="P100" s="175"/>
      <c r="Q100" s="152"/>
      <c r="R100" s="152"/>
      <c r="S100" s="152"/>
      <c r="T100" s="152"/>
      <c r="U100" s="165"/>
      <c r="V100" s="418"/>
      <c r="W100" s="115"/>
      <c r="X100" s="115" t="b">
        <f t="shared" si="15"/>
        <v>0</v>
      </c>
      <c r="Y100" s="115"/>
      <c r="Z100" s="115" t="b">
        <f t="shared" si="13"/>
        <v>0</v>
      </c>
      <c r="AA100" s="115"/>
      <c r="AB100" s="115" t="b">
        <f t="shared" si="14"/>
        <v>1</v>
      </c>
      <c r="AC100" s="115"/>
    </row>
    <row r="101" spans="2:32" ht="24" customHeight="1">
      <c r="B101" s="118"/>
      <c r="C101" s="133"/>
      <c r="D101" s="179" t="s">
        <v>308</v>
      </c>
      <c r="E101" s="152"/>
      <c r="F101" s="152"/>
      <c r="G101" s="152"/>
      <c r="H101" s="152"/>
      <c r="I101" s="152"/>
      <c r="J101" s="152"/>
      <c r="K101" s="152"/>
      <c r="L101" s="133"/>
      <c r="M101" s="179" t="s">
        <v>308</v>
      </c>
      <c r="N101" s="152"/>
      <c r="O101" s="152"/>
      <c r="P101" s="152"/>
      <c r="Q101" s="152"/>
      <c r="R101" s="152"/>
      <c r="S101" s="152"/>
      <c r="T101" s="152"/>
      <c r="U101" s="165"/>
      <c r="V101" s="418"/>
      <c r="W101" s="115"/>
      <c r="X101" s="115" t="b">
        <f t="shared" si="15"/>
        <v>0</v>
      </c>
      <c r="Y101" s="115"/>
      <c r="Z101" s="115" t="b">
        <f t="shared" si="13"/>
        <v>0</v>
      </c>
      <c r="AA101" s="115"/>
      <c r="AB101" s="115" t="b">
        <f>IF(X101=Z101,TRUE,FALSE)</f>
        <v>1</v>
      </c>
      <c r="AC101" s="115"/>
    </row>
    <row r="102" spans="2:32" ht="24" customHeight="1">
      <c r="B102" s="130"/>
      <c r="C102" s="477" t="s">
        <v>250</v>
      </c>
      <c r="D102" s="478"/>
      <c r="E102" s="450"/>
      <c r="F102" s="450"/>
      <c r="G102" s="450"/>
      <c r="H102" s="450"/>
      <c r="I102" s="450"/>
      <c r="J102" s="450"/>
      <c r="K102" s="451"/>
      <c r="L102" s="477" t="s">
        <v>250</v>
      </c>
      <c r="M102" s="478"/>
      <c r="N102" s="450"/>
      <c r="O102" s="450"/>
      <c r="P102" s="450"/>
      <c r="Q102" s="450"/>
      <c r="R102" s="450"/>
      <c r="S102" s="450"/>
      <c r="T102" s="451"/>
      <c r="U102" s="176"/>
      <c r="V102" s="468"/>
      <c r="W102" s="115"/>
      <c r="X102" s="115"/>
      <c r="Y102" s="115"/>
      <c r="Z102" s="115"/>
      <c r="AA102" s="115"/>
      <c r="AB102" s="115" t="b">
        <f>IF(E102=N102,TRUE,FALSE)</f>
        <v>1</v>
      </c>
      <c r="AC102" s="115"/>
    </row>
    <row r="103" spans="2:32" ht="24" customHeight="1">
      <c r="B103" s="452" t="s">
        <v>366</v>
      </c>
      <c r="C103" s="163"/>
      <c r="D103" s="507" t="s">
        <v>367</v>
      </c>
      <c r="E103" s="507"/>
      <c r="F103" s="507"/>
      <c r="G103" s="507"/>
      <c r="H103" s="507"/>
      <c r="I103" s="507"/>
      <c r="J103" s="507"/>
      <c r="K103" s="508"/>
      <c r="L103" s="163"/>
      <c r="M103" s="507" t="s">
        <v>367</v>
      </c>
      <c r="N103" s="507"/>
      <c r="O103" s="507"/>
      <c r="P103" s="507"/>
      <c r="Q103" s="507"/>
      <c r="R103" s="507"/>
      <c r="S103" s="507"/>
      <c r="T103" s="508"/>
      <c r="U103" s="128" t="str">
        <f>IF(COUNTIF(AB103:AB109,FALSE)&lt;1,"無","有")</f>
        <v>無</v>
      </c>
      <c r="V103" s="417"/>
      <c r="W103" s="115"/>
      <c r="X103" s="115" t="b">
        <f t="shared" ref="X103:X108" si="16">IF(C103="●",TRUE,FALSE)</f>
        <v>0</v>
      </c>
      <c r="Y103" s="115"/>
      <c r="Z103" s="115" t="b">
        <f t="shared" ref="Z103:Z108" si="17">IF(L103="●",TRUE,FALSE)</f>
        <v>0</v>
      </c>
      <c r="AA103" s="115"/>
      <c r="AB103" s="115" t="b">
        <f t="shared" ref="AB103:AB108" si="18">IF(X103=Z103,TRUE,FALSE)</f>
        <v>1</v>
      </c>
      <c r="AC103" s="115"/>
      <c r="AE103" s="116" t="s">
        <v>53</v>
      </c>
      <c r="AF103" s="117" t="str">
        <f>IF(U103="有",IF(V103="","（エラー）未記入","（正常）記入済み"),"記入不要")</f>
        <v>記入不要</v>
      </c>
    </row>
    <row r="104" spans="2:32" ht="24" customHeight="1">
      <c r="B104" s="453"/>
      <c r="C104" s="133"/>
      <c r="D104" s="510" t="s">
        <v>299</v>
      </c>
      <c r="E104" s="510"/>
      <c r="F104" s="510"/>
      <c r="G104" s="510"/>
      <c r="H104" s="510"/>
      <c r="I104" s="510"/>
      <c r="J104" s="510"/>
      <c r="K104" s="511"/>
      <c r="L104" s="133"/>
      <c r="M104" s="510" t="s">
        <v>299</v>
      </c>
      <c r="N104" s="510"/>
      <c r="O104" s="510"/>
      <c r="P104" s="510"/>
      <c r="Q104" s="510"/>
      <c r="R104" s="510"/>
      <c r="S104" s="510"/>
      <c r="T104" s="511"/>
      <c r="U104" s="165"/>
      <c r="V104" s="418"/>
      <c r="W104" s="115"/>
      <c r="X104" s="115" t="b">
        <f t="shared" si="16"/>
        <v>0</v>
      </c>
      <c r="Y104" s="115"/>
      <c r="Z104" s="115" t="b">
        <f t="shared" si="17"/>
        <v>0</v>
      </c>
      <c r="AA104" s="115"/>
      <c r="AB104" s="115" t="b">
        <f t="shared" si="18"/>
        <v>1</v>
      </c>
      <c r="AC104" s="115"/>
    </row>
    <row r="105" spans="2:32" ht="24" customHeight="1">
      <c r="B105" s="453"/>
      <c r="C105" s="133"/>
      <c r="D105" s="510" t="s">
        <v>296</v>
      </c>
      <c r="E105" s="510"/>
      <c r="F105" s="510"/>
      <c r="G105" s="510"/>
      <c r="H105" s="510"/>
      <c r="I105" s="510"/>
      <c r="J105" s="510"/>
      <c r="K105" s="511"/>
      <c r="L105" s="133"/>
      <c r="M105" s="510" t="s">
        <v>296</v>
      </c>
      <c r="N105" s="510"/>
      <c r="O105" s="510"/>
      <c r="P105" s="510"/>
      <c r="Q105" s="510"/>
      <c r="R105" s="510"/>
      <c r="S105" s="510"/>
      <c r="T105" s="511"/>
      <c r="U105" s="165"/>
      <c r="V105" s="418"/>
      <c r="W105" s="115"/>
      <c r="X105" s="115" t="b">
        <f t="shared" si="16"/>
        <v>0</v>
      </c>
      <c r="Y105" s="115"/>
      <c r="Z105" s="115" t="b">
        <f t="shared" si="17"/>
        <v>0</v>
      </c>
      <c r="AA105" s="115"/>
      <c r="AB105" s="115" t="b">
        <f t="shared" si="18"/>
        <v>1</v>
      </c>
      <c r="AC105" s="115"/>
    </row>
    <row r="106" spans="2:32" ht="24" customHeight="1">
      <c r="B106" s="118"/>
      <c r="C106" s="133" t="s">
        <v>257</v>
      </c>
      <c r="D106" s="510" t="s">
        <v>368</v>
      </c>
      <c r="E106" s="510"/>
      <c r="F106" s="510"/>
      <c r="G106" s="510"/>
      <c r="H106" s="510"/>
      <c r="I106" s="510"/>
      <c r="J106" s="510"/>
      <c r="K106" s="511"/>
      <c r="L106" s="133" t="s">
        <v>257</v>
      </c>
      <c r="M106" s="510" t="s">
        <v>368</v>
      </c>
      <c r="N106" s="510"/>
      <c r="O106" s="510"/>
      <c r="P106" s="510"/>
      <c r="Q106" s="510"/>
      <c r="R106" s="510"/>
      <c r="S106" s="510"/>
      <c r="T106" s="511"/>
      <c r="U106" s="165"/>
      <c r="V106" s="418"/>
      <c r="W106" s="115"/>
      <c r="X106" s="115" t="b">
        <f t="shared" si="16"/>
        <v>1</v>
      </c>
      <c r="Y106" s="115"/>
      <c r="Z106" s="115" t="b">
        <f t="shared" si="17"/>
        <v>1</v>
      </c>
      <c r="AA106" s="115"/>
      <c r="AB106" s="115" t="b">
        <f t="shared" si="18"/>
        <v>1</v>
      </c>
      <c r="AC106" s="115"/>
    </row>
    <row r="107" spans="2:32" ht="36" customHeight="1">
      <c r="B107" s="118"/>
      <c r="C107" s="133"/>
      <c r="D107" s="469" t="s">
        <v>369</v>
      </c>
      <c r="E107" s="469"/>
      <c r="F107" s="469"/>
      <c r="G107" s="469"/>
      <c r="H107" s="469"/>
      <c r="I107" s="469"/>
      <c r="J107" s="469"/>
      <c r="K107" s="470"/>
      <c r="L107" s="133"/>
      <c r="M107" s="469" t="s">
        <v>369</v>
      </c>
      <c r="N107" s="469"/>
      <c r="O107" s="469"/>
      <c r="P107" s="469"/>
      <c r="Q107" s="469"/>
      <c r="R107" s="469"/>
      <c r="S107" s="469"/>
      <c r="T107" s="470"/>
      <c r="U107" s="165"/>
      <c r="V107" s="418"/>
      <c r="W107" s="115"/>
      <c r="X107" s="115" t="b">
        <f t="shared" si="16"/>
        <v>0</v>
      </c>
      <c r="Y107" s="115"/>
      <c r="Z107" s="115" t="b">
        <f t="shared" si="17"/>
        <v>0</v>
      </c>
      <c r="AA107" s="115"/>
      <c r="AB107" s="115" t="b">
        <f t="shared" si="18"/>
        <v>1</v>
      </c>
      <c r="AC107" s="115"/>
    </row>
    <row r="108" spans="2:32" ht="24" customHeight="1">
      <c r="B108" s="118"/>
      <c r="C108" s="133"/>
      <c r="D108" s="510" t="s">
        <v>370</v>
      </c>
      <c r="E108" s="510"/>
      <c r="F108" s="510"/>
      <c r="G108" s="510"/>
      <c r="H108" s="510"/>
      <c r="I108" s="510"/>
      <c r="J108" s="510"/>
      <c r="K108" s="511"/>
      <c r="L108" s="133"/>
      <c r="M108" s="510" t="s">
        <v>370</v>
      </c>
      <c r="N108" s="510"/>
      <c r="O108" s="510"/>
      <c r="P108" s="510"/>
      <c r="Q108" s="510"/>
      <c r="R108" s="510"/>
      <c r="S108" s="510"/>
      <c r="T108" s="511"/>
      <c r="U108" s="165"/>
      <c r="V108" s="418"/>
      <c r="W108" s="115"/>
      <c r="X108" s="115" t="b">
        <f t="shared" si="16"/>
        <v>0</v>
      </c>
      <c r="Y108" s="115"/>
      <c r="Z108" s="115" t="b">
        <f t="shared" si="17"/>
        <v>0</v>
      </c>
      <c r="AA108" s="115"/>
      <c r="AB108" s="115" t="b">
        <f t="shared" si="18"/>
        <v>1</v>
      </c>
      <c r="AC108" s="115"/>
    </row>
    <row r="109" spans="2:32" ht="24" customHeight="1">
      <c r="B109" s="130"/>
      <c r="C109" s="477" t="s">
        <v>250</v>
      </c>
      <c r="D109" s="478"/>
      <c r="E109" s="450"/>
      <c r="F109" s="450"/>
      <c r="G109" s="450"/>
      <c r="H109" s="450"/>
      <c r="I109" s="450"/>
      <c r="J109" s="450"/>
      <c r="K109" s="451"/>
      <c r="L109" s="477" t="s">
        <v>250</v>
      </c>
      <c r="M109" s="478"/>
      <c r="N109" s="450"/>
      <c r="O109" s="450"/>
      <c r="P109" s="450"/>
      <c r="Q109" s="450"/>
      <c r="R109" s="450"/>
      <c r="S109" s="450"/>
      <c r="T109" s="451"/>
      <c r="U109" s="176"/>
      <c r="V109" s="468"/>
      <c r="W109" s="115"/>
      <c r="X109" s="115"/>
      <c r="Y109" s="115"/>
      <c r="Z109" s="115"/>
      <c r="AA109" s="115"/>
      <c r="AB109" s="115" t="b">
        <f>IF(E109=N109,TRUE,FALSE)</f>
        <v>1</v>
      </c>
      <c r="AC109" s="115"/>
    </row>
    <row r="110" spans="2:32" ht="36" customHeight="1">
      <c r="B110" s="452" t="s">
        <v>371</v>
      </c>
      <c r="C110" s="163"/>
      <c r="D110" s="512" t="s">
        <v>372</v>
      </c>
      <c r="E110" s="512"/>
      <c r="F110" s="512"/>
      <c r="G110" s="512"/>
      <c r="H110" s="512"/>
      <c r="I110" s="512"/>
      <c r="J110" s="512"/>
      <c r="K110" s="513"/>
      <c r="L110" s="163"/>
      <c r="M110" s="512" t="s">
        <v>372</v>
      </c>
      <c r="N110" s="512"/>
      <c r="O110" s="512"/>
      <c r="P110" s="512"/>
      <c r="Q110" s="512"/>
      <c r="R110" s="512"/>
      <c r="S110" s="512"/>
      <c r="T110" s="513"/>
      <c r="U110" s="128" t="str">
        <f>IF(COUNTIF(AB110:AB116,FALSE)&lt;1,"無","有")</f>
        <v>無</v>
      </c>
      <c r="V110" s="417"/>
      <c r="W110" s="115"/>
      <c r="X110" s="115" t="b">
        <f t="shared" ref="X110:X115" si="19">IF(C110="●",TRUE,FALSE)</f>
        <v>0</v>
      </c>
      <c r="Y110" s="115"/>
      <c r="Z110" s="115" t="b">
        <f t="shared" ref="Z110:Z115" si="20">IF(L110="●",TRUE,FALSE)</f>
        <v>0</v>
      </c>
      <c r="AA110" s="115"/>
      <c r="AB110" s="115" t="b">
        <f t="shared" ref="AB110:AB115" si="21">IF(X110=Z110,TRUE,FALSE)</f>
        <v>1</v>
      </c>
      <c r="AC110" s="115"/>
      <c r="AE110" s="116" t="s">
        <v>53</v>
      </c>
      <c r="AF110" s="117" t="str">
        <f>IF(U110="有",IF(V110="","（エラー）未記入","（正常）記入済み"),"記入不要")</f>
        <v>記入不要</v>
      </c>
    </row>
    <row r="111" spans="2:32" ht="36" customHeight="1">
      <c r="B111" s="453"/>
      <c r="C111" s="133" t="s">
        <v>257</v>
      </c>
      <c r="D111" s="505" t="s">
        <v>373</v>
      </c>
      <c r="E111" s="505"/>
      <c r="F111" s="505"/>
      <c r="G111" s="505"/>
      <c r="H111" s="505"/>
      <c r="I111" s="505"/>
      <c r="J111" s="505"/>
      <c r="K111" s="506"/>
      <c r="L111" s="133" t="s">
        <v>257</v>
      </c>
      <c r="M111" s="505" t="s">
        <v>373</v>
      </c>
      <c r="N111" s="505"/>
      <c r="O111" s="505"/>
      <c r="P111" s="505"/>
      <c r="Q111" s="505"/>
      <c r="R111" s="505"/>
      <c r="S111" s="505"/>
      <c r="T111" s="506"/>
      <c r="U111" s="165"/>
      <c r="V111" s="418"/>
      <c r="W111" s="115"/>
      <c r="X111" s="115" t="b">
        <f t="shared" si="19"/>
        <v>1</v>
      </c>
      <c r="Y111" s="115"/>
      <c r="Z111" s="115" t="b">
        <f t="shared" si="20"/>
        <v>1</v>
      </c>
      <c r="AA111" s="115"/>
      <c r="AB111" s="115" t="b">
        <f t="shared" si="21"/>
        <v>1</v>
      </c>
      <c r="AC111" s="115"/>
    </row>
    <row r="112" spans="2:32" ht="36" customHeight="1">
      <c r="B112" s="453"/>
      <c r="C112" s="133"/>
      <c r="D112" s="505" t="s">
        <v>374</v>
      </c>
      <c r="E112" s="505"/>
      <c r="F112" s="505"/>
      <c r="G112" s="505"/>
      <c r="H112" s="505"/>
      <c r="I112" s="505"/>
      <c r="J112" s="505"/>
      <c r="K112" s="506"/>
      <c r="L112" s="133"/>
      <c r="M112" s="505" t="s">
        <v>374</v>
      </c>
      <c r="N112" s="505"/>
      <c r="O112" s="505"/>
      <c r="P112" s="505"/>
      <c r="Q112" s="505"/>
      <c r="R112" s="505"/>
      <c r="S112" s="505"/>
      <c r="T112" s="506"/>
      <c r="U112" s="165"/>
      <c r="V112" s="418"/>
      <c r="W112" s="115"/>
      <c r="X112" s="115" t="b">
        <f t="shared" si="19"/>
        <v>0</v>
      </c>
      <c r="Y112" s="115"/>
      <c r="Z112" s="115" t="b">
        <f t="shared" si="20"/>
        <v>0</v>
      </c>
      <c r="AA112" s="115"/>
      <c r="AB112" s="115" t="b">
        <f t="shared" si="21"/>
        <v>1</v>
      </c>
      <c r="AC112" s="115"/>
    </row>
    <row r="113" spans="2:33" ht="36" customHeight="1">
      <c r="B113" s="453"/>
      <c r="C113" s="133"/>
      <c r="D113" s="505" t="s">
        <v>375</v>
      </c>
      <c r="E113" s="505"/>
      <c r="F113" s="505"/>
      <c r="G113" s="505"/>
      <c r="H113" s="505"/>
      <c r="I113" s="505"/>
      <c r="J113" s="505"/>
      <c r="K113" s="506"/>
      <c r="L113" s="133"/>
      <c r="M113" s="505" t="s">
        <v>375</v>
      </c>
      <c r="N113" s="505"/>
      <c r="O113" s="505"/>
      <c r="P113" s="505"/>
      <c r="Q113" s="505"/>
      <c r="R113" s="505"/>
      <c r="S113" s="505"/>
      <c r="T113" s="506"/>
      <c r="U113" s="165"/>
      <c r="V113" s="418"/>
      <c r="W113" s="115"/>
      <c r="X113" s="115" t="b">
        <f t="shared" si="19"/>
        <v>0</v>
      </c>
      <c r="Y113" s="115"/>
      <c r="Z113" s="115" t="b">
        <f t="shared" si="20"/>
        <v>0</v>
      </c>
      <c r="AA113" s="115"/>
      <c r="AB113" s="115" t="b">
        <f t="shared" si="21"/>
        <v>1</v>
      </c>
      <c r="AC113" s="115"/>
    </row>
    <row r="114" spans="2:33" ht="36" customHeight="1">
      <c r="B114" s="453"/>
      <c r="C114" s="133"/>
      <c r="D114" s="505" t="s">
        <v>376</v>
      </c>
      <c r="E114" s="505"/>
      <c r="F114" s="505"/>
      <c r="G114" s="505"/>
      <c r="H114" s="505"/>
      <c r="I114" s="505"/>
      <c r="J114" s="505"/>
      <c r="K114" s="506"/>
      <c r="L114" s="133"/>
      <c r="M114" s="505" t="s">
        <v>376</v>
      </c>
      <c r="N114" s="505"/>
      <c r="O114" s="505"/>
      <c r="P114" s="505"/>
      <c r="Q114" s="505"/>
      <c r="R114" s="505"/>
      <c r="S114" s="505"/>
      <c r="T114" s="506"/>
      <c r="U114" s="165"/>
      <c r="V114" s="418"/>
      <c r="W114" s="115"/>
      <c r="X114" s="115" t="b">
        <f t="shared" si="19"/>
        <v>0</v>
      </c>
      <c r="Y114" s="115"/>
      <c r="Z114" s="115" t="b">
        <f t="shared" si="20"/>
        <v>0</v>
      </c>
      <c r="AA114" s="115"/>
      <c r="AB114" s="115" t="b">
        <f t="shared" si="21"/>
        <v>1</v>
      </c>
      <c r="AC114" s="115"/>
    </row>
    <row r="115" spans="2:33" ht="24" customHeight="1">
      <c r="B115" s="118"/>
      <c r="C115" s="133"/>
      <c r="D115" s="510" t="s">
        <v>370</v>
      </c>
      <c r="E115" s="510"/>
      <c r="F115" s="510"/>
      <c r="G115" s="510"/>
      <c r="H115" s="510"/>
      <c r="I115" s="510"/>
      <c r="J115" s="510"/>
      <c r="K115" s="511"/>
      <c r="L115" s="133"/>
      <c r="M115" s="510" t="s">
        <v>370</v>
      </c>
      <c r="N115" s="510"/>
      <c r="O115" s="510"/>
      <c r="P115" s="510"/>
      <c r="Q115" s="510"/>
      <c r="R115" s="510"/>
      <c r="S115" s="510"/>
      <c r="T115" s="511"/>
      <c r="U115" s="165"/>
      <c r="V115" s="418"/>
      <c r="W115" s="115"/>
      <c r="X115" s="115" t="b">
        <f t="shared" si="19"/>
        <v>0</v>
      </c>
      <c r="Y115" s="115"/>
      <c r="Z115" s="115" t="b">
        <f t="shared" si="20"/>
        <v>0</v>
      </c>
      <c r="AA115" s="115"/>
      <c r="AB115" s="115" t="b">
        <f t="shared" si="21"/>
        <v>1</v>
      </c>
      <c r="AC115" s="115"/>
    </row>
    <row r="116" spans="2:33" ht="24" customHeight="1">
      <c r="B116" s="130"/>
      <c r="C116" s="477" t="s">
        <v>250</v>
      </c>
      <c r="D116" s="478"/>
      <c r="E116" s="450"/>
      <c r="F116" s="450"/>
      <c r="G116" s="450"/>
      <c r="H116" s="450"/>
      <c r="I116" s="450"/>
      <c r="J116" s="450"/>
      <c r="K116" s="451"/>
      <c r="L116" s="477" t="s">
        <v>250</v>
      </c>
      <c r="M116" s="478"/>
      <c r="N116" s="450"/>
      <c r="O116" s="450"/>
      <c r="P116" s="450"/>
      <c r="Q116" s="450"/>
      <c r="R116" s="450"/>
      <c r="S116" s="450"/>
      <c r="T116" s="451"/>
      <c r="U116" s="176"/>
      <c r="V116" s="468"/>
      <c r="W116" s="115"/>
      <c r="X116" s="115"/>
      <c r="Y116" s="115"/>
      <c r="Z116" s="115"/>
      <c r="AA116" s="115"/>
      <c r="AB116" s="115" t="b">
        <f>IF(E116=N116,TRUE,FALSE)</f>
        <v>1</v>
      </c>
      <c r="AC116" s="115"/>
    </row>
    <row r="117" spans="2:33" ht="45" customHeight="1">
      <c r="B117" s="162" t="s">
        <v>377</v>
      </c>
      <c r="C117" s="455" t="s">
        <v>206</v>
      </c>
      <c r="D117" s="456"/>
      <c r="E117" s="527" t="s">
        <v>378</v>
      </c>
      <c r="F117" s="527"/>
      <c r="G117" s="523" t="s">
        <v>379</v>
      </c>
      <c r="H117" s="523"/>
      <c r="I117" s="523"/>
      <c r="J117" s="523"/>
      <c r="K117" s="524"/>
      <c r="L117" s="455" t="s">
        <v>206</v>
      </c>
      <c r="M117" s="456"/>
      <c r="N117" s="527" t="s">
        <v>378</v>
      </c>
      <c r="O117" s="527"/>
      <c r="P117" s="523" t="s">
        <v>379</v>
      </c>
      <c r="Q117" s="523"/>
      <c r="R117" s="523"/>
      <c r="S117" s="523"/>
      <c r="T117" s="524"/>
      <c r="U117" s="147" t="str">
        <f>IF(COUNTIF(AB117:AB117,FALSE)&lt;1,"無","有")</f>
        <v>無</v>
      </c>
      <c r="V117" s="181"/>
      <c r="W117" s="115"/>
      <c r="X117" s="115"/>
      <c r="Y117" s="115"/>
      <c r="Z117" s="115"/>
      <c r="AA117" s="115"/>
      <c r="AB117" s="115" t="b">
        <f>IF(C117&amp;G117=L117&amp;P117,TRUE,FALSE)</f>
        <v>1</v>
      </c>
      <c r="AC117" s="115"/>
      <c r="AE117" s="116" t="s">
        <v>53</v>
      </c>
      <c r="AF117" s="117" t="str">
        <f>IF(U117="有",IF(V117="","（エラー）未記入","（正常）記入済み"),"記入不要")</f>
        <v>記入不要</v>
      </c>
      <c r="AG117" s="182" t="s">
        <v>380</v>
      </c>
    </row>
    <row r="118" spans="2:33" ht="45" customHeight="1">
      <c r="B118" s="162" t="s">
        <v>381</v>
      </c>
      <c r="C118" s="525" t="s">
        <v>206</v>
      </c>
      <c r="D118" s="526"/>
      <c r="E118" s="527" t="s">
        <v>378</v>
      </c>
      <c r="F118" s="527"/>
      <c r="G118" s="523" t="s">
        <v>379</v>
      </c>
      <c r="H118" s="523"/>
      <c r="I118" s="523"/>
      <c r="J118" s="523"/>
      <c r="K118" s="524"/>
      <c r="L118" s="525" t="s">
        <v>206</v>
      </c>
      <c r="M118" s="526"/>
      <c r="N118" s="527" t="s">
        <v>378</v>
      </c>
      <c r="O118" s="527"/>
      <c r="P118" s="523" t="s">
        <v>379</v>
      </c>
      <c r="Q118" s="523"/>
      <c r="R118" s="523"/>
      <c r="S118" s="523"/>
      <c r="T118" s="524"/>
      <c r="U118" s="147" t="str">
        <f>IF(COUNTIF(AB118:AB118,FALSE)&lt;1,"無","有")</f>
        <v>無</v>
      </c>
      <c r="V118" s="181"/>
      <c r="W118" s="115"/>
      <c r="X118" s="115"/>
      <c r="Y118" s="115"/>
      <c r="Z118" s="115"/>
      <c r="AA118" s="115"/>
      <c r="AB118" s="115" t="b">
        <f>IF(C118&amp;G118=L118&amp;P118,TRUE,FALSE)</f>
        <v>1</v>
      </c>
      <c r="AC118" s="115"/>
      <c r="AE118" s="116" t="s">
        <v>53</v>
      </c>
      <c r="AF118" s="117" t="str">
        <f>IF(U118="有",IF(V118="","（エラー）未記入","（正常）記入済み"),"記入不要")</f>
        <v>記入不要</v>
      </c>
      <c r="AG118" s="182" t="s">
        <v>382</v>
      </c>
    </row>
    <row r="119" spans="2:33" ht="30" customHeight="1">
      <c r="B119" s="183" t="s">
        <v>383</v>
      </c>
      <c r="C119" s="163" t="s">
        <v>257</v>
      </c>
      <c r="D119" s="514" t="s">
        <v>384</v>
      </c>
      <c r="E119" s="514"/>
      <c r="F119" s="514"/>
      <c r="G119" s="514"/>
      <c r="H119" s="514"/>
      <c r="I119" s="514"/>
      <c r="J119" s="514"/>
      <c r="K119" s="514"/>
      <c r="L119" s="514"/>
      <c r="M119" s="514"/>
      <c r="N119" s="514"/>
      <c r="O119" s="514"/>
      <c r="P119" s="514"/>
      <c r="Q119" s="514"/>
      <c r="R119" s="514"/>
      <c r="S119" s="514"/>
      <c r="T119" s="515"/>
      <c r="U119" s="516"/>
      <c r="V119" s="518"/>
      <c r="W119" s="115"/>
      <c r="X119" s="115"/>
      <c r="Y119" s="115"/>
      <c r="Z119" s="115"/>
      <c r="AA119" s="115"/>
      <c r="AB119" s="115"/>
      <c r="AC119" s="115"/>
      <c r="AE119" s="116" t="s">
        <v>53</v>
      </c>
      <c r="AF119" s="117" t="str">
        <f>IF(C77="有",IF(AND(C119="",C120=""),"（エラー）未記入","（正常）記入済み"),"記入不要")</f>
        <v>（正常）記入済み</v>
      </c>
    </row>
    <row r="120" spans="2:33" ht="30" customHeight="1">
      <c r="B120" s="520" t="s">
        <v>385</v>
      </c>
      <c r="C120" s="133"/>
      <c r="D120" s="514" t="s">
        <v>386</v>
      </c>
      <c r="E120" s="514"/>
      <c r="F120" s="514"/>
      <c r="G120" s="514"/>
      <c r="H120" s="514"/>
      <c r="I120" s="514"/>
      <c r="J120" s="514"/>
      <c r="K120" s="514"/>
      <c r="L120" s="514"/>
      <c r="M120" s="514"/>
      <c r="N120" s="514"/>
      <c r="O120" s="514"/>
      <c r="P120" s="514"/>
      <c r="Q120" s="514"/>
      <c r="R120" s="514"/>
      <c r="S120" s="514"/>
      <c r="T120" s="515"/>
      <c r="U120" s="516"/>
      <c r="V120" s="518"/>
      <c r="W120" s="115"/>
      <c r="X120" s="115"/>
      <c r="Y120" s="115"/>
      <c r="Z120" s="115"/>
      <c r="AA120" s="115"/>
      <c r="AB120" s="115"/>
      <c r="AC120" s="115"/>
      <c r="AE120" s="160"/>
      <c r="AF120" s="117"/>
    </row>
    <row r="121" spans="2:33" ht="30" customHeight="1">
      <c r="B121" s="521"/>
      <c r="C121" s="448" t="s">
        <v>387</v>
      </c>
      <c r="D121" s="449"/>
      <c r="E121" s="449"/>
      <c r="F121" s="449"/>
      <c r="G121" s="449"/>
      <c r="H121" s="449"/>
      <c r="I121" s="449"/>
      <c r="J121" s="449"/>
      <c r="K121" s="449"/>
      <c r="L121" s="449"/>
      <c r="M121" s="449"/>
      <c r="N121" s="449"/>
      <c r="O121" s="449"/>
      <c r="P121" s="449"/>
      <c r="Q121" s="449"/>
      <c r="R121" s="449"/>
      <c r="S121" s="449"/>
      <c r="T121" s="522"/>
      <c r="U121" s="517"/>
      <c r="V121" s="519"/>
      <c r="W121" s="115"/>
      <c r="X121" s="115"/>
      <c r="Y121" s="115"/>
      <c r="Z121" s="115"/>
      <c r="AA121" s="115"/>
      <c r="AB121" s="115"/>
      <c r="AC121" s="115"/>
      <c r="AE121" s="160"/>
      <c r="AF121" s="117"/>
    </row>
    <row r="122" spans="2:33" ht="28.5" customHeight="1">
      <c r="B122" s="153" t="s">
        <v>250</v>
      </c>
      <c r="C122" s="484"/>
      <c r="D122" s="485"/>
      <c r="E122" s="485"/>
      <c r="F122" s="485"/>
      <c r="G122" s="485"/>
      <c r="H122" s="485"/>
      <c r="I122" s="485"/>
      <c r="J122" s="485"/>
      <c r="K122" s="485"/>
      <c r="L122" s="485"/>
      <c r="M122" s="485"/>
      <c r="N122" s="485"/>
      <c r="O122" s="485"/>
      <c r="P122" s="485"/>
      <c r="Q122" s="485"/>
      <c r="R122" s="485"/>
      <c r="S122" s="485"/>
      <c r="T122" s="486"/>
      <c r="U122" s="154"/>
      <c r="V122" s="155"/>
      <c r="W122" s="115"/>
      <c r="X122" s="115"/>
      <c r="Y122" s="115"/>
      <c r="Z122" s="115"/>
      <c r="AA122" s="115"/>
      <c r="AB122" s="115" t="b">
        <f>IF(C122=L122,TRUE,FALSE)</f>
        <v>1</v>
      </c>
      <c r="AC122" s="115"/>
      <c r="AE122" s="116" t="s">
        <v>6</v>
      </c>
      <c r="AF122" s="117"/>
    </row>
  </sheetData>
  <dataConsolidate/>
  <mergeCells count="275">
    <mergeCell ref="B120:B121"/>
    <mergeCell ref="D120:T120"/>
    <mergeCell ref="C121:T121"/>
    <mergeCell ref="P117:T117"/>
    <mergeCell ref="C118:D118"/>
    <mergeCell ref="E118:F118"/>
    <mergeCell ref="G118:K118"/>
    <mergeCell ref="L118:M118"/>
    <mergeCell ref="N118:O118"/>
    <mergeCell ref="P118:T118"/>
    <mergeCell ref="C117:D117"/>
    <mergeCell ref="E117:F117"/>
    <mergeCell ref="G117:K117"/>
    <mergeCell ref="L117:M117"/>
    <mergeCell ref="N117:O117"/>
    <mergeCell ref="C122:T122"/>
    <mergeCell ref="D119:T119"/>
    <mergeCell ref="U119:U121"/>
    <mergeCell ref="V119:V121"/>
    <mergeCell ref="M113:T113"/>
    <mergeCell ref="D114:K114"/>
    <mergeCell ref="M114:T114"/>
    <mergeCell ref="D115:K115"/>
    <mergeCell ref="M115:T115"/>
    <mergeCell ref="C116:D116"/>
    <mergeCell ref="E116:K116"/>
    <mergeCell ref="L116:M116"/>
    <mergeCell ref="N116:T116"/>
    <mergeCell ref="M108:T108"/>
    <mergeCell ref="C109:D109"/>
    <mergeCell ref="E109:K109"/>
    <mergeCell ref="L109:M109"/>
    <mergeCell ref="N109:T109"/>
    <mergeCell ref="B110:B114"/>
    <mergeCell ref="D110:K110"/>
    <mergeCell ref="M110:T110"/>
    <mergeCell ref="V103:V109"/>
    <mergeCell ref="D104:K104"/>
    <mergeCell ref="M104:T104"/>
    <mergeCell ref="D105:K105"/>
    <mergeCell ref="M105:T105"/>
    <mergeCell ref="D106:K106"/>
    <mergeCell ref="M106:T106"/>
    <mergeCell ref="D107:K107"/>
    <mergeCell ref="M107:T107"/>
    <mergeCell ref="D108:K108"/>
    <mergeCell ref="V110:V116"/>
    <mergeCell ref="D111:K111"/>
    <mergeCell ref="M111:T111"/>
    <mergeCell ref="D112:K112"/>
    <mergeCell ref="M112:T112"/>
    <mergeCell ref="D113:K113"/>
    <mergeCell ref="B103:B105"/>
    <mergeCell ref="D103:K103"/>
    <mergeCell ref="M103:T103"/>
    <mergeCell ref="D94:F96"/>
    <mergeCell ref="G94:H94"/>
    <mergeCell ref="M94:O96"/>
    <mergeCell ref="P94:Q94"/>
    <mergeCell ref="G95:H95"/>
    <mergeCell ref="P95:Q95"/>
    <mergeCell ref="G96:H96"/>
    <mergeCell ref="P96:Q96"/>
    <mergeCell ref="B81:B87"/>
    <mergeCell ref="D81:K81"/>
    <mergeCell ref="M81:T81"/>
    <mergeCell ref="D91:K91"/>
    <mergeCell ref="M91:T91"/>
    <mergeCell ref="D92:K92"/>
    <mergeCell ref="M92:T92"/>
    <mergeCell ref="D93:K93"/>
    <mergeCell ref="M93:T93"/>
    <mergeCell ref="D88:K88"/>
    <mergeCell ref="M88:T88"/>
    <mergeCell ref="D89:K89"/>
    <mergeCell ref="M89:T89"/>
    <mergeCell ref="D90:K90"/>
    <mergeCell ref="M90:T90"/>
    <mergeCell ref="V81:V102"/>
    <mergeCell ref="D82:K82"/>
    <mergeCell ref="M82:T82"/>
    <mergeCell ref="D83:K83"/>
    <mergeCell ref="M83:T83"/>
    <mergeCell ref="D84:K84"/>
    <mergeCell ref="M84:T84"/>
    <mergeCell ref="C78:D78"/>
    <mergeCell ref="E78:T78"/>
    <mergeCell ref="C79:D79"/>
    <mergeCell ref="E79:T79"/>
    <mergeCell ref="C80:D80"/>
    <mergeCell ref="E80:T80"/>
    <mergeCell ref="D85:K85"/>
    <mergeCell ref="M85:T85"/>
    <mergeCell ref="D86:K86"/>
    <mergeCell ref="M86:T86"/>
    <mergeCell ref="D87:K87"/>
    <mergeCell ref="M87:T87"/>
    <mergeCell ref="C102:D102"/>
    <mergeCell ref="E102:K102"/>
    <mergeCell ref="L102:M102"/>
    <mergeCell ref="N102:T102"/>
    <mergeCell ref="B75:V75"/>
    <mergeCell ref="C76:D76"/>
    <mergeCell ref="E76:T76"/>
    <mergeCell ref="C77:D77"/>
    <mergeCell ref="E77:T77"/>
    <mergeCell ref="C55:K55"/>
    <mergeCell ref="L55:T55"/>
    <mergeCell ref="U56:U72"/>
    <mergeCell ref="V56:V72"/>
    <mergeCell ref="C72:D72"/>
    <mergeCell ref="E72:K72"/>
    <mergeCell ref="L72:M72"/>
    <mergeCell ref="N72:T72"/>
    <mergeCell ref="C53:K53"/>
    <mergeCell ref="L53:T53"/>
    <mergeCell ref="C54:K54"/>
    <mergeCell ref="L54:T54"/>
    <mergeCell ref="D49:F49"/>
    <mergeCell ref="H49:J49"/>
    <mergeCell ref="M49:O49"/>
    <mergeCell ref="Q49:S49"/>
    <mergeCell ref="C73:T73"/>
    <mergeCell ref="M44:S44"/>
    <mergeCell ref="D45:J45"/>
    <mergeCell ref="M45:S45"/>
    <mergeCell ref="D46:J46"/>
    <mergeCell ref="M46:S46"/>
    <mergeCell ref="D40:J40"/>
    <mergeCell ref="M40:S40"/>
    <mergeCell ref="U40:U48"/>
    <mergeCell ref="B50:B52"/>
    <mergeCell ref="D50:F50"/>
    <mergeCell ref="H50:J50"/>
    <mergeCell ref="M50:O50"/>
    <mergeCell ref="Q50:S50"/>
    <mergeCell ref="C52:D52"/>
    <mergeCell ref="D47:J47"/>
    <mergeCell ref="M47:S47"/>
    <mergeCell ref="C48:D48"/>
    <mergeCell ref="E48:K48"/>
    <mergeCell ref="L48:M48"/>
    <mergeCell ref="N48:T48"/>
    <mergeCell ref="E52:K52"/>
    <mergeCell ref="L52:M52"/>
    <mergeCell ref="N52:T52"/>
    <mergeCell ref="V40:V48"/>
    <mergeCell ref="D41:K41"/>
    <mergeCell ref="M41:T41"/>
    <mergeCell ref="D42:J42"/>
    <mergeCell ref="M42:S42"/>
    <mergeCell ref="D43:J43"/>
    <mergeCell ref="M43:S43"/>
    <mergeCell ref="D38:K38"/>
    <mergeCell ref="M38:T38"/>
    <mergeCell ref="C39:D39"/>
    <mergeCell ref="E39:K39"/>
    <mergeCell ref="L39:M39"/>
    <mergeCell ref="N39:T39"/>
    <mergeCell ref="U33:U39"/>
    <mergeCell ref="V33:V39"/>
    <mergeCell ref="D34:K34"/>
    <mergeCell ref="M34:T34"/>
    <mergeCell ref="D35:K35"/>
    <mergeCell ref="M35:T35"/>
    <mergeCell ref="D36:K36"/>
    <mergeCell ref="M36:T36"/>
    <mergeCell ref="D37:K37"/>
    <mergeCell ref="M37:T37"/>
    <mergeCell ref="D44:J44"/>
    <mergeCell ref="D33:K33"/>
    <mergeCell ref="M33:T33"/>
    <mergeCell ref="C30:D30"/>
    <mergeCell ref="E30:K30"/>
    <mergeCell ref="L30:M30"/>
    <mergeCell ref="N30:T30"/>
    <mergeCell ref="C31:D31"/>
    <mergeCell ref="E31:K31"/>
    <mergeCell ref="L31:M31"/>
    <mergeCell ref="N31:T31"/>
    <mergeCell ref="U19:U32"/>
    <mergeCell ref="V19:V32"/>
    <mergeCell ref="C20:D20"/>
    <mergeCell ref="E20:K20"/>
    <mergeCell ref="L20:M20"/>
    <mergeCell ref="N20:T20"/>
    <mergeCell ref="C21:D21"/>
    <mergeCell ref="E21:K21"/>
    <mergeCell ref="L21:M21"/>
    <mergeCell ref="N21:T21"/>
    <mergeCell ref="E24:K24"/>
    <mergeCell ref="N24:T24"/>
    <mergeCell ref="E25:K25"/>
    <mergeCell ref="N25:T25"/>
    <mergeCell ref="E22:K22"/>
    <mergeCell ref="L22:M22"/>
    <mergeCell ref="N22:T22"/>
    <mergeCell ref="E28:K28"/>
    <mergeCell ref="N28:T28"/>
    <mergeCell ref="C29:D29"/>
    <mergeCell ref="E29:K29"/>
    <mergeCell ref="L29:M29"/>
    <mergeCell ref="B19:B32"/>
    <mergeCell ref="C19:D19"/>
    <mergeCell ref="E19:K19"/>
    <mergeCell ref="L19:M19"/>
    <mergeCell ref="N19:T19"/>
    <mergeCell ref="C22:D22"/>
    <mergeCell ref="C23:D23"/>
    <mergeCell ref="E23:K23"/>
    <mergeCell ref="L23:M23"/>
    <mergeCell ref="N23:T23"/>
    <mergeCell ref="N29:T29"/>
    <mergeCell ref="E26:K26"/>
    <mergeCell ref="N26:T26"/>
    <mergeCell ref="E27:K27"/>
    <mergeCell ref="N27:T27"/>
    <mergeCell ref="C32:D32"/>
    <mergeCell ref="E32:K32"/>
    <mergeCell ref="L32:M32"/>
    <mergeCell ref="N32:T32"/>
    <mergeCell ref="V13:V18"/>
    <mergeCell ref="C14:G14"/>
    <mergeCell ref="H14:K14"/>
    <mergeCell ref="L14:P14"/>
    <mergeCell ref="Q14:T14"/>
    <mergeCell ref="C15:G15"/>
    <mergeCell ref="H15:K15"/>
    <mergeCell ref="L15:P15"/>
    <mergeCell ref="Q15:T15"/>
    <mergeCell ref="C16:G16"/>
    <mergeCell ref="H16:K16"/>
    <mergeCell ref="L16:P16"/>
    <mergeCell ref="Q16:T16"/>
    <mergeCell ref="C17:G17"/>
    <mergeCell ref="H17:K17"/>
    <mergeCell ref="L17:P17"/>
    <mergeCell ref="Q17:T17"/>
    <mergeCell ref="U13:U18"/>
    <mergeCell ref="C18:D18"/>
    <mergeCell ref="E18:K18"/>
    <mergeCell ref="L18:M18"/>
    <mergeCell ref="N18:T18"/>
    <mergeCell ref="E12:H12"/>
    <mergeCell ref="N12:Q12"/>
    <mergeCell ref="C13:G13"/>
    <mergeCell ref="H13:K13"/>
    <mergeCell ref="L13:P13"/>
    <mergeCell ref="Q13:T13"/>
    <mergeCell ref="B10:B11"/>
    <mergeCell ref="E10:H10"/>
    <mergeCell ref="N10:Q10"/>
    <mergeCell ref="U10:U11"/>
    <mergeCell ref="V10:V11"/>
    <mergeCell ref="E11:H11"/>
    <mergeCell ref="N11:Q11"/>
    <mergeCell ref="B8:B9"/>
    <mergeCell ref="E8:H8"/>
    <mergeCell ref="N8:Q8"/>
    <mergeCell ref="U8:U9"/>
    <mergeCell ref="V8:V9"/>
    <mergeCell ref="E9:H9"/>
    <mergeCell ref="N9:Q9"/>
    <mergeCell ref="E6:H6"/>
    <mergeCell ref="N6:Q6"/>
    <mergeCell ref="U6:U7"/>
    <mergeCell ref="V6:V7"/>
    <mergeCell ref="E7:H7"/>
    <mergeCell ref="N7:Q7"/>
    <mergeCell ref="AE1:AF1"/>
    <mergeCell ref="X4:Y4"/>
    <mergeCell ref="Z4:AA4"/>
    <mergeCell ref="AB4:AC4"/>
    <mergeCell ref="C5:K5"/>
    <mergeCell ref="L5:T5"/>
  </mergeCells>
  <phoneticPr fontId="3"/>
  <conditionalFormatting sqref="V74 V76 V117:V118 V1:V8 V12:V72 V123:V1048576">
    <cfRule type="expression" dxfId="268" priority="92">
      <formula>$U1="無"</formula>
    </cfRule>
  </conditionalFormatting>
  <conditionalFormatting sqref="AF1:AF7 AF104:AF109 AF123:AF1048576 AF83:AF96 AF74:AF75 AF111:AF118 AF12:AF72">
    <cfRule type="containsText" dxfId="267" priority="89" operator="containsText" text="（注意）">
      <formula>NOT(ISERROR(SEARCH("（注意）",AF1)))</formula>
    </cfRule>
    <cfRule type="containsText" dxfId="266" priority="90" operator="containsText" text="（正常）">
      <formula>NOT(ISERROR(SEARCH("（正常）",AF1)))</formula>
    </cfRule>
    <cfRule type="containsText" dxfId="265" priority="91" operator="containsText" text="（エラー）">
      <formula>NOT(ISERROR(SEARCH("（エラー）",AF1)))</formula>
    </cfRule>
  </conditionalFormatting>
  <conditionalFormatting sqref="AF8:AF9">
    <cfRule type="containsText" dxfId="264" priority="86" operator="containsText" text="（注意）">
      <formula>NOT(ISERROR(SEARCH("（注意）",AF8)))</formula>
    </cfRule>
    <cfRule type="containsText" dxfId="263" priority="87" operator="containsText" text="（正常）">
      <formula>NOT(ISERROR(SEARCH("（正常）",AF8)))</formula>
    </cfRule>
    <cfRule type="containsText" dxfId="262" priority="88" operator="containsText" text="（エラー）">
      <formula>NOT(ISERROR(SEARCH("（エラー）",AF8)))</formula>
    </cfRule>
  </conditionalFormatting>
  <conditionalFormatting sqref="V10">
    <cfRule type="expression" dxfId="261" priority="85">
      <formula>$U10="無"</formula>
    </cfRule>
  </conditionalFormatting>
  <conditionalFormatting sqref="AF10:AF11">
    <cfRule type="containsText" dxfId="260" priority="82" operator="containsText" text="（注意）">
      <formula>NOT(ISERROR(SEARCH("（注意）",AF10)))</formula>
    </cfRule>
    <cfRule type="containsText" dxfId="259" priority="83" operator="containsText" text="（正常）">
      <formula>NOT(ISERROR(SEARCH("（正常）",AF10)))</formula>
    </cfRule>
    <cfRule type="containsText" dxfId="258" priority="84" operator="containsText" text="（エラー）">
      <formula>NOT(ISERROR(SEARCH("（エラー）",AF10)))</formula>
    </cfRule>
  </conditionalFormatting>
  <conditionalFormatting sqref="AF77">
    <cfRule type="containsText" dxfId="257" priority="79" operator="containsText" text="（注意）">
      <formula>NOT(ISERROR(SEARCH("（注意）",AF77)))</formula>
    </cfRule>
    <cfRule type="containsText" dxfId="256" priority="80" operator="containsText" text="（正常）">
      <formula>NOT(ISERROR(SEARCH("（正常）",AF77)))</formula>
    </cfRule>
    <cfRule type="containsText" dxfId="255" priority="81" operator="containsText" text="（エラー）">
      <formula>NOT(ISERROR(SEARCH("（エラー）",AF77)))</formula>
    </cfRule>
  </conditionalFormatting>
  <conditionalFormatting sqref="AF76">
    <cfRule type="containsText" dxfId="254" priority="76" operator="containsText" text="（注意）">
      <formula>NOT(ISERROR(SEARCH("（注意）",AF76)))</formula>
    </cfRule>
    <cfRule type="containsText" dxfId="253" priority="77" operator="containsText" text="（正常）">
      <formula>NOT(ISERROR(SEARCH("（正常）",AF76)))</formula>
    </cfRule>
    <cfRule type="containsText" dxfId="252" priority="78" operator="containsText" text="（エラー）">
      <formula>NOT(ISERROR(SEARCH("（エラー）",AF76)))</formula>
    </cfRule>
  </conditionalFormatting>
  <conditionalFormatting sqref="AF78">
    <cfRule type="containsText" dxfId="251" priority="73" operator="containsText" text="（注意）">
      <formula>NOT(ISERROR(SEARCH("（注意）",AF78)))</formula>
    </cfRule>
    <cfRule type="containsText" dxfId="250" priority="74" operator="containsText" text="（正常）">
      <formula>NOT(ISERROR(SEARCH("（正常）",AF78)))</formula>
    </cfRule>
    <cfRule type="containsText" dxfId="249" priority="75" operator="containsText" text="（エラー）">
      <formula>NOT(ISERROR(SEARCH("（エラー）",AF78)))</formula>
    </cfRule>
  </conditionalFormatting>
  <conditionalFormatting sqref="AF80">
    <cfRule type="containsText" dxfId="248" priority="70" operator="containsText" text="（注意）">
      <formula>NOT(ISERROR(SEARCH("（注意）",AF80)))</formula>
    </cfRule>
    <cfRule type="containsText" dxfId="247" priority="71" operator="containsText" text="（正常）">
      <formula>NOT(ISERROR(SEARCH("（正常）",AF80)))</formula>
    </cfRule>
    <cfRule type="containsText" dxfId="246" priority="72" operator="containsText" text="（エラー）">
      <formula>NOT(ISERROR(SEARCH("（エラー）",AF80)))</formula>
    </cfRule>
  </conditionalFormatting>
  <conditionalFormatting sqref="AF100:AF102">
    <cfRule type="containsText" dxfId="245" priority="67" operator="containsText" text="（注意）">
      <formula>NOT(ISERROR(SEARCH("（注意）",AF100)))</formula>
    </cfRule>
    <cfRule type="containsText" dxfId="244" priority="68" operator="containsText" text="（正常）">
      <formula>NOT(ISERROR(SEARCH("（正常）",AF100)))</formula>
    </cfRule>
    <cfRule type="containsText" dxfId="243" priority="69" operator="containsText" text="（エラー）">
      <formula>NOT(ISERROR(SEARCH("（エラー）",AF100)))</formula>
    </cfRule>
  </conditionalFormatting>
  <conditionalFormatting sqref="AF99">
    <cfRule type="containsText" dxfId="242" priority="64" operator="containsText" text="（注意）">
      <formula>NOT(ISERROR(SEARCH("（注意）",AF99)))</formula>
    </cfRule>
    <cfRule type="containsText" dxfId="241" priority="65" operator="containsText" text="（正常）">
      <formula>NOT(ISERROR(SEARCH("（正常）",AF99)))</formula>
    </cfRule>
    <cfRule type="containsText" dxfId="240" priority="66" operator="containsText" text="（エラー）">
      <formula>NOT(ISERROR(SEARCH("（エラー）",AF99)))</formula>
    </cfRule>
  </conditionalFormatting>
  <conditionalFormatting sqref="AF98">
    <cfRule type="containsText" dxfId="239" priority="61" operator="containsText" text="（注意）">
      <formula>NOT(ISERROR(SEARCH("（注意）",AF98)))</formula>
    </cfRule>
    <cfRule type="containsText" dxfId="238" priority="62" operator="containsText" text="（正常）">
      <formula>NOT(ISERROR(SEARCH("（正常）",AF98)))</formula>
    </cfRule>
    <cfRule type="containsText" dxfId="237" priority="63" operator="containsText" text="（エラー）">
      <formula>NOT(ISERROR(SEARCH("（エラー）",AF98)))</formula>
    </cfRule>
  </conditionalFormatting>
  <conditionalFormatting sqref="AF97">
    <cfRule type="containsText" dxfId="236" priority="58" operator="containsText" text="（注意）">
      <formula>NOT(ISERROR(SEARCH("（注意）",AF97)))</formula>
    </cfRule>
    <cfRule type="containsText" dxfId="235" priority="59" operator="containsText" text="（正常）">
      <formula>NOT(ISERROR(SEARCH("（正常）",AF97)))</formula>
    </cfRule>
    <cfRule type="containsText" dxfId="234" priority="60" operator="containsText" text="（エラー）">
      <formula>NOT(ISERROR(SEARCH("（エラー）",AF97)))</formula>
    </cfRule>
  </conditionalFormatting>
  <conditionalFormatting sqref="V103">
    <cfRule type="expression" dxfId="233" priority="57">
      <formula>$U103="無"</formula>
    </cfRule>
  </conditionalFormatting>
  <conditionalFormatting sqref="V110">
    <cfRule type="expression" dxfId="232" priority="56">
      <formula>$U110="無"</formula>
    </cfRule>
  </conditionalFormatting>
  <conditionalFormatting sqref="AF117">
    <cfRule type="containsText" dxfId="231" priority="53" operator="containsText" text="（注意）">
      <formula>NOT(ISERROR(SEARCH("（注意）",AF117)))</formula>
    </cfRule>
    <cfRule type="containsText" dxfId="230" priority="54" operator="containsText" text="（正常）">
      <formula>NOT(ISERROR(SEARCH("（正常）",AF117)))</formula>
    </cfRule>
    <cfRule type="containsText" dxfId="229" priority="55" operator="containsText" text="（エラー）">
      <formula>NOT(ISERROR(SEARCH("（エラー）",AF117)))</formula>
    </cfRule>
  </conditionalFormatting>
  <conditionalFormatting sqref="AF118">
    <cfRule type="containsText" dxfId="228" priority="50" operator="containsText" text="（注意）">
      <formula>NOT(ISERROR(SEARCH("（注意）",AF118)))</formula>
    </cfRule>
    <cfRule type="containsText" dxfId="227" priority="51" operator="containsText" text="（正常）">
      <formula>NOT(ISERROR(SEARCH("（正常）",AF118)))</formula>
    </cfRule>
    <cfRule type="containsText" dxfId="226" priority="52" operator="containsText" text="（エラー）">
      <formula>NOT(ISERROR(SEARCH("（エラー）",AF118)))</formula>
    </cfRule>
  </conditionalFormatting>
  <conditionalFormatting sqref="AF82">
    <cfRule type="containsText" dxfId="225" priority="47" operator="containsText" text="（注意）">
      <formula>NOT(ISERROR(SEARCH("（注意）",AF82)))</formula>
    </cfRule>
    <cfRule type="containsText" dxfId="224" priority="48" operator="containsText" text="（正常）">
      <formula>NOT(ISERROR(SEARCH("（正常）",AF82)))</formula>
    </cfRule>
    <cfRule type="containsText" dxfId="223" priority="49" operator="containsText" text="（エラー）">
      <formula>NOT(ISERROR(SEARCH("（エラー）",AF82)))</formula>
    </cfRule>
  </conditionalFormatting>
  <conditionalFormatting sqref="AF103">
    <cfRule type="containsText" dxfId="222" priority="44" operator="containsText" text="（注意）">
      <formula>NOT(ISERROR(SEARCH("（注意）",AF103)))</formula>
    </cfRule>
    <cfRule type="containsText" dxfId="221" priority="45" operator="containsText" text="（正常）">
      <formula>NOT(ISERROR(SEARCH("（正常）",AF103)))</formula>
    </cfRule>
    <cfRule type="containsText" dxfId="220" priority="46" operator="containsText" text="（エラー）">
      <formula>NOT(ISERROR(SEARCH("（エラー）",AF103)))</formula>
    </cfRule>
  </conditionalFormatting>
  <conditionalFormatting sqref="AF110">
    <cfRule type="containsText" dxfId="219" priority="41" operator="containsText" text="（注意）">
      <formula>NOT(ISERROR(SEARCH("（注意）",AF110)))</formula>
    </cfRule>
    <cfRule type="containsText" dxfId="218" priority="42" operator="containsText" text="（正常）">
      <formula>NOT(ISERROR(SEARCH("（正常）",AF110)))</formula>
    </cfRule>
    <cfRule type="containsText" dxfId="217" priority="43" operator="containsText" text="（エラー）">
      <formula>NOT(ISERROR(SEARCH("（エラー）",AF110)))</formula>
    </cfRule>
  </conditionalFormatting>
  <conditionalFormatting sqref="AF119:AF121">
    <cfRule type="containsText" dxfId="216" priority="38" operator="containsText" text="（注意）">
      <formula>NOT(ISERROR(SEARCH("（注意）",AF119)))</formula>
    </cfRule>
    <cfRule type="containsText" dxfId="215" priority="39" operator="containsText" text="（正常）">
      <formula>NOT(ISERROR(SEARCH("（正常）",AF119)))</formula>
    </cfRule>
    <cfRule type="containsText" dxfId="214" priority="40" operator="containsText" text="（エラー）">
      <formula>NOT(ISERROR(SEARCH("（エラー）",AF119)))</formula>
    </cfRule>
  </conditionalFormatting>
  <conditionalFormatting sqref="AF73">
    <cfRule type="containsText" dxfId="213" priority="35" operator="containsText" text="（注意）">
      <formula>NOT(ISERROR(SEARCH("（注意）",AF73)))</formula>
    </cfRule>
    <cfRule type="containsText" dxfId="212" priority="36" operator="containsText" text="（正常）">
      <formula>NOT(ISERROR(SEARCH("（正常）",AF73)))</formula>
    </cfRule>
    <cfRule type="containsText" dxfId="211" priority="37" operator="containsText" text="（エラー）">
      <formula>NOT(ISERROR(SEARCH("（エラー）",AF73)))</formula>
    </cfRule>
  </conditionalFormatting>
  <conditionalFormatting sqref="AF81">
    <cfRule type="containsText" dxfId="210" priority="32" operator="containsText" text="（注意）">
      <formula>NOT(ISERROR(SEARCH("（注意）",AF81)))</formula>
    </cfRule>
    <cfRule type="containsText" dxfId="209" priority="33" operator="containsText" text="（正常）">
      <formula>NOT(ISERROR(SEARCH("（正常）",AF81)))</formula>
    </cfRule>
    <cfRule type="containsText" dxfId="208" priority="34" operator="containsText" text="（エラー）">
      <formula>NOT(ISERROR(SEARCH("（エラー）",AF81)))</formula>
    </cfRule>
  </conditionalFormatting>
  <conditionalFormatting sqref="AF79">
    <cfRule type="containsText" dxfId="207" priority="29" operator="containsText" text="（注意）">
      <formula>NOT(ISERROR(SEARCH("（注意）",AF79)))</formula>
    </cfRule>
    <cfRule type="containsText" dxfId="206" priority="30" operator="containsText" text="（正常）">
      <formula>NOT(ISERROR(SEARCH("（正常）",AF79)))</formula>
    </cfRule>
    <cfRule type="containsText" dxfId="205" priority="31" operator="containsText" text="（エラー）">
      <formula>NOT(ISERROR(SEARCH("（エラー）",AF79)))</formula>
    </cfRule>
  </conditionalFormatting>
  <conditionalFormatting sqref="C77:D80 C81:C93 C97 C99:C101 J94:J96 G98 E102:K102 C103:C108 E109:K109 E116:K116 C117:D118 L81:L93 S94:S96 P98 N102:T102 L103:L108 N109:T109 N116:T116 G117:M118 P117:T118 L99:L101 C110:C115 L110:L115 C119:C120">
    <cfRule type="expression" dxfId="204" priority="28">
      <formula>$C$76="無"</formula>
    </cfRule>
  </conditionalFormatting>
  <conditionalFormatting sqref="C78:D80 C81:C93 J94:J96 C97 G98 C99:C101 E102:K102 C103:C108 E109:K109 E116:K116 C117:D118 G117:K118 L99:L101 C110:C115 C119:C120">
    <cfRule type="expression" dxfId="203" priority="27">
      <formula>$C$77="無"</formula>
    </cfRule>
  </conditionalFormatting>
  <conditionalFormatting sqref="L81:L93 S94:S96 P98 N102:T102 L103:L108 N109:T109 N116:T116 L117:M118 P117:T118 L110:L115 C119:C120">
    <cfRule type="expression" dxfId="202" priority="26">
      <formula>$L$77="無"</formula>
    </cfRule>
  </conditionalFormatting>
  <conditionalFormatting sqref="AF119">
    <cfRule type="containsText" dxfId="201" priority="23" operator="containsText" text="（注意）">
      <formula>NOT(ISERROR(SEARCH("（注意）",AF119)))</formula>
    </cfRule>
    <cfRule type="containsText" dxfId="200" priority="24" operator="containsText" text="（正常）">
      <formula>NOT(ISERROR(SEARCH("（正常）",AF119)))</formula>
    </cfRule>
    <cfRule type="containsText" dxfId="199" priority="25" operator="containsText" text="（エラー）">
      <formula>NOT(ISERROR(SEARCH("（エラー）",AF119)))</formula>
    </cfRule>
  </conditionalFormatting>
  <conditionalFormatting sqref="S94:S96">
    <cfRule type="expression" dxfId="198" priority="22">
      <formula>$C$77="無"</formula>
    </cfRule>
  </conditionalFormatting>
  <conditionalFormatting sqref="P98">
    <cfRule type="expression" dxfId="197" priority="21">
      <formula>$C$77="無"</formula>
    </cfRule>
  </conditionalFormatting>
  <conditionalFormatting sqref="AF122">
    <cfRule type="containsText" dxfId="196" priority="18" operator="containsText" text="（注意）">
      <formula>NOT(ISERROR(SEARCH("（注意）",AF122)))</formula>
    </cfRule>
    <cfRule type="containsText" dxfId="195" priority="19" operator="containsText" text="（正常）">
      <formula>NOT(ISERROR(SEARCH("（正常）",AF122)))</formula>
    </cfRule>
    <cfRule type="containsText" dxfId="194" priority="20" operator="containsText" text="（エラー）">
      <formula>NOT(ISERROR(SEARCH("（エラー）",AF122)))</formula>
    </cfRule>
  </conditionalFormatting>
  <conditionalFormatting sqref="V81:V102">
    <cfRule type="expression" dxfId="193" priority="17">
      <formula>$U$81="無"</formula>
    </cfRule>
  </conditionalFormatting>
  <conditionalFormatting sqref="V77">
    <cfRule type="expression" dxfId="192" priority="16">
      <formula>$U77="無"</formula>
    </cfRule>
  </conditionalFormatting>
  <conditionalFormatting sqref="V78">
    <cfRule type="expression" dxfId="191" priority="15">
      <formula>$U78="無"</formula>
    </cfRule>
  </conditionalFormatting>
  <conditionalFormatting sqref="V79">
    <cfRule type="expression" dxfId="190" priority="14">
      <formula>$U79="無"</formula>
    </cfRule>
  </conditionalFormatting>
  <conditionalFormatting sqref="V80">
    <cfRule type="expression" dxfId="189" priority="13">
      <formula>$U80="無"</formula>
    </cfRule>
  </conditionalFormatting>
  <conditionalFormatting sqref="L81:L93">
    <cfRule type="expression" dxfId="188" priority="12">
      <formula>$C$77="無"</formula>
    </cfRule>
  </conditionalFormatting>
  <conditionalFormatting sqref="S94:S96">
    <cfRule type="expression" dxfId="187" priority="11">
      <formula>$C$77="無"</formula>
    </cfRule>
  </conditionalFormatting>
  <conditionalFormatting sqref="L97">
    <cfRule type="expression" dxfId="186" priority="10">
      <formula>$C$76="無"</formula>
    </cfRule>
  </conditionalFormatting>
  <conditionalFormatting sqref="L97">
    <cfRule type="expression" dxfId="185" priority="9">
      <formula>$C$77="無"</formula>
    </cfRule>
  </conditionalFormatting>
  <conditionalFormatting sqref="P98">
    <cfRule type="expression" dxfId="184" priority="8">
      <formula>$C$77="無"</formula>
    </cfRule>
  </conditionalFormatting>
  <conditionalFormatting sqref="N102:T102">
    <cfRule type="expression" dxfId="183" priority="7">
      <formula>$C$77="無"</formula>
    </cfRule>
  </conditionalFormatting>
  <conditionalFormatting sqref="L103:L108">
    <cfRule type="expression" dxfId="182" priority="6">
      <formula>$C$77="無"</formula>
    </cfRule>
  </conditionalFormatting>
  <conditionalFormatting sqref="N109:T109">
    <cfRule type="expression" dxfId="181" priority="5">
      <formula>$C$77="無"</formula>
    </cfRule>
  </conditionalFormatting>
  <conditionalFormatting sqref="L110:L115">
    <cfRule type="expression" dxfId="180" priority="4">
      <formula>$C$77="無"</formula>
    </cfRule>
  </conditionalFormatting>
  <conditionalFormatting sqref="N116:T116">
    <cfRule type="expression" dxfId="179" priority="3">
      <formula>$C$77="無"</formula>
    </cfRule>
  </conditionalFormatting>
  <conditionalFormatting sqref="L117:M118">
    <cfRule type="expression" dxfId="178" priority="2">
      <formula>$C$77="無"</formula>
    </cfRule>
  </conditionalFormatting>
  <conditionalFormatting sqref="P117:T118">
    <cfRule type="expression" dxfId="177" priority="1">
      <formula>$C$77="無"</formula>
    </cfRule>
  </conditionalFormatting>
  <conditionalFormatting sqref="D24:D28">
    <cfRule type="expression" dxfId="176" priority="97">
      <formula>#REF!=TRUE</formula>
    </cfRule>
    <cfRule type="expression" dxfId="175" priority="98">
      <formula>$AH$46=TRUE</formula>
    </cfRule>
  </conditionalFormatting>
  <conditionalFormatting sqref="M24:M28">
    <cfRule type="expression" dxfId="174" priority="101">
      <formula>#REF!=TRUE</formula>
    </cfRule>
    <cfRule type="expression" dxfId="173" priority="102">
      <formula>$AH$46=TRUE</formula>
    </cfRule>
  </conditionalFormatting>
  <dataValidations count="6">
    <dataValidation type="list" allowBlank="1" showInputMessage="1" showErrorMessage="1" sqref="G98 S94:S96 J94:J96 P98" xr:uid="{465B4101-8E99-45AD-A500-284D803A8B62}">
      <formula1>$AK$3:$AK$5</formula1>
    </dataValidation>
    <dataValidation type="list" allowBlank="1" showInputMessage="1" showErrorMessage="1" sqref="C117:D118 C76:D80 L117:M118" xr:uid="{E8FD715E-0693-49CF-A2DB-B94458FDBBB7}">
      <formula1>$AJ$3:$AJ$4</formula1>
    </dataValidation>
    <dataValidation type="list" allowBlank="1" showInputMessage="1" showErrorMessage="1" sqref="C19:D23 L19:M23 C33:C38 C40:C47 L40:L47 L33:L38 C56:C71 L56:L71 L29:M31 C29:D31 L49:L51 C49:C51 C81:C93 L81:L93 C97 C99:C101 C103:C108 L99:L101 L103:L108 L97 C110:C115 L110:L115 C119:C120 D24:D28 M24:M28" xr:uid="{37651B69-997D-4069-AE14-A4CB9AA9FFA4}">
      <formula1>"●"</formula1>
    </dataValidation>
    <dataValidation type="whole" operator="greaterThanOrEqual" allowBlank="1" showInputMessage="1" showErrorMessage="1" sqref="E6:H6 N6:Q6 E8:H8 N8:Q8 E10:H10 N10:Q10" xr:uid="{993B6B95-7914-4EE1-BDB5-287BB5A5C76C}">
      <formula1>0</formula1>
    </dataValidation>
    <dataValidation type="decimal" operator="greaterThanOrEqual" allowBlank="1" showInputMessage="1" showErrorMessage="1" sqref="N7:Q7 E7:H7 E9:H9 N9:Q9 N11:Q12 E11:H12" xr:uid="{6E81C3B3-0695-4C06-AC55-36DB917ABFEE}">
      <formula1>0</formula1>
    </dataValidation>
    <dataValidation type="list" allowBlank="1" showInputMessage="1" sqref="C13:T17" xr:uid="{5FB8F104-5891-4AD9-BA0D-4486B7CD03D0}">
      <formula1>$AI$3:$AI$26</formula1>
    </dataValidation>
  </dataValidations>
  <printOptions horizontalCentered="1"/>
  <pageMargins left="0.19685039370078741" right="0.19685039370078741" top="0.19685039370078741" bottom="0.19685039370078741" header="0.11811023622047245" footer="0"/>
  <pageSetup paperSize="9" scale="80" fitToHeight="0" orientation="landscape" r:id="rId1"/>
  <headerFooter>
    <oddFooter>&amp;C&amp;"メイリオ,レギュラー"&amp;10&amp;P／&amp;Nページ</oddFooter>
  </headerFooter>
  <rowBreaks count="6" manualBreakCount="6">
    <brk id="18" min="1" max="21" man="1"/>
    <brk id="32" min="1" max="21" man="1"/>
    <brk id="52" min="1" max="21" man="1"/>
    <brk id="74" min="1" max="21" man="1"/>
    <brk id="80" min="1" max="21" man="1"/>
    <brk id="102" min="1" max="21" man="1"/>
  </rowBreaks>
  <colBreaks count="1" manualBreakCount="1">
    <brk id="29" max="1048575" man="1"/>
  </col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74B434-3FE2-4762-9EF2-16795F8B7296}">
  <sheetPr>
    <pageSetUpPr fitToPage="1"/>
  </sheetPr>
  <dimension ref="B1:AK189"/>
  <sheetViews>
    <sheetView showGridLines="0" zoomScaleNormal="100" zoomScaleSheetLayoutView="85" workbookViewId="0"/>
  </sheetViews>
  <sheetFormatPr defaultColWidth="9" defaultRowHeight="15" outlineLevelRow="1"/>
  <cols>
    <col min="1" max="1" width="2" style="187" customWidth="1"/>
    <col min="2" max="2" width="20.59765625" style="187" customWidth="1"/>
    <col min="3" max="6" width="4.59765625" style="187" customWidth="1"/>
    <col min="7" max="7" width="10.59765625" style="187" customWidth="1"/>
    <col min="8" max="8" width="6.59765625" style="187" customWidth="1"/>
    <col min="9" max="9" width="4.59765625" style="187" customWidth="1"/>
    <col min="10" max="10" width="20.59765625" style="187" customWidth="1"/>
    <col min="11" max="14" width="4.59765625" style="187" customWidth="1"/>
    <col min="15" max="15" width="10.59765625" style="187" customWidth="1"/>
    <col min="16" max="16" width="6.59765625" style="187" customWidth="1"/>
    <col min="17" max="17" width="4.59765625" style="187" customWidth="1"/>
    <col min="18" max="18" width="20.59765625" style="187" customWidth="1"/>
    <col min="19" max="19" width="6.09765625" style="187" bestFit="1" customWidth="1"/>
    <col min="20" max="20" width="22.59765625" style="187" customWidth="1"/>
    <col min="21" max="21" width="4.09765625" style="187" customWidth="1"/>
    <col min="22" max="27" width="7.296875" style="187" hidden="1" customWidth="1"/>
    <col min="28" max="28" width="4.09765625" style="187" customWidth="1"/>
    <col min="29" max="29" width="9" style="187"/>
    <col min="30" max="30" width="30.59765625" style="199" customWidth="1"/>
    <col min="31" max="31" width="117.296875" style="187" customWidth="1"/>
    <col min="32" max="32" width="9" style="187"/>
    <col min="33" max="33" width="24.19921875" style="187" hidden="1" customWidth="1"/>
    <col min="34" max="34" width="22.296875" style="187" hidden="1" customWidth="1"/>
    <col min="35" max="36" width="9" style="187" hidden="1" customWidth="1"/>
    <col min="37" max="37" width="0" style="187" hidden="1" customWidth="1"/>
    <col min="38" max="16384" width="9" style="187"/>
  </cols>
  <sheetData>
    <row r="1" spans="2:37" ht="18.600000000000001">
      <c r="B1" s="186" t="s">
        <v>388</v>
      </c>
      <c r="V1" s="187" t="s">
        <v>197</v>
      </c>
      <c r="AC1" s="531" t="s">
        <v>1</v>
      </c>
      <c r="AD1" s="531"/>
    </row>
    <row r="2" spans="2:37" ht="18.600000000000001">
      <c r="B2" s="186" t="s">
        <v>389</v>
      </c>
      <c r="AC2" s="188"/>
      <c r="AD2" s="188"/>
      <c r="AG2" s="189" t="s">
        <v>390</v>
      </c>
      <c r="AH2" s="189" t="s">
        <v>391</v>
      </c>
      <c r="AI2" s="189" t="s">
        <v>392</v>
      </c>
      <c r="AJ2" s="189" t="s">
        <v>393</v>
      </c>
      <c r="AK2" s="190" t="s">
        <v>356</v>
      </c>
    </row>
    <row r="3" spans="2:37" ht="18.600000000000001">
      <c r="B3" s="191" t="s">
        <v>204</v>
      </c>
      <c r="AC3" s="188"/>
      <c r="AD3" s="192"/>
      <c r="AG3" s="193" t="s">
        <v>394</v>
      </c>
      <c r="AH3" s="193" t="s">
        <v>395</v>
      </c>
      <c r="AI3" s="193" t="s">
        <v>206</v>
      </c>
      <c r="AJ3" s="193" t="s">
        <v>396</v>
      </c>
      <c r="AK3" s="194" t="s">
        <v>397</v>
      </c>
    </row>
    <row r="4" spans="2:37" ht="14.1" customHeight="1">
      <c r="V4" s="532" t="s">
        <v>209</v>
      </c>
      <c r="W4" s="532"/>
      <c r="X4" s="532" t="s">
        <v>210</v>
      </c>
      <c r="Y4" s="532"/>
      <c r="Z4" s="532" t="s">
        <v>211</v>
      </c>
      <c r="AA4" s="532"/>
      <c r="AC4" s="188" t="s">
        <v>3</v>
      </c>
      <c r="AD4" s="192" t="s">
        <v>4</v>
      </c>
      <c r="AG4" s="193" t="s">
        <v>398</v>
      </c>
      <c r="AH4" s="193" t="s">
        <v>399</v>
      </c>
      <c r="AI4" s="193" t="s">
        <v>213</v>
      </c>
      <c r="AJ4" s="193" t="s">
        <v>400</v>
      </c>
      <c r="AK4" s="195" t="s">
        <v>401</v>
      </c>
    </row>
    <row r="5" spans="2:37" ht="37.35" customHeight="1">
      <c r="B5" s="196"/>
      <c r="C5" s="533" t="s">
        <v>216</v>
      </c>
      <c r="D5" s="533"/>
      <c r="E5" s="533"/>
      <c r="F5" s="533"/>
      <c r="G5" s="533"/>
      <c r="H5" s="533"/>
      <c r="I5" s="533"/>
      <c r="J5" s="533"/>
      <c r="K5" s="533" t="s">
        <v>217</v>
      </c>
      <c r="L5" s="533"/>
      <c r="M5" s="533"/>
      <c r="N5" s="533"/>
      <c r="O5" s="533"/>
      <c r="P5" s="533"/>
      <c r="Q5" s="533"/>
      <c r="R5" s="533"/>
      <c r="S5" s="197" t="s">
        <v>218</v>
      </c>
      <c r="T5" s="198" t="s">
        <v>219</v>
      </c>
      <c r="U5" s="188"/>
      <c r="V5" s="188"/>
      <c r="W5" s="188"/>
      <c r="X5" s="188"/>
      <c r="Y5" s="188"/>
      <c r="Z5" s="188"/>
      <c r="AA5" s="188"/>
      <c r="AG5" s="193" t="s">
        <v>402</v>
      </c>
      <c r="AH5" s="193" t="s">
        <v>403</v>
      </c>
      <c r="AJ5" s="193" t="s">
        <v>404</v>
      </c>
      <c r="AK5" s="200" t="s">
        <v>405</v>
      </c>
    </row>
    <row r="6" spans="2:37" ht="20.100000000000001" customHeight="1">
      <c r="B6" s="201" t="s">
        <v>222</v>
      </c>
      <c r="C6" s="202" t="s">
        <v>223</v>
      </c>
      <c r="D6" s="203"/>
      <c r="E6" s="540">
        <v>10</v>
      </c>
      <c r="F6" s="540"/>
      <c r="G6" s="540"/>
      <c r="H6" s="540"/>
      <c r="I6" s="203"/>
      <c r="J6" s="204"/>
      <c r="K6" s="202" t="s">
        <v>223</v>
      </c>
      <c r="L6" s="203"/>
      <c r="M6" s="540">
        <v>10</v>
      </c>
      <c r="N6" s="540"/>
      <c r="O6" s="540"/>
      <c r="P6" s="540"/>
      <c r="Q6" s="203"/>
      <c r="R6" s="204"/>
      <c r="S6" s="541" t="str">
        <f>IF(COUNTIF(Z6:Z7,FALSE)&lt;1,"無","有")</f>
        <v>無</v>
      </c>
      <c r="T6" s="528"/>
      <c r="U6" s="205"/>
      <c r="V6" s="205"/>
      <c r="W6" s="205"/>
      <c r="X6" s="205"/>
      <c r="Y6" s="205"/>
      <c r="Z6" s="205" t="b">
        <f>IF(E6=M6,TRUE,FALSE)</f>
        <v>1</v>
      </c>
      <c r="AA6" s="205"/>
      <c r="AC6" s="206" t="s">
        <v>53</v>
      </c>
      <c r="AD6" s="207" t="str">
        <f>IF(S6="有",IF(T6="","（エラー）未記入","（正常）記入済み"),"記入不要")</f>
        <v>記入不要</v>
      </c>
      <c r="AG6" s="193" t="s">
        <v>406</v>
      </c>
      <c r="AH6" s="193" t="s">
        <v>407</v>
      </c>
    </row>
    <row r="7" spans="2:37" ht="20.100000000000001" customHeight="1">
      <c r="B7" s="208"/>
      <c r="C7" s="209" t="s">
        <v>226</v>
      </c>
      <c r="E7" s="530">
        <v>3300</v>
      </c>
      <c r="F7" s="530"/>
      <c r="G7" s="530"/>
      <c r="H7" s="530"/>
      <c r="I7" s="187" t="s">
        <v>227</v>
      </c>
      <c r="J7" s="210"/>
      <c r="K7" s="209" t="s">
        <v>226</v>
      </c>
      <c r="M7" s="530">
        <v>3300</v>
      </c>
      <c r="N7" s="530"/>
      <c r="O7" s="530"/>
      <c r="P7" s="530"/>
      <c r="Q7" s="187" t="s">
        <v>227</v>
      </c>
      <c r="R7" s="210"/>
      <c r="S7" s="542"/>
      <c r="T7" s="529"/>
      <c r="U7" s="205"/>
      <c r="V7" s="205"/>
      <c r="W7" s="205"/>
      <c r="X7" s="205"/>
      <c r="Y7" s="205"/>
      <c r="Z7" s="205" t="b">
        <f>IF(E7=M7,TRUE,FALSE)</f>
        <v>1</v>
      </c>
      <c r="AA7" s="205"/>
      <c r="AG7" s="193" t="s">
        <v>408</v>
      </c>
    </row>
    <row r="8" spans="2:37" ht="60" customHeight="1">
      <c r="B8" s="201" t="s">
        <v>238</v>
      </c>
      <c r="C8" s="224" t="s">
        <v>239</v>
      </c>
      <c r="D8" s="225"/>
      <c r="E8" s="534">
        <v>4250</v>
      </c>
      <c r="F8" s="534"/>
      <c r="G8" s="534"/>
      <c r="H8" s="534"/>
      <c r="I8" s="225" t="s">
        <v>240</v>
      </c>
      <c r="J8" s="211"/>
      <c r="K8" s="224" t="s">
        <v>239</v>
      </c>
      <c r="L8" s="225"/>
      <c r="M8" s="534">
        <v>4500</v>
      </c>
      <c r="N8" s="534"/>
      <c r="O8" s="534"/>
      <c r="P8" s="534"/>
      <c r="Q8" s="225" t="s">
        <v>240</v>
      </c>
      <c r="R8" s="211"/>
      <c r="S8" s="212" t="str">
        <f>IF(COUNTIF(Z8,FALSE)&lt;1,"無","有")</f>
        <v>有</v>
      </c>
      <c r="T8" s="213" t="s">
        <v>409</v>
      </c>
      <c r="U8" s="205"/>
      <c r="V8" s="205"/>
      <c r="W8" s="205"/>
      <c r="X8" s="205"/>
      <c r="Y8" s="205"/>
      <c r="Z8" s="205" t="b">
        <f>IF(E8=M8,TRUE,FALSE)</f>
        <v>0</v>
      </c>
      <c r="AA8" s="205"/>
      <c r="AC8" s="206" t="s">
        <v>53</v>
      </c>
      <c r="AD8" s="207" t="str">
        <f>IF(S8="有",IF(T8="","（エラー）未記入","（正常）記入済み"),"記入不要")</f>
        <v>（正常）記入済み</v>
      </c>
      <c r="AG8" s="193" t="s">
        <v>410</v>
      </c>
    </row>
    <row r="9" spans="2:37" ht="20.100000000000001" customHeight="1">
      <c r="B9" s="201" t="s">
        <v>411</v>
      </c>
      <c r="C9" s="535" t="s">
        <v>412</v>
      </c>
      <c r="D9" s="536"/>
      <c r="E9" s="536"/>
      <c r="F9" s="536"/>
      <c r="G9" s="537"/>
      <c r="H9" s="538"/>
      <c r="I9" s="536"/>
      <c r="J9" s="539"/>
      <c r="K9" s="535" t="s">
        <v>412</v>
      </c>
      <c r="L9" s="536"/>
      <c r="M9" s="536"/>
      <c r="N9" s="536"/>
      <c r="O9" s="537"/>
      <c r="P9" s="538"/>
      <c r="Q9" s="536"/>
      <c r="R9" s="539"/>
      <c r="S9" s="541" t="str">
        <f>IF(COUNTIF(Z9:Z13,FALSE)&lt;1,"無","有")</f>
        <v>無</v>
      </c>
      <c r="T9" s="528"/>
      <c r="U9" s="205"/>
      <c r="V9" s="205"/>
      <c r="W9" s="205"/>
      <c r="X9" s="205"/>
      <c r="Y9" s="205"/>
      <c r="Z9" s="205" t="b">
        <f>IF(C9&amp;H9=K9&amp;P9,TRUE,FALSE)</f>
        <v>1</v>
      </c>
      <c r="AA9" s="205"/>
      <c r="AC9" s="206" t="s">
        <v>53</v>
      </c>
      <c r="AD9" s="207" t="str">
        <f>IF(S9="有",IF(T9="","（エラー）未記入","（正常）記入済み"),"記入不要")</f>
        <v>記入不要</v>
      </c>
      <c r="AE9" s="187" t="s">
        <v>244</v>
      </c>
      <c r="AG9" s="193" t="s">
        <v>412</v>
      </c>
    </row>
    <row r="10" spans="2:37" ht="20.100000000000001" customHeight="1">
      <c r="B10" s="208"/>
      <c r="C10" s="544"/>
      <c r="D10" s="545"/>
      <c r="E10" s="545"/>
      <c r="F10" s="545"/>
      <c r="G10" s="546"/>
      <c r="H10" s="547"/>
      <c r="I10" s="545"/>
      <c r="J10" s="548"/>
      <c r="K10" s="544"/>
      <c r="L10" s="545"/>
      <c r="M10" s="545"/>
      <c r="N10" s="545"/>
      <c r="O10" s="546"/>
      <c r="P10" s="547"/>
      <c r="Q10" s="545"/>
      <c r="R10" s="548"/>
      <c r="S10" s="542"/>
      <c r="T10" s="529"/>
      <c r="U10" s="205"/>
      <c r="V10" s="205"/>
      <c r="W10" s="205"/>
      <c r="X10" s="205"/>
      <c r="Y10" s="205"/>
      <c r="Z10" s="205" t="b">
        <f>IF(C10&amp;H10=K10&amp;P10,TRUE,FALSE)</f>
        <v>1</v>
      </c>
      <c r="AA10" s="205"/>
      <c r="AG10" s="193" t="s">
        <v>413</v>
      </c>
    </row>
    <row r="11" spans="2:37" ht="20.100000000000001" customHeight="1">
      <c r="B11" s="208"/>
      <c r="C11" s="544"/>
      <c r="D11" s="545"/>
      <c r="E11" s="545"/>
      <c r="F11" s="545"/>
      <c r="G11" s="546"/>
      <c r="H11" s="547"/>
      <c r="I11" s="545"/>
      <c r="J11" s="548"/>
      <c r="K11" s="544"/>
      <c r="L11" s="545"/>
      <c r="M11" s="545"/>
      <c r="N11" s="545"/>
      <c r="O11" s="546"/>
      <c r="P11" s="547"/>
      <c r="Q11" s="545"/>
      <c r="R11" s="548"/>
      <c r="S11" s="542"/>
      <c r="T11" s="529"/>
      <c r="U11" s="205"/>
      <c r="V11" s="205"/>
      <c r="W11" s="205"/>
      <c r="X11" s="205"/>
      <c r="Y11" s="205"/>
      <c r="Z11" s="205" t="b">
        <f>IF(C11&amp;H11=K11&amp;P11,TRUE,FALSE)</f>
        <v>1</v>
      </c>
      <c r="AA11" s="205"/>
      <c r="AG11" s="193" t="s">
        <v>414</v>
      </c>
    </row>
    <row r="12" spans="2:37" ht="20.100000000000001" customHeight="1">
      <c r="B12" s="208"/>
      <c r="C12" s="544"/>
      <c r="D12" s="545"/>
      <c r="E12" s="545"/>
      <c r="F12" s="545"/>
      <c r="G12" s="546"/>
      <c r="H12" s="547"/>
      <c r="I12" s="545"/>
      <c r="J12" s="548"/>
      <c r="K12" s="544"/>
      <c r="L12" s="545"/>
      <c r="M12" s="545"/>
      <c r="N12" s="545"/>
      <c r="O12" s="546"/>
      <c r="P12" s="547"/>
      <c r="Q12" s="545"/>
      <c r="R12" s="548"/>
      <c r="S12" s="542"/>
      <c r="T12" s="529"/>
      <c r="U12" s="205"/>
      <c r="V12" s="205"/>
      <c r="W12" s="205"/>
      <c r="X12" s="205"/>
      <c r="Y12" s="205"/>
      <c r="Z12" s="205" t="b">
        <f>IF(C12&amp;H12=K12&amp;P12,TRUE,FALSE)</f>
        <v>1</v>
      </c>
      <c r="AA12" s="205"/>
      <c r="AG12" s="193" t="s">
        <v>415</v>
      </c>
    </row>
    <row r="13" spans="2:37" ht="20.100000000000001" customHeight="1">
      <c r="B13" s="214"/>
      <c r="C13" s="549"/>
      <c r="D13" s="550"/>
      <c r="E13" s="550"/>
      <c r="F13" s="550"/>
      <c r="G13" s="551"/>
      <c r="H13" s="552"/>
      <c r="I13" s="550"/>
      <c r="J13" s="553"/>
      <c r="K13" s="549"/>
      <c r="L13" s="550"/>
      <c r="M13" s="550"/>
      <c r="N13" s="550"/>
      <c r="O13" s="551"/>
      <c r="P13" s="552"/>
      <c r="Q13" s="550"/>
      <c r="R13" s="553"/>
      <c r="S13" s="554"/>
      <c r="T13" s="543"/>
      <c r="U13" s="205"/>
      <c r="V13" s="205"/>
      <c r="W13" s="205"/>
      <c r="X13" s="205"/>
      <c r="Y13" s="205"/>
      <c r="Z13" s="205" t="b">
        <f>IF(C13&amp;H13=K13&amp;P13,TRUE,FALSE)</f>
        <v>1</v>
      </c>
      <c r="AA13" s="205"/>
      <c r="AG13" s="193" t="s">
        <v>416</v>
      </c>
    </row>
    <row r="14" spans="2:37" ht="20.100000000000001" customHeight="1">
      <c r="B14" s="555" t="s">
        <v>417</v>
      </c>
      <c r="C14" s="455" t="s">
        <v>257</v>
      </c>
      <c r="D14" s="456"/>
      <c r="E14" s="503" t="s">
        <v>418</v>
      </c>
      <c r="F14" s="503"/>
      <c r="G14" s="503"/>
      <c r="H14" s="503"/>
      <c r="I14" s="503"/>
      <c r="J14" s="503"/>
      <c r="K14" s="455" t="s">
        <v>257</v>
      </c>
      <c r="L14" s="456"/>
      <c r="M14" s="503" t="s">
        <v>418</v>
      </c>
      <c r="N14" s="503"/>
      <c r="O14" s="503"/>
      <c r="P14" s="503"/>
      <c r="Q14" s="503"/>
      <c r="R14" s="503"/>
      <c r="S14" s="465" t="str">
        <f>IF(COUNTIF(Z14:Z28,FALSE)&lt;1,"無","有")</f>
        <v>無</v>
      </c>
      <c r="T14" s="528"/>
      <c r="U14" s="205"/>
      <c r="V14" s="205" t="b">
        <f>IF(C14="●",TRUE,FALSE)</f>
        <v>1</v>
      </c>
      <c r="W14" s="205"/>
      <c r="X14" s="205" t="b">
        <f>IF(K14="●",TRUE,FALSE)</f>
        <v>1</v>
      </c>
      <c r="Y14" s="205"/>
      <c r="Z14" s="205" t="b">
        <f>IF(V14=X14,TRUE,FALSE)</f>
        <v>1</v>
      </c>
      <c r="AA14" s="205"/>
      <c r="AC14" s="206" t="s">
        <v>53</v>
      </c>
      <c r="AD14" s="207" t="str">
        <f>IF(S14="有",IF(T14="","（エラー）未記入","（正常）記入済み"),"記入不要")</f>
        <v>記入不要</v>
      </c>
      <c r="AG14" s="193" t="s">
        <v>419</v>
      </c>
    </row>
    <row r="15" spans="2:37" ht="20.100000000000001" customHeight="1">
      <c r="B15" s="556"/>
      <c r="C15" s="459"/>
      <c r="D15" s="460"/>
      <c r="E15" s="558" t="s">
        <v>420</v>
      </c>
      <c r="F15" s="558"/>
      <c r="G15" s="558"/>
      <c r="H15" s="558"/>
      <c r="I15" s="558"/>
      <c r="J15" s="558"/>
      <c r="K15" s="459"/>
      <c r="L15" s="460"/>
      <c r="M15" s="558" t="s">
        <v>421</v>
      </c>
      <c r="N15" s="558"/>
      <c r="O15" s="558"/>
      <c r="P15" s="558"/>
      <c r="Q15" s="558"/>
      <c r="R15" s="558"/>
      <c r="S15" s="466"/>
      <c r="T15" s="529"/>
      <c r="U15" s="205"/>
      <c r="V15" s="205" t="b">
        <f>IF(C15="●",TRUE,FALSE)</f>
        <v>0</v>
      </c>
      <c r="W15" s="205"/>
      <c r="X15" s="205" t="b">
        <f>IF(K15="●",TRUE,FALSE)</f>
        <v>0</v>
      </c>
      <c r="Y15" s="205"/>
      <c r="Z15" s="205" t="b">
        <f>IF(V15=X15,TRUE,FALSE)</f>
        <v>1</v>
      </c>
      <c r="AA15" s="205"/>
      <c r="AG15" s="193" t="s">
        <v>422</v>
      </c>
    </row>
    <row r="16" spans="2:37" ht="48" customHeight="1">
      <c r="B16" s="556"/>
      <c r="C16" s="459"/>
      <c r="D16" s="460"/>
      <c r="E16" s="558" t="s">
        <v>423</v>
      </c>
      <c r="F16" s="558"/>
      <c r="G16" s="558"/>
      <c r="H16" s="558"/>
      <c r="I16" s="558"/>
      <c r="J16" s="558"/>
      <c r="K16" s="459"/>
      <c r="L16" s="460"/>
      <c r="M16" s="558" t="s">
        <v>424</v>
      </c>
      <c r="N16" s="558"/>
      <c r="O16" s="558"/>
      <c r="P16" s="558"/>
      <c r="Q16" s="558"/>
      <c r="R16" s="558"/>
      <c r="S16" s="466"/>
      <c r="T16" s="529"/>
      <c r="U16" s="205"/>
      <c r="V16" s="205" t="b">
        <f>IF(C16="●",TRUE,FALSE)</f>
        <v>0</v>
      </c>
      <c r="W16" s="205"/>
      <c r="X16" s="205" t="b">
        <f>IF(K16="●",TRUE,FALSE)</f>
        <v>0</v>
      </c>
      <c r="Y16" s="205"/>
      <c r="Z16" s="205" t="b">
        <f>IF(V16=X16,TRUE,FALSE)</f>
        <v>1</v>
      </c>
      <c r="AA16" s="205"/>
      <c r="AG16" s="193" t="s">
        <v>425</v>
      </c>
    </row>
    <row r="17" spans="2:33" ht="20.100000000000001" customHeight="1">
      <c r="B17" s="556"/>
      <c r="C17" s="459"/>
      <c r="D17" s="460"/>
      <c r="E17" s="558" t="s">
        <v>426</v>
      </c>
      <c r="F17" s="558"/>
      <c r="G17" s="558"/>
      <c r="H17" s="558"/>
      <c r="I17" s="558"/>
      <c r="J17" s="558"/>
      <c r="K17" s="459"/>
      <c r="L17" s="460"/>
      <c r="M17" s="558" t="s">
        <v>427</v>
      </c>
      <c r="N17" s="558"/>
      <c r="O17" s="558"/>
      <c r="P17" s="558"/>
      <c r="Q17" s="558"/>
      <c r="R17" s="558"/>
      <c r="S17" s="466"/>
      <c r="T17" s="529"/>
      <c r="U17" s="205"/>
      <c r="V17" s="205" t="b">
        <f>IF(C17="●",TRUE,FALSE)</f>
        <v>0</v>
      </c>
      <c r="W17" s="205"/>
      <c r="X17" s="205" t="b">
        <f>IF(K17="●",TRUE,FALSE)</f>
        <v>0</v>
      </c>
      <c r="Y17" s="205"/>
      <c r="Z17" s="205" t="b">
        <f>IF(V17=X17,TRUE,FALSE)</f>
        <v>1</v>
      </c>
      <c r="AA17" s="205"/>
      <c r="AG17" s="193" t="s">
        <v>428</v>
      </c>
    </row>
    <row r="18" spans="2:33" ht="30" customHeight="1">
      <c r="B18" s="556"/>
      <c r="C18" s="98" t="s">
        <v>263</v>
      </c>
      <c r="D18" s="215"/>
      <c r="E18" s="558" t="s">
        <v>429</v>
      </c>
      <c r="F18" s="558"/>
      <c r="G18" s="558"/>
      <c r="H18" s="558"/>
      <c r="I18" s="558"/>
      <c r="J18" s="558"/>
      <c r="K18" s="98" t="s">
        <v>263</v>
      </c>
      <c r="L18" s="215"/>
      <c r="M18" s="558" t="s">
        <v>430</v>
      </c>
      <c r="N18" s="558"/>
      <c r="O18" s="558"/>
      <c r="P18" s="558"/>
      <c r="Q18" s="558"/>
      <c r="R18" s="558"/>
      <c r="S18" s="466"/>
      <c r="T18" s="529"/>
      <c r="U18" s="205"/>
      <c r="V18" s="205" t="b">
        <f t="shared" ref="V18:V24" si="0">IF(D18="●",TRUE,FALSE)</f>
        <v>0</v>
      </c>
      <c r="W18" s="205"/>
      <c r="X18" s="205" t="b">
        <f t="shared" ref="X18:X24" si="1">IF(L18="●",TRUE,FALSE)</f>
        <v>0</v>
      </c>
      <c r="Y18" s="205"/>
      <c r="Z18" s="205" t="b">
        <f>IF(V18=X18,TRUE,FALSE)</f>
        <v>1</v>
      </c>
      <c r="AA18" s="205"/>
      <c r="AG18" s="193" t="s">
        <v>431</v>
      </c>
    </row>
    <row r="19" spans="2:33" ht="30" customHeight="1">
      <c r="B19" s="556"/>
      <c r="C19" s="98" t="s">
        <v>267</v>
      </c>
      <c r="D19" s="215"/>
      <c r="E19" s="558" t="s">
        <v>432</v>
      </c>
      <c r="F19" s="558"/>
      <c r="G19" s="558"/>
      <c r="H19" s="558"/>
      <c r="I19" s="558"/>
      <c r="J19" s="558"/>
      <c r="K19" s="98" t="s">
        <v>267</v>
      </c>
      <c r="L19" s="215"/>
      <c r="M19" s="558" t="s">
        <v>433</v>
      </c>
      <c r="N19" s="558"/>
      <c r="O19" s="558"/>
      <c r="P19" s="558"/>
      <c r="Q19" s="558"/>
      <c r="R19" s="558"/>
      <c r="S19" s="466"/>
      <c r="T19" s="529"/>
      <c r="U19" s="205"/>
      <c r="V19" s="205" t="b">
        <f t="shared" si="0"/>
        <v>0</v>
      </c>
      <c r="W19" s="205"/>
      <c r="X19" s="205" t="b">
        <f t="shared" si="1"/>
        <v>0</v>
      </c>
      <c r="Y19" s="205"/>
      <c r="Z19" s="205" t="b">
        <f t="shared" ref="Z19:Z35" si="2">IF(V19=X19,TRUE,FALSE)</f>
        <v>1</v>
      </c>
      <c r="AA19" s="205"/>
      <c r="AG19" s="193" t="s">
        <v>434</v>
      </c>
    </row>
    <row r="20" spans="2:33" ht="30" customHeight="1">
      <c r="B20" s="556"/>
      <c r="C20" s="98" t="s">
        <v>271</v>
      </c>
      <c r="D20" s="215"/>
      <c r="E20" s="558" t="s">
        <v>435</v>
      </c>
      <c r="F20" s="558"/>
      <c r="G20" s="558"/>
      <c r="H20" s="558"/>
      <c r="I20" s="558"/>
      <c r="J20" s="558"/>
      <c r="K20" s="98" t="s">
        <v>271</v>
      </c>
      <c r="L20" s="215"/>
      <c r="M20" s="558" t="s">
        <v>436</v>
      </c>
      <c r="N20" s="558"/>
      <c r="O20" s="558"/>
      <c r="P20" s="558"/>
      <c r="Q20" s="558"/>
      <c r="R20" s="558"/>
      <c r="S20" s="466"/>
      <c r="T20" s="529"/>
      <c r="U20" s="205"/>
      <c r="V20" s="205" t="b">
        <f t="shared" si="0"/>
        <v>0</v>
      </c>
      <c r="W20" s="205"/>
      <c r="X20" s="205" t="b">
        <f t="shared" si="1"/>
        <v>0</v>
      </c>
      <c r="Y20" s="205"/>
      <c r="Z20" s="205" t="b">
        <f t="shared" si="2"/>
        <v>1</v>
      </c>
      <c r="AA20" s="205"/>
      <c r="AG20" s="193" t="s">
        <v>437</v>
      </c>
    </row>
    <row r="21" spans="2:33" ht="30" customHeight="1">
      <c r="B21" s="556"/>
      <c r="C21" s="98" t="s">
        <v>272</v>
      </c>
      <c r="D21" s="215"/>
      <c r="E21" s="558" t="s">
        <v>438</v>
      </c>
      <c r="F21" s="558"/>
      <c r="G21" s="558"/>
      <c r="H21" s="558"/>
      <c r="I21" s="558"/>
      <c r="J21" s="558"/>
      <c r="K21" s="98" t="s">
        <v>272</v>
      </c>
      <c r="L21" s="215"/>
      <c r="M21" s="558" t="s">
        <v>439</v>
      </c>
      <c r="N21" s="558"/>
      <c r="O21" s="558"/>
      <c r="P21" s="558"/>
      <c r="Q21" s="558"/>
      <c r="R21" s="558"/>
      <c r="S21" s="466"/>
      <c r="T21" s="529"/>
      <c r="U21" s="205"/>
      <c r="V21" s="205" t="b">
        <f t="shared" si="0"/>
        <v>0</v>
      </c>
      <c r="W21" s="205"/>
      <c r="X21" s="205" t="b">
        <f t="shared" si="1"/>
        <v>0</v>
      </c>
      <c r="Y21" s="205"/>
      <c r="Z21" s="205" t="b">
        <f t="shared" si="2"/>
        <v>1</v>
      </c>
      <c r="AA21" s="205"/>
      <c r="AG21" s="193" t="s">
        <v>440</v>
      </c>
    </row>
    <row r="22" spans="2:33" ht="20.100000000000001" customHeight="1">
      <c r="B22" s="556"/>
      <c r="C22" s="98" t="s">
        <v>274</v>
      </c>
      <c r="D22" s="215"/>
      <c r="E22" s="558" t="s">
        <v>441</v>
      </c>
      <c r="F22" s="558"/>
      <c r="G22" s="558"/>
      <c r="H22" s="558"/>
      <c r="I22" s="558"/>
      <c r="J22" s="558"/>
      <c r="K22" s="98" t="s">
        <v>274</v>
      </c>
      <c r="L22" s="215"/>
      <c r="M22" s="558" t="s">
        <v>442</v>
      </c>
      <c r="N22" s="558"/>
      <c r="O22" s="558"/>
      <c r="P22" s="558"/>
      <c r="Q22" s="558"/>
      <c r="R22" s="558"/>
      <c r="S22" s="466"/>
      <c r="T22" s="529"/>
      <c r="U22" s="205"/>
      <c r="V22" s="205" t="b">
        <f t="shared" si="0"/>
        <v>0</v>
      </c>
      <c r="W22" s="205"/>
      <c r="X22" s="205" t="b">
        <f t="shared" si="1"/>
        <v>0</v>
      </c>
      <c r="Y22" s="205"/>
      <c r="Z22" s="205" t="b">
        <f t="shared" si="2"/>
        <v>1</v>
      </c>
      <c r="AA22" s="205"/>
      <c r="AG22" s="193" t="s">
        <v>443</v>
      </c>
    </row>
    <row r="23" spans="2:33" ht="45" customHeight="1">
      <c r="B23" s="556"/>
      <c r="C23" s="98" t="s">
        <v>278</v>
      </c>
      <c r="D23" s="215"/>
      <c r="E23" s="558" t="s">
        <v>444</v>
      </c>
      <c r="F23" s="558"/>
      <c r="G23" s="558"/>
      <c r="H23" s="558"/>
      <c r="I23" s="558"/>
      <c r="J23" s="558"/>
      <c r="K23" s="98" t="s">
        <v>278</v>
      </c>
      <c r="L23" s="215"/>
      <c r="M23" s="558" t="s">
        <v>445</v>
      </c>
      <c r="N23" s="558"/>
      <c r="O23" s="558"/>
      <c r="P23" s="558"/>
      <c r="Q23" s="558"/>
      <c r="R23" s="558"/>
      <c r="S23" s="466"/>
      <c r="T23" s="529"/>
      <c r="U23" s="205"/>
      <c r="V23" s="205" t="b">
        <f t="shared" si="0"/>
        <v>0</v>
      </c>
      <c r="W23" s="205"/>
      <c r="X23" s="205" t="b">
        <f t="shared" si="1"/>
        <v>0</v>
      </c>
      <c r="Y23" s="205"/>
      <c r="Z23" s="205" t="b">
        <f t="shared" si="2"/>
        <v>1</v>
      </c>
      <c r="AA23" s="205"/>
      <c r="AG23" s="193" t="s">
        <v>446</v>
      </c>
    </row>
    <row r="24" spans="2:33" ht="20.100000000000001" customHeight="1">
      <c r="B24" s="556"/>
      <c r="C24" s="98" t="s">
        <v>281</v>
      </c>
      <c r="D24" s="215"/>
      <c r="E24" s="558" t="s">
        <v>277</v>
      </c>
      <c r="F24" s="558"/>
      <c r="G24" s="558"/>
      <c r="H24" s="558"/>
      <c r="I24" s="558"/>
      <c r="J24" s="558"/>
      <c r="K24" s="98" t="s">
        <v>281</v>
      </c>
      <c r="L24" s="215"/>
      <c r="M24" s="558" t="s">
        <v>277</v>
      </c>
      <c r="N24" s="558"/>
      <c r="O24" s="558"/>
      <c r="P24" s="558"/>
      <c r="Q24" s="558"/>
      <c r="R24" s="558"/>
      <c r="S24" s="466"/>
      <c r="T24" s="529"/>
      <c r="U24" s="205"/>
      <c r="V24" s="205" t="b">
        <f t="shared" si="0"/>
        <v>0</v>
      </c>
      <c r="W24" s="205"/>
      <c r="X24" s="205" t="b">
        <f t="shared" si="1"/>
        <v>0</v>
      </c>
      <c r="Y24" s="205"/>
      <c r="Z24" s="205" t="b">
        <f t="shared" si="2"/>
        <v>1</v>
      </c>
      <c r="AA24" s="205"/>
      <c r="AG24" s="193" t="s">
        <v>447</v>
      </c>
    </row>
    <row r="25" spans="2:33" ht="20.100000000000001" customHeight="1">
      <c r="B25" s="556"/>
      <c r="C25" s="459"/>
      <c r="D25" s="460"/>
      <c r="E25" s="558" t="s">
        <v>448</v>
      </c>
      <c r="F25" s="558"/>
      <c r="G25" s="558"/>
      <c r="H25" s="558"/>
      <c r="I25" s="558"/>
      <c r="J25" s="558"/>
      <c r="K25" s="459"/>
      <c r="L25" s="460"/>
      <c r="M25" s="558" t="s">
        <v>449</v>
      </c>
      <c r="N25" s="558"/>
      <c r="O25" s="558"/>
      <c r="P25" s="558"/>
      <c r="Q25" s="558"/>
      <c r="R25" s="558"/>
      <c r="S25" s="466"/>
      <c r="T25" s="529"/>
      <c r="U25" s="205"/>
      <c r="V25" s="205" t="b">
        <f>IF(C25="●",TRUE,FALSE)</f>
        <v>0</v>
      </c>
      <c r="W25" s="205"/>
      <c r="X25" s="205" t="b">
        <f>IF(K25="●",TRUE,FALSE)</f>
        <v>0</v>
      </c>
      <c r="Y25" s="205"/>
      <c r="Z25" s="205" t="b">
        <f>IF(V25=X25,TRUE,FALSE)</f>
        <v>1</v>
      </c>
      <c r="AA25" s="205"/>
      <c r="AG25" s="193" t="s">
        <v>450</v>
      </c>
    </row>
    <row r="26" spans="2:33" ht="20.100000000000001" customHeight="1">
      <c r="B26" s="556"/>
      <c r="C26" s="459"/>
      <c r="D26" s="460"/>
      <c r="E26" s="558" t="s">
        <v>451</v>
      </c>
      <c r="F26" s="558"/>
      <c r="G26" s="558"/>
      <c r="H26" s="558"/>
      <c r="I26" s="558"/>
      <c r="J26" s="558"/>
      <c r="K26" s="459"/>
      <c r="L26" s="460"/>
      <c r="M26" s="558" t="s">
        <v>451</v>
      </c>
      <c r="N26" s="558"/>
      <c r="O26" s="558"/>
      <c r="P26" s="558"/>
      <c r="Q26" s="558"/>
      <c r="R26" s="558"/>
      <c r="S26" s="466"/>
      <c r="T26" s="529"/>
      <c r="U26" s="205"/>
      <c r="V26" s="205" t="b">
        <f>IF(C26="●",TRUE,FALSE)</f>
        <v>0</v>
      </c>
      <c r="W26" s="205"/>
      <c r="X26" s="205" t="b">
        <f>IF(K26="●",TRUE,FALSE)</f>
        <v>0</v>
      </c>
      <c r="Y26" s="205"/>
      <c r="Z26" s="205" t="b">
        <f t="shared" si="2"/>
        <v>1</v>
      </c>
      <c r="AA26" s="205"/>
      <c r="AG26" s="193" t="s">
        <v>452</v>
      </c>
    </row>
    <row r="27" spans="2:33" ht="20.100000000000001" customHeight="1">
      <c r="B27" s="556"/>
      <c r="C27" s="560"/>
      <c r="D27" s="561"/>
      <c r="E27" s="559" t="s">
        <v>453</v>
      </c>
      <c r="F27" s="559"/>
      <c r="G27" s="559"/>
      <c r="H27" s="559"/>
      <c r="I27" s="559"/>
      <c r="J27" s="559"/>
      <c r="K27" s="560"/>
      <c r="L27" s="561"/>
      <c r="M27" s="559" t="s">
        <v>453</v>
      </c>
      <c r="N27" s="559"/>
      <c r="O27" s="559"/>
      <c r="P27" s="559"/>
      <c r="Q27" s="559"/>
      <c r="R27" s="559"/>
      <c r="S27" s="466"/>
      <c r="T27" s="529"/>
      <c r="U27" s="205"/>
      <c r="V27" s="205" t="b">
        <f>IF(C27="●",TRUE,FALSE)</f>
        <v>0</v>
      </c>
      <c r="W27" s="205"/>
      <c r="X27" s="205" t="b">
        <f>IF(K27="●",TRUE,FALSE)</f>
        <v>0</v>
      </c>
      <c r="Y27" s="205"/>
      <c r="Z27" s="205" t="b">
        <f>IF(V27=X27,TRUE,FALSE)</f>
        <v>1</v>
      </c>
      <c r="AA27" s="205"/>
      <c r="AG27" s="193" t="s">
        <v>454</v>
      </c>
    </row>
    <row r="28" spans="2:33" ht="20.100000000000001" customHeight="1">
      <c r="B28" s="557"/>
      <c r="C28" s="463" t="s">
        <v>250</v>
      </c>
      <c r="D28" s="464"/>
      <c r="E28" s="562"/>
      <c r="F28" s="562"/>
      <c r="G28" s="562"/>
      <c r="H28" s="562"/>
      <c r="I28" s="562"/>
      <c r="J28" s="563"/>
      <c r="K28" s="463" t="s">
        <v>250</v>
      </c>
      <c r="L28" s="464"/>
      <c r="M28" s="562"/>
      <c r="N28" s="562"/>
      <c r="O28" s="562"/>
      <c r="P28" s="562"/>
      <c r="Q28" s="562"/>
      <c r="R28" s="563"/>
      <c r="S28" s="467"/>
      <c r="T28" s="543"/>
      <c r="U28" s="205"/>
      <c r="V28" s="205"/>
      <c r="W28" s="205"/>
      <c r="X28" s="205"/>
      <c r="Y28" s="205"/>
      <c r="Z28" s="205" t="b">
        <f>IF(E28=M28,TRUE,FALSE)</f>
        <v>1</v>
      </c>
      <c r="AA28" s="205"/>
      <c r="AG28" s="193" t="s">
        <v>455</v>
      </c>
    </row>
    <row r="29" spans="2:33" ht="20.100000000000001" customHeight="1">
      <c r="B29" s="216" t="s">
        <v>283</v>
      </c>
      <c r="C29" s="217" t="s">
        <v>257</v>
      </c>
      <c r="D29" s="503" t="s">
        <v>456</v>
      </c>
      <c r="E29" s="503"/>
      <c r="F29" s="503"/>
      <c r="G29" s="503"/>
      <c r="H29" s="503"/>
      <c r="I29" s="503"/>
      <c r="J29" s="503"/>
      <c r="K29" s="217" t="s">
        <v>257</v>
      </c>
      <c r="L29" s="503" t="s">
        <v>456</v>
      </c>
      <c r="M29" s="503"/>
      <c r="N29" s="503"/>
      <c r="O29" s="503"/>
      <c r="P29" s="503"/>
      <c r="Q29" s="503"/>
      <c r="R29" s="503"/>
      <c r="S29" s="541" t="str">
        <f>IF(COUNTIF(Z29:Z37,FALSE)&lt;1,"無","有")</f>
        <v>無</v>
      </c>
      <c r="T29" s="528"/>
      <c r="U29" s="205"/>
      <c r="V29" s="205" t="b">
        <f t="shared" ref="V29:V36" si="3">IF(C29="●",TRUE,FALSE)</f>
        <v>1</v>
      </c>
      <c r="W29" s="205"/>
      <c r="X29" s="205" t="b">
        <f t="shared" ref="X29:X36" si="4">IF(K29="●",TRUE,FALSE)</f>
        <v>1</v>
      </c>
      <c r="Y29" s="205"/>
      <c r="Z29" s="205" t="b">
        <f>IF(V29=X29,TRUE,FALSE)</f>
        <v>1</v>
      </c>
      <c r="AA29" s="205"/>
      <c r="AC29" s="206" t="s">
        <v>53</v>
      </c>
      <c r="AD29" s="207" t="str">
        <f>IF(S29="有",IF(T29="","（エラー）未記入","（正常）記入済み"),"記入不要")</f>
        <v>記入不要</v>
      </c>
      <c r="AG29" s="193" t="s">
        <v>457</v>
      </c>
    </row>
    <row r="30" spans="2:33" ht="30" customHeight="1">
      <c r="B30" s="556" t="s">
        <v>458</v>
      </c>
      <c r="C30" s="218"/>
      <c r="D30" s="558" t="s">
        <v>459</v>
      </c>
      <c r="E30" s="558"/>
      <c r="F30" s="558"/>
      <c r="G30" s="558"/>
      <c r="H30" s="558"/>
      <c r="I30" s="558"/>
      <c r="J30" s="558"/>
      <c r="K30" s="218"/>
      <c r="L30" s="558" t="s">
        <v>460</v>
      </c>
      <c r="M30" s="558"/>
      <c r="N30" s="558"/>
      <c r="O30" s="558"/>
      <c r="P30" s="558"/>
      <c r="Q30" s="558"/>
      <c r="R30" s="558"/>
      <c r="S30" s="542"/>
      <c r="T30" s="529"/>
      <c r="U30" s="205"/>
      <c r="V30" s="205" t="b">
        <f t="shared" si="3"/>
        <v>0</v>
      </c>
      <c r="W30" s="205"/>
      <c r="X30" s="205" t="b">
        <f t="shared" si="4"/>
        <v>0</v>
      </c>
      <c r="Y30" s="205"/>
      <c r="Z30" s="205" t="b">
        <f t="shared" si="2"/>
        <v>1</v>
      </c>
      <c r="AA30" s="205"/>
      <c r="AG30" s="193" t="s">
        <v>461</v>
      </c>
    </row>
    <row r="31" spans="2:33" ht="30" customHeight="1">
      <c r="B31" s="556"/>
      <c r="C31" s="218"/>
      <c r="D31" s="558" t="s">
        <v>462</v>
      </c>
      <c r="E31" s="558"/>
      <c r="F31" s="558"/>
      <c r="G31" s="558"/>
      <c r="H31" s="558"/>
      <c r="I31" s="558"/>
      <c r="J31" s="558"/>
      <c r="K31" s="218"/>
      <c r="L31" s="558" t="s">
        <v>463</v>
      </c>
      <c r="M31" s="558"/>
      <c r="N31" s="558"/>
      <c r="O31" s="558"/>
      <c r="P31" s="558"/>
      <c r="Q31" s="558"/>
      <c r="R31" s="558"/>
      <c r="S31" s="542"/>
      <c r="T31" s="529"/>
      <c r="U31" s="205"/>
      <c r="V31" s="205" t="b">
        <f t="shared" si="3"/>
        <v>0</v>
      </c>
      <c r="W31" s="205"/>
      <c r="X31" s="205" t="b">
        <f t="shared" si="4"/>
        <v>0</v>
      </c>
      <c r="Y31" s="205"/>
      <c r="Z31" s="205" t="b">
        <f t="shared" si="2"/>
        <v>1</v>
      </c>
      <c r="AA31" s="205"/>
      <c r="AG31" s="193" t="s">
        <v>464</v>
      </c>
    </row>
    <row r="32" spans="2:33" ht="20.100000000000001" customHeight="1">
      <c r="B32" s="208"/>
      <c r="C32" s="218"/>
      <c r="D32" s="558" t="s">
        <v>465</v>
      </c>
      <c r="E32" s="558"/>
      <c r="F32" s="558"/>
      <c r="G32" s="558"/>
      <c r="H32" s="558"/>
      <c r="I32" s="558"/>
      <c r="J32" s="558"/>
      <c r="K32" s="218"/>
      <c r="L32" s="558" t="s">
        <v>466</v>
      </c>
      <c r="M32" s="558"/>
      <c r="N32" s="558"/>
      <c r="O32" s="558"/>
      <c r="P32" s="558"/>
      <c r="Q32" s="558"/>
      <c r="R32" s="558"/>
      <c r="S32" s="542"/>
      <c r="T32" s="529"/>
      <c r="U32" s="205"/>
      <c r="V32" s="205" t="b">
        <f t="shared" si="3"/>
        <v>0</v>
      </c>
      <c r="W32" s="205"/>
      <c r="X32" s="205" t="b">
        <f t="shared" si="4"/>
        <v>0</v>
      </c>
      <c r="Y32" s="205"/>
      <c r="Z32" s="205" t="b">
        <f t="shared" si="2"/>
        <v>1</v>
      </c>
      <c r="AA32" s="205"/>
      <c r="AG32" s="193" t="s">
        <v>467</v>
      </c>
    </row>
    <row r="33" spans="2:33" ht="30" customHeight="1">
      <c r="B33" s="208"/>
      <c r="C33" s="218"/>
      <c r="D33" s="558" t="s">
        <v>468</v>
      </c>
      <c r="E33" s="558"/>
      <c r="F33" s="558"/>
      <c r="G33" s="558"/>
      <c r="H33" s="558"/>
      <c r="I33" s="558"/>
      <c r="J33" s="558"/>
      <c r="K33" s="218"/>
      <c r="L33" s="558" t="s">
        <v>469</v>
      </c>
      <c r="M33" s="558"/>
      <c r="N33" s="558"/>
      <c r="O33" s="558"/>
      <c r="P33" s="558"/>
      <c r="Q33" s="558"/>
      <c r="R33" s="558"/>
      <c r="S33" s="542"/>
      <c r="T33" s="529"/>
      <c r="U33" s="205"/>
      <c r="V33" s="205" t="b">
        <f t="shared" si="3"/>
        <v>0</v>
      </c>
      <c r="W33" s="205"/>
      <c r="X33" s="205" t="b">
        <f t="shared" si="4"/>
        <v>0</v>
      </c>
      <c r="Y33" s="205"/>
      <c r="Z33" s="205" t="b">
        <f t="shared" si="2"/>
        <v>1</v>
      </c>
      <c r="AA33" s="205"/>
      <c r="AG33" s="193" t="s">
        <v>470</v>
      </c>
    </row>
    <row r="34" spans="2:33" ht="30" customHeight="1">
      <c r="B34" s="208"/>
      <c r="C34" s="218"/>
      <c r="D34" s="558" t="s">
        <v>471</v>
      </c>
      <c r="E34" s="558"/>
      <c r="F34" s="558"/>
      <c r="G34" s="558"/>
      <c r="H34" s="558"/>
      <c r="I34" s="558"/>
      <c r="J34" s="558"/>
      <c r="K34" s="218"/>
      <c r="L34" s="558" t="s">
        <v>472</v>
      </c>
      <c r="M34" s="558"/>
      <c r="N34" s="558"/>
      <c r="O34" s="558"/>
      <c r="P34" s="558"/>
      <c r="Q34" s="558"/>
      <c r="R34" s="558"/>
      <c r="S34" s="542"/>
      <c r="T34" s="529"/>
      <c r="U34" s="205"/>
      <c r="V34" s="205" t="b">
        <f t="shared" si="3"/>
        <v>0</v>
      </c>
      <c r="W34" s="205"/>
      <c r="X34" s="205" t="b">
        <f t="shared" si="4"/>
        <v>0</v>
      </c>
      <c r="Y34" s="205"/>
      <c r="Z34" s="205" t="b">
        <f t="shared" si="2"/>
        <v>1</v>
      </c>
      <c r="AA34" s="205"/>
      <c r="AG34" s="193" t="s">
        <v>473</v>
      </c>
    </row>
    <row r="35" spans="2:33" ht="30" customHeight="1">
      <c r="B35" s="208"/>
      <c r="C35" s="218"/>
      <c r="D35" s="558" t="s">
        <v>474</v>
      </c>
      <c r="E35" s="558"/>
      <c r="F35" s="558"/>
      <c r="G35" s="558"/>
      <c r="H35" s="558"/>
      <c r="I35" s="558"/>
      <c r="J35" s="558"/>
      <c r="K35" s="218"/>
      <c r="L35" s="558" t="s">
        <v>474</v>
      </c>
      <c r="M35" s="558"/>
      <c r="N35" s="558"/>
      <c r="O35" s="558"/>
      <c r="P35" s="558"/>
      <c r="Q35" s="558"/>
      <c r="R35" s="558"/>
      <c r="S35" s="542"/>
      <c r="T35" s="529"/>
      <c r="U35" s="205"/>
      <c r="V35" s="205" t="b">
        <f t="shared" si="3"/>
        <v>0</v>
      </c>
      <c r="W35" s="205"/>
      <c r="X35" s="205" t="b">
        <f t="shared" si="4"/>
        <v>0</v>
      </c>
      <c r="Y35" s="205"/>
      <c r="Z35" s="205" t="b">
        <f t="shared" si="2"/>
        <v>1</v>
      </c>
      <c r="AA35" s="205"/>
      <c r="AG35" s="193" t="s">
        <v>475</v>
      </c>
    </row>
    <row r="36" spans="2:33" ht="24" customHeight="1">
      <c r="B36" s="208"/>
      <c r="C36" s="219"/>
      <c r="D36" s="559" t="s">
        <v>476</v>
      </c>
      <c r="E36" s="559"/>
      <c r="F36" s="559"/>
      <c r="G36" s="559"/>
      <c r="H36" s="559"/>
      <c r="I36" s="559"/>
      <c r="J36" s="559"/>
      <c r="K36" s="219"/>
      <c r="L36" s="559" t="s">
        <v>476</v>
      </c>
      <c r="M36" s="559"/>
      <c r="N36" s="559"/>
      <c r="O36" s="559"/>
      <c r="P36" s="559"/>
      <c r="Q36" s="559"/>
      <c r="R36" s="559"/>
      <c r="S36" s="542"/>
      <c r="T36" s="529"/>
      <c r="U36" s="205"/>
      <c r="V36" s="205" t="b">
        <f t="shared" si="3"/>
        <v>0</v>
      </c>
      <c r="W36" s="205"/>
      <c r="X36" s="205" t="b">
        <f t="shared" si="4"/>
        <v>0</v>
      </c>
      <c r="Y36" s="205"/>
      <c r="Z36" s="205" t="b">
        <f>IF(V36=X36,TRUE,FALSE)</f>
        <v>1</v>
      </c>
      <c r="AA36" s="205"/>
      <c r="AG36" s="193" t="s">
        <v>477</v>
      </c>
    </row>
    <row r="37" spans="2:33" ht="20.100000000000001" customHeight="1">
      <c r="B37" s="214"/>
      <c r="C37" s="463" t="s">
        <v>250</v>
      </c>
      <c r="D37" s="464"/>
      <c r="E37" s="562"/>
      <c r="F37" s="562"/>
      <c r="G37" s="562"/>
      <c r="H37" s="562"/>
      <c r="I37" s="562"/>
      <c r="J37" s="563"/>
      <c r="K37" s="463" t="s">
        <v>250</v>
      </c>
      <c r="L37" s="464"/>
      <c r="M37" s="562"/>
      <c r="N37" s="562"/>
      <c r="O37" s="562"/>
      <c r="P37" s="562"/>
      <c r="Q37" s="562"/>
      <c r="R37" s="563"/>
      <c r="S37" s="554"/>
      <c r="T37" s="543"/>
      <c r="U37" s="205"/>
      <c r="V37" s="205"/>
      <c r="W37" s="205"/>
      <c r="X37" s="205"/>
      <c r="Y37" s="205"/>
      <c r="Z37" s="205" t="b">
        <f>IF(E37=M37,TRUE,FALSE)</f>
        <v>1</v>
      </c>
      <c r="AA37" s="205"/>
      <c r="AG37" s="193" t="s">
        <v>478</v>
      </c>
    </row>
    <row r="38" spans="2:33" ht="20.100000000000001" customHeight="1">
      <c r="B38" s="216" t="s">
        <v>293</v>
      </c>
      <c r="C38" s="218"/>
      <c r="D38" s="564" t="s">
        <v>294</v>
      </c>
      <c r="E38" s="564"/>
      <c r="F38" s="564"/>
      <c r="G38" s="564"/>
      <c r="H38" s="564"/>
      <c r="I38" s="564"/>
      <c r="J38" s="565"/>
      <c r="K38" s="218"/>
      <c r="L38" s="564" t="s">
        <v>294</v>
      </c>
      <c r="M38" s="564"/>
      <c r="N38" s="564"/>
      <c r="O38" s="564"/>
      <c r="P38" s="564"/>
      <c r="Q38" s="564"/>
      <c r="R38" s="565"/>
      <c r="S38" s="542" t="str">
        <f>IF(COUNTIF(Z38:Z46,FALSE)&lt;1,"無","有")</f>
        <v>有</v>
      </c>
      <c r="T38" s="529" t="s">
        <v>479</v>
      </c>
      <c r="U38" s="205"/>
      <c r="V38" s="205" t="b">
        <f t="shared" ref="V38:V45" si="5">IF(C38="●",TRUE,FALSE)</f>
        <v>0</v>
      </c>
      <c r="W38" s="205"/>
      <c r="X38" s="205" t="b">
        <f t="shared" ref="X38:X45" si="6">IF(K38="●",TRUE,FALSE)</f>
        <v>0</v>
      </c>
      <c r="Y38" s="205"/>
      <c r="Z38" s="205" t="b">
        <f>IF(V38=X38,TRUE,FALSE)</f>
        <v>1</v>
      </c>
      <c r="AA38" s="205"/>
      <c r="AC38" s="206" t="s">
        <v>53</v>
      </c>
      <c r="AD38" s="207" t="str">
        <f>IF(S38="有",IF(T38="","（エラー）未記入","（正常）記入済み"),"記入不要")</f>
        <v>（正常）記入済み</v>
      </c>
      <c r="AG38" s="193" t="s">
        <v>480</v>
      </c>
    </row>
    <row r="39" spans="2:33" ht="30" customHeight="1">
      <c r="B39" s="208"/>
      <c r="C39" s="218"/>
      <c r="D39" s="566" t="s">
        <v>481</v>
      </c>
      <c r="E39" s="564"/>
      <c r="F39" s="564"/>
      <c r="G39" s="564"/>
      <c r="H39" s="564"/>
      <c r="I39" s="564"/>
      <c r="J39" s="565"/>
      <c r="K39" s="218"/>
      <c r="L39" s="566" t="s">
        <v>481</v>
      </c>
      <c r="M39" s="566"/>
      <c r="N39" s="564"/>
      <c r="O39" s="564"/>
      <c r="P39" s="564"/>
      <c r="Q39" s="564"/>
      <c r="R39" s="565"/>
      <c r="S39" s="542"/>
      <c r="T39" s="529"/>
      <c r="U39" s="205"/>
      <c r="V39" s="205" t="b">
        <f t="shared" si="5"/>
        <v>0</v>
      </c>
      <c r="W39" s="205"/>
      <c r="X39" s="205" t="b">
        <f t="shared" si="6"/>
        <v>0</v>
      </c>
      <c r="Y39" s="205"/>
      <c r="Z39" s="205" t="b">
        <f t="shared" ref="Z39:Z44" si="7">IF(V39=X39,TRUE,FALSE)</f>
        <v>1</v>
      </c>
      <c r="AA39" s="205"/>
      <c r="AG39" s="193" t="s">
        <v>482</v>
      </c>
    </row>
    <row r="40" spans="2:33" ht="20.100000000000001" customHeight="1">
      <c r="B40" s="208"/>
      <c r="C40" s="218"/>
      <c r="D40" s="564" t="s">
        <v>296</v>
      </c>
      <c r="E40" s="564"/>
      <c r="F40" s="564"/>
      <c r="G40" s="564"/>
      <c r="H40" s="564"/>
      <c r="I40" s="564"/>
      <c r="J40" s="565"/>
      <c r="K40" s="218"/>
      <c r="L40" s="564" t="s">
        <v>296</v>
      </c>
      <c r="M40" s="564"/>
      <c r="N40" s="564"/>
      <c r="O40" s="564"/>
      <c r="P40" s="564"/>
      <c r="Q40" s="564"/>
      <c r="R40" s="565"/>
      <c r="S40" s="542"/>
      <c r="T40" s="529"/>
      <c r="U40" s="205"/>
      <c r="V40" s="205" t="b">
        <f t="shared" si="5"/>
        <v>0</v>
      </c>
      <c r="W40" s="205"/>
      <c r="X40" s="205" t="b">
        <f t="shared" si="6"/>
        <v>0</v>
      </c>
      <c r="Y40" s="205"/>
      <c r="Z40" s="205" t="b">
        <f t="shared" si="7"/>
        <v>1</v>
      </c>
      <c r="AA40" s="205"/>
      <c r="AG40" s="193" t="s">
        <v>483</v>
      </c>
    </row>
    <row r="41" spans="2:33" ht="20.100000000000001" customHeight="1">
      <c r="B41" s="208"/>
      <c r="C41" s="218"/>
      <c r="D41" s="564" t="s">
        <v>297</v>
      </c>
      <c r="E41" s="564"/>
      <c r="F41" s="564"/>
      <c r="G41" s="564"/>
      <c r="H41" s="564"/>
      <c r="I41" s="564"/>
      <c r="J41" s="565"/>
      <c r="K41" s="218"/>
      <c r="L41" s="564" t="s">
        <v>297</v>
      </c>
      <c r="M41" s="564"/>
      <c r="N41" s="564"/>
      <c r="O41" s="564"/>
      <c r="P41" s="564"/>
      <c r="Q41" s="564"/>
      <c r="R41" s="565"/>
      <c r="S41" s="542"/>
      <c r="T41" s="529"/>
      <c r="U41" s="205"/>
      <c r="V41" s="205" t="b">
        <f t="shared" si="5"/>
        <v>0</v>
      </c>
      <c r="W41" s="205"/>
      <c r="X41" s="205" t="b">
        <f t="shared" si="6"/>
        <v>0</v>
      </c>
      <c r="Y41" s="205"/>
      <c r="Z41" s="205" t="b">
        <f t="shared" si="7"/>
        <v>1</v>
      </c>
      <c r="AA41" s="205"/>
      <c r="AG41" s="193" t="s">
        <v>484</v>
      </c>
    </row>
    <row r="42" spans="2:33" ht="20.100000000000001" customHeight="1">
      <c r="B42" s="208"/>
      <c r="C42" s="218"/>
      <c r="D42" s="564" t="s">
        <v>298</v>
      </c>
      <c r="E42" s="564"/>
      <c r="F42" s="564"/>
      <c r="G42" s="564"/>
      <c r="H42" s="564"/>
      <c r="I42" s="564"/>
      <c r="J42" s="565"/>
      <c r="K42" s="218"/>
      <c r="L42" s="564" t="s">
        <v>298</v>
      </c>
      <c r="M42" s="564"/>
      <c r="N42" s="564"/>
      <c r="O42" s="564"/>
      <c r="P42" s="564"/>
      <c r="Q42" s="564"/>
      <c r="R42" s="565"/>
      <c r="S42" s="542"/>
      <c r="T42" s="529"/>
      <c r="U42" s="205"/>
      <c r="V42" s="205" t="b">
        <f t="shared" si="5"/>
        <v>0</v>
      </c>
      <c r="W42" s="205"/>
      <c r="X42" s="205" t="b">
        <f t="shared" si="6"/>
        <v>0</v>
      </c>
      <c r="Y42" s="205"/>
      <c r="Z42" s="205" t="b">
        <f>IF(V42=X42,TRUE,FALSE)</f>
        <v>1</v>
      </c>
      <c r="AA42" s="205"/>
      <c r="AG42" s="193" t="s">
        <v>485</v>
      </c>
    </row>
    <row r="43" spans="2:33" ht="20.100000000000001" customHeight="1">
      <c r="B43" s="208"/>
      <c r="C43" s="218"/>
      <c r="D43" s="564" t="s">
        <v>52</v>
      </c>
      <c r="E43" s="564"/>
      <c r="F43" s="564"/>
      <c r="G43" s="564"/>
      <c r="H43" s="564"/>
      <c r="I43" s="564"/>
      <c r="J43" s="565"/>
      <c r="K43" s="218"/>
      <c r="L43" s="564" t="s">
        <v>52</v>
      </c>
      <c r="M43" s="564"/>
      <c r="N43" s="564"/>
      <c r="O43" s="564"/>
      <c r="P43" s="564"/>
      <c r="Q43" s="564"/>
      <c r="R43" s="565"/>
      <c r="S43" s="542"/>
      <c r="T43" s="529"/>
      <c r="U43" s="205"/>
      <c r="V43" s="205" t="b">
        <f t="shared" si="5"/>
        <v>0</v>
      </c>
      <c r="W43" s="205"/>
      <c r="X43" s="205" t="b">
        <f t="shared" si="6"/>
        <v>0</v>
      </c>
      <c r="Y43" s="205"/>
      <c r="Z43" s="205" t="b">
        <f t="shared" si="7"/>
        <v>1</v>
      </c>
      <c r="AA43" s="205"/>
      <c r="AG43" s="193" t="s">
        <v>486</v>
      </c>
    </row>
    <row r="44" spans="2:33" ht="20.100000000000001" customHeight="1">
      <c r="B44" s="208"/>
      <c r="C44" s="218" t="s">
        <v>257</v>
      </c>
      <c r="D44" s="564" t="s">
        <v>299</v>
      </c>
      <c r="E44" s="564"/>
      <c r="F44" s="564"/>
      <c r="G44" s="564"/>
      <c r="H44" s="564"/>
      <c r="I44" s="564"/>
      <c r="J44" s="565"/>
      <c r="K44" s="218" t="s">
        <v>257</v>
      </c>
      <c r="L44" s="564" t="s">
        <v>299</v>
      </c>
      <c r="M44" s="564"/>
      <c r="N44" s="564"/>
      <c r="O44" s="564"/>
      <c r="P44" s="564"/>
      <c r="Q44" s="564"/>
      <c r="R44" s="565"/>
      <c r="S44" s="542"/>
      <c r="T44" s="529"/>
      <c r="U44" s="205"/>
      <c r="V44" s="205" t="b">
        <f t="shared" si="5"/>
        <v>1</v>
      </c>
      <c r="W44" s="205"/>
      <c r="X44" s="205" t="b">
        <f t="shared" si="6"/>
        <v>1</v>
      </c>
      <c r="Y44" s="205"/>
      <c r="Z44" s="205" t="b">
        <f t="shared" si="7"/>
        <v>1</v>
      </c>
      <c r="AA44" s="205"/>
      <c r="AG44" s="193" t="s">
        <v>487</v>
      </c>
    </row>
    <row r="45" spans="2:33" ht="20.100000000000001" customHeight="1">
      <c r="B45" s="208"/>
      <c r="C45" s="219"/>
      <c r="D45" s="567" t="s">
        <v>277</v>
      </c>
      <c r="E45" s="567"/>
      <c r="F45" s="567"/>
      <c r="G45" s="567"/>
      <c r="H45" s="567"/>
      <c r="I45" s="567"/>
      <c r="J45" s="568"/>
      <c r="K45" s="219" t="s">
        <v>257</v>
      </c>
      <c r="L45" s="567" t="s">
        <v>277</v>
      </c>
      <c r="M45" s="567"/>
      <c r="N45" s="567"/>
      <c r="O45" s="567"/>
      <c r="P45" s="567"/>
      <c r="Q45" s="567"/>
      <c r="R45" s="568"/>
      <c r="S45" s="542"/>
      <c r="T45" s="529"/>
      <c r="U45" s="205"/>
      <c r="V45" s="205" t="b">
        <f t="shared" si="5"/>
        <v>0</v>
      </c>
      <c r="W45" s="205"/>
      <c r="X45" s="205" t="b">
        <f t="shared" si="6"/>
        <v>1</v>
      </c>
      <c r="Y45" s="205"/>
      <c r="Z45" s="205" t="b">
        <f>IF(V45=X45,TRUE,FALSE)</f>
        <v>0</v>
      </c>
      <c r="AA45" s="205"/>
      <c r="AG45" s="193" t="s">
        <v>488</v>
      </c>
    </row>
    <row r="46" spans="2:33" ht="20.100000000000001" customHeight="1">
      <c r="B46" s="208"/>
      <c r="C46" s="463" t="s">
        <v>250</v>
      </c>
      <c r="D46" s="464"/>
      <c r="E46" s="562"/>
      <c r="F46" s="562"/>
      <c r="G46" s="562"/>
      <c r="H46" s="562"/>
      <c r="I46" s="562"/>
      <c r="J46" s="563"/>
      <c r="K46" s="463" t="s">
        <v>250</v>
      </c>
      <c r="L46" s="464"/>
      <c r="M46" s="562" t="s">
        <v>489</v>
      </c>
      <c r="N46" s="562"/>
      <c r="O46" s="562"/>
      <c r="P46" s="562"/>
      <c r="Q46" s="562"/>
      <c r="R46" s="563"/>
      <c r="S46" s="554"/>
      <c r="T46" s="543"/>
      <c r="U46" s="205"/>
      <c r="V46" s="205"/>
      <c r="W46" s="205"/>
      <c r="X46" s="205"/>
      <c r="Y46" s="205"/>
      <c r="Z46" s="205" t="b">
        <f>IF(E46=M46,TRUE,FALSE)</f>
        <v>0</v>
      </c>
      <c r="AA46" s="205"/>
      <c r="AG46" s="193" t="s">
        <v>490</v>
      </c>
    </row>
    <row r="47" spans="2:33" ht="20.100000000000001" customHeight="1">
      <c r="B47" s="216" t="s">
        <v>300</v>
      </c>
      <c r="C47" s="225" t="s">
        <v>491</v>
      </c>
      <c r="D47" s="203"/>
      <c r="E47" s="203"/>
      <c r="F47" s="203"/>
      <c r="G47" s="203"/>
      <c r="H47" s="203"/>
      <c r="I47" s="203"/>
      <c r="J47" s="204"/>
      <c r="K47" s="225" t="s">
        <v>491</v>
      </c>
      <c r="L47" s="203"/>
      <c r="M47" s="203"/>
      <c r="N47" s="203"/>
      <c r="O47" s="203"/>
      <c r="P47" s="203"/>
      <c r="Q47" s="203"/>
      <c r="R47" s="204"/>
      <c r="S47" s="541" t="str">
        <f>IF(COUNTIF(Z48:Z58,FALSE)&lt;1,"無","有")</f>
        <v>無</v>
      </c>
      <c r="T47" s="528"/>
      <c r="U47" s="205"/>
      <c r="V47" s="205"/>
      <c r="W47" s="205"/>
      <c r="X47" s="205"/>
      <c r="Y47" s="205"/>
      <c r="Z47" s="205"/>
      <c r="AA47" s="205"/>
      <c r="AC47" s="206" t="s">
        <v>53</v>
      </c>
      <c r="AD47" s="207" t="str">
        <f>IF(S47="有",IF(T47="","（エラー）未記入","（正常）記入済み"),"記入不要")</f>
        <v>記入不要</v>
      </c>
      <c r="AG47" s="193" t="s">
        <v>492</v>
      </c>
    </row>
    <row r="48" spans="2:33" ht="20.100000000000001" customHeight="1">
      <c r="B48" s="208"/>
      <c r="D48" s="220" t="s">
        <v>493</v>
      </c>
      <c r="E48" s="221"/>
      <c r="F48" s="569" t="s">
        <v>494</v>
      </c>
      <c r="G48" s="569"/>
      <c r="H48" s="569"/>
      <c r="I48" s="569"/>
      <c r="J48" s="570"/>
      <c r="L48" s="220" t="s">
        <v>493</v>
      </c>
      <c r="M48" s="221"/>
      <c r="N48" s="569" t="s">
        <v>494</v>
      </c>
      <c r="O48" s="569"/>
      <c r="P48" s="569"/>
      <c r="Q48" s="569"/>
      <c r="R48" s="570"/>
      <c r="S48" s="542"/>
      <c r="T48" s="529"/>
      <c r="U48" s="205"/>
      <c r="V48" s="205"/>
      <c r="W48" s="205"/>
      <c r="X48" s="205"/>
      <c r="Y48" s="205"/>
      <c r="Z48" s="205" t="b">
        <f>IF(F48=N48,TRUE,FALSE)</f>
        <v>1</v>
      </c>
      <c r="AA48" s="205"/>
      <c r="AG48" s="193" t="s">
        <v>495</v>
      </c>
    </row>
    <row r="49" spans="2:33" ht="20.100000000000001" customHeight="1">
      <c r="B49" s="208"/>
      <c r="D49" s="220" t="s">
        <v>496</v>
      </c>
      <c r="E49" s="221"/>
      <c r="F49" s="571" t="s">
        <v>497</v>
      </c>
      <c r="G49" s="571"/>
      <c r="H49" s="571"/>
      <c r="I49" s="571"/>
      <c r="J49" s="572"/>
      <c r="L49" s="220" t="s">
        <v>496</v>
      </c>
      <c r="M49" s="221"/>
      <c r="N49" s="571" t="s">
        <v>497</v>
      </c>
      <c r="O49" s="571"/>
      <c r="P49" s="571"/>
      <c r="Q49" s="571"/>
      <c r="R49" s="572"/>
      <c r="S49" s="542"/>
      <c r="T49" s="529"/>
      <c r="U49" s="205"/>
      <c r="V49" s="205"/>
      <c r="W49" s="205"/>
      <c r="X49" s="205"/>
      <c r="Y49" s="205"/>
      <c r="Z49" s="205" t="b">
        <f>IF(F49=N49,TRUE,FALSE)</f>
        <v>1</v>
      </c>
      <c r="AA49" s="205"/>
      <c r="AG49" s="193" t="s">
        <v>498</v>
      </c>
    </row>
    <row r="50" spans="2:33" ht="20.100000000000001" hidden="1" customHeight="1" outlineLevel="1">
      <c r="B50" s="208"/>
      <c r="C50" s="225" t="s">
        <v>499</v>
      </c>
      <c r="D50" s="225"/>
      <c r="E50" s="225"/>
      <c r="F50" s="225"/>
      <c r="G50" s="225"/>
      <c r="H50" s="225"/>
      <c r="I50" s="225"/>
      <c r="J50" s="225"/>
      <c r="K50" s="224" t="s">
        <v>499</v>
      </c>
      <c r="L50" s="225"/>
      <c r="M50" s="225"/>
      <c r="N50" s="225"/>
      <c r="O50" s="225"/>
      <c r="P50" s="225"/>
      <c r="Q50" s="225"/>
      <c r="R50" s="225"/>
      <c r="S50" s="542"/>
      <c r="T50" s="529"/>
      <c r="U50" s="205"/>
      <c r="V50" s="205"/>
      <c r="W50" s="205"/>
      <c r="X50" s="205"/>
      <c r="Y50" s="205"/>
      <c r="Z50" s="205"/>
      <c r="AA50" s="205"/>
      <c r="AC50" s="206"/>
      <c r="AD50" s="207"/>
      <c r="AG50" s="193" t="s">
        <v>500</v>
      </c>
    </row>
    <row r="51" spans="2:33" ht="20.100000000000001" hidden="1" customHeight="1" outlineLevel="1">
      <c r="B51" s="208"/>
      <c r="D51" s="220" t="s">
        <v>493</v>
      </c>
      <c r="E51" s="221"/>
      <c r="F51" s="569"/>
      <c r="G51" s="569"/>
      <c r="H51" s="569"/>
      <c r="I51" s="569"/>
      <c r="J51" s="570"/>
      <c r="L51" s="220" t="s">
        <v>493</v>
      </c>
      <c r="M51" s="221"/>
      <c r="N51" s="569"/>
      <c r="O51" s="569"/>
      <c r="P51" s="569"/>
      <c r="Q51" s="569"/>
      <c r="R51" s="570"/>
      <c r="S51" s="542"/>
      <c r="T51" s="529"/>
      <c r="U51" s="205"/>
      <c r="V51" s="205"/>
      <c r="W51" s="205"/>
      <c r="X51" s="205"/>
      <c r="Y51" s="205"/>
      <c r="Z51" s="205" t="b">
        <f>IF(F51=N51,TRUE,FALSE)</f>
        <v>1</v>
      </c>
      <c r="AA51" s="205"/>
      <c r="AG51" s="193" t="s">
        <v>501</v>
      </c>
    </row>
    <row r="52" spans="2:33" ht="20.100000000000001" hidden="1" customHeight="1" outlineLevel="1">
      <c r="B52" s="208"/>
      <c r="C52" s="226"/>
      <c r="D52" s="222" t="s">
        <v>496</v>
      </c>
      <c r="E52" s="223"/>
      <c r="F52" s="571"/>
      <c r="G52" s="571"/>
      <c r="H52" s="571"/>
      <c r="I52" s="571"/>
      <c r="J52" s="572"/>
      <c r="K52" s="227"/>
      <c r="L52" s="222" t="s">
        <v>496</v>
      </c>
      <c r="M52" s="223"/>
      <c r="N52" s="571"/>
      <c r="O52" s="571"/>
      <c r="P52" s="571"/>
      <c r="Q52" s="571"/>
      <c r="R52" s="572"/>
      <c r="S52" s="542"/>
      <c r="T52" s="529"/>
      <c r="U52" s="205"/>
      <c r="V52" s="205"/>
      <c r="W52" s="205"/>
      <c r="X52" s="205"/>
      <c r="Y52" s="205"/>
      <c r="Z52" s="205" t="b">
        <f>IF(F52=N52,TRUE,FALSE)</f>
        <v>1</v>
      </c>
      <c r="AA52" s="205"/>
      <c r="AG52" s="193" t="s">
        <v>502</v>
      </c>
    </row>
    <row r="53" spans="2:33" ht="20.100000000000001" hidden="1" customHeight="1" outlineLevel="1">
      <c r="B53" s="208"/>
      <c r="C53" s="225" t="s">
        <v>503</v>
      </c>
      <c r="D53" s="225"/>
      <c r="E53" s="225"/>
      <c r="F53" s="225"/>
      <c r="G53" s="225"/>
      <c r="H53" s="225"/>
      <c r="I53" s="225"/>
      <c r="J53" s="225"/>
      <c r="K53" s="224" t="s">
        <v>503</v>
      </c>
      <c r="L53" s="225"/>
      <c r="M53" s="225"/>
      <c r="N53" s="225"/>
      <c r="O53" s="225"/>
      <c r="P53" s="225"/>
      <c r="Q53" s="225"/>
      <c r="R53" s="225"/>
      <c r="S53" s="542"/>
      <c r="T53" s="529"/>
      <c r="U53" s="205"/>
      <c r="V53" s="205"/>
      <c r="W53" s="205"/>
      <c r="X53" s="205"/>
      <c r="Y53" s="205"/>
      <c r="Z53" s="205"/>
      <c r="AA53" s="205"/>
      <c r="AC53" s="206"/>
      <c r="AD53" s="207"/>
      <c r="AG53" s="193" t="s">
        <v>504</v>
      </c>
    </row>
    <row r="54" spans="2:33" ht="20.100000000000001" hidden="1" customHeight="1" outlineLevel="1">
      <c r="B54" s="208"/>
      <c r="D54" s="220" t="s">
        <v>493</v>
      </c>
      <c r="E54" s="221"/>
      <c r="F54" s="569"/>
      <c r="G54" s="569"/>
      <c r="H54" s="569"/>
      <c r="I54" s="569"/>
      <c r="J54" s="570"/>
      <c r="L54" s="220" t="s">
        <v>493</v>
      </c>
      <c r="M54" s="221"/>
      <c r="N54" s="569"/>
      <c r="O54" s="569"/>
      <c r="P54" s="569"/>
      <c r="Q54" s="569"/>
      <c r="R54" s="570"/>
      <c r="S54" s="542"/>
      <c r="T54" s="529"/>
      <c r="U54" s="205"/>
      <c r="V54" s="205"/>
      <c r="W54" s="205"/>
      <c r="X54" s="205"/>
      <c r="Y54" s="205"/>
      <c r="Z54" s="205" t="b">
        <f>IF(F54=N54,TRUE,FALSE)</f>
        <v>1</v>
      </c>
      <c r="AA54" s="205"/>
      <c r="AG54" s="193" t="s">
        <v>505</v>
      </c>
    </row>
    <row r="55" spans="2:33" ht="20.100000000000001" hidden="1" customHeight="1" outlineLevel="1">
      <c r="B55" s="208"/>
      <c r="C55" s="226"/>
      <c r="D55" s="222" t="s">
        <v>496</v>
      </c>
      <c r="E55" s="223"/>
      <c r="F55" s="571"/>
      <c r="G55" s="571"/>
      <c r="H55" s="571"/>
      <c r="I55" s="571"/>
      <c r="J55" s="572"/>
      <c r="K55" s="227"/>
      <c r="L55" s="222" t="s">
        <v>496</v>
      </c>
      <c r="M55" s="223"/>
      <c r="N55" s="571"/>
      <c r="O55" s="571"/>
      <c r="P55" s="571"/>
      <c r="Q55" s="571"/>
      <c r="R55" s="572"/>
      <c r="S55" s="542"/>
      <c r="T55" s="529"/>
      <c r="U55" s="205"/>
      <c r="V55" s="205"/>
      <c r="W55" s="205"/>
      <c r="X55" s="205"/>
      <c r="Y55" s="205"/>
      <c r="Z55" s="205" t="b">
        <f>IF(F55=N55,TRUE,FALSE)</f>
        <v>1</v>
      </c>
      <c r="AA55" s="205"/>
      <c r="AG55" s="193" t="s">
        <v>506</v>
      </c>
    </row>
    <row r="56" spans="2:33" ht="20.100000000000001" hidden="1" customHeight="1" outlineLevel="1">
      <c r="B56" s="208"/>
      <c r="C56" s="225" t="s">
        <v>507</v>
      </c>
      <c r="D56" s="225"/>
      <c r="E56" s="225"/>
      <c r="F56" s="225"/>
      <c r="G56" s="225"/>
      <c r="H56" s="225"/>
      <c r="I56" s="225"/>
      <c r="J56" s="225"/>
      <c r="K56" s="224" t="s">
        <v>507</v>
      </c>
      <c r="L56" s="225"/>
      <c r="M56" s="225"/>
      <c r="N56" s="225"/>
      <c r="O56" s="225"/>
      <c r="P56" s="225"/>
      <c r="Q56" s="225"/>
      <c r="R56" s="225"/>
      <c r="S56" s="542"/>
      <c r="T56" s="529"/>
      <c r="U56" s="205"/>
      <c r="V56" s="205"/>
      <c r="W56" s="205"/>
      <c r="X56" s="205"/>
      <c r="Y56" s="205"/>
      <c r="Z56" s="205"/>
      <c r="AA56" s="205"/>
      <c r="AC56" s="206"/>
      <c r="AD56" s="207"/>
      <c r="AG56" s="193" t="s">
        <v>508</v>
      </c>
    </row>
    <row r="57" spans="2:33" ht="20.100000000000001" hidden="1" customHeight="1" outlineLevel="1">
      <c r="B57" s="208"/>
      <c r="D57" s="220" t="s">
        <v>493</v>
      </c>
      <c r="E57" s="221"/>
      <c r="F57" s="569"/>
      <c r="G57" s="569"/>
      <c r="H57" s="569"/>
      <c r="I57" s="569"/>
      <c r="J57" s="570"/>
      <c r="L57" s="220" t="s">
        <v>493</v>
      </c>
      <c r="M57" s="221"/>
      <c r="N57" s="569"/>
      <c r="O57" s="569"/>
      <c r="P57" s="569"/>
      <c r="Q57" s="569"/>
      <c r="R57" s="570"/>
      <c r="S57" s="542"/>
      <c r="T57" s="529"/>
      <c r="U57" s="205"/>
      <c r="V57" s="205"/>
      <c r="W57" s="205"/>
      <c r="X57" s="205"/>
      <c r="Y57" s="205"/>
      <c r="Z57" s="205" t="b">
        <f>IF(F57=N57,TRUE,FALSE)</f>
        <v>1</v>
      </c>
      <c r="AA57" s="205"/>
      <c r="AG57" s="193" t="s">
        <v>509</v>
      </c>
    </row>
    <row r="58" spans="2:33" ht="20.100000000000001" hidden="1" customHeight="1" outlineLevel="1">
      <c r="B58" s="214"/>
      <c r="C58" s="226"/>
      <c r="D58" s="222" t="s">
        <v>496</v>
      </c>
      <c r="E58" s="223"/>
      <c r="F58" s="571"/>
      <c r="G58" s="571"/>
      <c r="H58" s="571"/>
      <c r="I58" s="571"/>
      <c r="J58" s="572"/>
      <c r="K58" s="227"/>
      <c r="L58" s="222" t="s">
        <v>496</v>
      </c>
      <c r="M58" s="223"/>
      <c r="N58" s="571"/>
      <c r="O58" s="571"/>
      <c r="P58" s="571"/>
      <c r="Q58" s="571"/>
      <c r="R58" s="572"/>
      <c r="S58" s="554"/>
      <c r="T58" s="543"/>
      <c r="U58" s="205"/>
      <c r="V58" s="205"/>
      <c r="W58" s="205"/>
      <c r="X58" s="205"/>
      <c r="Y58" s="205"/>
      <c r="Z58" s="205" t="b">
        <f>IF(F58=N58,TRUE,FALSE)</f>
        <v>1</v>
      </c>
      <c r="AA58" s="205"/>
      <c r="AG58" s="193" t="s">
        <v>510</v>
      </c>
    </row>
    <row r="59" spans="2:33" ht="24" customHeight="1" collapsed="1">
      <c r="B59" s="216" t="s">
        <v>511</v>
      </c>
      <c r="C59" s="577" t="s">
        <v>512</v>
      </c>
      <c r="D59" s="578"/>
      <c r="E59" s="579" t="s">
        <v>513</v>
      </c>
      <c r="F59" s="579"/>
      <c r="G59" s="579"/>
      <c r="H59" s="579"/>
      <c r="I59" s="579"/>
      <c r="J59" s="580"/>
      <c r="K59" s="577" t="s">
        <v>512</v>
      </c>
      <c r="L59" s="578"/>
      <c r="M59" s="579" t="s">
        <v>514</v>
      </c>
      <c r="N59" s="579"/>
      <c r="O59" s="579"/>
      <c r="P59" s="579"/>
      <c r="Q59" s="579"/>
      <c r="R59" s="580"/>
      <c r="S59" s="541" t="str">
        <f>IF(COUNTIF(Z59:Z60,FALSE)&lt;1,"無","有")</f>
        <v>有</v>
      </c>
      <c r="T59" s="528" t="s">
        <v>515</v>
      </c>
      <c r="U59" s="205"/>
      <c r="V59" s="205"/>
      <c r="W59" s="205"/>
      <c r="X59" s="205"/>
      <c r="Y59" s="205"/>
      <c r="Z59" s="205" t="b">
        <f>IF(E59=M59,TRUE,FALSE)</f>
        <v>0</v>
      </c>
      <c r="AA59" s="205"/>
      <c r="AC59" s="206" t="s">
        <v>53</v>
      </c>
      <c r="AD59" s="207" t="str">
        <f>IF(S59="有",IF(T59="","（エラー）未記入","（正常）記入済み"),"記入不要")</f>
        <v>（正常）記入済み</v>
      </c>
      <c r="AG59" s="193" t="s">
        <v>516</v>
      </c>
    </row>
    <row r="60" spans="2:33" ht="24" customHeight="1">
      <c r="B60" s="214"/>
      <c r="C60" s="573" t="s">
        <v>517</v>
      </c>
      <c r="D60" s="574"/>
      <c r="E60" s="575" t="s">
        <v>513</v>
      </c>
      <c r="F60" s="575"/>
      <c r="G60" s="575"/>
      <c r="H60" s="575"/>
      <c r="I60" s="575"/>
      <c r="J60" s="576"/>
      <c r="K60" s="573" t="s">
        <v>517</v>
      </c>
      <c r="L60" s="574"/>
      <c r="M60" s="575" t="s">
        <v>514</v>
      </c>
      <c r="N60" s="575"/>
      <c r="O60" s="575"/>
      <c r="P60" s="575"/>
      <c r="Q60" s="575"/>
      <c r="R60" s="576"/>
      <c r="S60" s="554"/>
      <c r="T60" s="543"/>
      <c r="U60" s="205"/>
      <c r="V60" s="205"/>
      <c r="W60" s="205"/>
      <c r="X60" s="205"/>
      <c r="Y60" s="205"/>
      <c r="Z60" s="205" t="b">
        <f>IF(E60=M60,TRUE,FALSE)</f>
        <v>0</v>
      </c>
      <c r="AA60" s="205"/>
      <c r="AG60" s="193" t="s">
        <v>518</v>
      </c>
    </row>
    <row r="61" spans="2:33" ht="20.100000000000001" customHeight="1">
      <c r="B61" s="216" t="s">
        <v>314</v>
      </c>
      <c r="C61" s="217"/>
      <c r="D61" s="228" t="s">
        <v>315</v>
      </c>
      <c r="E61" s="229"/>
      <c r="F61" s="229"/>
      <c r="G61" s="229"/>
      <c r="H61" s="229"/>
      <c r="I61" s="229"/>
      <c r="J61" s="230"/>
      <c r="K61" s="217" t="s">
        <v>257</v>
      </c>
      <c r="L61" s="228" t="s">
        <v>315</v>
      </c>
      <c r="M61" s="228"/>
      <c r="N61" s="229"/>
      <c r="O61" s="229"/>
      <c r="P61" s="229"/>
      <c r="Q61" s="229"/>
      <c r="R61" s="230"/>
      <c r="S61" s="541" t="str">
        <f>IF(COUNTIF(Z61:Z77,FALSE)&lt;1,"無","有")</f>
        <v>有</v>
      </c>
      <c r="T61" s="528" t="s">
        <v>519</v>
      </c>
      <c r="U61" s="205"/>
      <c r="V61" s="205" t="b">
        <f t="shared" ref="V61:V76" si="8">IF(C61="●",TRUE,FALSE)</f>
        <v>0</v>
      </c>
      <c r="W61" s="205"/>
      <c r="X61" s="205" t="b">
        <f t="shared" ref="X61:X76" si="9">IF(K61="●",TRUE,FALSE)</f>
        <v>1</v>
      </c>
      <c r="Y61" s="205"/>
      <c r="Z61" s="205" t="b">
        <f>IF(V61=X61,TRUE,FALSE)</f>
        <v>0</v>
      </c>
      <c r="AA61" s="205"/>
      <c r="AC61" s="206" t="s">
        <v>53</v>
      </c>
      <c r="AD61" s="207" t="str">
        <f>IF(S61="有",IF(T61="","（エラー）未記入","（正常）記入済み"),"記入不要")</f>
        <v>（正常）記入済み</v>
      </c>
      <c r="AG61" s="193" t="s">
        <v>520</v>
      </c>
    </row>
    <row r="62" spans="2:33" ht="20.100000000000001" customHeight="1">
      <c r="B62" s="208"/>
      <c r="C62" s="218"/>
      <c r="D62" s="221" t="s">
        <v>316</v>
      </c>
      <c r="E62" s="221"/>
      <c r="F62" s="221"/>
      <c r="G62" s="221"/>
      <c r="H62" s="221"/>
      <c r="I62" s="221"/>
      <c r="J62" s="231"/>
      <c r="K62" s="218"/>
      <c r="L62" s="221" t="s">
        <v>316</v>
      </c>
      <c r="M62" s="221"/>
      <c r="N62" s="221"/>
      <c r="O62" s="221"/>
      <c r="P62" s="221"/>
      <c r="Q62" s="221"/>
      <c r="R62" s="231"/>
      <c r="S62" s="542"/>
      <c r="T62" s="529"/>
      <c r="U62" s="205"/>
      <c r="V62" s="205" t="b">
        <f t="shared" si="8"/>
        <v>0</v>
      </c>
      <c r="W62" s="205"/>
      <c r="X62" s="205" t="b">
        <f t="shared" si="9"/>
        <v>0</v>
      </c>
      <c r="Y62" s="205"/>
      <c r="Z62" s="205" t="b">
        <f>IF(V62=X62,TRUE,FALSE)</f>
        <v>1</v>
      </c>
      <c r="AA62" s="205"/>
      <c r="AG62" s="193" t="s">
        <v>521</v>
      </c>
    </row>
    <row r="63" spans="2:33" ht="20.100000000000001" customHeight="1">
      <c r="B63" s="208"/>
      <c r="C63" s="218" t="s">
        <v>257</v>
      </c>
      <c r="D63" s="221" t="s">
        <v>317</v>
      </c>
      <c r="E63" s="221"/>
      <c r="F63" s="221"/>
      <c r="G63" s="221"/>
      <c r="H63" s="221"/>
      <c r="I63" s="221"/>
      <c r="J63" s="231"/>
      <c r="K63" s="218" t="s">
        <v>257</v>
      </c>
      <c r="L63" s="221" t="s">
        <v>317</v>
      </c>
      <c r="M63" s="221"/>
      <c r="N63" s="221"/>
      <c r="O63" s="221"/>
      <c r="P63" s="221"/>
      <c r="Q63" s="221"/>
      <c r="R63" s="231"/>
      <c r="S63" s="542"/>
      <c r="T63" s="529"/>
      <c r="U63" s="205"/>
      <c r="V63" s="205" t="b">
        <f t="shared" si="8"/>
        <v>1</v>
      </c>
      <c r="W63" s="205"/>
      <c r="X63" s="205" t="b">
        <f t="shared" si="9"/>
        <v>1</v>
      </c>
      <c r="Y63" s="205"/>
      <c r="Z63" s="205" t="b">
        <f t="shared" ref="Z63:Z75" si="10">IF(V63=X63,TRUE,FALSE)</f>
        <v>1</v>
      </c>
      <c r="AA63" s="205"/>
      <c r="AG63" s="193" t="s">
        <v>522</v>
      </c>
    </row>
    <row r="64" spans="2:33" ht="20.100000000000001" customHeight="1">
      <c r="B64" s="208"/>
      <c r="C64" s="218"/>
      <c r="D64" s="221" t="s">
        <v>318</v>
      </c>
      <c r="E64" s="221"/>
      <c r="F64" s="221"/>
      <c r="G64" s="221"/>
      <c r="H64" s="221"/>
      <c r="I64" s="221"/>
      <c r="J64" s="231"/>
      <c r="K64" s="218"/>
      <c r="L64" s="221" t="s">
        <v>318</v>
      </c>
      <c r="M64" s="221"/>
      <c r="N64" s="221"/>
      <c r="O64" s="221"/>
      <c r="P64" s="221"/>
      <c r="Q64" s="221"/>
      <c r="R64" s="231"/>
      <c r="S64" s="542"/>
      <c r="T64" s="529"/>
      <c r="U64" s="205"/>
      <c r="V64" s="205" t="b">
        <f t="shared" si="8"/>
        <v>0</v>
      </c>
      <c r="W64" s="205"/>
      <c r="X64" s="205" t="b">
        <f t="shared" si="9"/>
        <v>0</v>
      </c>
      <c r="Y64" s="205"/>
      <c r="Z64" s="205" t="b">
        <f t="shared" si="10"/>
        <v>1</v>
      </c>
      <c r="AA64" s="205"/>
      <c r="AG64" s="193" t="s">
        <v>523</v>
      </c>
    </row>
    <row r="65" spans="2:33" ht="20.100000000000001" customHeight="1">
      <c r="B65" s="208"/>
      <c r="C65" s="218"/>
      <c r="D65" s="221" t="s">
        <v>319</v>
      </c>
      <c r="E65" s="221"/>
      <c r="F65" s="221"/>
      <c r="G65" s="221"/>
      <c r="H65" s="221"/>
      <c r="I65" s="221"/>
      <c r="J65" s="231"/>
      <c r="K65" s="218"/>
      <c r="L65" s="221" t="s">
        <v>319</v>
      </c>
      <c r="M65" s="221"/>
      <c r="N65" s="221"/>
      <c r="O65" s="221"/>
      <c r="P65" s="221"/>
      <c r="Q65" s="221"/>
      <c r="R65" s="231"/>
      <c r="S65" s="542"/>
      <c r="T65" s="529"/>
      <c r="U65" s="205"/>
      <c r="V65" s="205" t="b">
        <f t="shared" si="8"/>
        <v>0</v>
      </c>
      <c r="W65" s="205"/>
      <c r="X65" s="205" t="b">
        <f t="shared" si="9"/>
        <v>0</v>
      </c>
      <c r="Y65" s="205"/>
      <c r="Z65" s="205" t="b">
        <f t="shared" si="10"/>
        <v>1</v>
      </c>
      <c r="AA65" s="205"/>
      <c r="AG65" s="193" t="s">
        <v>524</v>
      </c>
    </row>
    <row r="66" spans="2:33" ht="20.100000000000001" customHeight="1">
      <c r="B66" s="208"/>
      <c r="C66" s="218"/>
      <c r="D66" s="221" t="s">
        <v>320</v>
      </c>
      <c r="E66" s="221"/>
      <c r="F66" s="221"/>
      <c r="G66" s="221"/>
      <c r="H66" s="221"/>
      <c r="I66" s="221"/>
      <c r="J66" s="231"/>
      <c r="K66" s="218"/>
      <c r="L66" s="221" t="s">
        <v>320</v>
      </c>
      <c r="M66" s="221"/>
      <c r="N66" s="221"/>
      <c r="O66" s="221"/>
      <c r="P66" s="221"/>
      <c r="Q66" s="221"/>
      <c r="R66" s="231"/>
      <c r="S66" s="542"/>
      <c r="T66" s="529"/>
      <c r="U66" s="205"/>
      <c r="V66" s="205" t="b">
        <f t="shared" si="8"/>
        <v>0</v>
      </c>
      <c r="W66" s="205"/>
      <c r="X66" s="205" t="b">
        <f t="shared" si="9"/>
        <v>0</v>
      </c>
      <c r="Y66" s="205"/>
      <c r="Z66" s="205" t="b">
        <f t="shared" si="10"/>
        <v>1</v>
      </c>
      <c r="AA66" s="205"/>
      <c r="AG66" s="193" t="s">
        <v>525</v>
      </c>
    </row>
    <row r="67" spans="2:33" ht="20.100000000000001" customHeight="1">
      <c r="B67" s="208"/>
      <c r="C67" s="218" t="s">
        <v>257</v>
      </c>
      <c r="D67" s="248" t="s">
        <v>321</v>
      </c>
      <c r="E67" s="232"/>
      <c r="F67" s="232"/>
      <c r="G67" s="232"/>
      <c r="H67" s="232"/>
      <c r="I67" s="232"/>
      <c r="J67" s="233"/>
      <c r="K67" s="218" t="s">
        <v>257</v>
      </c>
      <c r="L67" s="248" t="s">
        <v>321</v>
      </c>
      <c r="M67" s="248"/>
      <c r="N67" s="232"/>
      <c r="O67" s="232"/>
      <c r="P67" s="232"/>
      <c r="Q67" s="232"/>
      <c r="R67" s="233"/>
      <c r="S67" s="542"/>
      <c r="T67" s="529"/>
      <c r="U67" s="205"/>
      <c r="V67" s="205" t="b">
        <f t="shared" si="8"/>
        <v>1</v>
      </c>
      <c r="W67" s="205"/>
      <c r="X67" s="205" t="b">
        <f t="shared" si="9"/>
        <v>1</v>
      </c>
      <c r="Y67" s="205"/>
      <c r="Z67" s="205" t="b">
        <f t="shared" si="10"/>
        <v>1</v>
      </c>
      <c r="AA67" s="205"/>
      <c r="AG67" s="193" t="s">
        <v>526</v>
      </c>
    </row>
    <row r="68" spans="2:33" ht="20.100000000000001" customHeight="1">
      <c r="B68" s="208"/>
      <c r="C68" s="218"/>
      <c r="D68" s="248" t="s">
        <v>322</v>
      </c>
      <c r="E68" s="232"/>
      <c r="F68" s="232"/>
      <c r="G68" s="232"/>
      <c r="H68" s="232"/>
      <c r="I68" s="232"/>
      <c r="J68" s="233"/>
      <c r="K68" s="218"/>
      <c r="L68" s="248" t="s">
        <v>322</v>
      </c>
      <c r="M68" s="248"/>
      <c r="N68" s="232"/>
      <c r="O68" s="232"/>
      <c r="P68" s="232"/>
      <c r="Q68" s="232"/>
      <c r="R68" s="233"/>
      <c r="S68" s="542"/>
      <c r="T68" s="529"/>
      <c r="U68" s="205"/>
      <c r="V68" s="205" t="b">
        <f t="shared" si="8"/>
        <v>0</v>
      </c>
      <c r="W68" s="205"/>
      <c r="X68" s="205" t="b">
        <f t="shared" si="9"/>
        <v>0</v>
      </c>
      <c r="Y68" s="205"/>
      <c r="Z68" s="205" t="b">
        <f t="shared" si="10"/>
        <v>1</v>
      </c>
      <c r="AA68" s="205"/>
      <c r="AG68" s="193" t="s">
        <v>527</v>
      </c>
    </row>
    <row r="69" spans="2:33" ht="20.100000000000001" customHeight="1">
      <c r="B69" s="208"/>
      <c r="C69" s="218" t="s">
        <v>257</v>
      </c>
      <c r="D69" s="248" t="s">
        <v>323</v>
      </c>
      <c r="E69" s="232"/>
      <c r="F69" s="232"/>
      <c r="G69" s="232"/>
      <c r="H69" s="232"/>
      <c r="I69" s="232"/>
      <c r="J69" s="233"/>
      <c r="K69" s="218" t="s">
        <v>257</v>
      </c>
      <c r="L69" s="248" t="s">
        <v>323</v>
      </c>
      <c r="M69" s="248"/>
      <c r="N69" s="232"/>
      <c r="O69" s="232"/>
      <c r="P69" s="232"/>
      <c r="Q69" s="232"/>
      <c r="R69" s="233"/>
      <c r="S69" s="542"/>
      <c r="T69" s="529"/>
      <c r="U69" s="205"/>
      <c r="V69" s="205" t="b">
        <f t="shared" si="8"/>
        <v>1</v>
      </c>
      <c r="W69" s="205"/>
      <c r="X69" s="205" t="b">
        <f t="shared" si="9"/>
        <v>1</v>
      </c>
      <c r="Y69" s="205"/>
      <c r="Z69" s="205" t="b">
        <f t="shared" si="10"/>
        <v>1</v>
      </c>
      <c r="AA69" s="205"/>
      <c r="AG69" s="193" t="s">
        <v>528</v>
      </c>
    </row>
    <row r="70" spans="2:33" ht="20.100000000000001" customHeight="1">
      <c r="B70" s="208"/>
      <c r="C70" s="218" t="s">
        <v>257</v>
      </c>
      <c r="D70" s="248" t="s">
        <v>324</v>
      </c>
      <c r="E70" s="232"/>
      <c r="F70" s="232"/>
      <c r="G70" s="232"/>
      <c r="H70" s="232"/>
      <c r="I70" s="232"/>
      <c r="J70" s="233"/>
      <c r="K70" s="218" t="s">
        <v>257</v>
      </c>
      <c r="L70" s="248" t="s">
        <v>324</v>
      </c>
      <c r="M70" s="248"/>
      <c r="N70" s="232"/>
      <c r="O70" s="232"/>
      <c r="P70" s="232"/>
      <c r="Q70" s="232"/>
      <c r="R70" s="233"/>
      <c r="S70" s="542"/>
      <c r="T70" s="529"/>
      <c r="U70" s="205"/>
      <c r="V70" s="205" t="b">
        <f t="shared" si="8"/>
        <v>1</v>
      </c>
      <c r="W70" s="205"/>
      <c r="X70" s="205" t="b">
        <f t="shared" si="9"/>
        <v>1</v>
      </c>
      <c r="Y70" s="205"/>
      <c r="Z70" s="205" t="b">
        <f t="shared" si="10"/>
        <v>1</v>
      </c>
      <c r="AA70" s="205"/>
      <c r="AG70" s="193" t="s">
        <v>529</v>
      </c>
    </row>
    <row r="71" spans="2:33" ht="20.100000000000001" customHeight="1">
      <c r="B71" s="208"/>
      <c r="C71" s="218" t="s">
        <v>257</v>
      </c>
      <c r="D71" s="248" t="s">
        <v>325</v>
      </c>
      <c r="E71" s="232"/>
      <c r="F71" s="232"/>
      <c r="G71" s="232"/>
      <c r="H71" s="232"/>
      <c r="I71" s="232"/>
      <c r="J71" s="233"/>
      <c r="K71" s="218" t="s">
        <v>257</v>
      </c>
      <c r="L71" s="248" t="s">
        <v>325</v>
      </c>
      <c r="M71" s="248"/>
      <c r="N71" s="232"/>
      <c r="O71" s="232"/>
      <c r="P71" s="232"/>
      <c r="Q71" s="232"/>
      <c r="R71" s="233"/>
      <c r="S71" s="542"/>
      <c r="T71" s="529"/>
      <c r="U71" s="205"/>
      <c r="V71" s="205" t="b">
        <f t="shared" si="8"/>
        <v>1</v>
      </c>
      <c r="W71" s="205"/>
      <c r="X71" s="205" t="b">
        <f t="shared" si="9"/>
        <v>1</v>
      </c>
      <c r="Y71" s="205"/>
      <c r="Z71" s="205" t="b">
        <f t="shared" si="10"/>
        <v>1</v>
      </c>
      <c r="AA71" s="205"/>
      <c r="AG71" s="193" t="s">
        <v>530</v>
      </c>
    </row>
    <row r="72" spans="2:33" ht="20.100000000000001" customHeight="1">
      <c r="B72" s="208"/>
      <c r="C72" s="218"/>
      <c r="D72" s="248" t="s">
        <v>326</v>
      </c>
      <c r="E72" s="232"/>
      <c r="F72" s="232"/>
      <c r="G72" s="232"/>
      <c r="H72" s="232"/>
      <c r="I72" s="232"/>
      <c r="J72" s="233"/>
      <c r="K72" s="218"/>
      <c r="L72" s="248" t="s">
        <v>326</v>
      </c>
      <c r="M72" s="248"/>
      <c r="N72" s="232"/>
      <c r="O72" s="232"/>
      <c r="P72" s="232"/>
      <c r="Q72" s="232"/>
      <c r="R72" s="233"/>
      <c r="S72" s="542"/>
      <c r="T72" s="529"/>
      <c r="U72" s="205"/>
      <c r="V72" s="205" t="b">
        <f t="shared" si="8"/>
        <v>0</v>
      </c>
      <c r="W72" s="205"/>
      <c r="X72" s="205" t="b">
        <f t="shared" si="9"/>
        <v>0</v>
      </c>
      <c r="Y72" s="205"/>
      <c r="Z72" s="205" t="b">
        <f t="shared" si="10"/>
        <v>1</v>
      </c>
      <c r="AA72" s="205"/>
      <c r="AG72" s="193" t="s">
        <v>531</v>
      </c>
    </row>
    <row r="73" spans="2:33" ht="20.100000000000001" customHeight="1">
      <c r="B73" s="208"/>
      <c r="C73" s="218"/>
      <c r="D73" s="248" t="s">
        <v>327</v>
      </c>
      <c r="E73" s="232"/>
      <c r="F73" s="232"/>
      <c r="G73" s="232"/>
      <c r="H73" s="232"/>
      <c r="I73" s="232"/>
      <c r="J73" s="233"/>
      <c r="K73" s="218"/>
      <c r="L73" s="248" t="s">
        <v>327</v>
      </c>
      <c r="M73" s="248"/>
      <c r="N73" s="232"/>
      <c r="O73" s="232"/>
      <c r="P73" s="232"/>
      <c r="Q73" s="232"/>
      <c r="R73" s="233"/>
      <c r="S73" s="542"/>
      <c r="T73" s="529"/>
      <c r="U73" s="205"/>
      <c r="V73" s="205" t="b">
        <f t="shared" si="8"/>
        <v>0</v>
      </c>
      <c r="W73" s="205"/>
      <c r="X73" s="205" t="b">
        <f t="shared" si="9"/>
        <v>0</v>
      </c>
      <c r="Y73" s="205"/>
      <c r="Z73" s="205" t="b">
        <f t="shared" si="10"/>
        <v>1</v>
      </c>
      <c r="AA73" s="205"/>
      <c r="AG73" s="193" t="s">
        <v>532</v>
      </c>
    </row>
    <row r="74" spans="2:33" ht="20.100000000000001" customHeight="1">
      <c r="B74" s="208"/>
      <c r="C74" s="218"/>
      <c r="D74" s="248" t="s">
        <v>328</v>
      </c>
      <c r="E74" s="232"/>
      <c r="F74" s="232"/>
      <c r="G74" s="232"/>
      <c r="H74" s="232"/>
      <c r="I74" s="232"/>
      <c r="J74" s="233"/>
      <c r="K74" s="218"/>
      <c r="L74" s="248" t="s">
        <v>328</v>
      </c>
      <c r="M74" s="248"/>
      <c r="N74" s="232"/>
      <c r="O74" s="232"/>
      <c r="P74" s="232"/>
      <c r="Q74" s="232"/>
      <c r="R74" s="233"/>
      <c r="S74" s="542"/>
      <c r="T74" s="529"/>
      <c r="U74" s="205"/>
      <c r="V74" s="205" t="b">
        <f t="shared" si="8"/>
        <v>0</v>
      </c>
      <c r="W74" s="205"/>
      <c r="X74" s="205" t="b">
        <f t="shared" si="9"/>
        <v>0</v>
      </c>
      <c r="Y74" s="205"/>
      <c r="Z74" s="205" t="b">
        <f t="shared" si="10"/>
        <v>1</v>
      </c>
      <c r="AA74" s="205"/>
      <c r="AG74" s="193" t="s">
        <v>533</v>
      </c>
    </row>
    <row r="75" spans="2:33" ht="20.100000000000001" customHeight="1">
      <c r="B75" s="208"/>
      <c r="C75" s="218"/>
      <c r="D75" s="248" t="s">
        <v>329</v>
      </c>
      <c r="E75" s="232"/>
      <c r="F75" s="232"/>
      <c r="G75" s="232"/>
      <c r="H75" s="232"/>
      <c r="I75" s="232"/>
      <c r="J75" s="233"/>
      <c r="K75" s="218"/>
      <c r="L75" s="248" t="s">
        <v>329</v>
      </c>
      <c r="M75" s="248"/>
      <c r="N75" s="232"/>
      <c r="O75" s="232"/>
      <c r="P75" s="232"/>
      <c r="Q75" s="232"/>
      <c r="R75" s="233"/>
      <c r="S75" s="542"/>
      <c r="T75" s="529"/>
      <c r="U75" s="205"/>
      <c r="V75" s="205" t="b">
        <f t="shared" si="8"/>
        <v>0</v>
      </c>
      <c r="W75" s="205"/>
      <c r="X75" s="205" t="b">
        <f t="shared" si="9"/>
        <v>0</v>
      </c>
      <c r="Y75" s="205"/>
      <c r="Z75" s="205" t="b">
        <f t="shared" si="10"/>
        <v>1</v>
      </c>
      <c r="AA75" s="205"/>
      <c r="AG75" s="193" t="s">
        <v>534</v>
      </c>
    </row>
    <row r="76" spans="2:33" ht="20.100000000000001" customHeight="1">
      <c r="B76" s="208"/>
      <c r="C76" s="218"/>
      <c r="D76" s="248" t="s">
        <v>308</v>
      </c>
      <c r="E76" s="232"/>
      <c r="F76" s="232"/>
      <c r="G76" s="232"/>
      <c r="H76" s="232"/>
      <c r="I76" s="232"/>
      <c r="J76" s="233"/>
      <c r="K76" s="218"/>
      <c r="L76" s="248" t="s">
        <v>308</v>
      </c>
      <c r="M76" s="248"/>
      <c r="N76" s="232"/>
      <c r="O76" s="232"/>
      <c r="P76" s="232"/>
      <c r="Q76" s="232"/>
      <c r="R76" s="233"/>
      <c r="S76" s="542"/>
      <c r="T76" s="529"/>
      <c r="U76" s="205"/>
      <c r="V76" s="205" t="b">
        <f t="shared" si="8"/>
        <v>0</v>
      </c>
      <c r="W76" s="205"/>
      <c r="X76" s="205" t="b">
        <f t="shared" si="9"/>
        <v>0</v>
      </c>
      <c r="Y76" s="205"/>
      <c r="Z76" s="205" t="b">
        <f>IF(V76=X76,TRUE,FALSE)</f>
        <v>1</v>
      </c>
      <c r="AA76" s="205"/>
      <c r="AG76" s="193" t="s">
        <v>535</v>
      </c>
    </row>
    <row r="77" spans="2:33" ht="20.100000000000001" customHeight="1">
      <c r="B77" s="214"/>
      <c r="C77" s="477" t="s">
        <v>250</v>
      </c>
      <c r="D77" s="478"/>
      <c r="E77" s="450"/>
      <c r="F77" s="450"/>
      <c r="G77" s="450"/>
      <c r="H77" s="450"/>
      <c r="I77" s="450"/>
      <c r="J77" s="451"/>
      <c r="K77" s="477" t="s">
        <v>250</v>
      </c>
      <c r="L77" s="478"/>
      <c r="M77" s="450"/>
      <c r="N77" s="450"/>
      <c r="O77" s="450"/>
      <c r="P77" s="450"/>
      <c r="Q77" s="450"/>
      <c r="R77" s="451"/>
      <c r="S77" s="554"/>
      <c r="T77" s="543"/>
      <c r="U77" s="205"/>
      <c r="V77" s="205"/>
      <c r="W77" s="205"/>
      <c r="X77" s="205"/>
      <c r="Y77" s="205"/>
      <c r="Z77" s="205" t="b">
        <f>IF(E77=M77,TRUE,FALSE)</f>
        <v>1</v>
      </c>
      <c r="AA77" s="205"/>
      <c r="AG77" s="193" t="s">
        <v>536</v>
      </c>
    </row>
    <row r="78" spans="2:33" ht="20.100000000000001" customHeight="1">
      <c r="B78" s="234" t="s">
        <v>250</v>
      </c>
      <c r="C78" s="583"/>
      <c r="D78" s="584"/>
      <c r="E78" s="584"/>
      <c r="F78" s="584"/>
      <c r="G78" s="584"/>
      <c r="H78" s="584"/>
      <c r="I78" s="584"/>
      <c r="J78" s="584"/>
      <c r="K78" s="583"/>
      <c r="L78" s="584"/>
      <c r="M78" s="584"/>
      <c r="N78" s="584"/>
      <c r="O78" s="584"/>
      <c r="P78" s="584"/>
      <c r="Q78" s="584"/>
      <c r="R78" s="585"/>
      <c r="S78" s="235" t="str">
        <f>IF(COUNTIF(Z78,FALSE)&lt;1,"無","有")</f>
        <v>無</v>
      </c>
      <c r="T78" s="236"/>
      <c r="V78" s="205"/>
      <c r="W78" s="205"/>
      <c r="X78" s="205"/>
      <c r="Y78" s="205"/>
      <c r="Z78" s="205" t="b">
        <f>IF(C78=K78,TRUE,FALSE)</f>
        <v>1</v>
      </c>
      <c r="AC78" s="206" t="s">
        <v>53</v>
      </c>
      <c r="AD78" s="207" t="str">
        <f>IF(S78="有",IF(T78="","（エラー）未記入","（正常）記入済み"),"記入不要")</f>
        <v>記入不要</v>
      </c>
      <c r="AG78" s="193" t="s">
        <v>537</v>
      </c>
    </row>
    <row r="79" spans="2:33" ht="18">
      <c r="AG79" s="193" t="s">
        <v>538</v>
      </c>
    </row>
    <row r="80" spans="2:33" ht="16.05" customHeight="1">
      <c r="B80" s="586" t="s">
        <v>331</v>
      </c>
      <c r="C80" s="586"/>
      <c r="D80" s="586"/>
      <c r="E80" s="586"/>
      <c r="F80" s="586"/>
      <c r="G80" s="586"/>
      <c r="H80" s="586"/>
      <c r="I80" s="586"/>
      <c r="J80" s="586"/>
      <c r="K80" s="586"/>
      <c r="L80" s="586"/>
      <c r="M80" s="586"/>
      <c r="N80" s="586"/>
      <c r="O80" s="586"/>
      <c r="P80" s="586"/>
      <c r="Q80" s="586"/>
      <c r="R80" s="586"/>
      <c r="S80" s="586"/>
      <c r="T80" s="586"/>
      <c r="AG80" s="193" t="s">
        <v>539</v>
      </c>
    </row>
    <row r="81" spans="2:33" ht="21" customHeight="1">
      <c r="B81" s="237" t="s">
        <v>540</v>
      </c>
      <c r="C81" s="587" t="s">
        <v>541</v>
      </c>
      <c r="D81" s="588"/>
      <c r="E81" s="588"/>
      <c r="F81" s="588"/>
      <c r="G81" s="588"/>
      <c r="H81" s="588"/>
      <c r="I81" s="238" t="s">
        <v>542</v>
      </c>
      <c r="J81" s="238"/>
      <c r="K81" s="238"/>
      <c r="L81" s="238"/>
      <c r="M81" s="238"/>
      <c r="N81" s="238"/>
      <c r="O81" s="238"/>
      <c r="P81" s="238"/>
      <c r="Q81" s="238"/>
      <c r="R81" s="238"/>
      <c r="S81" s="238"/>
      <c r="T81" s="211"/>
      <c r="AC81" s="239" t="s">
        <v>7</v>
      </c>
      <c r="AD81" s="207" t="str">
        <f>IF(C81="","（エラー）未記入","（正常）記入済み")</f>
        <v>（正常）記入済み</v>
      </c>
      <c r="AG81" s="193" t="s">
        <v>543</v>
      </c>
    </row>
    <row r="82" spans="2:33" ht="42" customHeight="1">
      <c r="B82" s="240" t="s">
        <v>544</v>
      </c>
      <c r="C82" s="241" t="s">
        <v>206</v>
      </c>
      <c r="D82" s="589" t="s">
        <v>545</v>
      </c>
      <c r="E82" s="589"/>
      <c r="F82" s="589"/>
      <c r="G82" s="589"/>
      <c r="H82" s="589"/>
      <c r="I82" s="589"/>
      <c r="J82" s="589"/>
      <c r="K82" s="589"/>
      <c r="L82" s="589"/>
      <c r="M82" s="589"/>
      <c r="N82" s="589"/>
      <c r="O82" s="589"/>
      <c r="P82" s="589"/>
      <c r="Q82" s="589"/>
      <c r="R82" s="590"/>
      <c r="S82" s="242"/>
      <c r="T82" s="243"/>
      <c r="Z82" s="205" t="b">
        <f>IF(C82=K82,TRUE,FALSE)</f>
        <v>0</v>
      </c>
      <c r="AC82" s="206" t="s">
        <v>53</v>
      </c>
      <c r="AD82" s="207" t="str">
        <f>IF(S82="有",IF(T82="","（エラー）未記入","（正常）記入済み"),"記入不要")</f>
        <v>記入不要</v>
      </c>
      <c r="AG82" s="193" t="s">
        <v>546</v>
      </c>
    </row>
    <row r="83" spans="2:33" ht="42" customHeight="1">
      <c r="B83" s="244" t="s">
        <v>547</v>
      </c>
      <c r="C83" s="587" t="s">
        <v>548</v>
      </c>
      <c r="D83" s="588"/>
      <c r="E83" s="588"/>
      <c r="F83" s="588"/>
      <c r="G83" s="588"/>
      <c r="H83" s="589" t="s">
        <v>337</v>
      </c>
      <c r="I83" s="589"/>
      <c r="J83" s="589"/>
      <c r="K83" s="589"/>
      <c r="L83" s="589"/>
      <c r="M83" s="589"/>
      <c r="N83" s="589"/>
      <c r="O83" s="589"/>
      <c r="P83" s="589"/>
      <c r="Q83" s="589"/>
      <c r="R83" s="590"/>
      <c r="S83" s="242"/>
      <c r="T83" s="243"/>
      <c r="Z83" s="205" t="b">
        <f>IF(C83=K83,TRUE,FALSE)</f>
        <v>0</v>
      </c>
      <c r="AC83" s="206" t="s">
        <v>53</v>
      </c>
      <c r="AD83" s="207" t="str">
        <f>IF(S83="有",IF(T83="","（エラー）未記入","（正常）記入済み"),"記入不要")</f>
        <v>記入不要</v>
      </c>
      <c r="AG83" s="193" t="s">
        <v>549</v>
      </c>
    </row>
    <row r="84" spans="2:33" ht="45">
      <c r="B84" s="244" t="s">
        <v>338</v>
      </c>
      <c r="C84" s="587" t="s">
        <v>550</v>
      </c>
      <c r="D84" s="588"/>
      <c r="E84" s="588"/>
      <c r="F84" s="588"/>
      <c r="G84" s="588"/>
      <c r="H84" s="591"/>
      <c r="I84" s="591"/>
      <c r="J84" s="591"/>
      <c r="K84" s="591"/>
      <c r="L84" s="591"/>
      <c r="M84" s="591"/>
      <c r="N84" s="591"/>
      <c r="O84" s="591"/>
      <c r="P84" s="591"/>
      <c r="Q84" s="591"/>
      <c r="R84" s="592"/>
      <c r="S84" s="242"/>
      <c r="T84" s="243"/>
      <c r="Z84" s="205" t="b">
        <f>IF(C84=K84,TRUE,FALSE)</f>
        <v>0</v>
      </c>
      <c r="AC84" s="206" t="s">
        <v>53</v>
      </c>
      <c r="AD84" s="207" t="str">
        <f>IF(S84="有",IF(T84="","（エラー）未記入","（正常）記入済み"),"記入不要")</f>
        <v>記入不要</v>
      </c>
      <c r="AG84" s="193" t="s">
        <v>551</v>
      </c>
    </row>
    <row r="85" spans="2:33" ht="42" customHeight="1">
      <c r="B85" s="244" t="s">
        <v>552</v>
      </c>
      <c r="C85" s="587" t="s">
        <v>550</v>
      </c>
      <c r="D85" s="588"/>
      <c r="E85" s="588"/>
      <c r="F85" s="588"/>
      <c r="G85" s="588"/>
      <c r="H85" s="589" t="s">
        <v>340</v>
      </c>
      <c r="I85" s="589"/>
      <c r="J85" s="589"/>
      <c r="K85" s="589"/>
      <c r="L85" s="589"/>
      <c r="M85" s="589"/>
      <c r="N85" s="589"/>
      <c r="O85" s="589"/>
      <c r="P85" s="589"/>
      <c r="Q85" s="589"/>
      <c r="R85" s="590"/>
      <c r="S85" s="242"/>
      <c r="T85" s="243"/>
      <c r="Z85" s="205" t="b">
        <f>IF(C85=K85,TRUE,FALSE)</f>
        <v>0</v>
      </c>
      <c r="AC85" s="206" t="s">
        <v>53</v>
      </c>
      <c r="AD85" s="207" t="str">
        <f>IF(S85="有",IF(T85="","（エラー）未記入","（正常）記入済み"),"記入不要")</f>
        <v>記入不要</v>
      </c>
      <c r="AG85" s="193" t="s">
        <v>553</v>
      </c>
    </row>
    <row r="86" spans="2:33" ht="20.100000000000001" customHeight="1">
      <c r="B86" s="597" t="s">
        <v>554</v>
      </c>
      <c r="C86" s="245" t="s">
        <v>257</v>
      </c>
      <c r="D86" s="248" t="s">
        <v>343</v>
      </c>
      <c r="E86" s="248"/>
      <c r="F86" s="248"/>
      <c r="G86" s="248"/>
      <c r="H86" s="248"/>
      <c r="I86" s="248"/>
      <c r="J86" s="250"/>
      <c r="K86" s="245" t="s">
        <v>257</v>
      </c>
      <c r="L86" s="248" t="s">
        <v>343</v>
      </c>
      <c r="M86" s="248"/>
      <c r="N86" s="248"/>
      <c r="O86" s="248"/>
      <c r="P86" s="248"/>
      <c r="Q86" s="248"/>
      <c r="R86" s="250"/>
      <c r="S86" s="212" t="str">
        <f>IF(COUNTIF(Z86:Z105,FALSE)&lt;1,"無","有")</f>
        <v>無</v>
      </c>
      <c r="T86" s="528"/>
      <c r="V86" s="205" t="b">
        <f t="shared" ref="V86:V98" si="11">IF(C86="●",TRUE,FALSE)</f>
        <v>1</v>
      </c>
      <c r="W86" s="205"/>
      <c r="X86" s="205" t="b">
        <f t="shared" ref="X86:X98" si="12">IF(K86="●",TRUE,FALSE)</f>
        <v>1</v>
      </c>
      <c r="Y86" s="205"/>
      <c r="Z86" s="205" t="b">
        <f>IF(V86=X86,TRUE,FALSE)</f>
        <v>1</v>
      </c>
      <c r="AC86" s="206" t="s">
        <v>53</v>
      </c>
      <c r="AD86" s="207" t="str">
        <f>IF(S86="有",IF(T86="","（エラー）未記入","（正常）記入済み"),"記入不要")</f>
        <v>記入不要</v>
      </c>
      <c r="AG86" s="193" t="s">
        <v>555</v>
      </c>
    </row>
    <row r="87" spans="2:33" ht="20.100000000000001" customHeight="1">
      <c r="B87" s="598"/>
      <c r="C87" s="245"/>
      <c r="D87" s="248" t="s">
        <v>556</v>
      </c>
      <c r="E87" s="248"/>
      <c r="F87" s="248"/>
      <c r="G87" s="248"/>
      <c r="H87" s="248"/>
      <c r="I87" s="248"/>
      <c r="J87" s="250"/>
      <c r="K87" s="245"/>
      <c r="L87" s="248" t="s">
        <v>556</v>
      </c>
      <c r="M87" s="248"/>
      <c r="N87" s="248"/>
      <c r="O87" s="248"/>
      <c r="P87" s="248"/>
      <c r="Q87" s="248"/>
      <c r="R87" s="250"/>
      <c r="S87" s="246"/>
      <c r="T87" s="529"/>
      <c r="V87" s="205" t="b">
        <f t="shared" si="11"/>
        <v>0</v>
      </c>
      <c r="W87" s="205"/>
      <c r="X87" s="205" t="b">
        <f t="shared" si="12"/>
        <v>0</v>
      </c>
      <c r="Y87" s="205"/>
      <c r="Z87" s="205" t="b">
        <f t="shared" ref="Z87:Z98" si="13">IF(V87=X87,TRUE,FALSE)</f>
        <v>1</v>
      </c>
      <c r="AG87" s="193" t="s">
        <v>557</v>
      </c>
    </row>
    <row r="88" spans="2:33" ht="30" customHeight="1">
      <c r="B88" s="208"/>
      <c r="C88" s="245"/>
      <c r="D88" s="581" t="s">
        <v>558</v>
      </c>
      <c r="E88" s="581"/>
      <c r="F88" s="581"/>
      <c r="G88" s="581"/>
      <c r="H88" s="581"/>
      <c r="I88" s="581"/>
      <c r="J88" s="582"/>
      <c r="K88" s="245"/>
      <c r="L88" s="581" t="s">
        <v>558</v>
      </c>
      <c r="M88" s="581"/>
      <c r="N88" s="581"/>
      <c r="O88" s="581"/>
      <c r="P88" s="581"/>
      <c r="Q88" s="581"/>
      <c r="R88" s="582"/>
      <c r="S88" s="246"/>
      <c r="T88" s="529"/>
      <c r="V88" s="205" t="b">
        <f t="shared" si="11"/>
        <v>0</v>
      </c>
      <c r="W88" s="205"/>
      <c r="X88" s="205" t="b">
        <f t="shared" si="12"/>
        <v>0</v>
      </c>
      <c r="Y88" s="205"/>
      <c r="Z88" s="205" t="b">
        <f t="shared" si="13"/>
        <v>1</v>
      </c>
      <c r="AG88" s="193" t="s">
        <v>559</v>
      </c>
    </row>
    <row r="89" spans="2:33" ht="30" customHeight="1">
      <c r="B89" s="208"/>
      <c r="C89" s="245"/>
      <c r="D89" s="581" t="s">
        <v>560</v>
      </c>
      <c r="E89" s="581"/>
      <c r="F89" s="581"/>
      <c r="G89" s="581"/>
      <c r="H89" s="581"/>
      <c r="I89" s="581"/>
      <c r="J89" s="582"/>
      <c r="K89" s="245"/>
      <c r="L89" s="581" t="s">
        <v>560</v>
      </c>
      <c r="M89" s="581"/>
      <c r="N89" s="581"/>
      <c r="O89" s="581"/>
      <c r="P89" s="581"/>
      <c r="Q89" s="581"/>
      <c r="R89" s="582"/>
      <c r="S89" s="246"/>
      <c r="T89" s="529"/>
      <c r="V89" s="205" t="b">
        <f t="shared" si="11"/>
        <v>0</v>
      </c>
      <c r="W89" s="205"/>
      <c r="X89" s="205" t="b">
        <f t="shared" si="12"/>
        <v>0</v>
      </c>
      <c r="Y89" s="205"/>
      <c r="Z89" s="205" t="b">
        <f t="shared" si="13"/>
        <v>1</v>
      </c>
      <c r="AG89" s="193" t="s">
        <v>561</v>
      </c>
    </row>
    <row r="90" spans="2:33" ht="30" customHeight="1">
      <c r="B90" s="208"/>
      <c r="C90" s="245"/>
      <c r="D90" s="581" t="s">
        <v>562</v>
      </c>
      <c r="E90" s="581"/>
      <c r="F90" s="581"/>
      <c r="G90" s="581"/>
      <c r="H90" s="581"/>
      <c r="I90" s="581"/>
      <c r="J90" s="582"/>
      <c r="K90" s="245"/>
      <c r="L90" s="581" t="s">
        <v>562</v>
      </c>
      <c r="M90" s="581"/>
      <c r="N90" s="581"/>
      <c r="O90" s="581"/>
      <c r="P90" s="581"/>
      <c r="Q90" s="581"/>
      <c r="R90" s="582"/>
      <c r="S90" s="246"/>
      <c r="T90" s="529"/>
      <c r="V90" s="205" t="b">
        <f t="shared" si="11"/>
        <v>0</v>
      </c>
      <c r="W90" s="205"/>
      <c r="X90" s="205" t="b">
        <f t="shared" si="12"/>
        <v>0</v>
      </c>
      <c r="Y90" s="205"/>
      <c r="Z90" s="205" t="b">
        <f t="shared" si="13"/>
        <v>1</v>
      </c>
      <c r="AG90" s="193" t="s">
        <v>563</v>
      </c>
    </row>
    <row r="91" spans="2:33" ht="20.100000000000001" customHeight="1">
      <c r="B91" s="208"/>
      <c r="C91" s="245"/>
      <c r="D91" s="248" t="s">
        <v>564</v>
      </c>
      <c r="E91" s="248"/>
      <c r="F91" s="248"/>
      <c r="G91" s="248"/>
      <c r="H91" s="248"/>
      <c r="I91" s="248"/>
      <c r="J91" s="250"/>
      <c r="K91" s="245"/>
      <c r="L91" s="248" t="s">
        <v>564</v>
      </c>
      <c r="M91" s="248"/>
      <c r="N91" s="248"/>
      <c r="O91" s="248"/>
      <c r="P91" s="248"/>
      <c r="Q91" s="248"/>
      <c r="R91" s="250"/>
      <c r="S91" s="246"/>
      <c r="T91" s="529"/>
      <c r="V91" s="205" t="b">
        <f t="shared" si="11"/>
        <v>0</v>
      </c>
      <c r="W91" s="205"/>
      <c r="X91" s="205" t="b">
        <f t="shared" si="12"/>
        <v>0</v>
      </c>
      <c r="Y91" s="205"/>
      <c r="Z91" s="205" t="b">
        <f t="shared" si="13"/>
        <v>1</v>
      </c>
      <c r="AG91" s="193" t="s">
        <v>565</v>
      </c>
    </row>
    <row r="92" spans="2:33" ht="20.100000000000001" customHeight="1">
      <c r="B92" s="208"/>
      <c r="C92" s="245"/>
      <c r="D92" s="248" t="s">
        <v>566</v>
      </c>
      <c r="E92" s="248"/>
      <c r="F92" s="248"/>
      <c r="G92" s="248"/>
      <c r="H92" s="248"/>
      <c r="I92" s="248"/>
      <c r="J92" s="250"/>
      <c r="K92" s="245"/>
      <c r="L92" s="248" t="s">
        <v>566</v>
      </c>
      <c r="M92" s="248"/>
      <c r="N92" s="248"/>
      <c r="O92" s="248"/>
      <c r="P92" s="248"/>
      <c r="Q92" s="248"/>
      <c r="R92" s="250"/>
      <c r="S92" s="246"/>
      <c r="T92" s="529"/>
      <c r="V92" s="205" t="b">
        <f t="shared" si="11"/>
        <v>0</v>
      </c>
      <c r="W92" s="205"/>
      <c r="X92" s="205" t="b">
        <f t="shared" si="12"/>
        <v>0</v>
      </c>
      <c r="Y92" s="205"/>
      <c r="Z92" s="205" t="b">
        <f t="shared" si="13"/>
        <v>1</v>
      </c>
      <c r="AG92" s="193" t="s">
        <v>567</v>
      </c>
    </row>
    <row r="93" spans="2:33" ht="20.100000000000001" customHeight="1">
      <c r="B93" s="208"/>
      <c r="C93" s="245"/>
      <c r="D93" s="248" t="s">
        <v>568</v>
      </c>
      <c r="E93" s="248"/>
      <c r="F93" s="248"/>
      <c r="G93" s="248"/>
      <c r="H93" s="248"/>
      <c r="I93" s="248"/>
      <c r="J93" s="250"/>
      <c r="K93" s="245"/>
      <c r="L93" s="248" t="s">
        <v>568</v>
      </c>
      <c r="M93" s="248"/>
      <c r="N93" s="248"/>
      <c r="O93" s="248"/>
      <c r="P93" s="248"/>
      <c r="Q93" s="248"/>
      <c r="R93" s="250"/>
      <c r="S93" s="246"/>
      <c r="T93" s="529"/>
      <c r="V93" s="205" t="b">
        <f t="shared" si="11"/>
        <v>0</v>
      </c>
      <c r="W93" s="205"/>
      <c r="X93" s="205" t="b">
        <f t="shared" si="12"/>
        <v>0</v>
      </c>
      <c r="Y93" s="205"/>
      <c r="Z93" s="205" t="b">
        <f t="shared" si="13"/>
        <v>1</v>
      </c>
      <c r="AG93" s="193" t="s">
        <v>569</v>
      </c>
    </row>
    <row r="94" spans="2:33" ht="20.100000000000001" customHeight="1">
      <c r="B94" s="208"/>
      <c r="C94" s="245"/>
      <c r="D94" s="248" t="s">
        <v>570</v>
      </c>
      <c r="E94" s="248"/>
      <c r="F94" s="248"/>
      <c r="G94" s="248"/>
      <c r="H94" s="248"/>
      <c r="I94" s="248"/>
      <c r="J94" s="250"/>
      <c r="K94" s="245"/>
      <c r="L94" s="248" t="s">
        <v>570</v>
      </c>
      <c r="M94" s="248"/>
      <c r="N94" s="248"/>
      <c r="O94" s="248"/>
      <c r="P94" s="248"/>
      <c r="Q94" s="248"/>
      <c r="R94" s="250"/>
      <c r="S94" s="246"/>
      <c r="T94" s="529"/>
      <c r="V94" s="205" t="b">
        <f t="shared" si="11"/>
        <v>0</v>
      </c>
      <c r="W94" s="205"/>
      <c r="X94" s="205" t="b">
        <f t="shared" si="12"/>
        <v>0</v>
      </c>
      <c r="Y94" s="205"/>
      <c r="Z94" s="205" t="b">
        <f t="shared" si="13"/>
        <v>1</v>
      </c>
      <c r="AG94" s="193" t="s">
        <v>571</v>
      </c>
    </row>
    <row r="95" spans="2:33" ht="20.100000000000001" customHeight="1">
      <c r="B95" s="208"/>
      <c r="C95" s="245"/>
      <c r="D95" s="248" t="s">
        <v>572</v>
      </c>
      <c r="E95" s="248"/>
      <c r="F95" s="248"/>
      <c r="G95" s="248"/>
      <c r="H95" s="248"/>
      <c r="I95" s="248"/>
      <c r="J95" s="250"/>
      <c r="K95" s="245"/>
      <c r="L95" s="248" t="s">
        <v>572</v>
      </c>
      <c r="M95" s="248"/>
      <c r="N95" s="248"/>
      <c r="O95" s="248"/>
      <c r="P95" s="248"/>
      <c r="Q95" s="248"/>
      <c r="R95" s="250"/>
      <c r="S95" s="246"/>
      <c r="T95" s="529"/>
      <c r="V95" s="205" t="b">
        <f t="shared" si="11"/>
        <v>0</v>
      </c>
      <c r="W95" s="205"/>
      <c r="X95" s="205" t="b">
        <f t="shared" si="12"/>
        <v>0</v>
      </c>
      <c r="Y95" s="205"/>
      <c r="Z95" s="205" t="b">
        <f t="shared" si="13"/>
        <v>1</v>
      </c>
      <c r="AG95" s="193" t="s">
        <v>573</v>
      </c>
    </row>
    <row r="96" spans="2:33" ht="30" customHeight="1">
      <c r="B96" s="208"/>
      <c r="C96" s="245"/>
      <c r="D96" s="581" t="s">
        <v>574</v>
      </c>
      <c r="E96" s="581"/>
      <c r="F96" s="581"/>
      <c r="G96" s="581"/>
      <c r="H96" s="581"/>
      <c r="I96" s="581"/>
      <c r="J96" s="582"/>
      <c r="K96" s="245"/>
      <c r="L96" s="581" t="s">
        <v>574</v>
      </c>
      <c r="M96" s="581"/>
      <c r="N96" s="581"/>
      <c r="O96" s="581"/>
      <c r="P96" s="581"/>
      <c r="Q96" s="581"/>
      <c r="R96" s="582"/>
      <c r="S96" s="246"/>
      <c r="T96" s="529"/>
      <c r="V96" s="205" t="b">
        <f t="shared" si="11"/>
        <v>0</v>
      </c>
      <c r="W96" s="205"/>
      <c r="X96" s="205" t="b">
        <f t="shared" si="12"/>
        <v>0</v>
      </c>
      <c r="Y96" s="205"/>
      <c r="Z96" s="205" t="b">
        <f t="shared" si="13"/>
        <v>1</v>
      </c>
      <c r="AG96" s="193" t="s">
        <v>575</v>
      </c>
    </row>
    <row r="97" spans="2:33" ht="30" customHeight="1">
      <c r="B97" s="208"/>
      <c r="C97" s="245"/>
      <c r="D97" s="581" t="s">
        <v>576</v>
      </c>
      <c r="E97" s="581"/>
      <c r="F97" s="581"/>
      <c r="G97" s="581"/>
      <c r="H97" s="581"/>
      <c r="I97" s="581"/>
      <c r="J97" s="582"/>
      <c r="K97" s="245"/>
      <c r="L97" s="581" t="s">
        <v>576</v>
      </c>
      <c r="M97" s="581"/>
      <c r="N97" s="581"/>
      <c r="O97" s="581"/>
      <c r="P97" s="581"/>
      <c r="Q97" s="581"/>
      <c r="R97" s="582"/>
      <c r="S97" s="246"/>
      <c r="T97" s="529"/>
      <c r="V97" s="205" t="b">
        <f t="shared" si="11"/>
        <v>0</v>
      </c>
      <c r="W97" s="205"/>
      <c r="X97" s="205" t="b">
        <f t="shared" si="12"/>
        <v>0</v>
      </c>
      <c r="Y97" s="205"/>
      <c r="Z97" s="205" t="b">
        <f t="shared" si="13"/>
        <v>1</v>
      </c>
      <c r="AG97" s="193" t="s">
        <v>577</v>
      </c>
    </row>
    <row r="98" spans="2:33" ht="20.100000000000001" customHeight="1">
      <c r="B98" s="208"/>
      <c r="C98" s="245" t="s">
        <v>257</v>
      </c>
      <c r="D98" s="248" t="s">
        <v>578</v>
      </c>
      <c r="E98" s="248"/>
      <c r="F98" s="248"/>
      <c r="G98" s="248"/>
      <c r="H98" s="248"/>
      <c r="I98" s="248"/>
      <c r="J98" s="250"/>
      <c r="K98" s="245" t="s">
        <v>257</v>
      </c>
      <c r="L98" s="248" t="s">
        <v>579</v>
      </c>
      <c r="M98" s="248"/>
      <c r="N98" s="248"/>
      <c r="O98" s="248"/>
      <c r="P98" s="248"/>
      <c r="Q98" s="248"/>
      <c r="R98" s="250"/>
      <c r="S98" s="246"/>
      <c r="T98" s="529"/>
      <c r="V98" s="205" t="b">
        <f t="shared" si="11"/>
        <v>1</v>
      </c>
      <c r="W98" s="205"/>
      <c r="X98" s="205" t="b">
        <f t="shared" si="12"/>
        <v>1</v>
      </c>
      <c r="Y98" s="205"/>
      <c r="Z98" s="205" t="b">
        <f t="shared" si="13"/>
        <v>1</v>
      </c>
      <c r="AG98" s="193" t="s">
        <v>580</v>
      </c>
    </row>
    <row r="99" spans="2:33" ht="20.100000000000001" customHeight="1">
      <c r="B99" s="208"/>
      <c r="C99" s="247"/>
      <c r="D99" s="593" t="s">
        <v>356</v>
      </c>
      <c r="E99" s="593"/>
      <c r="F99" s="595" t="s">
        <v>581</v>
      </c>
      <c r="G99" s="595"/>
      <c r="H99" s="595"/>
      <c r="I99" s="595"/>
      <c r="J99" s="596"/>
      <c r="K99" s="247"/>
      <c r="L99" s="593" t="s">
        <v>356</v>
      </c>
      <c r="M99" s="593"/>
      <c r="N99" s="595" t="s">
        <v>581</v>
      </c>
      <c r="O99" s="595"/>
      <c r="P99" s="595"/>
      <c r="Q99" s="595"/>
      <c r="R99" s="596"/>
      <c r="S99" s="246"/>
      <c r="T99" s="529"/>
      <c r="V99" s="205"/>
      <c r="W99" s="205"/>
      <c r="X99" s="205"/>
      <c r="Y99" s="205"/>
      <c r="Z99" s="205" t="b">
        <f>IF(F99=N99,TRUE,FALSE)</f>
        <v>1</v>
      </c>
      <c r="AG99" s="193" t="s">
        <v>582</v>
      </c>
    </row>
    <row r="100" spans="2:33" ht="20.100000000000001" customHeight="1">
      <c r="B100" s="208"/>
      <c r="C100" s="245"/>
      <c r="D100" s="221" t="s">
        <v>583</v>
      </c>
      <c r="E100" s="221"/>
      <c r="F100" s="221"/>
      <c r="G100" s="221"/>
      <c r="H100" s="221"/>
      <c r="I100" s="221"/>
      <c r="J100" s="231"/>
      <c r="K100" s="245"/>
      <c r="L100" s="221" t="s">
        <v>584</v>
      </c>
      <c r="M100" s="221"/>
      <c r="N100" s="221"/>
      <c r="O100" s="221"/>
      <c r="P100" s="221"/>
      <c r="Q100" s="221"/>
      <c r="R100" s="231"/>
      <c r="S100" s="246"/>
      <c r="T100" s="529"/>
      <c r="V100" s="205" t="b">
        <f>IF(C100="●",TRUE,FALSE)</f>
        <v>0</v>
      </c>
      <c r="W100" s="205"/>
      <c r="X100" s="205" t="b">
        <f>IF(K100="●",TRUE,FALSE)</f>
        <v>0</v>
      </c>
      <c r="Y100" s="205"/>
      <c r="Z100" s="205" t="b">
        <f>IF(V100=X100,TRUE,FALSE)</f>
        <v>1</v>
      </c>
      <c r="AG100" s="193" t="s">
        <v>585</v>
      </c>
    </row>
    <row r="101" spans="2:33" ht="20.100000000000001" customHeight="1">
      <c r="B101" s="208"/>
      <c r="C101" s="249"/>
      <c r="D101" s="593" t="s">
        <v>356</v>
      </c>
      <c r="E101" s="593"/>
      <c r="F101" s="595"/>
      <c r="G101" s="595"/>
      <c r="H101" s="595"/>
      <c r="I101" s="595"/>
      <c r="J101" s="596"/>
      <c r="K101" s="249"/>
      <c r="L101" s="593" t="s">
        <v>356</v>
      </c>
      <c r="M101" s="593"/>
      <c r="N101" s="595"/>
      <c r="O101" s="595"/>
      <c r="P101" s="595"/>
      <c r="Q101" s="595"/>
      <c r="R101" s="596"/>
      <c r="S101" s="246"/>
      <c r="T101" s="529"/>
      <c r="Z101" s="205" t="b">
        <f>IF(F101=N101,TRUE,FALSE)</f>
        <v>1</v>
      </c>
      <c r="AG101" s="193" t="s">
        <v>586</v>
      </c>
    </row>
    <row r="102" spans="2:33" ht="20.100000000000001" customHeight="1">
      <c r="B102" s="208"/>
      <c r="C102" s="245"/>
      <c r="D102" s="593" t="s">
        <v>587</v>
      </c>
      <c r="E102" s="593"/>
      <c r="F102" s="593"/>
      <c r="G102" s="593"/>
      <c r="H102" s="593"/>
      <c r="I102" s="593"/>
      <c r="J102" s="594"/>
      <c r="K102" s="245"/>
      <c r="L102" s="593" t="s">
        <v>587</v>
      </c>
      <c r="M102" s="593"/>
      <c r="N102" s="593"/>
      <c r="O102" s="593"/>
      <c r="P102" s="593"/>
      <c r="Q102" s="593"/>
      <c r="R102" s="594"/>
      <c r="S102" s="246"/>
      <c r="T102" s="529"/>
      <c r="V102" s="205" t="b">
        <f>IF(C102="●",TRUE,FALSE)</f>
        <v>0</v>
      </c>
      <c r="W102" s="205"/>
      <c r="X102" s="205" t="b">
        <f>IF(K102="●",TRUE,FALSE)</f>
        <v>0</v>
      </c>
      <c r="Y102" s="205"/>
      <c r="Z102" s="205" t="b">
        <f>IF(V102=X102,TRUE,FALSE)</f>
        <v>1</v>
      </c>
      <c r="AG102" s="193" t="s">
        <v>588</v>
      </c>
    </row>
    <row r="103" spans="2:33" ht="20.100000000000001" customHeight="1">
      <c r="B103" s="208"/>
      <c r="C103" s="245"/>
      <c r="D103" s="593" t="s">
        <v>589</v>
      </c>
      <c r="E103" s="593"/>
      <c r="F103" s="593"/>
      <c r="G103" s="593"/>
      <c r="H103" s="593"/>
      <c r="I103" s="593"/>
      <c r="J103" s="594"/>
      <c r="K103" s="245"/>
      <c r="L103" s="593" t="s">
        <v>589</v>
      </c>
      <c r="M103" s="593"/>
      <c r="N103" s="593"/>
      <c r="O103" s="593"/>
      <c r="P103" s="593"/>
      <c r="Q103" s="593"/>
      <c r="R103" s="594"/>
      <c r="S103" s="246"/>
      <c r="T103" s="529"/>
      <c r="V103" s="205" t="b">
        <f>IF(C103="●",TRUE,FALSE)</f>
        <v>0</v>
      </c>
      <c r="W103" s="205"/>
      <c r="X103" s="205" t="b">
        <f>IF(K103="●",TRUE,FALSE)</f>
        <v>0</v>
      </c>
      <c r="Y103" s="205"/>
      <c r="Z103" s="205" t="b">
        <f>IF(V103=X103,TRUE,FALSE)</f>
        <v>1</v>
      </c>
      <c r="AG103" s="193" t="s">
        <v>590</v>
      </c>
    </row>
    <row r="104" spans="2:33" ht="20.100000000000001" customHeight="1">
      <c r="B104" s="208"/>
      <c r="C104" s="245"/>
      <c r="D104" s="250" t="s">
        <v>591</v>
      </c>
      <c r="E104" s="251"/>
      <c r="F104" s="248"/>
      <c r="G104" s="248"/>
      <c r="H104" s="248"/>
      <c r="I104" s="248"/>
      <c r="J104" s="250"/>
      <c r="K104" s="245"/>
      <c r="L104" s="250" t="s">
        <v>591</v>
      </c>
      <c r="M104" s="251"/>
      <c r="N104" s="248"/>
      <c r="O104" s="248"/>
      <c r="P104" s="248"/>
      <c r="Q104" s="248"/>
      <c r="R104" s="250"/>
      <c r="S104" s="246"/>
      <c r="T104" s="529"/>
      <c r="V104" s="205" t="b">
        <f>IF(C104="●",TRUE,FALSE)</f>
        <v>0</v>
      </c>
      <c r="W104" s="205"/>
      <c r="X104" s="205" t="b">
        <f>IF(K104="●",TRUE,FALSE)</f>
        <v>0</v>
      </c>
      <c r="Y104" s="205"/>
      <c r="Z104" s="205" t="b">
        <f>IF(V104=X104,TRUE,FALSE)</f>
        <v>1</v>
      </c>
      <c r="AG104" s="193" t="s">
        <v>592</v>
      </c>
    </row>
    <row r="105" spans="2:33" ht="20.100000000000001" customHeight="1">
      <c r="B105" s="214"/>
      <c r="C105" s="477" t="s">
        <v>250</v>
      </c>
      <c r="D105" s="478"/>
      <c r="E105" s="450"/>
      <c r="F105" s="450"/>
      <c r="G105" s="450"/>
      <c r="H105" s="450"/>
      <c r="I105" s="450"/>
      <c r="J105" s="451"/>
      <c r="K105" s="477" t="s">
        <v>250</v>
      </c>
      <c r="L105" s="478"/>
      <c r="M105" s="450"/>
      <c r="N105" s="450"/>
      <c r="O105" s="450"/>
      <c r="P105" s="450"/>
      <c r="Q105" s="450"/>
      <c r="R105" s="451"/>
      <c r="S105" s="252"/>
      <c r="T105" s="543"/>
      <c r="V105" s="205"/>
      <c r="W105" s="205"/>
      <c r="X105" s="205"/>
      <c r="Y105" s="205"/>
      <c r="Z105" s="205" t="b">
        <f>IF(E105=M105,TRUE,FALSE)</f>
        <v>1</v>
      </c>
      <c r="AG105" s="193" t="s">
        <v>593</v>
      </c>
    </row>
    <row r="106" spans="2:33" ht="20.100000000000001" customHeight="1">
      <c r="B106" s="597" t="s">
        <v>594</v>
      </c>
      <c r="C106" s="253" t="s">
        <v>257</v>
      </c>
      <c r="D106" s="203" t="s">
        <v>595</v>
      </c>
      <c r="E106" s="203"/>
      <c r="F106" s="203"/>
      <c r="G106" s="203"/>
      <c r="H106" s="203"/>
      <c r="I106" s="203"/>
      <c r="J106" s="204"/>
      <c r="K106" s="253" t="s">
        <v>257</v>
      </c>
      <c r="L106" s="203" t="s">
        <v>595</v>
      </c>
      <c r="M106" s="203"/>
      <c r="N106" s="203"/>
      <c r="O106" s="203"/>
      <c r="P106" s="203"/>
      <c r="Q106" s="203"/>
      <c r="R106" s="204"/>
      <c r="S106" s="541" t="str">
        <f>IF(COUNTIF(Z106:Z112,FALSE)&lt;1,"無","有")</f>
        <v>無</v>
      </c>
      <c r="T106" s="528"/>
      <c r="V106" s="205" t="b">
        <f t="shared" ref="V106:V111" si="14">IF(C106="●",TRUE,FALSE)</f>
        <v>1</v>
      </c>
      <c r="W106" s="205"/>
      <c r="X106" s="205" t="b">
        <f t="shared" ref="X106:X111" si="15">IF(K106="●",TRUE,FALSE)</f>
        <v>1</v>
      </c>
      <c r="Y106" s="205"/>
      <c r="Z106" s="205" t="b">
        <f t="shared" ref="Z106:Z111" si="16">IF(V106=X106,TRUE,FALSE)</f>
        <v>1</v>
      </c>
      <c r="AC106" s="206" t="s">
        <v>53</v>
      </c>
      <c r="AD106" s="207" t="str">
        <f>IF(S106="有",IF(T106="","（エラー）未記入","（正常）記入済み"),"記入不要")</f>
        <v>記入不要</v>
      </c>
      <c r="AG106" s="193" t="s">
        <v>596</v>
      </c>
    </row>
    <row r="107" spans="2:33" ht="20.100000000000001" customHeight="1">
      <c r="B107" s="598"/>
      <c r="C107" s="245"/>
      <c r="D107" s="221" t="s">
        <v>299</v>
      </c>
      <c r="E107" s="221"/>
      <c r="F107" s="221"/>
      <c r="G107" s="221"/>
      <c r="H107" s="221"/>
      <c r="I107" s="221"/>
      <c r="J107" s="231"/>
      <c r="K107" s="245"/>
      <c r="L107" s="221" t="s">
        <v>299</v>
      </c>
      <c r="M107" s="221"/>
      <c r="N107" s="221"/>
      <c r="O107" s="221"/>
      <c r="P107" s="221"/>
      <c r="Q107" s="221"/>
      <c r="R107" s="231"/>
      <c r="S107" s="542"/>
      <c r="T107" s="529"/>
      <c r="V107" s="205" t="b">
        <f t="shared" si="14"/>
        <v>0</v>
      </c>
      <c r="W107" s="205"/>
      <c r="X107" s="205" t="b">
        <f t="shared" si="15"/>
        <v>0</v>
      </c>
      <c r="Y107" s="205"/>
      <c r="Z107" s="205" t="b">
        <f t="shared" si="16"/>
        <v>1</v>
      </c>
      <c r="AG107" s="193" t="s">
        <v>597</v>
      </c>
    </row>
    <row r="108" spans="2:33" ht="20.100000000000001" customHeight="1">
      <c r="B108" s="208"/>
      <c r="C108" s="245"/>
      <c r="D108" s="221" t="s">
        <v>296</v>
      </c>
      <c r="E108" s="221"/>
      <c r="F108" s="221"/>
      <c r="G108" s="221"/>
      <c r="H108" s="221"/>
      <c r="I108" s="221"/>
      <c r="J108" s="231"/>
      <c r="K108" s="245"/>
      <c r="L108" s="221" t="s">
        <v>296</v>
      </c>
      <c r="M108" s="221"/>
      <c r="N108" s="221"/>
      <c r="O108" s="221"/>
      <c r="P108" s="221"/>
      <c r="Q108" s="221"/>
      <c r="R108" s="231"/>
      <c r="S108" s="542"/>
      <c r="T108" s="529"/>
      <c r="V108" s="205" t="b">
        <f t="shared" si="14"/>
        <v>0</v>
      </c>
      <c r="W108" s="205"/>
      <c r="X108" s="205" t="b">
        <f t="shared" si="15"/>
        <v>0</v>
      </c>
      <c r="Y108" s="205"/>
      <c r="Z108" s="205" t="b">
        <f t="shared" si="16"/>
        <v>1</v>
      </c>
      <c r="AG108" s="193" t="s">
        <v>598</v>
      </c>
    </row>
    <row r="109" spans="2:33" ht="20.100000000000001" customHeight="1">
      <c r="B109" s="208"/>
      <c r="C109" s="245"/>
      <c r="D109" s="221" t="s">
        <v>52</v>
      </c>
      <c r="E109" s="221"/>
      <c r="F109" s="221"/>
      <c r="G109" s="221"/>
      <c r="H109" s="221"/>
      <c r="I109" s="221"/>
      <c r="J109" s="231"/>
      <c r="K109" s="245"/>
      <c r="L109" s="221" t="s">
        <v>52</v>
      </c>
      <c r="M109" s="221"/>
      <c r="N109" s="221"/>
      <c r="O109" s="221"/>
      <c r="P109" s="221"/>
      <c r="Q109" s="221"/>
      <c r="R109" s="231"/>
      <c r="S109" s="542"/>
      <c r="T109" s="529"/>
      <c r="V109" s="205" t="b">
        <f t="shared" si="14"/>
        <v>0</v>
      </c>
      <c r="W109" s="205"/>
      <c r="X109" s="205" t="b">
        <f t="shared" si="15"/>
        <v>0</v>
      </c>
      <c r="Y109" s="205"/>
      <c r="Z109" s="205" t="b">
        <f t="shared" si="16"/>
        <v>1</v>
      </c>
      <c r="AG109" s="193" t="s">
        <v>599</v>
      </c>
    </row>
    <row r="110" spans="2:33" ht="30" customHeight="1">
      <c r="B110" s="208"/>
      <c r="C110" s="245"/>
      <c r="D110" s="581" t="s">
        <v>600</v>
      </c>
      <c r="E110" s="581"/>
      <c r="F110" s="581"/>
      <c r="G110" s="581"/>
      <c r="H110" s="581"/>
      <c r="I110" s="581"/>
      <c r="J110" s="582"/>
      <c r="K110" s="245"/>
      <c r="L110" s="581" t="s">
        <v>600</v>
      </c>
      <c r="M110" s="581"/>
      <c r="N110" s="581"/>
      <c r="O110" s="581"/>
      <c r="P110" s="581"/>
      <c r="Q110" s="581"/>
      <c r="R110" s="582"/>
      <c r="S110" s="542"/>
      <c r="T110" s="529"/>
      <c r="V110" s="205" t="b">
        <f t="shared" si="14"/>
        <v>0</v>
      </c>
      <c r="W110" s="205"/>
      <c r="X110" s="205" t="b">
        <f t="shared" si="15"/>
        <v>0</v>
      </c>
      <c r="Y110" s="205"/>
      <c r="Z110" s="205" t="b">
        <f t="shared" si="16"/>
        <v>1</v>
      </c>
      <c r="AG110" s="193" t="s">
        <v>601</v>
      </c>
    </row>
    <row r="111" spans="2:33" ht="20.100000000000001" customHeight="1">
      <c r="B111" s="208"/>
      <c r="C111" s="245"/>
      <c r="D111" s="254" t="s">
        <v>591</v>
      </c>
      <c r="E111" s="255"/>
      <c r="F111" s="256"/>
      <c r="G111" s="256"/>
      <c r="H111" s="256"/>
      <c r="I111" s="256"/>
      <c r="J111" s="254"/>
      <c r="K111" s="245"/>
      <c r="L111" s="254" t="s">
        <v>591</v>
      </c>
      <c r="M111" s="255"/>
      <c r="N111" s="256"/>
      <c r="O111" s="256"/>
      <c r="P111" s="256"/>
      <c r="Q111" s="256"/>
      <c r="R111" s="254"/>
      <c r="S111" s="542"/>
      <c r="T111" s="529"/>
      <c r="V111" s="205" t="b">
        <f t="shared" si="14"/>
        <v>0</v>
      </c>
      <c r="W111" s="205"/>
      <c r="X111" s="205" t="b">
        <f t="shared" si="15"/>
        <v>0</v>
      </c>
      <c r="Y111" s="205"/>
      <c r="Z111" s="205" t="b">
        <f t="shared" si="16"/>
        <v>1</v>
      </c>
      <c r="AG111" s="193" t="s">
        <v>602</v>
      </c>
    </row>
    <row r="112" spans="2:33" ht="20.100000000000001" customHeight="1">
      <c r="B112" s="214"/>
      <c r="C112" s="477" t="s">
        <v>250</v>
      </c>
      <c r="D112" s="478"/>
      <c r="E112" s="450"/>
      <c r="F112" s="450"/>
      <c r="G112" s="450"/>
      <c r="H112" s="450"/>
      <c r="I112" s="450"/>
      <c r="J112" s="451"/>
      <c r="K112" s="477" t="s">
        <v>250</v>
      </c>
      <c r="L112" s="478"/>
      <c r="M112" s="450"/>
      <c r="N112" s="450"/>
      <c r="O112" s="450"/>
      <c r="P112" s="450"/>
      <c r="Q112" s="450"/>
      <c r="R112" s="451"/>
      <c r="S112" s="542"/>
      <c r="T112" s="543"/>
      <c r="V112" s="205"/>
      <c r="W112" s="205"/>
      <c r="X112" s="205"/>
      <c r="Y112" s="205"/>
      <c r="Z112" s="205" t="b">
        <f>IF(E112=M112,TRUE,FALSE)</f>
        <v>1</v>
      </c>
      <c r="AG112" s="193" t="s">
        <v>603</v>
      </c>
    </row>
    <row r="113" spans="2:33" ht="30" customHeight="1">
      <c r="B113" s="257" t="s">
        <v>604</v>
      </c>
      <c r="C113" s="253"/>
      <c r="D113" s="599" t="s">
        <v>372</v>
      </c>
      <c r="E113" s="599"/>
      <c r="F113" s="599"/>
      <c r="G113" s="599"/>
      <c r="H113" s="599"/>
      <c r="I113" s="599"/>
      <c r="J113" s="600"/>
      <c r="K113" s="253"/>
      <c r="L113" s="599" t="s">
        <v>372</v>
      </c>
      <c r="M113" s="599"/>
      <c r="N113" s="599"/>
      <c r="O113" s="599"/>
      <c r="P113" s="599"/>
      <c r="Q113" s="599"/>
      <c r="R113" s="600"/>
      <c r="S113" s="541" t="str">
        <f>IF(COUNTIF(Z113:Z119,FALSE)&lt;1,"無","有")</f>
        <v>無</v>
      </c>
      <c r="T113" s="528"/>
      <c r="V113" s="205" t="b">
        <f t="shared" ref="V113:V118" si="17">IF(C113="●",TRUE,FALSE)</f>
        <v>0</v>
      </c>
      <c r="W113" s="205"/>
      <c r="X113" s="205" t="b">
        <f t="shared" ref="X113:X118" si="18">IF(K113="●",TRUE,FALSE)</f>
        <v>0</v>
      </c>
      <c r="Y113" s="205"/>
      <c r="Z113" s="205" t="b">
        <f t="shared" ref="Z113:Z118" si="19">IF(V113=X113,TRUE,FALSE)</f>
        <v>1</v>
      </c>
      <c r="AC113" s="206" t="s">
        <v>53</v>
      </c>
      <c r="AD113" s="207" t="str">
        <f>IF(S113="有",IF(T113="","（エラー）未記入","（正常）記入済み"),"記入不要")</f>
        <v>記入不要</v>
      </c>
      <c r="AG113" s="193" t="s">
        <v>605</v>
      </c>
    </row>
    <row r="114" spans="2:33" ht="30" customHeight="1">
      <c r="B114" s="208"/>
      <c r="C114" s="245" t="s">
        <v>257</v>
      </c>
      <c r="D114" s="610" t="s">
        <v>373</v>
      </c>
      <c r="E114" s="610"/>
      <c r="F114" s="610"/>
      <c r="G114" s="610"/>
      <c r="H114" s="610"/>
      <c r="I114" s="610"/>
      <c r="J114" s="611"/>
      <c r="K114" s="245" t="s">
        <v>257</v>
      </c>
      <c r="L114" s="610" t="s">
        <v>373</v>
      </c>
      <c r="M114" s="610"/>
      <c r="N114" s="610"/>
      <c r="O114" s="610"/>
      <c r="P114" s="610"/>
      <c r="Q114" s="610"/>
      <c r="R114" s="611"/>
      <c r="S114" s="542"/>
      <c r="T114" s="529"/>
      <c r="V114" s="205" t="b">
        <f t="shared" si="17"/>
        <v>1</v>
      </c>
      <c r="W114" s="205"/>
      <c r="X114" s="205" t="b">
        <f t="shared" si="18"/>
        <v>1</v>
      </c>
      <c r="Y114" s="205"/>
      <c r="Z114" s="205" t="b">
        <f t="shared" si="19"/>
        <v>1</v>
      </c>
      <c r="AG114" s="193" t="s">
        <v>606</v>
      </c>
    </row>
    <row r="115" spans="2:33" ht="30" customHeight="1">
      <c r="B115" s="208"/>
      <c r="C115" s="245"/>
      <c r="D115" s="610" t="s">
        <v>374</v>
      </c>
      <c r="E115" s="610"/>
      <c r="F115" s="610"/>
      <c r="G115" s="610"/>
      <c r="H115" s="610"/>
      <c r="I115" s="610"/>
      <c r="J115" s="611"/>
      <c r="K115" s="245"/>
      <c r="L115" s="610" t="s">
        <v>374</v>
      </c>
      <c r="M115" s="610"/>
      <c r="N115" s="610"/>
      <c r="O115" s="610"/>
      <c r="P115" s="610"/>
      <c r="Q115" s="610"/>
      <c r="R115" s="611"/>
      <c r="S115" s="542"/>
      <c r="T115" s="529"/>
      <c r="V115" s="205" t="b">
        <f t="shared" si="17"/>
        <v>0</v>
      </c>
      <c r="W115" s="205"/>
      <c r="X115" s="205" t="b">
        <f t="shared" si="18"/>
        <v>0</v>
      </c>
      <c r="Y115" s="205"/>
      <c r="Z115" s="205" t="b">
        <f t="shared" si="19"/>
        <v>1</v>
      </c>
      <c r="AG115" s="193" t="s">
        <v>607</v>
      </c>
    </row>
    <row r="116" spans="2:33" ht="36" customHeight="1">
      <c r="B116" s="208"/>
      <c r="C116" s="258"/>
      <c r="D116" s="610" t="s">
        <v>375</v>
      </c>
      <c r="E116" s="610"/>
      <c r="F116" s="610"/>
      <c r="G116" s="610"/>
      <c r="H116" s="610"/>
      <c r="I116" s="610"/>
      <c r="J116" s="611"/>
      <c r="K116" s="258"/>
      <c r="L116" s="610" t="s">
        <v>375</v>
      </c>
      <c r="M116" s="610"/>
      <c r="N116" s="610"/>
      <c r="O116" s="610"/>
      <c r="P116" s="610"/>
      <c r="Q116" s="610"/>
      <c r="R116" s="611"/>
      <c r="S116" s="542"/>
      <c r="T116" s="529"/>
      <c r="V116" s="205" t="b">
        <f t="shared" si="17"/>
        <v>0</v>
      </c>
      <c r="W116" s="205"/>
      <c r="X116" s="205" t="b">
        <f t="shared" si="18"/>
        <v>0</v>
      </c>
      <c r="Y116" s="205"/>
      <c r="Z116" s="205" t="b">
        <f t="shared" si="19"/>
        <v>1</v>
      </c>
      <c r="AG116" s="193" t="s">
        <v>608</v>
      </c>
    </row>
    <row r="117" spans="2:33" ht="30" customHeight="1">
      <c r="B117" s="208"/>
      <c r="C117" s="245"/>
      <c r="D117" s="610" t="s">
        <v>376</v>
      </c>
      <c r="E117" s="610"/>
      <c r="F117" s="610"/>
      <c r="G117" s="610"/>
      <c r="H117" s="610"/>
      <c r="I117" s="610"/>
      <c r="J117" s="611"/>
      <c r="K117" s="245"/>
      <c r="L117" s="610" t="s">
        <v>376</v>
      </c>
      <c r="M117" s="610"/>
      <c r="N117" s="610"/>
      <c r="O117" s="610"/>
      <c r="P117" s="610"/>
      <c r="Q117" s="610"/>
      <c r="R117" s="611"/>
      <c r="S117" s="542"/>
      <c r="T117" s="529"/>
      <c r="V117" s="205" t="b">
        <f t="shared" si="17"/>
        <v>0</v>
      </c>
      <c r="W117" s="205"/>
      <c r="X117" s="205" t="b">
        <f t="shared" si="18"/>
        <v>0</v>
      </c>
      <c r="Y117" s="205"/>
      <c r="Z117" s="205" t="b">
        <f t="shared" si="19"/>
        <v>1</v>
      </c>
      <c r="AG117" s="193" t="s">
        <v>606</v>
      </c>
    </row>
    <row r="118" spans="2:33" ht="21" customHeight="1">
      <c r="B118" s="208"/>
      <c r="C118" s="258"/>
      <c r="D118" s="254" t="s">
        <v>591</v>
      </c>
      <c r="E118" s="255"/>
      <c r="F118" s="256"/>
      <c r="G118" s="256"/>
      <c r="H118" s="256"/>
      <c r="I118" s="256"/>
      <c r="J118" s="254"/>
      <c r="K118" s="258"/>
      <c r="L118" s="254" t="s">
        <v>591</v>
      </c>
      <c r="M118" s="255"/>
      <c r="N118" s="256"/>
      <c r="O118" s="256"/>
      <c r="P118" s="256"/>
      <c r="Q118" s="256"/>
      <c r="R118" s="254"/>
      <c r="S118" s="542"/>
      <c r="T118" s="529"/>
      <c r="V118" s="205" t="b">
        <f t="shared" si="17"/>
        <v>0</v>
      </c>
      <c r="W118" s="205"/>
      <c r="X118" s="205" t="b">
        <f t="shared" si="18"/>
        <v>0</v>
      </c>
      <c r="Y118" s="205"/>
      <c r="Z118" s="205" t="b">
        <f t="shared" si="19"/>
        <v>1</v>
      </c>
      <c r="AG118" s="193" t="s">
        <v>608</v>
      </c>
    </row>
    <row r="119" spans="2:33" ht="20.100000000000001" customHeight="1">
      <c r="B119" s="214"/>
      <c r="C119" s="477" t="s">
        <v>250</v>
      </c>
      <c r="D119" s="478"/>
      <c r="E119" s="450"/>
      <c r="F119" s="450"/>
      <c r="G119" s="450"/>
      <c r="H119" s="450"/>
      <c r="I119" s="450"/>
      <c r="J119" s="451"/>
      <c r="K119" s="477" t="s">
        <v>250</v>
      </c>
      <c r="L119" s="478"/>
      <c r="M119" s="450"/>
      <c r="N119" s="450"/>
      <c r="O119" s="450"/>
      <c r="P119" s="450"/>
      <c r="Q119" s="450"/>
      <c r="R119" s="451"/>
      <c r="S119" s="554"/>
      <c r="T119" s="543"/>
      <c r="V119" s="205"/>
      <c r="W119" s="205"/>
      <c r="X119" s="205"/>
      <c r="Y119" s="205"/>
      <c r="Z119" s="205" t="b">
        <f>IF(E119=M119,TRUE,FALSE)</f>
        <v>1</v>
      </c>
      <c r="AG119" s="193" t="s">
        <v>609</v>
      </c>
    </row>
    <row r="120" spans="2:33" ht="45" customHeight="1">
      <c r="B120" s="259" t="s">
        <v>610</v>
      </c>
      <c r="C120" s="241" t="s">
        <v>206</v>
      </c>
      <c r="D120" s="260" t="s">
        <v>611</v>
      </c>
      <c r="E120" s="224"/>
      <c r="F120" s="608" t="s">
        <v>379</v>
      </c>
      <c r="G120" s="608"/>
      <c r="H120" s="608"/>
      <c r="I120" s="608"/>
      <c r="J120" s="609"/>
      <c r="K120" s="241" t="s">
        <v>206</v>
      </c>
      <c r="L120" s="260" t="s">
        <v>611</v>
      </c>
      <c r="M120" s="224"/>
      <c r="N120" s="608" t="s">
        <v>379</v>
      </c>
      <c r="O120" s="608"/>
      <c r="P120" s="608"/>
      <c r="Q120" s="608"/>
      <c r="R120" s="609"/>
      <c r="S120" s="212" t="str">
        <f>IF(COUNTIF(Z120,FALSE)&lt;1,"無","有")</f>
        <v>無</v>
      </c>
      <c r="T120" s="213"/>
      <c r="V120" s="205"/>
      <c r="W120" s="205"/>
      <c r="X120" s="205"/>
      <c r="Y120" s="205"/>
      <c r="Z120" s="205" t="b">
        <f>IF(C120&amp;F120=K120&amp;N120,TRUE,FALSE)</f>
        <v>1</v>
      </c>
      <c r="AC120" s="206" t="s">
        <v>53</v>
      </c>
      <c r="AD120" s="207" t="str">
        <f>IF(S120="有",IF(T120="","（エラー）未記入","（正常）記入済み"),"記入不要")</f>
        <v>記入不要</v>
      </c>
      <c r="AG120" s="193" t="s">
        <v>612</v>
      </c>
    </row>
    <row r="121" spans="2:33" ht="45" customHeight="1">
      <c r="B121" s="259" t="s">
        <v>613</v>
      </c>
      <c r="C121" s="241" t="s">
        <v>206</v>
      </c>
      <c r="D121" s="211" t="s">
        <v>611</v>
      </c>
      <c r="E121" s="234"/>
      <c r="F121" s="608" t="s">
        <v>379</v>
      </c>
      <c r="G121" s="608"/>
      <c r="H121" s="608"/>
      <c r="I121" s="608"/>
      <c r="J121" s="609"/>
      <c r="K121" s="241" t="s">
        <v>206</v>
      </c>
      <c r="L121" s="211" t="s">
        <v>611</v>
      </c>
      <c r="M121" s="234"/>
      <c r="N121" s="608" t="s">
        <v>379</v>
      </c>
      <c r="O121" s="608"/>
      <c r="P121" s="608"/>
      <c r="Q121" s="608"/>
      <c r="R121" s="609"/>
      <c r="S121" s="212" t="str">
        <f>IF(COUNTIF(Z121,FALSE)&lt;1,"無","有")</f>
        <v>無</v>
      </c>
      <c r="T121" s="213"/>
      <c r="V121" s="205"/>
      <c r="W121" s="205"/>
      <c r="X121" s="205"/>
      <c r="Y121" s="205"/>
      <c r="Z121" s="205" t="b">
        <f>IF(C121&amp;F121=K121&amp;N121,TRUE,FALSE)</f>
        <v>1</v>
      </c>
      <c r="AC121" s="206" t="s">
        <v>53</v>
      </c>
      <c r="AD121" s="207" t="str">
        <f>IF(S121="有",IF(T121="","（エラー）未記入","（正常）記入済み"),"記入不要")</f>
        <v>記入不要</v>
      </c>
      <c r="AG121" s="193" t="s">
        <v>614</v>
      </c>
    </row>
    <row r="122" spans="2:33" ht="21" customHeight="1">
      <c r="B122" s="597" t="s">
        <v>615</v>
      </c>
      <c r="C122" s="245" t="s">
        <v>257</v>
      </c>
      <c r="D122" s="261" t="s">
        <v>616</v>
      </c>
      <c r="E122" s="261"/>
      <c r="F122" s="221"/>
      <c r="G122" s="221"/>
      <c r="H122" s="221"/>
      <c r="I122" s="221"/>
      <c r="J122" s="221"/>
      <c r="K122" s="221"/>
      <c r="L122" s="261"/>
      <c r="M122" s="261"/>
      <c r="N122" s="221"/>
      <c r="O122" s="221"/>
      <c r="P122" s="221"/>
      <c r="Q122" s="221"/>
      <c r="R122" s="231"/>
      <c r="S122" s="601"/>
      <c r="T122" s="603"/>
      <c r="AG122" s="193" t="s">
        <v>617</v>
      </c>
    </row>
    <row r="123" spans="2:33" ht="21" customHeight="1">
      <c r="B123" s="598"/>
      <c r="C123" s="245"/>
      <c r="D123" s="221" t="s">
        <v>618</v>
      </c>
      <c r="E123" s="221"/>
      <c r="F123" s="221"/>
      <c r="G123" s="221"/>
      <c r="H123" s="221"/>
      <c r="I123" s="221"/>
      <c r="J123" s="221"/>
      <c r="K123" s="221"/>
      <c r="L123" s="221"/>
      <c r="M123" s="221"/>
      <c r="N123" s="221"/>
      <c r="O123" s="221"/>
      <c r="P123" s="221"/>
      <c r="Q123" s="221"/>
      <c r="R123" s="231"/>
      <c r="S123" s="601"/>
      <c r="T123" s="603"/>
      <c r="AG123" s="193" t="s">
        <v>619</v>
      </c>
    </row>
    <row r="124" spans="2:33" ht="30" customHeight="1">
      <c r="B124" s="262" t="s">
        <v>620</v>
      </c>
      <c r="C124" s="605" t="s">
        <v>621</v>
      </c>
      <c r="D124" s="606"/>
      <c r="E124" s="606"/>
      <c r="F124" s="606"/>
      <c r="G124" s="606"/>
      <c r="H124" s="606"/>
      <c r="I124" s="606"/>
      <c r="J124" s="606"/>
      <c r="K124" s="606"/>
      <c r="L124" s="606"/>
      <c r="M124" s="606"/>
      <c r="N124" s="606"/>
      <c r="O124" s="606"/>
      <c r="P124" s="606"/>
      <c r="Q124" s="606"/>
      <c r="R124" s="607"/>
      <c r="S124" s="602"/>
      <c r="T124" s="604"/>
      <c r="AG124" s="193" t="s">
        <v>622</v>
      </c>
    </row>
    <row r="125" spans="2:33" ht="21" customHeight="1">
      <c r="B125" s="234" t="s">
        <v>250</v>
      </c>
      <c r="C125" s="583"/>
      <c r="D125" s="584"/>
      <c r="E125" s="584"/>
      <c r="F125" s="584"/>
      <c r="G125" s="584"/>
      <c r="H125" s="584"/>
      <c r="I125" s="584"/>
      <c r="J125" s="584"/>
      <c r="K125" s="583"/>
      <c r="L125" s="584"/>
      <c r="M125" s="584"/>
      <c r="N125" s="584"/>
      <c r="O125" s="584"/>
      <c r="P125" s="584"/>
      <c r="Q125" s="584"/>
      <c r="R125" s="584"/>
      <c r="S125" s="235" t="str">
        <f>IF(COUNTIF(Z125,FALSE)&lt;1,"無","有")</f>
        <v>無</v>
      </c>
      <c r="T125" s="236"/>
      <c r="V125" s="205"/>
      <c r="W125" s="205"/>
      <c r="X125" s="205"/>
      <c r="Y125" s="205"/>
      <c r="Z125" s="205" t="b">
        <f>IF(C125=K125,TRUE,FALSE)</f>
        <v>1</v>
      </c>
      <c r="AC125" s="206" t="s">
        <v>53</v>
      </c>
      <c r="AD125" s="207" t="str">
        <f>IF(S125="有",IF(T125="","（エラー）未記入","（正常）記入済み"),"記入不要")</f>
        <v>記入不要</v>
      </c>
      <c r="AG125" s="193" t="s">
        <v>623</v>
      </c>
    </row>
    <row r="126" spans="2:33" ht="18">
      <c r="AG126" s="193" t="s">
        <v>624</v>
      </c>
    </row>
    <row r="127" spans="2:33" ht="18">
      <c r="AG127" s="193" t="s">
        <v>625</v>
      </c>
    </row>
    <row r="128" spans="2:33" ht="18">
      <c r="AG128" s="193" t="s">
        <v>626</v>
      </c>
    </row>
    <row r="129" spans="33:33" ht="18">
      <c r="AG129" s="193" t="s">
        <v>627</v>
      </c>
    </row>
    <row r="130" spans="33:33" ht="18">
      <c r="AG130" s="193" t="s">
        <v>628</v>
      </c>
    </row>
    <row r="131" spans="33:33" ht="18">
      <c r="AG131" s="193" t="s">
        <v>629</v>
      </c>
    </row>
    <row r="132" spans="33:33" ht="18">
      <c r="AG132" s="193" t="s">
        <v>630</v>
      </c>
    </row>
    <row r="133" spans="33:33" ht="18">
      <c r="AG133" s="193" t="s">
        <v>631</v>
      </c>
    </row>
    <row r="134" spans="33:33" ht="18">
      <c r="AG134" s="193" t="s">
        <v>632</v>
      </c>
    </row>
    <row r="135" spans="33:33" ht="18">
      <c r="AG135" s="193" t="s">
        <v>633</v>
      </c>
    </row>
    <row r="136" spans="33:33" ht="18">
      <c r="AG136" s="193" t="s">
        <v>634</v>
      </c>
    </row>
    <row r="137" spans="33:33" ht="18">
      <c r="AG137" s="193" t="s">
        <v>635</v>
      </c>
    </row>
    <row r="138" spans="33:33" ht="18">
      <c r="AG138" s="193" t="s">
        <v>636</v>
      </c>
    </row>
    <row r="139" spans="33:33" ht="18">
      <c r="AG139" s="193" t="s">
        <v>637</v>
      </c>
    </row>
    <row r="140" spans="33:33" ht="18">
      <c r="AG140" s="193" t="s">
        <v>638</v>
      </c>
    </row>
    <row r="141" spans="33:33" ht="18">
      <c r="AG141" s="193" t="s">
        <v>639</v>
      </c>
    </row>
    <row r="142" spans="33:33" ht="18">
      <c r="AG142" s="193" t="s">
        <v>640</v>
      </c>
    </row>
    <row r="143" spans="33:33" ht="18">
      <c r="AG143" s="193" t="s">
        <v>641</v>
      </c>
    </row>
    <row r="144" spans="33:33" ht="18">
      <c r="AG144" s="193" t="s">
        <v>642</v>
      </c>
    </row>
    <row r="145" spans="33:33" ht="18">
      <c r="AG145" s="193" t="s">
        <v>643</v>
      </c>
    </row>
    <row r="146" spans="33:33" ht="18">
      <c r="AG146" s="193" t="s">
        <v>644</v>
      </c>
    </row>
    <row r="147" spans="33:33" ht="18">
      <c r="AG147" s="193" t="s">
        <v>645</v>
      </c>
    </row>
    <row r="148" spans="33:33" ht="18">
      <c r="AG148" s="193" t="s">
        <v>646</v>
      </c>
    </row>
    <row r="149" spans="33:33" ht="18">
      <c r="AG149" s="193" t="s">
        <v>647</v>
      </c>
    </row>
    <row r="150" spans="33:33" ht="18">
      <c r="AG150" s="193" t="s">
        <v>648</v>
      </c>
    </row>
    <row r="151" spans="33:33" ht="18">
      <c r="AG151" s="193" t="s">
        <v>649</v>
      </c>
    </row>
    <row r="152" spans="33:33" ht="18">
      <c r="AG152" s="193" t="s">
        <v>650</v>
      </c>
    </row>
    <row r="153" spans="33:33" ht="18">
      <c r="AG153" s="193" t="s">
        <v>651</v>
      </c>
    </row>
    <row r="154" spans="33:33" ht="18">
      <c r="AG154" s="193" t="s">
        <v>652</v>
      </c>
    </row>
    <row r="155" spans="33:33" ht="18">
      <c r="AG155" s="193" t="s">
        <v>653</v>
      </c>
    </row>
    <row r="156" spans="33:33" ht="18">
      <c r="AG156" s="193" t="s">
        <v>654</v>
      </c>
    </row>
    <row r="157" spans="33:33" ht="18">
      <c r="AG157" s="193" t="s">
        <v>655</v>
      </c>
    </row>
    <row r="158" spans="33:33" ht="18">
      <c r="AG158" s="193" t="s">
        <v>656</v>
      </c>
    </row>
    <row r="159" spans="33:33" ht="18">
      <c r="AG159" s="193" t="s">
        <v>657</v>
      </c>
    </row>
    <row r="160" spans="33:33" ht="18">
      <c r="AG160" s="193" t="s">
        <v>658</v>
      </c>
    </row>
    <row r="161" spans="33:33" ht="18">
      <c r="AG161" s="193" t="s">
        <v>659</v>
      </c>
    </row>
    <row r="162" spans="33:33" ht="18">
      <c r="AG162" s="193" t="s">
        <v>660</v>
      </c>
    </row>
    <row r="163" spans="33:33" ht="18">
      <c r="AG163" s="193" t="s">
        <v>661</v>
      </c>
    </row>
    <row r="164" spans="33:33" ht="18">
      <c r="AG164" s="193" t="s">
        <v>662</v>
      </c>
    </row>
    <row r="165" spans="33:33" ht="18">
      <c r="AG165" s="193" t="s">
        <v>663</v>
      </c>
    </row>
    <row r="166" spans="33:33" ht="18">
      <c r="AG166" s="193" t="s">
        <v>664</v>
      </c>
    </row>
    <row r="167" spans="33:33" ht="18">
      <c r="AG167" s="193" t="s">
        <v>665</v>
      </c>
    </row>
    <row r="168" spans="33:33" ht="18">
      <c r="AG168" s="193" t="s">
        <v>666</v>
      </c>
    </row>
    <row r="169" spans="33:33" ht="18">
      <c r="AG169" s="193" t="s">
        <v>667</v>
      </c>
    </row>
    <row r="170" spans="33:33" ht="18">
      <c r="AG170" s="193" t="s">
        <v>668</v>
      </c>
    </row>
    <row r="171" spans="33:33" ht="18">
      <c r="AG171" s="193" t="s">
        <v>669</v>
      </c>
    </row>
    <row r="172" spans="33:33" ht="18">
      <c r="AG172" s="193" t="s">
        <v>670</v>
      </c>
    </row>
    <row r="173" spans="33:33" ht="18">
      <c r="AG173" s="193" t="s">
        <v>671</v>
      </c>
    </row>
    <row r="174" spans="33:33" ht="18">
      <c r="AG174" s="193" t="s">
        <v>672</v>
      </c>
    </row>
    <row r="175" spans="33:33" ht="18">
      <c r="AG175" s="193" t="s">
        <v>673</v>
      </c>
    </row>
    <row r="176" spans="33:33" ht="18">
      <c r="AG176" s="193" t="s">
        <v>674</v>
      </c>
    </row>
    <row r="177" spans="33:33" ht="18">
      <c r="AG177" s="193" t="s">
        <v>675</v>
      </c>
    </row>
    <row r="178" spans="33:33" ht="18">
      <c r="AG178" s="193" t="s">
        <v>676</v>
      </c>
    </row>
    <row r="179" spans="33:33" ht="18">
      <c r="AG179" s="193" t="s">
        <v>677</v>
      </c>
    </row>
    <row r="180" spans="33:33" ht="18">
      <c r="AG180" s="193" t="s">
        <v>678</v>
      </c>
    </row>
    <row r="181" spans="33:33" ht="18">
      <c r="AG181" s="193" t="s">
        <v>679</v>
      </c>
    </row>
    <row r="182" spans="33:33" ht="18">
      <c r="AG182" s="193" t="s">
        <v>680</v>
      </c>
    </row>
    <row r="183" spans="33:33" ht="18">
      <c r="AG183" s="193" t="s">
        <v>681</v>
      </c>
    </row>
    <row r="184" spans="33:33" ht="18">
      <c r="AG184" s="193" t="s">
        <v>682</v>
      </c>
    </row>
    <row r="185" spans="33:33" ht="18">
      <c r="AG185" s="193" t="s">
        <v>683</v>
      </c>
    </row>
    <row r="186" spans="33:33" ht="18">
      <c r="AG186" s="193" t="s">
        <v>684</v>
      </c>
    </row>
    <row r="187" spans="33:33" ht="18">
      <c r="AG187" s="193" t="s">
        <v>685</v>
      </c>
    </row>
    <row r="188" spans="33:33" ht="18">
      <c r="AG188" s="193" t="s">
        <v>686</v>
      </c>
    </row>
    <row r="189" spans="33:33" ht="18">
      <c r="AG189" s="193" t="s">
        <v>687</v>
      </c>
    </row>
  </sheetData>
  <mergeCells count="238">
    <mergeCell ref="C125:J125"/>
    <mergeCell ref="K125:R125"/>
    <mergeCell ref="F120:J120"/>
    <mergeCell ref="N120:R120"/>
    <mergeCell ref="F121:J121"/>
    <mergeCell ref="N121:R121"/>
    <mergeCell ref="T113:T119"/>
    <mergeCell ref="D114:J114"/>
    <mergeCell ref="L114:R114"/>
    <mergeCell ref="D115:J115"/>
    <mergeCell ref="L115:R115"/>
    <mergeCell ref="D116:J116"/>
    <mergeCell ref="L116:R116"/>
    <mergeCell ref="D117:J117"/>
    <mergeCell ref="L117:R117"/>
    <mergeCell ref="C119:D119"/>
    <mergeCell ref="E119:J119"/>
    <mergeCell ref="K119:L119"/>
    <mergeCell ref="M119:R119"/>
    <mergeCell ref="S106:S112"/>
    <mergeCell ref="T106:T112"/>
    <mergeCell ref="D110:J110"/>
    <mergeCell ref="L110:R110"/>
    <mergeCell ref="C112:D112"/>
    <mergeCell ref="E112:J112"/>
    <mergeCell ref="K112:L112"/>
    <mergeCell ref="M112:R112"/>
    <mergeCell ref="B122:B123"/>
    <mergeCell ref="S122:S124"/>
    <mergeCell ref="S113:S119"/>
    <mergeCell ref="T122:T124"/>
    <mergeCell ref="C124:R124"/>
    <mergeCell ref="F99:J99"/>
    <mergeCell ref="L99:M99"/>
    <mergeCell ref="N99:R99"/>
    <mergeCell ref="D101:E101"/>
    <mergeCell ref="F101:J101"/>
    <mergeCell ref="L101:M101"/>
    <mergeCell ref="N101:R101"/>
    <mergeCell ref="B86:B87"/>
    <mergeCell ref="D113:J113"/>
    <mergeCell ref="L113:R113"/>
    <mergeCell ref="L102:R102"/>
    <mergeCell ref="D103:J103"/>
    <mergeCell ref="L103:R103"/>
    <mergeCell ref="C105:D105"/>
    <mergeCell ref="E105:J105"/>
    <mergeCell ref="K105:L105"/>
    <mergeCell ref="M105:R105"/>
    <mergeCell ref="B106:B107"/>
    <mergeCell ref="T86:T105"/>
    <mergeCell ref="D88:J88"/>
    <mergeCell ref="L88:R88"/>
    <mergeCell ref="D89:J89"/>
    <mergeCell ref="L89:R89"/>
    <mergeCell ref="C78:J78"/>
    <mergeCell ref="K78:R78"/>
    <mergeCell ref="B80:T80"/>
    <mergeCell ref="C81:H81"/>
    <mergeCell ref="D82:R82"/>
    <mergeCell ref="C83:G83"/>
    <mergeCell ref="H83:R83"/>
    <mergeCell ref="D90:J90"/>
    <mergeCell ref="L90:R90"/>
    <mergeCell ref="D96:J96"/>
    <mergeCell ref="L96:R96"/>
    <mergeCell ref="D97:J97"/>
    <mergeCell ref="L97:R97"/>
    <mergeCell ref="C84:G84"/>
    <mergeCell ref="H84:R84"/>
    <mergeCell ref="C85:G85"/>
    <mergeCell ref="H85:R85"/>
    <mergeCell ref="D102:J102"/>
    <mergeCell ref="D99:E99"/>
    <mergeCell ref="S61:S77"/>
    <mergeCell ref="T61:T77"/>
    <mergeCell ref="C77:D77"/>
    <mergeCell ref="E77:J77"/>
    <mergeCell ref="K77:L77"/>
    <mergeCell ref="M77:R77"/>
    <mergeCell ref="S59:S60"/>
    <mergeCell ref="T59:T60"/>
    <mergeCell ref="C60:D60"/>
    <mergeCell ref="E60:J60"/>
    <mergeCell ref="K60:L60"/>
    <mergeCell ref="M60:R60"/>
    <mergeCell ref="C59:D59"/>
    <mergeCell ref="E59:J59"/>
    <mergeCell ref="K59:L59"/>
    <mergeCell ref="M59:R59"/>
    <mergeCell ref="F54:J54"/>
    <mergeCell ref="N54:R54"/>
    <mergeCell ref="F55:J55"/>
    <mergeCell ref="N55:R55"/>
    <mergeCell ref="F57:J57"/>
    <mergeCell ref="N57:R57"/>
    <mergeCell ref="S47:S58"/>
    <mergeCell ref="T47:T58"/>
    <mergeCell ref="F48:J48"/>
    <mergeCell ref="N48:R48"/>
    <mergeCell ref="F49:J49"/>
    <mergeCell ref="N49:R49"/>
    <mergeCell ref="F51:J51"/>
    <mergeCell ref="N51:R51"/>
    <mergeCell ref="F52:J52"/>
    <mergeCell ref="N52:R52"/>
    <mergeCell ref="F58:J58"/>
    <mergeCell ref="N58:R58"/>
    <mergeCell ref="D38:J38"/>
    <mergeCell ref="L38:R38"/>
    <mergeCell ref="S38:S46"/>
    <mergeCell ref="T38:T46"/>
    <mergeCell ref="D39:J39"/>
    <mergeCell ref="L39:R39"/>
    <mergeCell ref="D40:J40"/>
    <mergeCell ref="L40:R40"/>
    <mergeCell ref="D41:J41"/>
    <mergeCell ref="L41:R41"/>
    <mergeCell ref="D45:J45"/>
    <mergeCell ref="L45:R45"/>
    <mergeCell ref="C46:D46"/>
    <mergeCell ref="E46:J46"/>
    <mergeCell ref="K46:L46"/>
    <mergeCell ref="M46:R46"/>
    <mergeCell ref="D42:J42"/>
    <mergeCell ref="L42:R42"/>
    <mergeCell ref="D43:J43"/>
    <mergeCell ref="L43:R43"/>
    <mergeCell ref="D44:J44"/>
    <mergeCell ref="L44:R44"/>
    <mergeCell ref="M26:R26"/>
    <mergeCell ref="D29:J29"/>
    <mergeCell ref="L29:R29"/>
    <mergeCell ref="S29:S37"/>
    <mergeCell ref="T29:T37"/>
    <mergeCell ref="B30:B31"/>
    <mergeCell ref="D30:J30"/>
    <mergeCell ref="L30:R30"/>
    <mergeCell ref="D31:J31"/>
    <mergeCell ref="L31:R31"/>
    <mergeCell ref="D32:J32"/>
    <mergeCell ref="D36:J36"/>
    <mergeCell ref="L36:R36"/>
    <mergeCell ref="C37:D37"/>
    <mergeCell ref="E37:J37"/>
    <mergeCell ref="K37:L37"/>
    <mergeCell ref="M37:R37"/>
    <mergeCell ref="L32:R32"/>
    <mergeCell ref="D33:J33"/>
    <mergeCell ref="L33:R33"/>
    <mergeCell ref="D34:J34"/>
    <mergeCell ref="L34:R34"/>
    <mergeCell ref="D35:J35"/>
    <mergeCell ref="L35:R35"/>
    <mergeCell ref="T14:T28"/>
    <mergeCell ref="C15:D15"/>
    <mergeCell ref="E15:J15"/>
    <mergeCell ref="K15:L15"/>
    <mergeCell ref="M15:R15"/>
    <mergeCell ref="C16:D16"/>
    <mergeCell ref="E16:J16"/>
    <mergeCell ref="K16:L16"/>
    <mergeCell ref="M16:R16"/>
    <mergeCell ref="C17:D17"/>
    <mergeCell ref="E22:J22"/>
    <mergeCell ref="M22:R22"/>
    <mergeCell ref="E23:J23"/>
    <mergeCell ref="M23:R23"/>
    <mergeCell ref="E24:J24"/>
    <mergeCell ref="M24:R24"/>
    <mergeCell ref="M18:R18"/>
    <mergeCell ref="E19:J19"/>
    <mergeCell ref="M19:R19"/>
    <mergeCell ref="E20:J20"/>
    <mergeCell ref="M20:R20"/>
    <mergeCell ref="E21:J21"/>
    <mergeCell ref="M21:R21"/>
    <mergeCell ref="C27:D27"/>
    <mergeCell ref="B14:B28"/>
    <mergeCell ref="C14:D14"/>
    <mergeCell ref="E14:J14"/>
    <mergeCell ref="K14:L14"/>
    <mergeCell ref="M14:R14"/>
    <mergeCell ref="S14:S28"/>
    <mergeCell ref="E17:J17"/>
    <mergeCell ref="K17:L17"/>
    <mergeCell ref="M17:R17"/>
    <mergeCell ref="E18:J18"/>
    <mergeCell ref="E27:J27"/>
    <mergeCell ref="K27:L27"/>
    <mergeCell ref="M27:R27"/>
    <mergeCell ref="C28:D28"/>
    <mergeCell ref="E28:J28"/>
    <mergeCell ref="K28:L28"/>
    <mergeCell ref="M28:R28"/>
    <mergeCell ref="C25:D25"/>
    <mergeCell ref="E25:J25"/>
    <mergeCell ref="K25:L25"/>
    <mergeCell ref="M25:R25"/>
    <mergeCell ref="C26:D26"/>
    <mergeCell ref="E26:J26"/>
    <mergeCell ref="K26:L26"/>
    <mergeCell ref="T9:T13"/>
    <mergeCell ref="C10:G10"/>
    <mergeCell ref="H10:J10"/>
    <mergeCell ref="K10:O10"/>
    <mergeCell ref="P10:R10"/>
    <mergeCell ref="C11:G11"/>
    <mergeCell ref="H11:J11"/>
    <mergeCell ref="K11:O11"/>
    <mergeCell ref="P11:R11"/>
    <mergeCell ref="C12:G12"/>
    <mergeCell ref="H12:J12"/>
    <mergeCell ref="K12:O12"/>
    <mergeCell ref="P12:R12"/>
    <mergeCell ref="C13:G13"/>
    <mergeCell ref="H13:J13"/>
    <mergeCell ref="K13:O13"/>
    <mergeCell ref="P13:R13"/>
    <mergeCell ref="S9:S13"/>
    <mergeCell ref="E8:H8"/>
    <mergeCell ref="M8:P8"/>
    <mergeCell ref="C9:G9"/>
    <mergeCell ref="H9:J9"/>
    <mergeCell ref="K9:O9"/>
    <mergeCell ref="P9:R9"/>
    <mergeCell ref="E6:H6"/>
    <mergeCell ref="M6:P6"/>
    <mergeCell ref="S6:S7"/>
    <mergeCell ref="T6:T7"/>
    <mergeCell ref="E7:H7"/>
    <mergeCell ref="M7:P7"/>
    <mergeCell ref="AC1:AD1"/>
    <mergeCell ref="V4:W4"/>
    <mergeCell ref="X4:Y4"/>
    <mergeCell ref="Z4:AA4"/>
    <mergeCell ref="C5:J5"/>
    <mergeCell ref="K5:R5"/>
  </mergeCells>
  <phoneticPr fontId="3"/>
  <conditionalFormatting sqref="T6:T47 T59:T77">
    <cfRule type="expression" dxfId="172" priority="78">
      <formula>$S6="無"</formula>
    </cfRule>
  </conditionalFormatting>
  <conditionalFormatting sqref="D18:D24 L18:L24">
    <cfRule type="expression" dxfId="171" priority="79">
      <formula>#REF!=TRUE</formula>
    </cfRule>
    <cfRule type="expression" dxfId="170" priority="80">
      <formula>$AH$48=TRUE</formula>
    </cfRule>
  </conditionalFormatting>
  <conditionalFormatting sqref="AD1:AD77 AD79:AD80 AD126:AD1048576 AD87:AD105 AD114:AD119">
    <cfRule type="containsText" dxfId="169" priority="75" operator="containsText" text="（注意）">
      <formula>NOT(ISERROR(SEARCH("（注意）",AD1)))</formula>
    </cfRule>
    <cfRule type="containsText" dxfId="168" priority="76" operator="containsText" text="（正常）">
      <formula>NOT(ISERROR(SEARCH("（正常）",AD1)))</formula>
    </cfRule>
    <cfRule type="containsText" dxfId="167" priority="77" operator="containsText" text="（エラー）">
      <formula>NOT(ISERROR(SEARCH("（エラー）",AD1)))</formula>
    </cfRule>
  </conditionalFormatting>
  <conditionalFormatting sqref="T78">
    <cfRule type="expression" dxfId="166" priority="74">
      <formula>$S78="無"</formula>
    </cfRule>
  </conditionalFormatting>
  <conditionalFormatting sqref="AD78">
    <cfRule type="containsText" dxfId="165" priority="71" operator="containsText" text="（注意）">
      <formula>NOT(ISERROR(SEARCH("（注意）",AD78)))</formula>
    </cfRule>
    <cfRule type="containsText" dxfId="164" priority="72" operator="containsText" text="（正常）">
      <formula>NOT(ISERROR(SEARCH("（正常）",AD78)))</formula>
    </cfRule>
    <cfRule type="containsText" dxfId="163" priority="73" operator="containsText" text="（エラー）">
      <formula>NOT(ISERROR(SEARCH("（エラー）",AD78)))</formula>
    </cfRule>
  </conditionalFormatting>
  <conditionalFormatting sqref="AD107:AD112 AD122:AD124">
    <cfRule type="containsText" dxfId="162" priority="68" operator="containsText" text="（注意）">
      <formula>NOT(ISERROR(SEARCH("（注意）",AD107)))</formula>
    </cfRule>
    <cfRule type="containsText" dxfId="161" priority="69" operator="containsText" text="（正常）">
      <formula>NOT(ISERROR(SEARCH("（正常）",AD107)))</formula>
    </cfRule>
    <cfRule type="containsText" dxfId="160" priority="70" operator="containsText" text="（エラー）">
      <formula>NOT(ISERROR(SEARCH("（エラー）",AD107)))</formula>
    </cfRule>
  </conditionalFormatting>
  <conditionalFormatting sqref="AD82">
    <cfRule type="containsText" dxfId="159" priority="65" operator="containsText" text="（注意）">
      <formula>NOT(ISERROR(SEARCH("（注意）",AD82)))</formula>
    </cfRule>
    <cfRule type="containsText" dxfId="158" priority="66" operator="containsText" text="（正常）">
      <formula>NOT(ISERROR(SEARCH("（正常）",AD82)))</formula>
    </cfRule>
    <cfRule type="containsText" dxfId="157" priority="67" operator="containsText" text="（エラー）">
      <formula>NOT(ISERROR(SEARCH("（エラー）",AD82)))</formula>
    </cfRule>
  </conditionalFormatting>
  <conditionalFormatting sqref="AD84">
    <cfRule type="containsText" dxfId="156" priority="62" operator="containsText" text="（注意）">
      <formula>NOT(ISERROR(SEARCH("（注意）",AD84)))</formula>
    </cfRule>
    <cfRule type="containsText" dxfId="155" priority="63" operator="containsText" text="（正常）">
      <formula>NOT(ISERROR(SEARCH("（正常）",AD84)))</formula>
    </cfRule>
    <cfRule type="containsText" dxfId="154" priority="64" operator="containsText" text="（エラー）">
      <formula>NOT(ISERROR(SEARCH("（エラー）",AD84)))</formula>
    </cfRule>
  </conditionalFormatting>
  <conditionalFormatting sqref="AD85">
    <cfRule type="containsText" dxfId="153" priority="59" operator="containsText" text="（注意）">
      <formula>NOT(ISERROR(SEARCH("（注意）",AD85)))</formula>
    </cfRule>
    <cfRule type="containsText" dxfId="152" priority="60" operator="containsText" text="（正常）">
      <formula>NOT(ISERROR(SEARCH("（正常）",AD85)))</formula>
    </cfRule>
    <cfRule type="containsText" dxfId="151" priority="61" operator="containsText" text="（エラー）">
      <formula>NOT(ISERROR(SEARCH("（エラー）",AD85)))</formula>
    </cfRule>
  </conditionalFormatting>
  <conditionalFormatting sqref="T106">
    <cfRule type="expression" dxfId="150" priority="58">
      <formula>$S106="無"</formula>
    </cfRule>
  </conditionalFormatting>
  <conditionalFormatting sqref="T113">
    <cfRule type="expression" dxfId="149" priority="57">
      <formula>$S113="無"</formula>
    </cfRule>
  </conditionalFormatting>
  <conditionalFormatting sqref="T121">
    <cfRule type="expression" dxfId="148" priority="56">
      <formula>$S121="無"</formula>
    </cfRule>
  </conditionalFormatting>
  <conditionalFormatting sqref="AD106">
    <cfRule type="containsText" dxfId="147" priority="53" operator="containsText" text="（注意）">
      <formula>NOT(ISERROR(SEARCH("（注意）",AD106)))</formula>
    </cfRule>
    <cfRule type="containsText" dxfId="146" priority="54" operator="containsText" text="（正常）">
      <formula>NOT(ISERROR(SEARCH("（正常）",AD106)))</formula>
    </cfRule>
    <cfRule type="containsText" dxfId="145" priority="55" operator="containsText" text="（エラー）">
      <formula>NOT(ISERROR(SEARCH("（エラー）",AD106)))</formula>
    </cfRule>
  </conditionalFormatting>
  <conditionalFormatting sqref="AD113">
    <cfRule type="containsText" dxfId="144" priority="50" operator="containsText" text="（注意）">
      <formula>NOT(ISERROR(SEARCH("（注意）",AD113)))</formula>
    </cfRule>
    <cfRule type="containsText" dxfId="143" priority="51" operator="containsText" text="（正常）">
      <formula>NOT(ISERROR(SEARCH("（正常）",AD113)))</formula>
    </cfRule>
    <cfRule type="containsText" dxfId="142" priority="52" operator="containsText" text="（エラー）">
      <formula>NOT(ISERROR(SEARCH("（エラー）",AD113)))</formula>
    </cfRule>
  </conditionalFormatting>
  <conditionalFormatting sqref="AD121">
    <cfRule type="containsText" dxfId="141" priority="47" operator="containsText" text="（注意）">
      <formula>NOT(ISERROR(SEARCH("（注意）",AD121)))</formula>
    </cfRule>
    <cfRule type="containsText" dxfId="140" priority="48" operator="containsText" text="（正常）">
      <formula>NOT(ISERROR(SEARCH("（正常）",AD121)))</formula>
    </cfRule>
    <cfRule type="containsText" dxfId="139" priority="49" operator="containsText" text="（エラー）">
      <formula>NOT(ISERROR(SEARCH("（エラー）",AD121)))</formula>
    </cfRule>
  </conditionalFormatting>
  <conditionalFormatting sqref="T125">
    <cfRule type="expression" dxfId="138" priority="46">
      <formula>$S125="無"</formula>
    </cfRule>
  </conditionalFormatting>
  <conditionalFormatting sqref="AD125">
    <cfRule type="containsText" dxfId="137" priority="43" operator="containsText" text="（注意）">
      <formula>NOT(ISERROR(SEARCH("（注意）",AD125)))</formula>
    </cfRule>
    <cfRule type="containsText" dxfId="136" priority="44" operator="containsText" text="（正常）">
      <formula>NOT(ISERROR(SEARCH("（正常）",AD125)))</formula>
    </cfRule>
    <cfRule type="containsText" dxfId="135" priority="45" operator="containsText" text="（エラー）">
      <formula>NOT(ISERROR(SEARCH("（エラー）",AD125)))</formula>
    </cfRule>
  </conditionalFormatting>
  <conditionalFormatting sqref="AD83">
    <cfRule type="containsText" dxfId="134" priority="40" operator="containsText" text="（注意）">
      <formula>NOT(ISERROR(SEARCH("（注意）",AD83)))</formula>
    </cfRule>
    <cfRule type="containsText" dxfId="133" priority="41" operator="containsText" text="（正常）">
      <formula>NOT(ISERROR(SEARCH("（正常）",AD83)))</formula>
    </cfRule>
    <cfRule type="containsText" dxfId="132" priority="42" operator="containsText" text="（エラー）">
      <formula>NOT(ISERROR(SEARCH("（エラー）",AD83)))</formula>
    </cfRule>
  </conditionalFormatting>
  <conditionalFormatting sqref="T86">
    <cfRule type="expression" dxfId="131" priority="39">
      <formula>$S86="無"</formula>
    </cfRule>
  </conditionalFormatting>
  <conditionalFormatting sqref="AD86">
    <cfRule type="containsText" dxfId="130" priority="36" operator="containsText" text="（注意）">
      <formula>NOT(ISERROR(SEARCH("（注意）",AD86)))</formula>
    </cfRule>
    <cfRule type="containsText" dxfId="129" priority="37" operator="containsText" text="（正常）">
      <formula>NOT(ISERROR(SEARCH("（正常）",AD86)))</formula>
    </cfRule>
    <cfRule type="containsText" dxfId="128" priority="38" operator="containsText" text="（エラー）">
      <formula>NOT(ISERROR(SEARCH("（エラー）",AD86)))</formula>
    </cfRule>
  </conditionalFormatting>
  <conditionalFormatting sqref="T120">
    <cfRule type="expression" dxfId="127" priority="35">
      <formula>$S120="無"</formula>
    </cfRule>
  </conditionalFormatting>
  <conditionalFormatting sqref="AD120">
    <cfRule type="containsText" dxfId="126" priority="32" operator="containsText" text="（注意）">
      <formula>NOT(ISERROR(SEARCH("（注意）",AD120)))</formula>
    </cfRule>
    <cfRule type="containsText" dxfId="125" priority="33" operator="containsText" text="（正常）">
      <formula>NOT(ISERROR(SEARCH("（正常）",AD120)))</formula>
    </cfRule>
    <cfRule type="containsText" dxfId="124" priority="34" operator="containsText" text="（エラー）">
      <formula>NOT(ISERROR(SEARCH("（エラー）",AD120)))</formula>
    </cfRule>
  </conditionalFormatting>
  <conditionalFormatting sqref="C82:C98 C100 C102:C104 C106:C111 E105 E112 E119 F120:F121 F99 F101 K106:K111 K120:K121 C125:R125 C113:C118 K113:K118 C120:C123">
    <cfRule type="expression" dxfId="123" priority="31">
      <formula>$C$81="無（法律のみの届出）"</formula>
    </cfRule>
  </conditionalFormatting>
  <conditionalFormatting sqref="C83:C98 C100 C102:C104 C106:C111 C125 F99 F101 E105 E112 E119 F120:F121 C113:C118 K113:K118 C120:C123">
    <cfRule type="expression" dxfId="122" priority="29">
      <formula>$C$82="無"</formula>
    </cfRule>
  </conditionalFormatting>
  <conditionalFormatting sqref="K106:K111 K120:K121 K125:R125 K113:K118 C122:C123">
    <cfRule type="expression" dxfId="121" priority="28">
      <formula>$K$82="無"</formula>
    </cfRule>
  </conditionalFormatting>
  <conditionalFormatting sqref="C82:C98 C100 C102:C104 C106:C111 E105 E112 E119 F120:F121 F99 F101 K106:K111 K120:K121 C125:R125 C113:C118 K113:K118 C120:C123">
    <cfRule type="expression" dxfId="120" priority="30">
      <formula>$C$81="無（旧条例下における特例適用のため）"</formula>
    </cfRule>
  </conditionalFormatting>
  <conditionalFormatting sqref="AD81">
    <cfRule type="containsText" dxfId="119" priority="25" operator="containsText" text="（注意）">
      <formula>NOT(ISERROR(SEARCH("（注意）",AD81)))</formula>
    </cfRule>
    <cfRule type="containsText" dxfId="118" priority="26" operator="containsText" text="（正常）">
      <formula>NOT(ISERROR(SEARCH("（正常）",AD81)))</formula>
    </cfRule>
    <cfRule type="containsText" dxfId="117" priority="27" operator="containsText" text="（エラー）">
      <formula>NOT(ISERROR(SEARCH("（エラー）",AD81)))</formula>
    </cfRule>
  </conditionalFormatting>
  <conditionalFormatting sqref="K86:K98 K100 K102:K104">
    <cfRule type="expression" dxfId="116" priority="24">
      <formula>$C$81="無（法律のみの届出）"</formula>
    </cfRule>
  </conditionalFormatting>
  <conditionalFormatting sqref="K86:K98 K100 K102:K104">
    <cfRule type="expression" dxfId="115" priority="22">
      <formula>$C$82="無"</formula>
    </cfRule>
  </conditionalFormatting>
  <conditionalFormatting sqref="K86:K98 K100 K102:K104">
    <cfRule type="expression" dxfId="114" priority="23">
      <formula>$C$81="無（旧条例下における特例適用のため）"</formula>
    </cfRule>
  </conditionalFormatting>
  <conditionalFormatting sqref="N99">
    <cfRule type="expression" dxfId="113" priority="21">
      <formula>$C$81="無（法律のみの届出）"</formula>
    </cfRule>
  </conditionalFormatting>
  <conditionalFormatting sqref="N99">
    <cfRule type="expression" dxfId="112" priority="19">
      <formula>$C$82="無"</formula>
    </cfRule>
  </conditionalFormatting>
  <conditionalFormatting sqref="N99">
    <cfRule type="expression" dxfId="111" priority="20">
      <formula>$C$81="無（旧条例下における特例適用のため）"</formula>
    </cfRule>
  </conditionalFormatting>
  <conditionalFormatting sqref="N101">
    <cfRule type="expression" dxfId="110" priority="18">
      <formula>$C$81="無（法律のみの届出）"</formula>
    </cfRule>
  </conditionalFormatting>
  <conditionalFormatting sqref="N101">
    <cfRule type="expression" dxfId="109" priority="16">
      <formula>$C$82="無"</formula>
    </cfRule>
  </conditionalFormatting>
  <conditionalFormatting sqref="N101">
    <cfRule type="expression" dxfId="108" priority="17">
      <formula>$C$81="無（旧条例下における特例適用のため）"</formula>
    </cfRule>
  </conditionalFormatting>
  <conditionalFormatting sqref="M105">
    <cfRule type="expression" dxfId="107" priority="15">
      <formula>$C$81="無（法律のみの届出）"</formula>
    </cfRule>
  </conditionalFormatting>
  <conditionalFormatting sqref="M105">
    <cfRule type="expression" dxfId="106" priority="13">
      <formula>$C$82="無"</formula>
    </cfRule>
  </conditionalFormatting>
  <conditionalFormatting sqref="M105">
    <cfRule type="expression" dxfId="105" priority="14">
      <formula>$C$81="無（旧条例下における特例適用のため）"</formula>
    </cfRule>
  </conditionalFormatting>
  <conditionalFormatting sqref="K106:K111">
    <cfRule type="expression" dxfId="104" priority="12">
      <formula>$C$82="無"</formula>
    </cfRule>
  </conditionalFormatting>
  <conditionalFormatting sqref="M112">
    <cfRule type="expression" dxfId="103" priority="11">
      <formula>$C$81="無（法律のみの届出）"</formula>
    </cfRule>
  </conditionalFormatting>
  <conditionalFormatting sqref="M112">
    <cfRule type="expression" dxfId="102" priority="9">
      <formula>$C$82="無"</formula>
    </cfRule>
  </conditionalFormatting>
  <conditionalFormatting sqref="M112">
    <cfRule type="expression" dxfId="101" priority="10">
      <formula>$C$81="無（旧条例下における特例適用のため）"</formula>
    </cfRule>
  </conditionalFormatting>
  <conditionalFormatting sqref="M119">
    <cfRule type="expression" dxfId="100" priority="8">
      <formula>$C$81="無（法律のみの届出）"</formula>
    </cfRule>
  </conditionalFormatting>
  <conditionalFormatting sqref="M119">
    <cfRule type="expression" dxfId="99" priority="6">
      <formula>$C$82="無"</formula>
    </cfRule>
  </conditionalFormatting>
  <conditionalFormatting sqref="M119">
    <cfRule type="expression" dxfId="98" priority="7">
      <formula>$C$81="無（旧条例下における特例適用のため）"</formula>
    </cfRule>
  </conditionalFormatting>
  <conditionalFormatting sqref="K120:K121">
    <cfRule type="expression" dxfId="97" priority="5">
      <formula>$C$82="無"</formula>
    </cfRule>
  </conditionalFormatting>
  <conditionalFormatting sqref="N120:N121">
    <cfRule type="expression" dxfId="96" priority="4">
      <formula>$C$81="無（法律のみの届出）"</formula>
    </cfRule>
  </conditionalFormatting>
  <conditionalFormatting sqref="N120:N121">
    <cfRule type="expression" dxfId="95" priority="2">
      <formula>$C$82="無"</formula>
    </cfRule>
  </conditionalFormatting>
  <conditionalFormatting sqref="N120:N121">
    <cfRule type="expression" dxfId="94" priority="3">
      <formula>$C$81="無（旧条例下における特例適用のため）"</formula>
    </cfRule>
  </conditionalFormatting>
  <conditionalFormatting sqref="K125">
    <cfRule type="expression" dxfId="93" priority="1">
      <formula>$C$82="無"</formula>
    </cfRule>
  </conditionalFormatting>
  <dataValidations count="8">
    <dataValidation type="list" allowBlank="1" showInputMessage="1" showErrorMessage="1" sqref="C120:C121 K120:K121 C82" xr:uid="{FED3FF9D-8865-4BC1-A93B-150378CE5530}">
      <formula1>$AI$3:$AI$4</formula1>
    </dataValidation>
    <dataValidation type="list" allowBlank="1" showInputMessage="1" showErrorMessage="1" sqref="C81" xr:uid="{8E42BFE6-8663-4C24-966F-2FAFFB2ED486}">
      <formula1>$AH$3:$AH$6</formula1>
    </dataValidation>
    <dataValidation type="decimal" operator="greaterThanOrEqual" allowBlank="1" showInputMessage="1" showErrorMessage="1" sqref="E7:H8 M7:P8" xr:uid="{D7F6A573-B51D-404C-AD00-59021505A2C8}">
      <formula1>0</formula1>
    </dataValidation>
    <dataValidation type="whole" operator="greaterThanOrEqual" allowBlank="1" showInputMessage="1" showErrorMessage="1" sqref="E6:H6 M6:P6" xr:uid="{731B6EDD-2309-4CA4-BA0C-90FBC5123C26}">
      <formula1>0</formula1>
    </dataValidation>
    <dataValidation type="list" allowBlank="1" showInputMessage="1" showErrorMessage="1" sqref="C14:D17 K14:L17 L18:L24 D18:D24 C25:D27 K25:L27 C29:C36 K29:K36 C38:C45 K38:K45 C61:C76 K61:K76 C86:C98 K106:K111 C100 C102:C104 C106:C111 K102:K104 K86:K98 K100 C113:C118 K113:K118 C122:C123" xr:uid="{003F8069-CCFE-4A86-9F60-782A98420C6A}">
      <formula1>"●"</formula1>
    </dataValidation>
    <dataValidation type="list" allowBlank="1" showInputMessage="1" showErrorMessage="1" sqref="C83:G85" xr:uid="{5AC50851-EC31-4470-A20E-5C4672E94585}">
      <formula1>$AJ$3:$AJ$5</formula1>
    </dataValidation>
    <dataValidation type="list" allowBlank="1" showInputMessage="1" showErrorMessage="1" sqref="F99:J99 F101:J101 N101:R101 N99:R99" xr:uid="{1EC36DCB-A7FF-4BD3-8491-F0755CD47485}">
      <formula1>$AK$3:$AK$5</formula1>
    </dataValidation>
    <dataValidation type="list" allowBlank="1" showInputMessage="1" sqref="C9:R13" xr:uid="{D761DE48-2CD4-4D17-B151-950A7112D6A4}">
      <formula1>$AG$3:$AG$189</formula1>
    </dataValidation>
  </dataValidations>
  <printOptions horizontalCentered="1"/>
  <pageMargins left="0.19685039370078741" right="0.19685039370078741" top="0.19685039370078741" bottom="0.31496062992125984" header="0.31496062992125984" footer="0.15748031496062992"/>
  <pageSetup paperSize="9" scale="75" fitToHeight="0" orientation="landscape" r:id="rId1"/>
  <headerFooter>
    <oddFooter>&amp;C&amp;"メイリオ,レギュラー"&amp;10&amp;P／&amp;Nページ</oddFooter>
  </headerFooter>
  <rowBreaks count="4" manualBreakCount="4">
    <brk id="28" max="19" man="1"/>
    <brk id="58" max="19" man="1"/>
    <brk id="79" max="19" man="1"/>
    <brk id="105" max="19"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F9FF0-7AFD-46FE-95AA-3EAEE808423B}">
  <dimension ref="A1:AK189"/>
  <sheetViews>
    <sheetView showGridLines="0" zoomScaleNormal="100" zoomScaleSheetLayoutView="100" workbookViewId="0"/>
  </sheetViews>
  <sheetFormatPr defaultColWidth="9" defaultRowHeight="15" outlineLevelRow="1"/>
  <cols>
    <col min="1" max="1" width="2" style="266" customWidth="1"/>
    <col min="2" max="2" width="20.59765625" style="265" customWidth="1"/>
    <col min="3" max="6" width="4.59765625" style="265" customWidth="1"/>
    <col min="7" max="7" width="10.59765625" style="265" customWidth="1"/>
    <col min="8" max="8" width="6.59765625" style="265" customWidth="1"/>
    <col min="9" max="9" width="4.59765625" style="265" customWidth="1"/>
    <col min="10" max="10" width="20.59765625" style="265" customWidth="1"/>
    <col min="11" max="14" width="4.59765625" style="265" customWidth="1"/>
    <col min="15" max="15" width="10.59765625" style="265" customWidth="1"/>
    <col min="16" max="16" width="6.59765625" style="265" customWidth="1"/>
    <col min="17" max="17" width="4.59765625" style="265" customWidth="1"/>
    <col min="18" max="18" width="20.59765625" style="265" customWidth="1"/>
    <col min="19" max="19" width="6.09765625" style="266" bestFit="1" customWidth="1"/>
    <col min="20" max="20" width="23.59765625" style="266" customWidth="1"/>
    <col min="21" max="21" width="4.09765625" style="266" customWidth="1"/>
    <col min="22" max="27" width="7.296875" style="266" hidden="1" customWidth="1"/>
    <col min="28" max="28" width="4.09765625" style="266" customWidth="1"/>
    <col min="29" max="29" width="9" style="266"/>
    <col min="30" max="30" width="30.59765625" style="273" customWidth="1"/>
    <col min="31" max="31" width="122.69921875" style="266" customWidth="1"/>
    <col min="32" max="32" width="9" style="266"/>
    <col min="33" max="33" width="32.796875" style="266" hidden="1" customWidth="1"/>
    <col min="34" max="34" width="27.69921875" style="266" hidden="1" customWidth="1"/>
    <col min="35" max="35" width="9" style="266" hidden="1" customWidth="1"/>
    <col min="36" max="36" width="35.19921875" style="266" hidden="1" customWidth="1"/>
    <col min="37" max="37" width="9" style="266" hidden="1" customWidth="1"/>
    <col min="38" max="16384" width="9" style="266"/>
  </cols>
  <sheetData>
    <row r="1" spans="1:37" ht="18.600000000000001">
      <c r="A1" s="263" t="s">
        <v>688</v>
      </c>
      <c r="B1" s="264" t="s">
        <v>689</v>
      </c>
      <c r="V1" s="266" t="s">
        <v>197</v>
      </c>
      <c r="AC1" s="612" t="s">
        <v>1</v>
      </c>
      <c r="AD1" s="612"/>
    </row>
    <row r="2" spans="1:37" ht="18.600000000000001">
      <c r="B2" s="264" t="s">
        <v>690</v>
      </c>
      <c r="AC2" s="267"/>
      <c r="AD2" s="267"/>
      <c r="AG2" s="190" t="s">
        <v>390</v>
      </c>
      <c r="AH2" s="190" t="s">
        <v>391</v>
      </c>
      <c r="AI2" s="190" t="s">
        <v>392</v>
      </c>
      <c r="AJ2" s="190" t="s">
        <v>356</v>
      </c>
      <c r="AK2" s="190" t="s">
        <v>393</v>
      </c>
    </row>
    <row r="3" spans="1:37" ht="18.600000000000001">
      <c r="B3" s="268" t="s">
        <v>204</v>
      </c>
      <c r="AC3" s="267"/>
      <c r="AD3" s="269"/>
      <c r="AG3" s="200" t="s">
        <v>394</v>
      </c>
      <c r="AH3" s="200" t="s">
        <v>395</v>
      </c>
      <c r="AI3" s="200" t="s">
        <v>206</v>
      </c>
      <c r="AJ3" s="194" t="s">
        <v>397</v>
      </c>
      <c r="AK3" s="266" t="s">
        <v>548</v>
      </c>
    </row>
    <row r="4" spans="1:37" ht="14.1" customHeight="1">
      <c r="V4" s="613" t="s">
        <v>209</v>
      </c>
      <c r="W4" s="613"/>
      <c r="X4" s="613" t="s">
        <v>210</v>
      </c>
      <c r="Y4" s="613"/>
      <c r="Z4" s="613" t="s">
        <v>211</v>
      </c>
      <c r="AA4" s="613"/>
      <c r="AC4" s="267" t="s">
        <v>3</v>
      </c>
      <c r="AD4" s="269" t="s">
        <v>4</v>
      </c>
      <c r="AG4" s="200" t="s">
        <v>398</v>
      </c>
      <c r="AH4" s="200" t="s">
        <v>399</v>
      </c>
      <c r="AI4" s="200" t="s">
        <v>213</v>
      </c>
      <c r="AJ4" s="195" t="s">
        <v>401</v>
      </c>
      <c r="AK4" s="266" t="s">
        <v>550</v>
      </c>
    </row>
    <row r="5" spans="1:37" ht="37.35" customHeight="1">
      <c r="B5" s="270"/>
      <c r="C5" s="614" t="s">
        <v>216</v>
      </c>
      <c r="D5" s="614"/>
      <c r="E5" s="614"/>
      <c r="F5" s="614"/>
      <c r="G5" s="614"/>
      <c r="H5" s="614"/>
      <c r="I5" s="614"/>
      <c r="J5" s="614"/>
      <c r="K5" s="614" t="s">
        <v>217</v>
      </c>
      <c r="L5" s="614"/>
      <c r="M5" s="614"/>
      <c r="N5" s="614"/>
      <c r="O5" s="614"/>
      <c r="P5" s="614"/>
      <c r="Q5" s="614"/>
      <c r="R5" s="614"/>
      <c r="S5" s="271" t="s">
        <v>218</v>
      </c>
      <c r="T5" s="272" t="s">
        <v>219</v>
      </c>
      <c r="U5" s="267"/>
      <c r="V5" s="267"/>
      <c r="W5" s="267"/>
      <c r="X5" s="267"/>
      <c r="Y5" s="267"/>
      <c r="Z5" s="267"/>
      <c r="AA5" s="267"/>
      <c r="AG5" s="200" t="s">
        <v>402</v>
      </c>
      <c r="AH5" s="200" t="s">
        <v>403</v>
      </c>
      <c r="AJ5" s="200" t="s">
        <v>405</v>
      </c>
      <c r="AK5" s="266" t="s">
        <v>691</v>
      </c>
    </row>
    <row r="6" spans="1:37" ht="20.100000000000001" customHeight="1">
      <c r="B6" s="274" t="s">
        <v>222</v>
      </c>
      <c r="C6" s="275" t="s">
        <v>223</v>
      </c>
      <c r="D6" s="276"/>
      <c r="E6" s="620">
        <v>10</v>
      </c>
      <c r="F6" s="620"/>
      <c r="G6" s="620"/>
      <c r="H6" s="620"/>
      <c r="I6" s="276"/>
      <c r="J6" s="277"/>
      <c r="K6" s="275" t="s">
        <v>223</v>
      </c>
      <c r="L6" s="276"/>
      <c r="M6" s="620">
        <v>10</v>
      </c>
      <c r="N6" s="620"/>
      <c r="O6" s="620"/>
      <c r="P6" s="620"/>
      <c r="Q6" s="276"/>
      <c r="R6" s="277"/>
      <c r="S6" s="615" t="str">
        <f>IF(COUNTIF(Z6:Z7,FALSE)&lt;1,"無","有")</f>
        <v>無</v>
      </c>
      <c r="T6" s="617"/>
      <c r="U6" s="278"/>
      <c r="V6" s="278"/>
      <c r="W6" s="278"/>
      <c r="X6" s="278"/>
      <c r="Y6" s="278"/>
      <c r="Z6" s="278" t="b">
        <f>IF(E6=M6,TRUE,FALSE)</f>
        <v>1</v>
      </c>
      <c r="AA6" s="278"/>
      <c r="AC6" s="279" t="s">
        <v>53</v>
      </c>
      <c r="AD6" s="280" t="str">
        <f>IF(S6="有",IF(T6="","（エラー）未記入","（正常）記入済み"),"記入不要")</f>
        <v>記入不要</v>
      </c>
      <c r="AG6" s="200" t="s">
        <v>406</v>
      </c>
      <c r="AH6" s="200" t="s">
        <v>407</v>
      </c>
    </row>
    <row r="7" spans="1:37" ht="20.100000000000001" customHeight="1">
      <c r="B7" s="281"/>
      <c r="C7" s="282" t="s">
        <v>226</v>
      </c>
      <c r="E7" s="619">
        <v>3300</v>
      </c>
      <c r="F7" s="619"/>
      <c r="G7" s="619"/>
      <c r="H7" s="619"/>
      <c r="I7" s="265" t="s">
        <v>227</v>
      </c>
      <c r="J7" s="283"/>
      <c r="K7" s="282" t="s">
        <v>226</v>
      </c>
      <c r="M7" s="619">
        <v>3300</v>
      </c>
      <c r="N7" s="619"/>
      <c r="O7" s="619"/>
      <c r="P7" s="619"/>
      <c r="Q7" s="265" t="s">
        <v>227</v>
      </c>
      <c r="R7" s="283"/>
      <c r="S7" s="621"/>
      <c r="T7" s="622"/>
      <c r="U7" s="278"/>
      <c r="V7" s="278"/>
      <c r="W7" s="278"/>
      <c r="X7" s="278"/>
      <c r="Y7" s="278"/>
      <c r="Z7" s="278" t="b">
        <f>IF(E7=M7,TRUE,FALSE)</f>
        <v>1</v>
      </c>
      <c r="AA7" s="278"/>
      <c r="AG7" s="200" t="s">
        <v>408</v>
      </c>
    </row>
    <row r="8" spans="1:37" ht="20.100000000000001" customHeight="1">
      <c r="B8" s="629" t="s">
        <v>692</v>
      </c>
      <c r="C8" s="275" t="s">
        <v>223</v>
      </c>
      <c r="D8" s="276"/>
      <c r="E8" s="620">
        <v>10</v>
      </c>
      <c r="F8" s="620"/>
      <c r="G8" s="620"/>
      <c r="H8" s="620"/>
      <c r="I8" s="276"/>
      <c r="J8" s="277"/>
      <c r="K8" s="275" t="s">
        <v>223</v>
      </c>
      <c r="L8" s="276"/>
      <c r="M8" s="620">
        <v>10</v>
      </c>
      <c r="N8" s="620"/>
      <c r="O8" s="620"/>
      <c r="P8" s="620"/>
      <c r="Q8" s="276"/>
      <c r="R8" s="277"/>
      <c r="S8" s="615" t="str">
        <f>IF(COUNTIF(Z8:Z9,FALSE)&lt;1,"無","有")</f>
        <v>無</v>
      </c>
      <c r="T8" s="617"/>
      <c r="U8" s="278"/>
      <c r="V8" s="278"/>
      <c r="W8" s="278"/>
      <c r="X8" s="278"/>
      <c r="Y8" s="278"/>
      <c r="Z8" s="278" t="b">
        <f>IF(E8=M8,TRUE,FALSE)</f>
        <v>1</v>
      </c>
      <c r="AA8" s="278"/>
      <c r="AC8" s="279" t="s">
        <v>53</v>
      </c>
      <c r="AD8" s="280" t="str">
        <f>IF(S8="有",IF(T8="","（エラー）未記入","（正常）記入済み"),"記入不要")</f>
        <v>記入不要</v>
      </c>
      <c r="AG8" s="200" t="s">
        <v>410</v>
      </c>
    </row>
    <row r="9" spans="1:37" ht="20.100000000000001" customHeight="1">
      <c r="B9" s="630"/>
      <c r="C9" s="282" t="s">
        <v>693</v>
      </c>
      <c r="E9" s="619">
        <v>3300</v>
      </c>
      <c r="F9" s="619"/>
      <c r="G9" s="619"/>
      <c r="H9" s="619"/>
      <c r="I9" s="265" t="s">
        <v>227</v>
      </c>
      <c r="J9" s="283"/>
      <c r="K9" s="282" t="s">
        <v>693</v>
      </c>
      <c r="M9" s="619">
        <v>3300</v>
      </c>
      <c r="N9" s="619"/>
      <c r="O9" s="619"/>
      <c r="P9" s="619"/>
      <c r="Q9" s="265" t="s">
        <v>227</v>
      </c>
      <c r="R9" s="283"/>
      <c r="S9" s="616"/>
      <c r="T9" s="618"/>
      <c r="U9" s="278"/>
      <c r="V9" s="278"/>
      <c r="W9" s="278"/>
      <c r="X9" s="278"/>
      <c r="Y9" s="278"/>
      <c r="Z9" s="278" t="b">
        <f>IF(E9=M9,TRUE,FALSE)</f>
        <v>1</v>
      </c>
      <c r="AA9" s="278"/>
      <c r="AG9" s="200" t="s">
        <v>412</v>
      </c>
    </row>
    <row r="10" spans="1:37" s="284" customFormat="1" ht="50.1" customHeight="1">
      <c r="B10" s="285" t="s">
        <v>238</v>
      </c>
      <c r="C10" s="301" t="s">
        <v>239</v>
      </c>
      <c r="D10" s="286"/>
      <c r="E10" s="623">
        <v>4250</v>
      </c>
      <c r="F10" s="623"/>
      <c r="G10" s="623"/>
      <c r="H10" s="623"/>
      <c r="I10" s="302" t="s">
        <v>240</v>
      </c>
      <c r="J10" s="287"/>
      <c r="K10" s="301" t="s">
        <v>239</v>
      </c>
      <c r="L10" s="302"/>
      <c r="M10" s="623">
        <v>4500</v>
      </c>
      <c r="N10" s="623"/>
      <c r="O10" s="623"/>
      <c r="P10" s="623"/>
      <c r="Q10" s="302" t="s">
        <v>240</v>
      </c>
      <c r="R10" s="287"/>
      <c r="S10" s="288" t="str">
        <f>IF(COUNTIF(Z10,FALSE)&lt;1,"無","有")</f>
        <v>有</v>
      </c>
      <c r="T10" s="289" t="s">
        <v>409</v>
      </c>
      <c r="U10" s="278"/>
      <c r="V10" s="278"/>
      <c r="W10" s="278"/>
      <c r="X10" s="278"/>
      <c r="Y10" s="278"/>
      <c r="Z10" s="278" t="b">
        <f>IF(E10=M10,TRUE,FALSE)</f>
        <v>0</v>
      </c>
      <c r="AA10" s="278"/>
      <c r="AC10" s="290" t="s">
        <v>53</v>
      </c>
      <c r="AD10" s="291" t="str">
        <f>IF(S10="有",IF(T10="","（エラー）未記入","（正常）記入済み"),"記入不要")</f>
        <v>（正常）記入済み</v>
      </c>
      <c r="AG10" s="200" t="s">
        <v>413</v>
      </c>
    </row>
    <row r="11" spans="1:37" ht="20.100000000000001" customHeight="1">
      <c r="B11" s="274" t="s">
        <v>411</v>
      </c>
      <c r="C11" s="624" t="s">
        <v>412</v>
      </c>
      <c r="D11" s="625"/>
      <c r="E11" s="625"/>
      <c r="F11" s="625"/>
      <c r="G11" s="626"/>
      <c r="H11" s="627"/>
      <c r="I11" s="625"/>
      <c r="J11" s="628"/>
      <c r="K11" s="624" t="s">
        <v>412</v>
      </c>
      <c r="L11" s="625"/>
      <c r="M11" s="625"/>
      <c r="N11" s="625"/>
      <c r="O11" s="626"/>
      <c r="P11" s="627"/>
      <c r="Q11" s="625"/>
      <c r="R11" s="628"/>
      <c r="S11" s="615" t="str">
        <f>IF(COUNTIF(Z11:Z15,FALSE)&lt;1,"無","有")</f>
        <v>無</v>
      </c>
      <c r="T11" s="617"/>
      <c r="U11" s="278"/>
      <c r="V11" s="278"/>
      <c r="W11" s="278"/>
      <c r="X11" s="278"/>
      <c r="Y11" s="278"/>
      <c r="Z11" s="278" t="b">
        <f>IF(C11&amp;H11=K11&amp;P11,TRUE,FALSE)</f>
        <v>1</v>
      </c>
      <c r="AA11" s="278"/>
      <c r="AC11" s="279" t="s">
        <v>53</v>
      </c>
      <c r="AD11" s="280" t="str">
        <f>IF(S11="有",IF(T11="","（エラー）未記入","（正常）記入済み"),"記入不要")</f>
        <v>記入不要</v>
      </c>
      <c r="AE11" s="266" t="s">
        <v>244</v>
      </c>
      <c r="AG11" s="200" t="s">
        <v>414</v>
      </c>
    </row>
    <row r="12" spans="1:37" ht="20.100000000000001" customHeight="1">
      <c r="B12" s="281"/>
      <c r="C12" s="631"/>
      <c r="D12" s="632"/>
      <c r="E12" s="632"/>
      <c r="F12" s="632"/>
      <c r="G12" s="633"/>
      <c r="H12" s="634"/>
      <c r="I12" s="632"/>
      <c r="J12" s="635"/>
      <c r="K12" s="631"/>
      <c r="L12" s="632"/>
      <c r="M12" s="632"/>
      <c r="N12" s="632"/>
      <c r="O12" s="633"/>
      <c r="P12" s="634"/>
      <c r="Q12" s="632"/>
      <c r="R12" s="635"/>
      <c r="S12" s="621"/>
      <c r="T12" s="622"/>
      <c r="U12" s="278"/>
      <c r="V12" s="278"/>
      <c r="W12" s="278"/>
      <c r="X12" s="278"/>
      <c r="Y12" s="278"/>
      <c r="Z12" s="278" t="b">
        <f>IF(C12&amp;H12=K12&amp;P12,TRUE,FALSE)</f>
        <v>1</v>
      </c>
      <c r="AA12" s="278"/>
      <c r="AG12" s="200" t="s">
        <v>415</v>
      </c>
    </row>
    <row r="13" spans="1:37" ht="20.100000000000001" customHeight="1">
      <c r="B13" s="281"/>
      <c r="C13" s="631"/>
      <c r="D13" s="632"/>
      <c r="E13" s="632"/>
      <c r="F13" s="632"/>
      <c r="G13" s="633"/>
      <c r="H13" s="634"/>
      <c r="I13" s="632"/>
      <c r="J13" s="635"/>
      <c r="K13" s="631"/>
      <c r="L13" s="632"/>
      <c r="M13" s="632"/>
      <c r="N13" s="632"/>
      <c r="O13" s="633"/>
      <c r="P13" s="634"/>
      <c r="Q13" s="632"/>
      <c r="R13" s="635"/>
      <c r="S13" s="621"/>
      <c r="T13" s="622"/>
      <c r="U13" s="278"/>
      <c r="V13" s="278"/>
      <c r="W13" s="278"/>
      <c r="X13" s="278"/>
      <c r="Y13" s="278"/>
      <c r="Z13" s="278" t="b">
        <f>IF(C13&amp;H13=K13&amp;P13,TRUE,FALSE)</f>
        <v>1</v>
      </c>
      <c r="AA13" s="278"/>
      <c r="AG13" s="200" t="s">
        <v>416</v>
      </c>
    </row>
    <row r="14" spans="1:37" ht="20.100000000000001" customHeight="1">
      <c r="B14" s="281"/>
      <c r="C14" s="631"/>
      <c r="D14" s="632"/>
      <c r="E14" s="632"/>
      <c r="F14" s="632"/>
      <c r="G14" s="633"/>
      <c r="H14" s="634"/>
      <c r="I14" s="632"/>
      <c r="J14" s="635"/>
      <c r="K14" s="631"/>
      <c r="L14" s="632"/>
      <c r="M14" s="632"/>
      <c r="N14" s="632"/>
      <c r="O14" s="633"/>
      <c r="P14" s="634"/>
      <c r="Q14" s="632"/>
      <c r="R14" s="635"/>
      <c r="S14" s="621"/>
      <c r="T14" s="622"/>
      <c r="U14" s="278"/>
      <c r="V14" s="278"/>
      <c r="W14" s="278"/>
      <c r="X14" s="278"/>
      <c r="Y14" s="278"/>
      <c r="Z14" s="278" t="b">
        <f>IF(C14&amp;H14=K14&amp;P14,TRUE,FALSE)</f>
        <v>1</v>
      </c>
      <c r="AA14" s="278"/>
      <c r="AG14" s="200" t="s">
        <v>419</v>
      </c>
    </row>
    <row r="15" spans="1:37" ht="20.100000000000001" customHeight="1">
      <c r="B15" s="292"/>
      <c r="C15" s="636"/>
      <c r="D15" s="637"/>
      <c r="E15" s="637"/>
      <c r="F15" s="637"/>
      <c r="G15" s="638"/>
      <c r="H15" s="639"/>
      <c r="I15" s="637"/>
      <c r="J15" s="640"/>
      <c r="K15" s="636"/>
      <c r="L15" s="637"/>
      <c r="M15" s="637"/>
      <c r="N15" s="637"/>
      <c r="O15" s="638"/>
      <c r="P15" s="639"/>
      <c r="Q15" s="637"/>
      <c r="R15" s="640"/>
      <c r="S15" s="616"/>
      <c r="T15" s="618"/>
      <c r="U15" s="278"/>
      <c r="V15" s="278"/>
      <c r="W15" s="278"/>
      <c r="X15" s="278"/>
      <c r="Y15" s="278"/>
      <c r="Z15" s="278" t="b">
        <f>IF(C15&amp;H15=K15&amp;P15,TRUE,FALSE)</f>
        <v>1</v>
      </c>
      <c r="AA15" s="278"/>
      <c r="AG15" s="200" t="s">
        <v>422</v>
      </c>
    </row>
    <row r="16" spans="1:37" ht="20.100000000000001" customHeight="1">
      <c r="B16" s="641" t="s">
        <v>417</v>
      </c>
      <c r="C16" s="455" t="s">
        <v>257</v>
      </c>
      <c r="D16" s="456"/>
      <c r="E16" s="503" t="s">
        <v>418</v>
      </c>
      <c r="F16" s="503"/>
      <c r="G16" s="503"/>
      <c r="H16" s="503"/>
      <c r="I16" s="503"/>
      <c r="J16" s="503"/>
      <c r="K16" s="455" t="s">
        <v>257</v>
      </c>
      <c r="L16" s="456"/>
      <c r="M16" s="503" t="s">
        <v>418</v>
      </c>
      <c r="N16" s="503"/>
      <c r="O16" s="503"/>
      <c r="P16" s="503"/>
      <c r="Q16" s="503"/>
      <c r="R16" s="503"/>
      <c r="S16" s="465" t="str">
        <f>IF(COUNTIF(Z16:Z30,FALSE)&lt;1,"無","有")</f>
        <v>無</v>
      </c>
      <c r="T16" s="617"/>
      <c r="U16" s="278"/>
      <c r="V16" s="278" t="b">
        <f>IF(C16="●",TRUE,FALSE)</f>
        <v>1</v>
      </c>
      <c r="W16" s="278"/>
      <c r="X16" s="278" t="b">
        <f>IF(K16="●",TRUE,FALSE)</f>
        <v>1</v>
      </c>
      <c r="Y16" s="278"/>
      <c r="Z16" s="278" t="b">
        <f>IF(V16=X16,TRUE,FALSE)</f>
        <v>1</v>
      </c>
      <c r="AA16" s="278"/>
      <c r="AC16" s="279" t="s">
        <v>53</v>
      </c>
      <c r="AD16" s="280" t="str">
        <f>IF(S16="有",IF(T16="","（エラー）未記入","（正常）記入済み"),"記入不要")</f>
        <v>記入不要</v>
      </c>
      <c r="AG16" s="200" t="s">
        <v>425</v>
      </c>
    </row>
    <row r="17" spans="2:33" ht="20.100000000000001" customHeight="1">
      <c r="B17" s="642"/>
      <c r="C17" s="459"/>
      <c r="D17" s="460"/>
      <c r="E17" s="558" t="s">
        <v>420</v>
      </c>
      <c r="F17" s="558"/>
      <c r="G17" s="558"/>
      <c r="H17" s="558"/>
      <c r="I17" s="558"/>
      <c r="J17" s="558"/>
      <c r="K17" s="459"/>
      <c r="L17" s="460"/>
      <c r="M17" s="558" t="s">
        <v>421</v>
      </c>
      <c r="N17" s="558"/>
      <c r="O17" s="558"/>
      <c r="P17" s="558"/>
      <c r="Q17" s="558"/>
      <c r="R17" s="558"/>
      <c r="S17" s="466"/>
      <c r="T17" s="622"/>
      <c r="U17" s="278"/>
      <c r="V17" s="278" t="b">
        <f t="shared" ref="V17:V29" si="0">IF(C17="●",TRUE,FALSE)</f>
        <v>0</v>
      </c>
      <c r="W17" s="278"/>
      <c r="X17" s="278" t="b">
        <f t="shared" ref="X17:X29" si="1">IF(K17="●",TRUE,FALSE)</f>
        <v>0</v>
      </c>
      <c r="Y17" s="278"/>
      <c r="Z17" s="278" t="b">
        <f>IF(V17=X17,TRUE,FALSE)</f>
        <v>1</v>
      </c>
      <c r="AA17" s="278"/>
      <c r="AG17" s="200" t="s">
        <v>428</v>
      </c>
    </row>
    <row r="18" spans="2:33" ht="40.049999999999997" customHeight="1">
      <c r="B18" s="642"/>
      <c r="C18" s="459"/>
      <c r="D18" s="460"/>
      <c r="E18" s="558" t="s">
        <v>423</v>
      </c>
      <c r="F18" s="558"/>
      <c r="G18" s="558"/>
      <c r="H18" s="558"/>
      <c r="I18" s="558"/>
      <c r="J18" s="558"/>
      <c r="K18" s="459"/>
      <c r="L18" s="460"/>
      <c r="M18" s="558" t="s">
        <v>424</v>
      </c>
      <c r="N18" s="558"/>
      <c r="O18" s="558"/>
      <c r="P18" s="558"/>
      <c r="Q18" s="558"/>
      <c r="R18" s="558"/>
      <c r="S18" s="466"/>
      <c r="T18" s="622"/>
      <c r="U18" s="278"/>
      <c r="V18" s="278" t="b">
        <f t="shared" si="0"/>
        <v>0</v>
      </c>
      <c r="W18" s="278"/>
      <c r="X18" s="278" t="b">
        <f t="shared" si="1"/>
        <v>0</v>
      </c>
      <c r="Y18" s="278"/>
      <c r="Z18" s="278" t="b">
        <f>IF(V18=X18,TRUE,FALSE)</f>
        <v>1</v>
      </c>
      <c r="AA18" s="278"/>
      <c r="AG18" s="200" t="s">
        <v>431</v>
      </c>
    </row>
    <row r="19" spans="2:33" ht="20.100000000000001" customHeight="1">
      <c r="B19" s="642"/>
      <c r="C19" s="459"/>
      <c r="D19" s="460"/>
      <c r="E19" s="558" t="s">
        <v>426</v>
      </c>
      <c r="F19" s="558"/>
      <c r="G19" s="558"/>
      <c r="H19" s="558"/>
      <c r="I19" s="558"/>
      <c r="J19" s="558"/>
      <c r="K19" s="459"/>
      <c r="L19" s="460"/>
      <c r="M19" s="558" t="s">
        <v>427</v>
      </c>
      <c r="N19" s="558"/>
      <c r="O19" s="558"/>
      <c r="P19" s="558"/>
      <c r="Q19" s="558"/>
      <c r="R19" s="558"/>
      <c r="S19" s="466"/>
      <c r="T19" s="622"/>
      <c r="U19" s="278"/>
      <c r="V19" s="278" t="b">
        <f t="shared" si="0"/>
        <v>0</v>
      </c>
      <c r="W19" s="278"/>
      <c r="X19" s="278" t="b">
        <f t="shared" si="1"/>
        <v>0</v>
      </c>
      <c r="Y19" s="278"/>
      <c r="Z19" s="278" t="b">
        <f>IF(V19=X19,TRUE,FALSE)</f>
        <v>1</v>
      </c>
      <c r="AA19" s="278"/>
      <c r="AG19" s="200" t="s">
        <v>434</v>
      </c>
    </row>
    <row r="20" spans="2:33" ht="30" customHeight="1">
      <c r="B20" s="642"/>
      <c r="C20" s="98" t="s">
        <v>263</v>
      </c>
      <c r="D20" s="293"/>
      <c r="E20" s="558" t="s">
        <v>429</v>
      </c>
      <c r="F20" s="558"/>
      <c r="G20" s="558"/>
      <c r="H20" s="558"/>
      <c r="I20" s="558"/>
      <c r="J20" s="558"/>
      <c r="K20" s="98" t="s">
        <v>263</v>
      </c>
      <c r="L20" s="293"/>
      <c r="M20" s="558" t="s">
        <v>430</v>
      </c>
      <c r="N20" s="558"/>
      <c r="O20" s="558"/>
      <c r="P20" s="558"/>
      <c r="Q20" s="558"/>
      <c r="R20" s="558"/>
      <c r="S20" s="466"/>
      <c r="T20" s="622"/>
      <c r="U20" s="278"/>
      <c r="V20" s="278" t="b">
        <f>IF(D20="●",TRUE,FALSE)</f>
        <v>0</v>
      </c>
      <c r="W20" s="278"/>
      <c r="X20" s="278" t="b">
        <f>IF(L20="●",TRUE,FALSE)</f>
        <v>0</v>
      </c>
      <c r="Y20" s="278"/>
      <c r="Z20" s="278" t="b">
        <f>IF(V20=X20,TRUE,FALSE)</f>
        <v>1</v>
      </c>
      <c r="AA20" s="278"/>
      <c r="AG20" s="200" t="s">
        <v>437</v>
      </c>
    </row>
    <row r="21" spans="2:33" ht="30" customHeight="1">
      <c r="B21" s="642"/>
      <c r="C21" s="98" t="s">
        <v>267</v>
      </c>
      <c r="D21" s="293"/>
      <c r="E21" s="558" t="s">
        <v>432</v>
      </c>
      <c r="F21" s="558"/>
      <c r="G21" s="558"/>
      <c r="H21" s="558"/>
      <c r="I21" s="558"/>
      <c r="J21" s="558"/>
      <c r="K21" s="98" t="s">
        <v>267</v>
      </c>
      <c r="L21" s="293"/>
      <c r="M21" s="558" t="s">
        <v>433</v>
      </c>
      <c r="N21" s="558"/>
      <c r="O21" s="558"/>
      <c r="P21" s="558"/>
      <c r="Q21" s="558"/>
      <c r="R21" s="558"/>
      <c r="S21" s="466"/>
      <c r="T21" s="622"/>
      <c r="U21" s="278"/>
      <c r="V21" s="278" t="b">
        <f t="shared" ref="V21:V26" si="2">IF(D21="●",TRUE,FALSE)</f>
        <v>0</v>
      </c>
      <c r="W21" s="278"/>
      <c r="X21" s="278" t="b">
        <f t="shared" ref="X21:X26" si="3">IF(L21="●",TRUE,FALSE)</f>
        <v>0</v>
      </c>
      <c r="Y21" s="278"/>
      <c r="Z21" s="278" t="b">
        <f t="shared" ref="Z21:Z37" si="4">IF(V21=X21,TRUE,FALSE)</f>
        <v>1</v>
      </c>
      <c r="AA21" s="278"/>
      <c r="AG21" s="200" t="s">
        <v>440</v>
      </c>
    </row>
    <row r="22" spans="2:33" ht="30" customHeight="1">
      <c r="B22" s="642"/>
      <c r="C22" s="98" t="s">
        <v>271</v>
      </c>
      <c r="D22" s="293"/>
      <c r="E22" s="558" t="s">
        <v>435</v>
      </c>
      <c r="F22" s="558"/>
      <c r="G22" s="558"/>
      <c r="H22" s="558"/>
      <c r="I22" s="558"/>
      <c r="J22" s="558"/>
      <c r="K22" s="98" t="s">
        <v>271</v>
      </c>
      <c r="L22" s="293"/>
      <c r="M22" s="558" t="s">
        <v>436</v>
      </c>
      <c r="N22" s="558"/>
      <c r="O22" s="558"/>
      <c r="P22" s="558"/>
      <c r="Q22" s="558"/>
      <c r="R22" s="558"/>
      <c r="S22" s="466"/>
      <c r="T22" s="622"/>
      <c r="U22" s="278"/>
      <c r="V22" s="278" t="b">
        <f t="shared" si="2"/>
        <v>0</v>
      </c>
      <c r="W22" s="278"/>
      <c r="X22" s="278" t="b">
        <f t="shared" si="3"/>
        <v>0</v>
      </c>
      <c r="Y22" s="278"/>
      <c r="Z22" s="278" t="b">
        <f t="shared" si="4"/>
        <v>1</v>
      </c>
      <c r="AA22" s="278"/>
      <c r="AG22" s="200" t="s">
        <v>443</v>
      </c>
    </row>
    <row r="23" spans="2:33" ht="30" customHeight="1">
      <c r="B23" s="642"/>
      <c r="C23" s="98" t="s">
        <v>272</v>
      </c>
      <c r="D23" s="293"/>
      <c r="E23" s="558" t="s">
        <v>438</v>
      </c>
      <c r="F23" s="558"/>
      <c r="G23" s="558"/>
      <c r="H23" s="558"/>
      <c r="I23" s="558"/>
      <c r="J23" s="558"/>
      <c r="K23" s="98" t="s">
        <v>272</v>
      </c>
      <c r="L23" s="293"/>
      <c r="M23" s="558" t="s">
        <v>439</v>
      </c>
      <c r="N23" s="558"/>
      <c r="O23" s="558"/>
      <c r="P23" s="558"/>
      <c r="Q23" s="558"/>
      <c r="R23" s="558"/>
      <c r="S23" s="466"/>
      <c r="T23" s="622"/>
      <c r="U23" s="278"/>
      <c r="V23" s="278" t="b">
        <f t="shared" si="2"/>
        <v>0</v>
      </c>
      <c r="W23" s="278"/>
      <c r="X23" s="278" t="b">
        <f t="shared" si="3"/>
        <v>0</v>
      </c>
      <c r="Y23" s="278"/>
      <c r="Z23" s="278" t="b">
        <f t="shared" si="4"/>
        <v>1</v>
      </c>
      <c r="AA23" s="278"/>
      <c r="AG23" s="200" t="s">
        <v>446</v>
      </c>
    </row>
    <row r="24" spans="2:33" ht="20.100000000000001" customHeight="1">
      <c r="B24" s="642"/>
      <c r="C24" s="98" t="s">
        <v>274</v>
      </c>
      <c r="D24" s="293"/>
      <c r="E24" s="558" t="s">
        <v>441</v>
      </c>
      <c r="F24" s="558"/>
      <c r="G24" s="558"/>
      <c r="H24" s="558"/>
      <c r="I24" s="558"/>
      <c r="J24" s="558"/>
      <c r="K24" s="98" t="s">
        <v>274</v>
      </c>
      <c r="L24" s="293"/>
      <c r="M24" s="558" t="s">
        <v>442</v>
      </c>
      <c r="N24" s="558"/>
      <c r="O24" s="558"/>
      <c r="P24" s="558"/>
      <c r="Q24" s="558"/>
      <c r="R24" s="558"/>
      <c r="S24" s="466"/>
      <c r="T24" s="622"/>
      <c r="U24" s="278"/>
      <c r="V24" s="278" t="b">
        <f t="shared" si="2"/>
        <v>0</v>
      </c>
      <c r="W24" s="278"/>
      <c r="X24" s="278" t="b">
        <f t="shared" si="3"/>
        <v>0</v>
      </c>
      <c r="Y24" s="278"/>
      <c r="Z24" s="278" t="b">
        <f t="shared" si="4"/>
        <v>1</v>
      </c>
      <c r="AA24" s="278"/>
      <c r="AG24" s="200" t="s">
        <v>447</v>
      </c>
    </row>
    <row r="25" spans="2:33" ht="50.1" customHeight="1">
      <c r="B25" s="642"/>
      <c r="C25" s="98" t="s">
        <v>278</v>
      </c>
      <c r="D25" s="293"/>
      <c r="E25" s="558" t="s">
        <v>694</v>
      </c>
      <c r="F25" s="558"/>
      <c r="G25" s="558"/>
      <c r="H25" s="558"/>
      <c r="I25" s="558"/>
      <c r="J25" s="558"/>
      <c r="K25" s="98" t="s">
        <v>278</v>
      </c>
      <c r="L25" s="293"/>
      <c r="M25" s="558" t="s">
        <v>695</v>
      </c>
      <c r="N25" s="558"/>
      <c r="O25" s="558"/>
      <c r="P25" s="558"/>
      <c r="Q25" s="558"/>
      <c r="R25" s="558"/>
      <c r="S25" s="466"/>
      <c r="T25" s="622"/>
      <c r="U25" s="278"/>
      <c r="V25" s="278" t="b">
        <f t="shared" si="2"/>
        <v>0</v>
      </c>
      <c r="W25" s="278"/>
      <c r="X25" s="278" t="b">
        <f t="shared" si="3"/>
        <v>0</v>
      </c>
      <c r="Y25" s="278"/>
      <c r="Z25" s="278" t="b">
        <f t="shared" si="4"/>
        <v>1</v>
      </c>
      <c r="AA25" s="278"/>
      <c r="AG25" s="200" t="s">
        <v>450</v>
      </c>
    </row>
    <row r="26" spans="2:33" ht="20.100000000000001" customHeight="1">
      <c r="B26" s="642"/>
      <c r="C26" s="98" t="s">
        <v>281</v>
      </c>
      <c r="D26" s="293"/>
      <c r="E26" s="558" t="s">
        <v>277</v>
      </c>
      <c r="F26" s="558"/>
      <c r="G26" s="558"/>
      <c r="H26" s="558"/>
      <c r="I26" s="558"/>
      <c r="J26" s="558"/>
      <c r="K26" s="98" t="s">
        <v>281</v>
      </c>
      <c r="L26" s="293"/>
      <c r="M26" s="558" t="s">
        <v>277</v>
      </c>
      <c r="N26" s="558"/>
      <c r="O26" s="558"/>
      <c r="P26" s="558"/>
      <c r="Q26" s="558"/>
      <c r="R26" s="558"/>
      <c r="S26" s="466"/>
      <c r="T26" s="622"/>
      <c r="U26" s="278"/>
      <c r="V26" s="278" t="b">
        <f t="shared" si="2"/>
        <v>0</v>
      </c>
      <c r="W26" s="278"/>
      <c r="X26" s="278" t="b">
        <f t="shared" si="3"/>
        <v>0</v>
      </c>
      <c r="Y26" s="278"/>
      <c r="Z26" s="278" t="b">
        <f t="shared" si="4"/>
        <v>1</v>
      </c>
      <c r="AA26" s="278"/>
      <c r="AG26" s="200" t="s">
        <v>452</v>
      </c>
    </row>
    <row r="27" spans="2:33" ht="20.100000000000001" customHeight="1">
      <c r="B27" s="642"/>
      <c r="C27" s="459"/>
      <c r="D27" s="460"/>
      <c r="E27" s="558" t="s">
        <v>448</v>
      </c>
      <c r="F27" s="558"/>
      <c r="G27" s="558"/>
      <c r="H27" s="558"/>
      <c r="I27" s="558"/>
      <c r="J27" s="558"/>
      <c r="K27" s="459"/>
      <c r="L27" s="460"/>
      <c r="M27" s="558" t="s">
        <v>449</v>
      </c>
      <c r="N27" s="558"/>
      <c r="O27" s="558"/>
      <c r="P27" s="558"/>
      <c r="Q27" s="558"/>
      <c r="R27" s="558"/>
      <c r="S27" s="466"/>
      <c r="T27" s="622"/>
      <c r="U27" s="278"/>
      <c r="V27" s="278" t="b">
        <f t="shared" si="0"/>
        <v>0</v>
      </c>
      <c r="W27" s="278"/>
      <c r="X27" s="278" t="b">
        <f t="shared" si="1"/>
        <v>0</v>
      </c>
      <c r="Y27" s="278"/>
      <c r="Z27" s="278" t="b">
        <f>IF(V27=X27,TRUE,FALSE)</f>
        <v>1</v>
      </c>
      <c r="AA27" s="278"/>
      <c r="AG27" s="200" t="s">
        <v>454</v>
      </c>
    </row>
    <row r="28" spans="2:33" ht="20.100000000000001" customHeight="1">
      <c r="B28" s="642"/>
      <c r="C28" s="459"/>
      <c r="D28" s="460"/>
      <c r="E28" s="558" t="s">
        <v>451</v>
      </c>
      <c r="F28" s="558"/>
      <c r="G28" s="558"/>
      <c r="H28" s="558"/>
      <c r="I28" s="558"/>
      <c r="J28" s="558"/>
      <c r="K28" s="459"/>
      <c r="L28" s="460"/>
      <c r="M28" s="558" t="s">
        <v>451</v>
      </c>
      <c r="N28" s="558"/>
      <c r="O28" s="558"/>
      <c r="P28" s="558"/>
      <c r="Q28" s="558"/>
      <c r="R28" s="558"/>
      <c r="S28" s="466"/>
      <c r="T28" s="622"/>
      <c r="U28" s="278"/>
      <c r="V28" s="278" t="b">
        <f t="shared" si="0"/>
        <v>0</v>
      </c>
      <c r="W28" s="278"/>
      <c r="X28" s="278" t="b">
        <f t="shared" si="1"/>
        <v>0</v>
      </c>
      <c r="Y28" s="278"/>
      <c r="Z28" s="278" t="b">
        <f t="shared" si="4"/>
        <v>1</v>
      </c>
      <c r="AA28" s="278"/>
      <c r="AG28" s="200" t="s">
        <v>455</v>
      </c>
    </row>
    <row r="29" spans="2:33" ht="20.100000000000001" customHeight="1">
      <c r="B29" s="642"/>
      <c r="C29" s="560"/>
      <c r="D29" s="561"/>
      <c r="E29" s="559" t="s">
        <v>453</v>
      </c>
      <c r="F29" s="559"/>
      <c r="G29" s="559"/>
      <c r="H29" s="559"/>
      <c r="I29" s="559"/>
      <c r="J29" s="559"/>
      <c r="K29" s="560"/>
      <c r="L29" s="561"/>
      <c r="M29" s="559" t="s">
        <v>453</v>
      </c>
      <c r="N29" s="559"/>
      <c r="O29" s="559"/>
      <c r="P29" s="559"/>
      <c r="Q29" s="559"/>
      <c r="R29" s="559"/>
      <c r="S29" s="466"/>
      <c r="T29" s="622"/>
      <c r="U29" s="278"/>
      <c r="V29" s="278" t="b">
        <f t="shared" si="0"/>
        <v>0</v>
      </c>
      <c r="W29" s="278"/>
      <c r="X29" s="278" t="b">
        <f t="shared" si="1"/>
        <v>0</v>
      </c>
      <c r="Y29" s="278"/>
      <c r="Z29" s="278" t="b">
        <f>IF(V29=X29,TRUE,FALSE)</f>
        <v>1</v>
      </c>
      <c r="AA29" s="278"/>
      <c r="AG29" s="200" t="s">
        <v>457</v>
      </c>
    </row>
    <row r="30" spans="2:33" ht="20.100000000000001" customHeight="1">
      <c r="B30" s="643"/>
      <c r="C30" s="463" t="s">
        <v>250</v>
      </c>
      <c r="D30" s="464"/>
      <c r="E30" s="562"/>
      <c r="F30" s="562"/>
      <c r="G30" s="562"/>
      <c r="H30" s="562"/>
      <c r="I30" s="562"/>
      <c r="J30" s="563"/>
      <c r="K30" s="463" t="s">
        <v>250</v>
      </c>
      <c r="L30" s="464"/>
      <c r="M30" s="562"/>
      <c r="N30" s="562"/>
      <c r="O30" s="562"/>
      <c r="P30" s="562"/>
      <c r="Q30" s="562"/>
      <c r="R30" s="563"/>
      <c r="S30" s="467"/>
      <c r="T30" s="618"/>
      <c r="U30" s="278"/>
      <c r="V30" s="278"/>
      <c r="W30" s="278"/>
      <c r="X30" s="278"/>
      <c r="Y30" s="278"/>
      <c r="Z30" s="278" t="b">
        <f>IF(E30=M30,TRUE,FALSE)</f>
        <v>1</v>
      </c>
      <c r="AA30" s="278"/>
      <c r="AG30" s="200" t="s">
        <v>461</v>
      </c>
    </row>
    <row r="31" spans="2:33" ht="20.100000000000001" customHeight="1">
      <c r="B31" s="274" t="s">
        <v>283</v>
      </c>
      <c r="C31" s="294" t="s">
        <v>257</v>
      </c>
      <c r="D31" s="503" t="s">
        <v>456</v>
      </c>
      <c r="E31" s="503"/>
      <c r="F31" s="503"/>
      <c r="G31" s="503"/>
      <c r="H31" s="503"/>
      <c r="I31" s="503"/>
      <c r="J31" s="503"/>
      <c r="K31" s="294" t="s">
        <v>257</v>
      </c>
      <c r="L31" s="503" t="s">
        <v>456</v>
      </c>
      <c r="M31" s="503"/>
      <c r="N31" s="503"/>
      <c r="O31" s="503"/>
      <c r="P31" s="503"/>
      <c r="Q31" s="503"/>
      <c r="R31" s="503"/>
      <c r="S31" s="615" t="str">
        <f>IF(COUNTIF(Z31:Z39,FALSE)&lt;1,"無","有")</f>
        <v>無</v>
      </c>
      <c r="T31" s="617"/>
      <c r="U31" s="278"/>
      <c r="V31" s="278" t="b">
        <f>IF(C31="●",TRUE,FALSE)</f>
        <v>1</v>
      </c>
      <c r="W31" s="278"/>
      <c r="X31" s="278" t="b">
        <f>IF(K31="●",TRUE,FALSE)</f>
        <v>1</v>
      </c>
      <c r="Y31" s="278"/>
      <c r="Z31" s="278" t="b">
        <f>IF(V31=X31,TRUE,FALSE)</f>
        <v>1</v>
      </c>
      <c r="AA31" s="278"/>
      <c r="AC31" s="279" t="s">
        <v>53</v>
      </c>
      <c r="AD31" s="280" t="str">
        <f>IF(S31="有",IF(T31="","（エラー）未記入","（正常）記入済み"),"記入不要")</f>
        <v>記入不要</v>
      </c>
      <c r="AG31" s="200" t="s">
        <v>464</v>
      </c>
    </row>
    <row r="32" spans="2:33" ht="30" customHeight="1">
      <c r="B32" s="644" t="s">
        <v>458</v>
      </c>
      <c r="C32" s="295"/>
      <c r="D32" s="558" t="s">
        <v>696</v>
      </c>
      <c r="E32" s="558"/>
      <c r="F32" s="558"/>
      <c r="G32" s="558"/>
      <c r="H32" s="558"/>
      <c r="I32" s="558"/>
      <c r="J32" s="558"/>
      <c r="K32" s="295"/>
      <c r="L32" s="558" t="s">
        <v>697</v>
      </c>
      <c r="M32" s="558"/>
      <c r="N32" s="558"/>
      <c r="O32" s="558"/>
      <c r="P32" s="558"/>
      <c r="Q32" s="558"/>
      <c r="R32" s="558"/>
      <c r="S32" s="621"/>
      <c r="T32" s="622"/>
      <c r="U32" s="278"/>
      <c r="V32" s="278" t="b">
        <f t="shared" ref="V32:V38" si="5">IF(C32="●",TRUE,FALSE)</f>
        <v>0</v>
      </c>
      <c r="W32" s="278"/>
      <c r="X32" s="278" t="b">
        <f t="shared" ref="X32:X38" si="6">IF(K32="●",TRUE,FALSE)</f>
        <v>0</v>
      </c>
      <c r="Y32" s="278"/>
      <c r="Z32" s="278" t="b">
        <f t="shared" si="4"/>
        <v>1</v>
      </c>
      <c r="AA32" s="278"/>
      <c r="AG32" s="200" t="s">
        <v>467</v>
      </c>
    </row>
    <row r="33" spans="2:33" ht="30" customHeight="1">
      <c r="B33" s="644"/>
      <c r="C33" s="295"/>
      <c r="D33" s="558" t="s">
        <v>462</v>
      </c>
      <c r="E33" s="558"/>
      <c r="F33" s="558"/>
      <c r="G33" s="558"/>
      <c r="H33" s="558"/>
      <c r="I33" s="558"/>
      <c r="J33" s="558"/>
      <c r="K33" s="295"/>
      <c r="L33" s="558" t="s">
        <v>463</v>
      </c>
      <c r="M33" s="558"/>
      <c r="N33" s="558"/>
      <c r="O33" s="558"/>
      <c r="P33" s="558"/>
      <c r="Q33" s="558"/>
      <c r="R33" s="558"/>
      <c r="S33" s="621"/>
      <c r="T33" s="622"/>
      <c r="U33" s="278"/>
      <c r="V33" s="278" t="b">
        <f t="shared" si="5"/>
        <v>0</v>
      </c>
      <c r="W33" s="278"/>
      <c r="X33" s="278" t="b">
        <f t="shared" si="6"/>
        <v>0</v>
      </c>
      <c r="Y33" s="278"/>
      <c r="Z33" s="278" t="b">
        <f t="shared" si="4"/>
        <v>1</v>
      </c>
      <c r="AA33" s="278"/>
      <c r="AG33" s="200" t="s">
        <v>470</v>
      </c>
    </row>
    <row r="34" spans="2:33" ht="20.100000000000001" customHeight="1">
      <c r="B34" s="281"/>
      <c r="C34" s="295"/>
      <c r="D34" s="558" t="s">
        <v>465</v>
      </c>
      <c r="E34" s="558"/>
      <c r="F34" s="558"/>
      <c r="G34" s="558"/>
      <c r="H34" s="558"/>
      <c r="I34" s="558"/>
      <c r="J34" s="558"/>
      <c r="K34" s="295"/>
      <c r="L34" s="558" t="s">
        <v>466</v>
      </c>
      <c r="M34" s="558"/>
      <c r="N34" s="558"/>
      <c r="O34" s="558"/>
      <c r="P34" s="558"/>
      <c r="Q34" s="558"/>
      <c r="R34" s="558"/>
      <c r="S34" s="621"/>
      <c r="T34" s="622"/>
      <c r="U34" s="278"/>
      <c r="V34" s="278" t="b">
        <f t="shared" si="5"/>
        <v>0</v>
      </c>
      <c r="W34" s="278"/>
      <c r="X34" s="278" t="b">
        <f t="shared" si="6"/>
        <v>0</v>
      </c>
      <c r="Y34" s="278"/>
      <c r="Z34" s="278" t="b">
        <f t="shared" si="4"/>
        <v>1</v>
      </c>
      <c r="AA34" s="278"/>
      <c r="AG34" s="200" t="s">
        <v>473</v>
      </c>
    </row>
    <row r="35" spans="2:33" ht="30" customHeight="1">
      <c r="B35" s="281"/>
      <c r="C35" s="295"/>
      <c r="D35" s="558" t="s">
        <v>468</v>
      </c>
      <c r="E35" s="558"/>
      <c r="F35" s="558"/>
      <c r="G35" s="558"/>
      <c r="H35" s="558"/>
      <c r="I35" s="558"/>
      <c r="J35" s="558"/>
      <c r="K35" s="295"/>
      <c r="L35" s="558" t="s">
        <v>469</v>
      </c>
      <c r="M35" s="558"/>
      <c r="N35" s="558"/>
      <c r="O35" s="558"/>
      <c r="P35" s="558"/>
      <c r="Q35" s="558"/>
      <c r="R35" s="558"/>
      <c r="S35" s="621"/>
      <c r="T35" s="622"/>
      <c r="U35" s="278"/>
      <c r="V35" s="278" t="b">
        <f t="shared" si="5"/>
        <v>0</v>
      </c>
      <c r="W35" s="278"/>
      <c r="X35" s="278" t="b">
        <f t="shared" si="6"/>
        <v>0</v>
      </c>
      <c r="Y35" s="278"/>
      <c r="Z35" s="278" t="b">
        <f t="shared" si="4"/>
        <v>1</v>
      </c>
      <c r="AA35" s="278"/>
      <c r="AG35" s="200" t="s">
        <v>475</v>
      </c>
    </row>
    <row r="36" spans="2:33" ht="30" customHeight="1">
      <c r="B36" s="281"/>
      <c r="C36" s="295"/>
      <c r="D36" s="558" t="s">
        <v>471</v>
      </c>
      <c r="E36" s="558"/>
      <c r="F36" s="558"/>
      <c r="G36" s="558"/>
      <c r="H36" s="558"/>
      <c r="I36" s="558"/>
      <c r="J36" s="558"/>
      <c r="K36" s="295"/>
      <c r="L36" s="558" t="s">
        <v>472</v>
      </c>
      <c r="M36" s="558"/>
      <c r="N36" s="558"/>
      <c r="O36" s="558"/>
      <c r="P36" s="558"/>
      <c r="Q36" s="558"/>
      <c r="R36" s="558"/>
      <c r="S36" s="621"/>
      <c r="T36" s="622"/>
      <c r="U36" s="278"/>
      <c r="V36" s="278" t="b">
        <f t="shared" si="5"/>
        <v>0</v>
      </c>
      <c r="W36" s="278"/>
      <c r="X36" s="278" t="b">
        <f t="shared" si="6"/>
        <v>0</v>
      </c>
      <c r="Y36" s="278"/>
      <c r="Z36" s="278" t="b">
        <f t="shared" si="4"/>
        <v>1</v>
      </c>
      <c r="AA36" s="278"/>
      <c r="AG36" s="200" t="s">
        <v>477</v>
      </c>
    </row>
    <row r="37" spans="2:33" ht="30" customHeight="1">
      <c r="B37" s="281"/>
      <c r="C37" s="295"/>
      <c r="D37" s="558" t="s">
        <v>474</v>
      </c>
      <c r="E37" s="558"/>
      <c r="F37" s="558"/>
      <c r="G37" s="558"/>
      <c r="H37" s="558"/>
      <c r="I37" s="558"/>
      <c r="J37" s="558"/>
      <c r="K37" s="295"/>
      <c r="L37" s="558" t="s">
        <v>474</v>
      </c>
      <c r="M37" s="558"/>
      <c r="N37" s="558"/>
      <c r="O37" s="558"/>
      <c r="P37" s="558"/>
      <c r="Q37" s="558"/>
      <c r="R37" s="558"/>
      <c r="S37" s="621"/>
      <c r="T37" s="622"/>
      <c r="U37" s="278"/>
      <c r="V37" s="278" t="b">
        <f t="shared" si="5"/>
        <v>0</v>
      </c>
      <c r="W37" s="278"/>
      <c r="X37" s="278" t="b">
        <f t="shared" si="6"/>
        <v>0</v>
      </c>
      <c r="Y37" s="278"/>
      <c r="Z37" s="278" t="b">
        <f t="shared" si="4"/>
        <v>1</v>
      </c>
      <c r="AA37" s="278"/>
      <c r="AG37" s="200" t="s">
        <v>478</v>
      </c>
    </row>
    <row r="38" spans="2:33" ht="20.100000000000001" customHeight="1">
      <c r="B38" s="281"/>
      <c r="C38" s="296"/>
      <c r="D38" s="559" t="s">
        <v>476</v>
      </c>
      <c r="E38" s="559"/>
      <c r="F38" s="559"/>
      <c r="G38" s="559"/>
      <c r="H38" s="559"/>
      <c r="I38" s="559"/>
      <c r="J38" s="559"/>
      <c r="K38" s="296"/>
      <c r="L38" s="559" t="s">
        <v>476</v>
      </c>
      <c r="M38" s="559"/>
      <c r="N38" s="559"/>
      <c r="O38" s="559"/>
      <c r="P38" s="559"/>
      <c r="Q38" s="559"/>
      <c r="R38" s="559"/>
      <c r="S38" s="621"/>
      <c r="T38" s="622"/>
      <c r="U38" s="278"/>
      <c r="V38" s="278" t="b">
        <f t="shared" si="5"/>
        <v>0</v>
      </c>
      <c r="W38" s="278"/>
      <c r="X38" s="278" t="b">
        <f t="shared" si="6"/>
        <v>0</v>
      </c>
      <c r="Y38" s="278"/>
      <c r="Z38" s="278" t="b">
        <f>IF(V38=X38,TRUE,FALSE)</f>
        <v>1</v>
      </c>
      <c r="AA38" s="278"/>
      <c r="AG38" s="200" t="s">
        <v>480</v>
      </c>
    </row>
    <row r="39" spans="2:33" ht="20.100000000000001" customHeight="1">
      <c r="B39" s="292"/>
      <c r="C39" s="463" t="s">
        <v>250</v>
      </c>
      <c r="D39" s="464"/>
      <c r="E39" s="562"/>
      <c r="F39" s="562"/>
      <c r="G39" s="562"/>
      <c r="H39" s="562"/>
      <c r="I39" s="562"/>
      <c r="J39" s="563"/>
      <c r="K39" s="463" t="s">
        <v>250</v>
      </c>
      <c r="L39" s="464"/>
      <c r="M39" s="562"/>
      <c r="N39" s="562"/>
      <c r="O39" s="562"/>
      <c r="P39" s="562"/>
      <c r="Q39" s="562"/>
      <c r="R39" s="563"/>
      <c r="S39" s="616"/>
      <c r="T39" s="618"/>
      <c r="U39" s="278"/>
      <c r="V39" s="278"/>
      <c r="W39" s="278"/>
      <c r="X39" s="278"/>
      <c r="Y39" s="278"/>
      <c r="Z39" s="278" t="b">
        <f>IF(E39=M39,TRUE,FALSE)</f>
        <v>1</v>
      </c>
      <c r="AA39" s="278"/>
      <c r="AG39" s="200" t="s">
        <v>482</v>
      </c>
    </row>
    <row r="40" spans="2:33" ht="20.100000000000001" customHeight="1">
      <c r="B40" s="274" t="s">
        <v>293</v>
      </c>
      <c r="C40" s="295"/>
      <c r="D40" s="645" t="s">
        <v>294</v>
      </c>
      <c r="E40" s="645"/>
      <c r="F40" s="645"/>
      <c r="G40" s="645"/>
      <c r="H40" s="645"/>
      <c r="I40" s="645"/>
      <c r="J40" s="646"/>
      <c r="K40" s="295"/>
      <c r="L40" s="645" t="s">
        <v>294</v>
      </c>
      <c r="M40" s="645"/>
      <c r="N40" s="645"/>
      <c r="O40" s="645"/>
      <c r="P40" s="645"/>
      <c r="Q40" s="645"/>
      <c r="R40" s="646"/>
      <c r="S40" s="621" t="str">
        <f>IF(COUNTIF(Z40:Z48,FALSE)&lt;1,"無","有")</f>
        <v>有</v>
      </c>
      <c r="T40" s="622" t="s">
        <v>479</v>
      </c>
      <c r="U40" s="278"/>
      <c r="V40" s="278" t="b">
        <f t="shared" ref="V40:V47" si="7">IF(C40="●",TRUE,FALSE)</f>
        <v>0</v>
      </c>
      <c r="W40" s="278"/>
      <c r="X40" s="278" t="b">
        <f t="shared" ref="X40:X47" si="8">IF(K40="●",TRUE,FALSE)</f>
        <v>0</v>
      </c>
      <c r="Y40" s="278"/>
      <c r="Z40" s="278" t="b">
        <f>IF(V40=X40,TRUE,FALSE)</f>
        <v>1</v>
      </c>
      <c r="AA40" s="278"/>
      <c r="AC40" s="279" t="s">
        <v>53</v>
      </c>
      <c r="AD40" s="280" t="str">
        <f>IF(S40="有",IF(T40="","（エラー）未記入","（正常）記入済み"),"記入不要")</f>
        <v>（正常）記入済み</v>
      </c>
      <c r="AG40" s="200" t="s">
        <v>483</v>
      </c>
    </row>
    <row r="41" spans="2:33" ht="30" customHeight="1">
      <c r="B41" s="281"/>
      <c r="C41" s="295"/>
      <c r="D41" s="647" t="s">
        <v>481</v>
      </c>
      <c r="E41" s="645"/>
      <c r="F41" s="645"/>
      <c r="G41" s="645"/>
      <c r="H41" s="645"/>
      <c r="I41" s="645"/>
      <c r="J41" s="646"/>
      <c r="K41" s="295"/>
      <c r="L41" s="647" t="s">
        <v>481</v>
      </c>
      <c r="M41" s="647"/>
      <c r="N41" s="645"/>
      <c r="O41" s="645"/>
      <c r="P41" s="645"/>
      <c r="Q41" s="645"/>
      <c r="R41" s="646"/>
      <c r="S41" s="621"/>
      <c r="T41" s="622"/>
      <c r="U41" s="278"/>
      <c r="V41" s="278" t="b">
        <f t="shared" si="7"/>
        <v>0</v>
      </c>
      <c r="W41" s="278"/>
      <c r="X41" s="278" t="b">
        <f t="shared" si="8"/>
        <v>0</v>
      </c>
      <c r="Y41" s="278"/>
      <c r="Z41" s="278" t="b">
        <f t="shared" ref="Z41:Z46" si="9">IF(V41=X41,TRUE,FALSE)</f>
        <v>1</v>
      </c>
      <c r="AA41" s="278"/>
      <c r="AG41" s="200" t="s">
        <v>484</v>
      </c>
    </row>
    <row r="42" spans="2:33" ht="20.100000000000001" customHeight="1">
      <c r="B42" s="281"/>
      <c r="C42" s="295"/>
      <c r="D42" s="645" t="s">
        <v>296</v>
      </c>
      <c r="E42" s="645"/>
      <c r="F42" s="645"/>
      <c r="G42" s="645"/>
      <c r="H42" s="645"/>
      <c r="I42" s="645"/>
      <c r="J42" s="646"/>
      <c r="K42" s="295"/>
      <c r="L42" s="645" t="s">
        <v>296</v>
      </c>
      <c r="M42" s="645"/>
      <c r="N42" s="645"/>
      <c r="O42" s="645"/>
      <c r="P42" s="645"/>
      <c r="Q42" s="645"/>
      <c r="R42" s="646"/>
      <c r="S42" s="621"/>
      <c r="T42" s="622"/>
      <c r="U42" s="278"/>
      <c r="V42" s="278" t="b">
        <f t="shared" si="7"/>
        <v>0</v>
      </c>
      <c r="W42" s="278"/>
      <c r="X42" s="278" t="b">
        <f t="shared" si="8"/>
        <v>0</v>
      </c>
      <c r="Y42" s="278"/>
      <c r="Z42" s="278" t="b">
        <f t="shared" si="9"/>
        <v>1</v>
      </c>
      <c r="AA42" s="278"/>
      <c r="AG42" s="200" t="s">
        <v>485</v>
      </c>
    </row>
    <row r="43" spans="2:33" ht="20.100000000000001" customHeight="1">
      <c r="B43" s="281"/>
      <c r="C43" s="295"/>
      <c r="D43" s="645" t="s">
        <v>297</v>
      </c>
      <c r="E43" s="645"/>
      <c r="F43" s="645"/>
      <c r="G43" s="645"/>
      <c r="H43" s="645"/>
      <c r="I43" s="645"/>
      <c r="J43" s="646"/>
      <c r="K43" s="295"/>
      <c r="L43" s="645" t="s">
        <v>297</v>
      </c>
      <c r="M43" s="645"/>
      <c r="N43" s="645"/>
      <c r="O43" s="645"/>
      <c r="P43" s="645"/>
      <c r="Q43" s="645"/>
      <c r="R43" s="646"/>
      <c r="S43" s="621"/>
      <c r="T43" s="622"/>
      <c r="U43" s="278"/>
      <c r="V43" s="278" t="b">
        <f t="shared" si="7"/>
        <v>0</v>
      </c>
      <c r="W43" s="278"/>
      <c r="X43" s="278" t="b">
        <f t="shared" si="8"/>
        <v>0</v>
      </c>
      <c r="Y43" s="278"/>
      <c r="Z43" s="278" t="b">
        <f t="shared" si="9"/>
        <v>1</v>
      </c>
      <c r="AA43" s="278"/>
      <c r="AG43" s="200" t="s">
        <v>486</v>
      </c>
    </row>
    <row r="44" spans="2:33" ht="20.100000000000001" customHeight="1">
      <c r="B44" s="281"/>
      <c r="C44" s="295"/>
      <c r="D44" s="645" t="s">
        <v>298</v>
      </c>
      <c r="E44" s="645"/>
      <c r="F44" s="645"/>
      <c r="G44" s="645"/>
      <c r="H44" s="645"/>
      <c r="I44" s="645"/>
      <c r="J44" s="646"/>
      <c r="K44" s="295"/>
      <c r="L44" s="645" t="s">
        <v>298</v>
      </c>
      <c r="M44" s="645"/>
      <c r="N44" s="645"/>
      <c r="O44" s="645"/>
      <c r="P44" s="645"/>
      <c r="Q44" s="645"/>
      <c r="R44" s="646"/>
      <c r="S44" s="621"/>
      <c r="T44" s="622"/>
      <c r="U44" s="278"/>
      <c r="V44" s="278" t="b">
        <f t="shared" si="7"/>
        <v>0</v>
      </c>
      <c r="W44" s="278"/>
      <c r="X44" s="278" t="b">
        <f t="shared" si="8"/>
        <v>0</v>
      </c>
      <c r="Y44" s="278"/>
      <c r="Z44" s="278" t="b">
        <f>IF(V44=X44,TRUE,FALSE)</f>
        <v>1</v>
      </c>
      <c r="AA44" s="278"/>
      <c r="AG44" s="200" t="s">
        <v>487</v>
      </c>
    </row>
    <row r="45" spans="2:33" ht="20.100000000000001" customHeight="1">
      <c r="B45" s="281"/>
      <c r="C45" s="295"/>
      <c r="D45" s="645" t="s">
        <v>52</v>
      </c>
      <c r="E45" s="645"/>
      <c r="F45" s="645"/>
      <c r="G45" s="645"/>
      <c r="H45" s="645"/>
      <c r="I45" s="645"/>
      <c r="J45" s="646"/>
      <c r="K45" s="295"/>
      <c r="L45" s="645" t="s">
        <v>52</v>
      </c>
      <c r="M45" s="645"/>
      <c r="N45" s="645"/>
      <c r="O45" s="645"/>
      <c r="P45" s="645"/>
      <c r="Q45" s="645"/>
      <c r="R45" s="646"/>
      <c r="S45" s="621"/>
      <c r="T45" s="622"/>
      <c r="U45" s="278"/>
      <c r="V45" s="278" t="b">
        <f t="shared" si="7"/>
        <v>0</v>
      </c>
      <c r="W45" s="278"/>
      <c r="X45" s="278" t="b">
        <f t="shared" si="8"/>
        <v>0</v>
      </c>
      <c r="Y45" s="278"/>
      <c r="Z45" s="278" t="b">
        <f t="shared" si="9"/>
        <v>1</v>
      </c>
      <c r="AA45" s="278"/>
      <c r="AG45" s="200" t="s">
        <v>488</v>
      </c>
    </row>
    <row r="46" spans="2:33" ht="20.100000000000001" customHeight="1">
      <c r="B46" s="281"/>
      <c r="C46" s="295" t="s">
        <v>257</v>
      </c>
      <c r="D46" s="645" t="s">
        <v>299</v>
      </c>
      <c r="E46" s="645"/>
      <c r="F46" s="645"/>
      <c r="G46" s="645"/>
      <c r="H46" s="645"/>
      <c r="I46" s="645"/>
      <c r="J46" s="646"/>
      <c r="K46" s="295" t="s">
        <v>257</v>
      </c>
      <c r="L46" s="645" t="s">
        <v>299</v>
      </c>
      <c r="M46" s="645"/>
      <c r="N46" s="645"/>
      <c r="O46" s="645"/>
      <c r="P46" s="645"/>
      <c r="Q46" s="645"/>
      <c r="R46" s="646"/>
      <c r="S46" s="621"/>
      <c r="T46" s="622"/>
      <c r="U46" s="278"/>
      <c r="V46" s="278" t="b">
        <f t="shared" si="7"/>
        <v>1</v>
      </c>
      <c r="W46" s="278"/>
      <c r="X46" s="278" t="b">
        <f t="shared" si="8"/>
        <v>1</v>
      </c>
      <c r="Y46" s="278"/>
      <c r="Z46" s="278" t="b">
        <f t="shared" si="9"/>
        <v>1</v>
      </c>
      <c r="AA46" s="278"/>
      <c r="AG46" s="200" t="s">
        <v>490</v>
      </c>
    </row>
    <row r="47" spans="2:33" ht="20.100000000000001" customHeight="1">
      <c r="B47" s="281"/>
      <c r="C47" s="296"/>
      <c r="D47" s="648" t="s">
        <v>277</v>
      </c>
      <c r="E47" s="648"/>
      <c r="F47" s="648"/>
      <c r="G47" s="648"/>
      <c r="H47" s="648"/>
      <c r="I47" s="648"/>
      <c r="J47" s="649"/>
      <c r="K47" s="296" t="s">
        <v>257</v>
      </c>
      <c r="L47" s="648" t="s">
        <v>277</v>
      </c>
      <c r="M47" s="648"/>
      <c r="N47" s="648"/>
      <c r="O47" s="648"/>
      <c r="P47" s="648"/>
      <c r="Q47" s="648"/>
      <c r="R47" s="649"/>
      <c r="S47" s="621"/>
      <c r="T47" s="622"/>
      <c r="U47" s="278"/>
      <c r="V47" s="278" t="b">
        <f t="shared" si="7"/>
        <v>0</v>
      </c>
      <c r="W47" s="278"/>
      <c r="X47" s="278" t="b">
        <f t="shared" si="8"/>
        <v>1</v>
      </c>
      <c r="Y47" s="278"/>
      <c r="Z47" s="278" t="b">
        <f>IF(V47=X47,TRUE,FALSE)</f>
        <v>0</v>
      </c>
      <c r="AA47" s="278"/>
      <c r="AG47" s="200" t="s">
        <v>492</v>
      </c>
    </row>
    <row r="48" spans="2:33" ht="20.100000000000001" customHeight="1">
      <c r="B48" s="281"/>
      <c r="C48" s="463" t="s">
        <v>250</v>
      </c>
      <c r="D48" s="464"/>
      <c r="E48" s="562"/>
      <c r="F48" s="562"/>
      <c r="G48" s="562"/>
      <c r="H48" s="562"/>
      <c r="I48" s="562"/>
      <c r="J48" s="563"/>
      <c r="K48" s="463" t="s">
        <v>250</v>
      </c>
      <c r="L48" s="464"/>
      <c r="M48" s="562" t="s">
        <v>489</v>
      </c>
      <c r="N48" s="562"/>
      <c r="O48" s="562"/>
      <c r="P48" s="562"/>
      <c r="Q48" s="562"/>
      <c r="R48" s="563"/>
      <c r="S48" s="616"/>
      <c r="T48" s="618"/>
      <c r="U48" s="278"/>
      <c r="V48" s="278"/>
      <c r="W48" s="278"/>
      <c r="X48" s="278"/>
      <c r="Y48" s="278"/>
      <c r="Z48" s="278" t="b">
        <f>IF(E48=M48,TRUE,FALSE)</f>
        <v>0</v>
      </c>
      <c r="AA48" s="278"/>
      <c r="AG48" s="200" t="s">
        <v>495</v>
      </c>
    </row>
    <row r="49" spans="2:33" ht="20.100000000000001" customHeight="1">
      <c r="B49" s="274" t="s">
        <v>300</v>
      </c>
      <c r="C49" s="302" t="s">
        <v>491</v>
      </c>
      <c r="D49" s="276"/>
      <c r="E49" s="276"/>
      <c r="F49" s="276"/>
      <c r="G49" s="276"/>
      <c r="H49" s="276"/>
      <c r="I49" s="276"/>
      <c r="J49" s="277"/>
      <c r="K49" s="302" t="s">
        <v>491</v>
      </c>
      <c r="L49" s="276"/>
      <c r="M49" s="276"/>
      <c r="N49" s="276"/>
      <c r="O49" s="276"/>
      <c r="P49" s="276"/>
      <c r="Q49" s="276"/>
      <c r="R49" s="277"/>
      <c r="S49" s="615" t="str">
        <f>IF(COUNTIF(Z50:Z60,FALSE)&lt;1,"無","有")</f>
        <v>無</v>
      </c>
      <c r="T49" s="617"/>
      <c r="U49" s="278"/>
      <c r="V49" s="278"/>
      <c r="W49" s="278"/>
      <c r="X49" s="278"/>
      <c r="Y49" s="278"/>
      <c r="Z49" s="278"/>
      <c r="AA49" s="278"/>
      <c r="AC49" s="279" t="s">
        <v>53</v>
      </c>
      <c r="AD49" s="280" t="str">
        <f>IF(S49="有",IF(T49="","（エラー）未記入","（正常）記入済み"),"記入不要")</f>
        <v>記入不要</v>
      </c>
      <c r="AG49" s="200" t="s">
        <v>498</v>
      </c>
    </row>
    <row r="50" spans="2:33" ht="20.100000000000001" customHeight="1">
      <c r="B50" s="281"/>
      <c r="D50" s="297" t="s">
        <v>493</v>
      </c>
      <c r="E50" s="298"/>
      <c r="F50" s="650" t="s">
        <v>698</v>
      </c>
      <c r="G50" s="650"/>
      <c r="H50" s="650"/>
      <c r="I50" s="650"/>
      <c r="J50" s="651"/>
      <c r="L50" s="297" t="s">
        <v>493</v>
      </c>
      <c r="M50" s="298"/>
      <c r="N50" s="650" t="s">
        <v>698</v>
      </c>
      <c r="O50" s="650"/>
      <c r="P50" s="650"/>
      <c r="Q50" s="650"/>
      <c r="R50" s="651"/>
      <c r="S50" s="621"/>
      <c r="T50" s="622"/>
      <c r="U50" s="278"/>
      <c r="V50" s="278"/>
      <c r="W50" s="278"/>
      <c r="X50" s="278"/>
      <c r="Y50" s="278"/>
      <c r="Z50" s="278" t="b">
        <f>IF(F50=N50,TRUE,FALSE)</f>
        <v>1</v>
      </c>
      <c r="AA50" s="278"/>
      <c r="AG50" s="200" t="s">
        <v>500</v>
      </c>
    </row>
    <row r="51" spans="2:33" ht="20.100000000000001" customHeight="1">
      <c r="B51" s="281"/>
      <c r="D51" s="297" t="s">
        <v>496</v>
      </c>
      <c r="E51" s="298"/>
      <c r="F51" s="652" t="s">
        <v>699</v>
      </c>
      <c r="G51" s="652"/>
      <c r="H51" s="652"/>
      <c r="I51" s="652"/>
      <c r="J51" s="653"/>
      <c r="L51" s="297" t="s">
        <v>496</v>
      </c>
      <c r="M51" s="298"/>
      <c r="N51" s="652" t="s">
        <v>699</v>
      </c>
      <c r="O51" s="652"/>
      <c r="P51" s="652"/>
      <c r="Q51" s="652"/>
      <c r="R51" s="653"/>
      <c r="S51" s="621"/>
      <c r="T51" s="622"/>
      <c r="U51" s="278"/>
      <c r="V51" s="278"/>
      <c r="W51" s="278"/>
      <c r="X51" s="278"/>
      <c r="Y51" s="278"/>
      <c r="Z51" s="278" t="b">
        <f>IF(F51=N51,TRUE,FALSE)</f>
        <v>1</v>
      </c>
      <c r="AA51" s="278"/>
      <c r="AG51" s="200" t="s">
        <v>501</v>
      </c>
    </row>
    <row r="52" spans="2:33" ht="20.100000000000001" hidden="1" customHeight="1" outlineLevel="1">
      <c r="B52" s="281"/>
      <c r="C52" s="302" t="s">
        <v>499</v>
      </c>
      <c r="D52" s="302"/>
      <c r="E52" s="302"/>
      <c r="F52" s="302"/>
      <c r="G52" s="302"/>
      <c r="H52" s="302"/>
      <c r="I52" s="302"/>
      <c r="J52" s="302"/>
      <c r="K52" s="301" t="s">
        <v>499</v>
      </c>
      <c r="L52" s="302"/>
      <c r="M52" s="302"/>
      <c r="N52" s="302"/>
      <c r="O52" s="302"/>
      <c r="P52" s="302"/>
      <c r="Q52" s="302"/>
      <c r="R52" s="302"/>
      <c r="S52" s="621"/>
      <c r="T52" s="622"/>
      <c r="U52" s="278"/>
      <c r="V52" s="278"/>
      <c r="W52" s="278"/>
      <c r="X52" s="278"/>
      <c r="Y52" s="278"/>
      <c r="Z52" s="278"/>
      <c r="AA52" s="278"/>
      <c r="AC52" s="279"/>
      <c r="AD52" s="280"/>
      <c r="AG52" s="200" t="s">
        <v>502</v>
      </c>
    </row>
    <row r="53" spans="2:33" ht="20.100000000000001" hidden="1" customHeight="1" outlineLevel="1">
      <c r="B53" s="281"/>
      <c r="D53" s="297" t="s">
        <v>493</v>
      </c>
      <c r="E53" s="298"/>
      <c r="F53" s="650"/>
      <c r="G53" s="650"/>
      <c r="H53" s="650"/>
      <c r="I53" s="650"/>
      <c r="J53" s="651"/>
      <c r="L53" s="297" t="s">
        <v>493</v>
      </c>
      <c r="M53" s="298"/>
      <c r="N53" s="650"/>
      <c r="O53" s="650"/>
      <c r="P53" s="650"/>
      <c r="Q53" s="650"/>
      <c r="R53" s="651"/>
      <c r="S53" s="621"/>
      <c r="T53" s="622"/>
      <c r="U53" s="278"/>
      <c r="V53" s="278"/>
      <c r="W53" s="278"/>
      <c r="X53" s="278"/>
      <c r="Y53" s="278"/>
      <c r="Z53" s="278" t="b">
        <f>IF(F53=N53,TRUE,FALSE)</f>
        <v>1</v>
      </c>
      <c r="AA53" s="278"/>
      <c r="AG53" s="200" t="s">
        <v>504</v>
      </c>
    </row>
    <row r="54" spans="2:33" ht="20.100000000000001" hidden="1" customHeight="1" outlineLevel="1">
      <c r="B54" s="281"/>
      <c r="C54" s="303"/>
      <c r="D54" s="299" t="s">
        <v>496</v>
      </c>
      <c r="E54" s="300"/>
      <c r="F54" s="652"/>
      <c r="G54" s="652"/>
      <c r="H54" s="652"/>
      <c r="I54" s="652"/>
      <c r="J54" s="653"/>
      <c r="K54" s="304"/>
      <c r="L54" s="299" t="s">
        <v>496</v>
      </c>
      <c r="M54" s="300"/>
      <c r="N54" s="652"/>
      <c r="O54" s="652"/>
      <c r="P54" s="652"/>
      <c r="Q54" s="652"/>
      <c r="R54" s="653"/>
      <c r="S54" s="621"/>
      <c r="T54" s="622"/>
      <c r="U54" s="278"/>
      <c r="V54" s="278"/>
      <c r="W54" s="278"/>
      <c r="X54" s="278"/>
      <c r="Y54" s="278"/>
      <c r="Z54" s="278" t="b">
        <f>IF(F54=N54,TRUE,FALSE)</f>
        <v>1</v>
      </c>
      <c r="AA54" s="278"/>
      <c r="AG54" s="200" t="s">
        <v>505</v>
      </c>
    </row>
    <row r="55" spans="2:33" ht="20.100000000000001" hidden="1" customHeight="1" outlineLevel="1">
      <c r="B55" s="281"/>
      <c r="C55" s="302" t="s">
        <v>503</v>
      </c>
      <c r="D55" s="302"/>
      <c r="E55" s="302"/>
      <c r="F55" s="302"/>
      <c r="G55" s="302"/>
      <c r="H55" s="302"/>
      <c r="I55" s="302"/>
      <c r="J55" s="302"/>
      <c r="K55" s="301" t="s">
        <v>503</v>
      </c>
      <c r="L55" s="302"/>
      <c r="M55" s="302"/>
      <c r="N55" s="302"/>
      <c r="O55" s="302"/>
      <c r="P55" s="302"/>
      <c r="Q55" s="302"/>
      <c r="R55" s="302"/>
      <c r="S55" s="621"/>
      <c r="T55" s="622"/>
      <c r="U55" s="278"/>
      <c r="V55" s="278"/>
      <c r="W55" s="278"/>
      <c r="X55" s="278"/>
      <c r="Y55" s="278"/>
      <c r="Z55" s="278"/>
      <c r="AA55" s="278"/>
      <c r="AC55" s="279"/>
      <c r="AD55" s="280"/>
      <c r="AG55" s="200" t="s">
        <v>506</v>
      </c>
    </row>
    <row r="56" spans="2:33" ht="20.100000000000001" hidden="1" customHeight="1" outlineLevel="1">
      <c r="B56" s="281"/>
      <c r="D56" s="297" t="s">
        <v>493</v>
      </c>
      <c r="E56" s="298"/>
      <c r="F56" s="650"/>
      <c r="G56" s="650"/>
      <c r="H56" s="650"/>
      <c r="I56" s="650"/>
      <c r="J56" s="651"/>
      <c r="L56" s="297" t="s">
        <v>493</v>
      </c>
      <c r="M56" s="298"/>
      <c r="N56" s="650"/>
      <c r="O56" s="650"/>
      <c r="P56" s="650"/>
      <c r="Q56" s="650"/>
      <c r="R56" s="651"/>
      <c r="S56" s="621"/>
      <c r="T56" s="622"/>
      <c r="U56" s="278"/>
      <c r="V56" s="278"/>
      <c r="W56" s="278"/>
      <c r="X56" s="278"/>
      <c r="Y56" s="278"/>
      <c r="Z56" s="278" t="b">
        <f>IF(F56=N56,TRUE,FALSE)</f>
        <v>1</v>
      </c>
      <c r="AA56" s="278"/>
      <c r="AG56" s="200" t="s">
        <v>508</v>
      </c>
    </row>
    <row r="57" spans="2:33" ht="20.100000000000001" hidden="1" customHeight="1" outlineLevel="1">
      <c r="B57" s="281"/>
      <c r="C57" s="303"/>
      <c r="D57" s="299" t="s">
        <v>496</v>
      </c>
      <c r="E57" s="300"/>
      <c r="F57" s="652"/>
      <c r="G57" s="652"/>
      <c r="H57" s="652"/>
      <c r="I57" s="652"/>
      <c r="J57" s="653"/>
      <c r="K57" s="304"/>
      <c r="L57" s="299" t="s">
        <v>496</v>
      </c>
      <c r="M57" s="300"/>
      <c r="N57" s="652"/>
      <c r="O57" s="652"/>
      <c r="P57" s="652"/>
      <c r="Q57" s="652"/>
      <c r="R57" s="653"/>
      <c r="S57" s="621"/>
      <c r="T57" s="622"/>
      <c r="U57" s="278"/>
      <c r="V57" s="278"/>
      <c r="W57" s="278"/>
      <c r="X57" s="278"/>
      <c r="Y57" s="278"/>
      <c r="Z57" s="278" t="b">
        <f>IF(F57=N57,TRUE,FALSE)</f>
        <v>1</v>
      </c>
      <c r="AA57" s="278"/>
      <c r="AG57" s="200" t="s">
        <v>509</v>
      </c>
    </row>
    <row r="58" spans="2:33" ht="20.100000000000001" hidden="1" customHeight="1" outlineLevel="1">
      <c r="B58" s="281"/>
      <c r="C58" s="302" t="s">
        <v>507</v>
      </c>
      <c r="D58" s="302"/>
      <c r="E58" s="302"/>
      <c r="F58" s="302"/>
      <c r="G58" s="302"/>
      <c r="H58" s="302"/>
      <c r="I58" s="302"/>
      <c r="J58" s="302"/>
      <c r="K58" s="301" t="s">
        <v>507</v>
      </c>
      <c r="L58" s="302"/>
      <c r="M58" s="302"/>
      <c r="N58" s="302"/>
      <c r="O58" s="302"/>
      <c r="P58" s="302"/>
      <c r="Q58" s="302"/>
      <c r="R58" s="302"/>
      <c r="S58" s="621"/>
      <c r="T58" s="622"/>
      <c r="U58" s="278"/>
      <c r="V58" s="278"/>
      <c r="W58" s="278"/>
      <c r="X58" s="278"/>
      <c r="Y58" s="278"/>
      <c r="Z58" s="278"/>
      <c r="AA58" s="278"/>
      <c r="AC58" s="279"/>
      <c r="AD58" s="280"/>
      <c r="AG58" s="200" t="s">
        <v>510</v>
      </c>
    </row>
    <row r="59" spans="2:33" ht="20.100000000000001" hidden="1" customHeight="1" outlineLevel="1">
      <c r="B59" s="281"/>
      <c r="D59" s="297" t="s">
        <v>493</v>
      </c>
      <c r="E59" s="298"/>
      <c r="F59" s="650"/>
      <c r="G59" s="650"/>
      <c r="H59" s="650"/>
      <c r="I59" s="650"/>
      <c r="J59" s="651"/>
      <c r="L59" s="297" t="s">
        <v>493</v>
      </c>
      <c r="M59" s="298"/>
      <c r="N59" s="650"/>
      <c r="O59" s="650"/>
      <c r="P59" s="650"/>
      <c r="Q59" s="650"/>
      <c r="R59" s="651"/>
      <c r="S59" s="621"/>
      <c r="T59" s="622"/>
      <c r="U59" s="278"/>
      <c r="V59" s="278"/>
      <c r="W59" s="278"/>
      <c r="X59" s="278"/>
      <c r="Y59" s="278"/>
      <c r="Z59" s="278" t="b">
        <f>IF(F59=N59,TRUE,FALSE)</f>
        <v>1</v>
      </c>
      <c r="AA59" s="278"/>
      <c r="AG59" s="200" t="s">
        <v>516</v>
      </c>
    </row>
    <row r="60" spans="2:33" ht="20.100000000000001" hidden="1" customHeight="1" outlineLevel="1">
      <c r="B60" s="292"/>
      <c r="C60" s="303"/>
      <c r="D60" s="299" t="s">
        <v>496</v>
      </c>
      <c r="E60" s="300"/>
      <c r="F60" s="652"/>
      <c r="G60" s="652"/>
      <c r="H60" s="652"/>
      <c r="I60" s="652"/>
      <c r="J60" s="653"/>
      <c r="K60" s="304"/>
      <c r="L60" s="299" t="s">
        <v>496</v>
      </c>
      <c r="M60" s="300"/>
      <c r="N60" s="652"/>
      <c r="O60" s="652"/>
      <c r="P60" s="652"/>
      <c r="Q60" s="652"/>
      <c r="R60" s="653"/>
      <c r="S60" s="616"/>
      <c r="T60" s="618"/>
      <c r="U60" s="278"/>
      <c r="V60" s="278"/>
      <c r="W60" s="278"/>
      <c r="X60" s="278"/>
      <c r="Y60" s="278"/>
      <c r="Z60" s="278" t="b">
        <f>IF(F60=N60,TRUE,FALSE)</f>
        <v>1</v>
      </c>
      <c r="AA60" s="278"/>
      <c r="AG60" s="200" t="s">
        <v>518</v>
      </c>
    </row>
    <row r="61" spans="2:33" ht="24" customHeight="1" collapsed="1">
      <c r="B61" s="274" t="s">
        <v>511</v>
      </c>
      <c r="C61" s="658" t="s">
        <v>512</v>
      </c>
      <c r="D61" s="659"/>
      <c r="E61" s="660" t="s">
        <v>700</v>
      </c>
      <c r="F61" s="660"/>
      <c r="G61" s="660"/>
      <c r="H61" s="660"/>
      <c r="I61" s="660"/>
      <c r="J61" s="661"/>
      <c r="K61" s="658" t="s">
        <v>512</v>
      </c>
      <c r="L61" s="659"/>
      <c r="M61" s="660" t="s">
        <v>701</v>
      </c>
      <c r="N61" s="660"/>
      <c r="O61" s="660"/>
      <c r="P61" s="660"/>
      <c r="Q61" s="660"/>
      <c r="R61" s="661"/>
      <c r="S61" s="615" t="str">
        <f>IF(COUNTIF(Z61:Z62,FALSE)&lt;1,"無","有")</f>
        <v>有</v>
      </c>
      <c r="T61" s="617" t="s">
        <v>515</v>
      </c>
      <c r="U61" s="278"/>
      <c r="V61" s="278"/>
      <c r="W61" s="278"/>
      <c r="X61" s="278"/>
      <c r="Y61" s="278"/>
      <c r="Z61" s="278" t="b">
        <f>IF(E61=M61,TRUE,FALSE)</f>
        <v>0</v>
      </c>
      <c r="AA61" s="278"/>
      <c r="AC61" s="279" t="s">
        <v>53</v>
      </c>
      <c r="AD61" s="280" t="str">
        <f>IF(S61="有",IF(T61="","（エラー）未記入","（正常）記入済み"),"記入不要")</f>
        <v>（正常）記入済み</v>
      </c>
      <c r="AG61" s="200" t="s">
        <v>520</v>
      </c>
    </row>
    <row r="62" spans="2:33" ht="24" customHeight="1">
      <c r="B62" s="292"/>
      <c r="C62" s="654" t="s">
        <v>517</v>
      </c>
      <c r="D62" s="655"/>
      <c r="E62" s="656" t="s">
        <v>700</v>
      </c>
      <c r="F62" s="656"/>
      <c r="G62" s="656"/>
      <c r="H62" s="656"/>
      <c r="I62" s="656"/>
      <c r="J62" s="657"/>
      <c r="K62" s="654" t="s">
        <v>517</v>
      </c>
      <c r="L62" s="655"/>
      <c r="M62" s="656" t="s">
        <v>701</v>
      </c>
      <c r="N62" s="656"/>
      <c r="O62" s="656"/>
      <c r="P62" s="656"/>
      <c r="Q62" s="656"/>
      <c r="R62" s="657"/>
      <c r="S62" s="616"/>
      <c r="T62" s="618"/>
      <c r="U62" s="278"/>
      <c r="V62" s="278"/>
      <c r="W62" s="278"/>
      <c r="X62" s="278"/>
      <c r="Y62" s="278"/>
      <c r="Z62" s="278" t="b">
        <f>IF(E62=M62,TRUE,FALSE)</f>
        <v>0</v>
      </c>
      <c r="AA62" s="278"/>
      <c r="AG62" s="200" t="s">
        <v>521</v>
      </c>
    </row>
    <row r="63" spans="2:33" ht="21" customHeight="1">
      <c r="B63" s="274" t="s">
        <v>314</v>
      </c>
      <c r="C63" s="294"/>
      <c r="D63" s="305" t="s">
        <v>315</v>
      </c>
      <c r="E63" s="306"/>
      <c r="F63" s="306"/>
      <c r="G63" s="306"/>
      <c r="H63" s="306"/>
      <c r="I63" s="306"/>
      <c r="J63" s="307"/>
      <c r="K63" s="294" t="s">
        <v>257</v>
      </c>
      <c r="L63" s="305" t="s">
        <v>315</v>
      </c>
      <c r="M63" s="305"/>
      <c r="N63" s="306"/>
      <c r="O63" s="306"/>
      <c r="P63" s="306"/>
      <c r="Q63" s="306"/>
      <c r="R63" s="307"/>
      <c r="S63" s="615" t="str">
        <f>IF(COUNTIF(Z63:Z79,FALSE)&lt;1,"無","有")</f>
        <v>有</v>
      </c>
      <c r="T63" s="617" t="s">
        <v>519</v>
      </c>
      <c r="U63" s="278"/>
      <c r="V63" s="278" t="b">
        <f>IF(C63="●",TRUE,FALSE)</f>
        <v>0</v>
      </c>
      <c r="W63" s="278"/>
      <c r="X63" s="278" t="b">
        <f t="shared" ref="X63:X78" si="10">IF(K63="●",TRUE,FALSE)</f>
        <v>1</v>
      </c>
      <c r="Y63" s="278"/>
      <c r="Z63" s="278" t="b">
        <f>IF(V63=X63,TRUE,FALSE)</f>
        <v>0</v>
      </c>
      <c r="AA63" s="278"/>
      <c r="AC63" s="279" t="s">
        <v>53</v>
      </c>
      <c r="AD63" s="280" t="str">
        <f>IF(S63="有",IF(T63="","（エラー）未記入","（正常）記入済み"),"記入不要")</f>
        <v>（正常）記入済み</v>
      </c>
      <c r="AG63" s="200" t="s">
        <v>522</v>
      </c>
    </row>
    <row r="64" spans="2:33" ht="21" customHeight="1">
      <c r="B64" s="281"/>
      <c r="C64" s="295"/>
      <c r="D64" s="298" t="s">
        <v>316</v>
      </c>
      <c r="E64" s="298"/>
      <c r="F64" s="298"/>
      <c r="G64" s="298"/>
      <c r="H64" s="298"/>
      <c r="I64" s="298"/>
      <c r="J64" s="308"/>
      <c r="K64" s="295"/>
      <c r="L64" s="298" t="s">
        <v>316</v>
      </c>
      <c r="M64" s="298"/>
      <c r="N64" s="298"/>
      <c r="O64" s="298"/>
      <c r="P64" s="298"/>
      <c r="Q64" s="298"/>
      <c r="R64" s="308"/>
      <c r="S64" s="621"/>
      <c r="T64" s="622"/>
      <c r="U64" s="278"/>
      <c r="V64" s="278" t="b">
        <f t="shared" ref="V64:V77" si="11">IF(C64="●",TRUE,FALSE)</f>
        <v>0</v>
      </c>
      <c r="W64" s="278"/>
      <c r="X64" s="278" t="b">
        <f t="shared" si="10"/>
        <v>0</v>
      </c>
      <c r="Y64" s="278"/>
      <c r="Z64" s="278" t="b">
        <f>IF(V64=X64,TRUE,FALSE)</f>
        <v>1</v>
      </c>
      <c r="AA64" s="278"/>
      <c r="AG64" s="200" t="s">
        <v>523</v>
      </c>
    </row>
    <row r="65" spans="2:33" ht="21" customHeight="1">
      <c r="B65" s="281"/>
      <c r="C65" s="295" t="s">
        <v>257</v>
      </c>
      <c r="D65" s="298" t="s">
        <v>317</v>
      </c>
      <c r="E65" s="298"/>
      <c r="F65" s="298"/>
      <c r="G65" s="298"/>
      <c r="H65" s="298"/>
      <c r="I65" s="298"/>
      <c r="J65" s="308"/>
      <c r="K65" s="295" t="s">
        <v>257</v>
      </c>
      <c r="L65" s="298" t="s">
        <v>317</v>
      </c>
      <c r="M65" s="298"/>
      <c r="N65" s="298"/>
      <c r="O65" s="298"/>
      <c r="P65" s="298"/>
      <c r="Q65" s="298"/>
      <c r="R65" s="308"/>
      <c r="S65" s="621"/>
      <c r="T65" s="622"/>
      <c r="U65" s="278"/>
      <c r="V65" s="278" t="b">
        <f t="shared" si="11"/>
        <v>1</v>
      </c>
      <c r="W65" s="278"/>
      <c r="X65" s="278" t="b">
        <f t="shared" si="10"/>
        <v>1</v>
      </c>
      <c r="Y65" s="278"/>
      <c r="Z65" s="278" t="b">
        <f t="shared" ref="Z65:Z77" si="12">IF(V65=X65,TRUE,FALSE)</f>
        <v>1</v>
      </c>
      <c r="AA65" s="278"/>
      <c r="AG65" s="200" t="s">
        <v>524</v>
      </c>
    </row>
    <row r="66" spans="2:33" ht="21" customHeight="1">
      <c r="B66" s="281"/>
      <c r="C66" s="295"/>
      <c r="D66" s="298" t="s">
        <v>318</v>
      </c>
      <c r="E66" s="298"/>
      <c r="F66" s="298"/>
      <c r="G66" s="298"/>
      <c r="H66" s="298"/>
      <c r="I66" s="298"/>
      <c r="J66" s="308"/>
      <c r="K66" s="295"/>
      <c r="L66" s="298" t="s">
        <v>318</v>
      </c>
      <c r="M66" s="298"/>
      <c r="N66" s="298"/>
      <c r="O66" s="298"/>
      <c r="P66" s="298"/>
      <c r="Q66" s="298"/>
      <c r="R66" s="308"/>
      <c r="S66" s="621"/>
      <c r="T66" s="622"/>
      <c r="U66" s="278"/>
      <c r="V66" s="278" t="b">
        <f t="shared" si="11"/>
        <v>0</v>
      </c>
      <c r="W66" s="278"/>
      <c r="X66" s="278" t="b">
        <f t="shared" si="10"/>
        <v>0</v>
      </c>
      <c r="Y66" s="278"/>
      <c r="Z66" s="278" t="b">
        <f t="shared" si="12"/>
        <v>1</v>
      </c>
      <c r="AA66" s="278"/>
      <c r="AG66" s="200" t="s">
        <v>525</v>
      </c>
    </row>
    <row r="67" spans="2:33" ht="21" customHeight="1">
      <c r="B67" s="281"/>
      <c r="C67" s="295"/>
      <c r="D67" s="298" t="s">
        <v>319</v>
      </c>
      <c r="E67" s="298"/>
      <c r="F67" s="298"/>
      <c r="G67" s="298"/>
      <c r="H67" s="298"/>
      <c r="I67" s="298"/>
      <c r="J67" s="308"/>
      <c r="K67" s="295"/>
      <c r="L67" s="298" t="s">
        <v>319</v>
      </c>
      <c r="M67" s="298"/>
      <c r="N67" s="298"/>
      <c r="O67" s="298"/>
      <c r="P67" s="298"/>
      <c r="Q67" s="298"/>
      <c r="R67" s="308"/>
      <c r="S67" s="621"/>
      <c r="T67" s="622"/>
      <c r="U67" s="278"/>
      <c r="V67" s="278" t="b">
        <f t="shared" si="11"/>
        <v>0</v>
      </c>
      <c r="W67" s="278"/>
      <c r="X67" s="278" t="b">
        <f t="shared" si="10"/>
        <v>0</v>
      </c>
      <c r="Y67" s="278"/>
      <c r="Z67" s="278" t="b">
        <f t="shared" si="12"/>
        <v>1</v>
      </c>
      <c r="AA67" s="278"/>
      <c r="AG67" s="200" t="s">
        <v>526</v>
      </c>
    </row>
    <row r="68" spans="2:33" ht="21" customHeight="1">
      <c r="B68" s="281"/>
      <c r="C68" s="295"/>
      <c r="D68" s="298" t="s">
        <v>320</v>
      </c>
      <c r="E68" s="298"/>
      <c r="F68" s="298"/>
      <c r="G68" s="298"/>
      <c r="H68" s="298"/>
      <c r="I68" s="298"/>
      <c r="J68" s="308"/>
      <c r="K68" s="295"/>
      <c r="L68" s="298" t="s">
        <v>320</v>
      </c>
      <c r="M68" s="298"/>
      <c r="N68" s="298"/>
      <c r="O68" s="298"/>
      <c r="P68" s="298"/>
      <c r="Q68" s="298"/>
      <c r="R68" s="308"/>
      <c r="S68" s="621"/>
      <c r="T68" s="622"/>
      <c r="U68" s="278"/>
      <c r="V68" s="278" t="b">
        <f t="shared" si="11"/>
        <v>0</v>
      </c>
      <c r="W68" s="278"/>
      <c r="X68" s="278" t="b">
        <f t="shared" si="10"/>
        <v>0</v>
      </c>
      <c r="Y68" s="278"/>
      <c r="Z68" s="278" t="b">
        <f t="shared" si="12"/>
        <v>1</v>
      </c>
      <c r="AA68" s="278"/>
      <c r="AG68" s="200" t="s">
        <v>527</v>
      </c>
    </row>
    <row r="69" spans="2:33" ht="21" customHeight="1">
      <c r="B69" s="281"/>
      <c r="C69" s="295" t="s">
        <v>257</v>
      </c>
      <c r="D69" s="325" t="s">
        <v>321</v>
      </c>
      <c r="E69" s="309"/>
      <c r="F69" s="309"/>
      <c r="G69" s="309"/>
      <c r="H69" s="309"/>
      <c r="I69" s="309"/>
      <c r="J69" s="310"/>
      <c r="K69" s="295" t="s">
        <v>257</v>
      </c>
      <c r="L69" s="325" t="s">
        <v>321</v>
      </c>
      <c r="M69" s="325"/>
      <c r="N69" s="309"/>
      <c r="O69" s="309"/>
      <c r="P69" s="309"/>
      <c r="Q69" s="309"/>
      <c r="R69" s="310"/>
      <c r="S69" s="621"/>
      <c r="T69" s="622"/>
      <c r="U69" s="278"/>
      <c r="V69" s="278" t="b">
        <f t="shared" si="11"/>
        <v>1</v>
      </c>
      <c r="W69" s="278"/>
      <c r="X69" s="278" t="b">
        <f t="shared" si="10"/>
        <v>1</v>
      </c>
      <c r="Y69" s="278"/>
      <c r="Z69" s="278" t="b">
        <f t="shared" si="12"/>
        <v>1</v>
      </c>
      <c r="AA69" s="278"/>
      <c r="AG69" s="200" t="s">
        <v>528</v>
      </c>
    </row>
    <row r="70" spans="2:33" ht="21" customHeight="1">
      <c r="B70" s="281"/>
      <c r="C70" s="295"/>
      <c r="D70" s="325" t="s">
        <v>322</v>
      </c>
      <c r="E70" s="309"/>
      <c r="F70" s="309"/>
      <c r="G70" s="309"/>
      <c r="H70" s="309"/>
      <c r="I70" s="309"/>
      <c r="J70" s="310"/>
      <c r="K70" s="295"/>
      <c r="L70" s="325" t="s">
        <v>322</v>
      </c>
      <c r="M70" s="325"/>
      <c r="N70" s="309"/>
      <c r="O70" s="309"/>
      <c r="P70" s="309"/>
      <c r="Q70" s="309"/>
      <c r="R70" s="310"/>
      <c r="S70" s="621"/>
      <c r="T70" s="622"/>
      <c r="U70" s="278"/>
      <c r="V70" s="278" t="b">
        <f t="shared" si="11"/>
        <v>0</v>
      </c>
      <c r="W70" s="278"/>
      <c r="X70" s="278" t="b">
        <f t="shared" si="10"/>
        <v>0</v>
      </c>
      <c r="Y70" s="278"/>
      <c r="Z70" s="278" t="b">
        <f t="shared" si="12"/>
        <v>1</v>
      </c>
      <c r="AA70" s="278"/>
      <c r="AG70" s="200" t="s">
        <v>529</v>
      </c>
    </row>
    <row r="71" spans="2:33" ht="21" customHeight="1">
      <c r="B71" s="281"/>
      <c r="C71" s="295" t="s">
        <v>257</v>
      </c>
      <c r="D71" s="325" t="s">
        <v>702</v>
      </c>
      <c r="E71" s="309"/>
      <c r="F71" s="309"/>
      <c r="G71" s="309"/>
      <c r="H71" s="309"/>
      <c r="I71" s="309"/>
      <c r="J71" s="310"/>
      <c r="K71" s="295" t="s">
        <v>257</v>
      </c>
      <c r="L71" s="325" t="s">
        <v>702</v>
      </c>
      <c r="M71" s="325"/>
      <c r="N71" s="309"/>
      <c r="O71" s="309"/>
      <c r="P71" s="309"/>
      <c r="Q71" s="309"/>
      <c r="R71" s="310"/>
      <c r="S71" s="621"/>
      <c r="T71" s="622"/>
      <c r="U71" s="278"/>
      <c r="V71" s="278" t="b">
        <f t="shared" si="11"/>
        <v>1</v>
      </c>
      <c r="W71" s="278"/>
      <c r="X71" s="278" t="b">
        <f t="shared" si="10"/>
        <v>1</v>
      </c>
      <c r="Y71" s="278"/>
      <c r="Z71" s="278" t="b">
        <f t="shared" si="12"/>
        <v>1</v>
      </c>
      <c r="AA71" s="278"/>
      <c r="AG71" s="200" t="s">
        <v>530</v>
      </c>
    </row>
    <row r="72" spans="2:33" ht="21" customHeight="1">
      <c r="B72" s="281"/>
      <c r="C72" s="295" t="s">
        <v>257</v>
      </c>
      <c r="D72" s="325" t="s">
        <v>324</v>
      </c>
      <c r="E72" s="309"/>
      <c r="F72" s="309"/>
      <c r="G72" s="309"/>
      <c r="H72" s="309"/>
      <c r="I72" s="309"/>
      <c r="J72" s="310"/>
      <c r="K72" s="295" t="s">
        <v>257</v>
      </c>
      <c r="L72" s="325" t="s">
        <v>324</v>
      </c>
      <c r="M72" s="325"/>
      <c r="N72" s="309"/>
      <c r="O72" s="309"/>
      <c r="P72" s="309"/>
      <c r="Q72" s="309"/>
      <c r="R72" s="310"/>
      <c r="S72" s="621"/>
      <c r="T72" s="622"/>
      <c r="U72" s="278"/>
      <c r="V72" s="278" t="b">
        <f t="shared" si="11"/>
        <v>1</v>
      </c>
      <c r="W72" s="278"/>
      <c r="X72" s="278" t="b">
        <f t="shared" si="10"/>
        <v>1</v>
      </c>
      <c r="Y72" s="278"/>
      <c r="Z72" s="278" t="b">
        <f t="shared" si="12"/>
        <v>1</v>
      </c>
      <c r="AA72" s="278"/>
      <c r="AG72" s="200" t="s">
        <v>531</v>
      </c>
    </row>
    <row r="73" spans="2:33" ht="21" customHeight="1">
      <c r="B73" s="281"/>
      <c r="C73" s="295" t="s">
        <v>257</v>
      </c>
      <c r="D73" s="325" t="s">
        <v>325</v>
      </c>
      <c r="E73" s="309"/>
      <c r="F73" s="309"/>
      <c r="G73" s="309"/>
      <c r="H73" s="309"/>
      <c r="I73" s="309"/>
      <c r="J73" s="310"/>
      <c r="K73" s="295" t="s">
        <v>257</v>
      </c>
      <c r="L73" s="325" t="s">
        <v>325</v>
      </c>
      <c r="M73" s="325"/>
      <c r="N73" s="309"/>
      <c r="O73" s="309"/>
      <c r="P73" s="309"/>
      <c r="Q73" s="309"/>
      <c r="R73" s="310"/>
      <c r="S73" s="621"/>
      <c r="T73" s="622"/>
      <c r="U73" s="278"/>
      <c r="V73" s="278" t="b">
        <f t="shared" si="11"/>
        <v>1</v>
      </c>
      <c r="W73" s="278"/>
      <c r="X73" s="278" t="b">
        <f t="shared" si="10"/>
        <v>1</v>
      </c>
      <c r="Y73" s="278"/>
      <c r="Z73" s="278" t="b">
        <f t="shared" si="12"/>
        <v>1</v>
      </c>
      <c r="AA73" s="278"/>
      <c r="AG73" s="200" t="s">
        <v>532</v>
      </c>
    </row>
    <row r="74" spans="2:33" ht="21" customHeight="1">
      <c r="B74" s="281"/>
      <c r="C74" s="295"/>
      <c r="D74" s="325" t="s">
        <v>326</v>
      </c>
      <c r="E74" s="309"/>
      <c r="F74" s="309"/>
      <c r="G74" s="309"/>
      <c r="H74" s="309"/>
      <c r="I74" s="309"/>
      <c r="J74" s="310"/>
      <c r="K74" s="295"/>
      <c r="L74" s="325" t="s">
        <v>326</v>
      </c>
      <c r="M74" s="325"/>
      <c r="N74" s="309"/>
      <c r="O74" s="309"/>
      <c r="P74" s="309"/>
      <c r="Q74" s="309"/>
      <c r="R74" s="310"/>
      <c r="S74" s="621"/>
      <c r="T74" s="622"/>
      <c r="U74" s="278"/>
      <c r="V74" s="278" t="b">
        <f t="shared" si="11"/>
        <v>0</v>
      </c>
      <c r="W74" s="278"/>
      <c r="X74" s="278" t="b">
        <f t="shared" si="10"/>
        <v>0</v>
      </c>
      <c r="Y74" s="278"/>
      <c r="Z74" s="278" t="b">
        <f t="shared" si="12"/>
        <v>1</v>
      </c>
      <c r="AA74" s="278"/>
      <c r="AG74" s="200" t="s">
        <v>533</v>
      </c>
    </row>
    <row r="75" spans="2:33" ht="21" customHeight="1">
      <c r="B75" s="281"/>
      <c r="C75" s="295"/>
      <c r="D75" s="325" t="s">
        <v>327</v>
      </c>
      <c r="E75" s="309"/>
      <c r="F75" s="309"/>
      <c r="G75" s="309"/>
      <c r="H75" s="309"/>
      <c r="I75" s="309"/>
      <c r="J75" s="310"/>
      <c r="K75" s="295"/>
      <c r="L75" s="325" t="s">
        <v>327</v>
      </c>
      <c r="M75" s="325"/>
      <c r="N75" s="309"/>
      <c r="O75" s="309"/>
      <c r="P75" s="309"/>
      <c r="Q75" s="309"/>
      <c r="R75" s="310"/>
      <c r="S75" s="621"/>
      <c r="T75" s="622"/>
      <c r="U75" s="278"/>
      <c r="V75" s="278" t="b">
        <f t="shared" si="11"/>
        <v>0</v>
      </c>
      <c r="W75" s="278"/>
      <c r="X75" s="278" t="b">
        <f t="shared" si="10"/>
        <v>0</v>
      </c>
      <c r="Y75" s="278"/>
      <c r="Z75" s="278" t="b">
        <f t="shared" si="12"/>
        <v>1</v>
      </c>
      <c r="AA75" s="278"/>
      <c r="AG75" s="200" t="s">
        <v>534</v>
      </c>
    </row>
    <row r="76" spans="2:33" ht="21" customHeight="1">
      <c r="B76" s="281"/>
      <c r="C76" s="295"/>
      <c r="D76" s="325" t="s">
        <v>328</v>
      </c>
      <c r="E76" s="309"/>
      <c r="F76" s="309"/>
      <c r="G76" s="309"/>
      <c r="H76" s="309"/>
      <c r="I76" s="309"/>
      <c r="J76" s="310"/>
      <c r="K76" s="295"/>
      <c r="L76" s="325" t="s">
        <v>328</v>
      </c>
      <c r="M76" s="325"/>
      <c r="N76" s="309"/>
      <c r="O76" s="309"/>
      <c r="P76" s="309"/>
      <c r="Q76" s="309"/>
      <c r="R76" s="310"/>
      <c r="S76" s="621"/>
      <c r="T76" s="622"/>
      <c r="U76" s="278"/>
      <c r="V76" s="278" t="b">
        <f t="shared" si="11"/>
        <v>0</v>
      </c>
      <c r="W76" s="278"/>
      <c r="X76" s="278" t="b">
        <f t="shared" si="10"/>
        <v>0</v>
      </c>
      <c r="Y76" s="278"/>
      <c r="Z76" s="278" t="b">
        <f t="shared" si="12"/>
        <v>1</v>
      </c>
      <c r="AA76" s="278"/>
      <c r="AG76" s="200" t="s">
        <v>535</v>
      </c>
    </row>
    <row r="77" spans="2:33" ht="21" customHeight="1">
      <c r="B77" s="281"/>
      <c r="C77" s="295"/>
      <c r="D77" s="325" t="s">
        <v>329</v>
      </c>
      <c r="E77" s="309"/>
      <c r="F77" s="309"/>
      <c r="G77" s="309"/>
      <c r="H77" s="309"/>
      <c r="I77" s="309"/>
      <c r="J77" s="310"/>
      <c r="K77" s="295"/>
      <c r="L77" s="325" t="s">
        <v>329</v>
      </c>
      <c r="M77" s="325"/>
      <c r="N77" s="309"/>
      <c r="O77" s="309"/>
      <c r="P77" s="309"/>
      <c r="Q77" s="309"/>
      <c r="R77" s="310"/>
      <c r="S77" s="621"/>
      <c r="T77" s="622"/>
      <c r="U77" s="278"/>
      <c r="V77" s="278" t="b">
        <f t="shared" si="11"/>
        <v>0</v>
      </c>
      <c r="W77" s="278"/>
      <c r="X77" s="278" t="b">
        <f t="shared" si="10"/>
        <v>0</v>
      </c>
      <c r="Y77" s="278"/>
      <c r="Z77" s="278" t="b">
        <f t="shared" si="12"/>
        <v>1</v>
      </c>
      <c r="AA77" s="278"/>
      <c r="AG77" s="200" t="s">
        <v>536</v>
      </c>
    </row>
    <row r="78" spans="2:33" ht="21" customHeight="1">
      <c r="B78" s="281"/>
      <c r="C78" s="295"/>
      <c r="D78" s="325" t="s">
        <v>308</v>
      </c>
      <c r="E78" s="309"/>
      <c r="F78" s="309"/>
      <c r="G78" s="309"/>
      <c r="H78" s="309"/>
      <c r="I78" s="309"/>
      <c r="J78" s="310"/>
      <c r="K78" s="295"/>
      <c r="L78" s="325" t="s">
        <v>308</v>
      </c>
      <c r="M78" s="325"/>
      <c r="N78" s="309"/>
      <c r="O78" s="309"/>
      <c r="P78" s="309"/>
      <c r="Q78" s="309"/>
      <c r="R78" s="310"/>
      <c r="S78" s="621"/>
      <c r="T78" s="622"/>
      <c r="U78" s="278"/>
      <c r="V78" s="278" t="b">
        <f>IF(C78="●",TRUE,FALSE)</f>
        <v>0</v>
      </c>
      <c r="W78" s="278"/>
      <c r="X78" s="278" t="b">
        <f t="shared" si="10"/>
        <v>0</v>
      </c>
      <c r="Y78" s="278"/>
      <c r="Z78" s="278" t="b">
        <f>IF(V78=X78,TRUE,FALSE)</f>
        <v>1</v>
      </c>
      <c r="AA78" s="278"/>
      <c r="AG78" s="200" t="s">
        <v>537</v>
      </c>
    </row>
    <row r="79" spans="2:33" ht="21" customHeight="1">
      <c r="B79" s="292"/>
      <c r="C79" s="477" t="s">
        <v>250</v>
      </c>
      <c r="D79" s="478"/>
      <c r="E79" s="450"/>
      <c r="F79" s="450"/>
      <c r="G79" s="450"/>
      <c r="H79" s="450"/>
      <c r="I79" s="450"/>
      <c r="J79" s="451"/>
      <c r="K79" s="477" t="s">
        <v>250</v>
      </c>
      <c r="L79" s="478"/>
      <c r="M79" s="450"/>
      <c r="N79" s="450"/>
      <c r="O79" s="450"/>
      <c r="P79" s="450"/>
      <c r="Q79" s="450"/>
      <c r="R79" s="451"/>
      <c r="S79" s="616"/>
      <c r="T79" s="618"/>
      <c r="U79" s="278"/>
      <c r="V79" s="278"/>
      <c r="W79" s="278"/>
      <c r="X79" s="278"/>
      <c r="Y79" s="278"/>
      <c r="Z79" s="278" t="b">
        <f>IF(E79=M79,TRUE,FALSE)</f>
        <v>1</v>
      </c>
      <c r="AA79" s="278"/>
      <c r="AG79" s="200" t="s">
        <v>538</v>
      </c>
    </row>
    <row r="80" spans="2:33" ht="21" customHeight="1">
      <c r="B80" s="311" t="s">
        <v>250</v>
      </c>
      <c r="C80" s="662"/>
      <c r="D80" s="663"/>
      <c r="E80" s="663"/>
      <c r="F80" s="663"/>
      <c r="G80" s="663"/>
      <c r="H80" s="663"/>
      <c r="I80" s="663"/>
      <c r="J80" s="663"/>
      <c r="K80" s="662"/>
      <c r="L80" s="663"/>
      <c r="M80" s="663"/>
      <c r="N80" s="663"/>
      <c r="O80" s="663"/>
      <c r="P80" s="663"/>
      <c r="Q80" s="663"/>
      <c r="R80" s="664"/>
      <c r="S80" s="312" t="str">
        <f>IF(COUNTIF(Z80,FALSE)&lt;1,"無","有")</f>
        <v>無</v>
      </c>
      <c r="T80" s="313"/>
      <c r="V80" s="278"/>
      <c r="W80" s="278"/>
      <c r="X80" s="278"/>
      <c r="Y80" s="278"/>
      <c r="Z80" s="278" t="b">
        <f>IF(C80=K80,TRUE,FALSE)</f>
        <v>1</v>
      </c>
      <c r="AC80" s="279" t="s">
        <v>53</v>
      </c>
      <c r="AD80" s="280" t="str">
        <f>IF(S80="有",IF(T80="","（エラー）未記入","（正常）記入済み"),"記入不要")</f>
        <v>記入不要</v>
      </c>
      <c r="AG80" s="200" t="s">
        <v>539</v>
      </c>
    </row>
    <row r="81" spans="2:33" ht="18">
      <c r="AG81" s="200" t="s">
        <v>543</v>
      </c>
    </row>
    <row r="82" spans="2:33" ht="21" customHeight="1">
      <c r="B82" s="586" t="s">
        <v>331</v>
      </c>
      <c r="C82" s="586"/>
      <c r="D82" s="586"/>
      <c r="E82" s="586"/>
      <c r="F82" s="586"/>
      <c r="G82" s="586"/>
      <c r="H82" s="586"/>
      <c r="I82" s="586"/>
      <c r="J82" s="586"/>
      <c r="K82" s="586"/>
      <c r="L82" s="586"/>
      <c r="M82" s="586"/>
      <c r="N82" s="586"/>
      <c r="O82" s="586"/>
      <c r="P82" s="586"/>
      <c r="Q82" s="586"/>
      <c r="R82" s="586"/>
      <c r="S82" s="586"/>
      <c r="T82" s="586"/>
      <c r="AG82" s="200" t="s">
        <v>546</v>
      </c>
    </row>
    <row r="83" spans="2:33" ht="21" customHeight="1">
      <c r="B83" s="314" t="s">
        <v>540</v>
      </c>
      <c r="C83" s="665" t="s">
        <v>541</v>
      </c>
      <c r="D83" s="666"/>
      <c r="E83" s="666"/>
      <c r="F83" s="666"/>
      <c r="G83" s="666"/>
      <c r="H83" s="666"/>
      <c r="I83" s="315" t="s">
        <v>542</v>
      </c>
      <c r="J83" s="315"/>
      <c r="K83" s="315"/>
      <c r="L83" s="315"/>
      <c r="M83" s="315"/>
      <c r="N83" s="315"/>
      <c r="O83" s="315"/>
      <c r="P83" s="315"/>
      <c r="Q83" s="315"/>
      <c r="R83" s="315"/>
      <c r="S83" s="316"/>
      <c r="T83" s="316"/>
      <c r="AC83" s="317" t="s">
        <v>7</v>
      </c>
      <c r="AD83" s="280" t="str">
        <f>IF(C83="","（エラー）未記入","（正常）記入済み")</f>
        <v>（正常）記入済み</v>
      </c>
      <c r="AG83" s="200" t="s">
        <v>549</v>
      </c>
    </row>
    <row r="84" spans="2:33" ht="42" customHeight="1">
      <c r="B84" s="318" t="s">
        <v>544</v>
      </c>
      <c r="C84" s="319" t="s">
        <v>206</v>
      </c>
      <c r="D84" s="667" t="s">
        <v>703</v>
      </c>
      <c r="E84" s="667"/>
      <c r="F84" s="667"/>
      <c r="G84" s="667"/>
      <c r="H84" s="667"/>
      <c r="I84" s="667"/>
      <c r="J84" s="667"/>
      <c r="K84" s="667"/>
      <c r="L84" s="667"/>
      <c r="M84" s="667"/>
      <c r="N84" s="667"/>
      <c r="O84" s="667"/>
      <c r="P84" s="667"/>
      <c r="Q84" s="667"/>
      <c r="R84" s="668"/>
      <c r="S84" s="316"/>
      <c r="T84" s="316"/>
      <c r="Z84" s="278" t="b">
        <f>IF(C84=K84,TRUE,FALSE)</f>
        <v>0</v>
      </c>
      <c r="AC84" s="279" t="s">
        <v>53</v>
      </c>
      <c r="AD84" s="280" t="str">
        <f>IF(S84="有",IF(T84="","（エラー）未記入","（正常）記入済み"),"記入不要")</f>
        <v>記入不要</v>
      </c>
      <c r="AG84" s="200" t="s">
        <v>551</v>
      </c>
    </row>
    <row r="85" spans="2:33" ht="42" customHeight="1">
      <c r="B85" s="320" t="s">
        <v>704</v>
      </c>
      <c r="C85" s="587" t="s">
        <v>548</v>
      </c>
      <c r="D85" s="588"/>
      <c r="E85" s="588"/>
      <c r="F85" s="588"/>
      <c r="G85" s="588"/>
      <c r="H85" s="589" t="s">
        <v>337</v>
      </c>
      <c r="I85" s="589"/>
      <c r="J85" s="589"/>
      <c r="K85" s="589"/>
      <c r="L85" s="589"/>
      <c r="M85" s="589"/>
      <c r="N85" s="589"/>
      <c r="O85" s="589"/>
      <c r="P85" s="589"/>
      <c r="Q85" s="589"/>
      <c r="R85" s="590"/>
      <c r="S85" s="316"/>
      <c r="T85" s="316"/>
      <c r="Z85" s="278" t="b">
        <f>IF(C85=K85,TRUE,FALSE)</f>
        <v>0</v>
      </c>
      <c r="AC85" s="279" t="s">
        <v>53</v>
      </c>
      <c r="AD85" s="280" t="str">
        <f>IF(S85="有",IF(T85="","（エラー）未記入","（正常）記入済み"),"記入不要")</f>
        <v>記入不要</v>
      </c>
      <c r="AG85" s="200" t="s">
        <v>553</v>
      </c>
    </row>
    <row r="86" spans="2:33" ht="45">
      <c r="B86" s="320" t="s">
        <v>705</v>
      </c>
      <c r="C86" s="587" t="s">
        <v>550</v>
      </c>
      <c r="D86" s="588"/>
      <c r="E86" s="588"/>
      <c r="F86" s="588"/>
      <c r="G86" s="588"/>
      <c r="H86" s="591"/>
      <c r="I86" s="591"/>
      <c r="J86" s="591"/>
      <c r="K86" s="591"/>
      <c r="L86" s="591"/>
      <c r="M86" s="591"/>
      <c r="N86" s="591"/>
      <c r="O86" s="591"/>
      <c r="P86" s="591"/>
      <c r="Q86" s="591"/>
      <c r="R86" s="592"/>
      <c r="S86" s="321"/>
      <c r="T86" s="321"/>
      <c r="Z86" s="278" t="b">
        <f>IF(C86=K86,TRUE,FALSE)</f>
        <v>0</v>
      </c>
      <c r="AC86" s="279" t="s">
        <v>53</v>
      </c>
      <c r="AD86" s="280" t="str">
        <f>IF(S86="有",IF(T86="","（エラー）未記入","（正常）記入済み"),"記入不要")</f>
        <v>記入不要</v>
      </c>
      <c r="AG86" s="200" t="s">
        <v>555</v>
      </c>
    </row>
    <row r="87" spans="2:33" ht="42" customHeight="1">
      <c r="B87" s="320" t="s">
        <v>706</v>
      </c>
      <c r="C87" s="587" t="s">
        <v>550</v>
      </c>
      <c r="D87" s="588"/>
      <c r="E87" s="588"/>
      <c r="F87" s="588"/>
      <c r="G87" s="588"/>
      <c r="H87" s="589" t="s">
        <v>340</v>
      </c>
      <c r="I87" s="589"/>
      <c r="J87" s="589"/>
      <c r="K87" s="589"/>
      <c r="L87" s="589"/>
      <c r="M87" s="589"/>
      <c r="N87" s="589"/>
      <c r="O87" s="589"/>
      <c r="P87" s="589"/>
      <c r="Q87" s="589"/>
      <c r="R87" s="590"/>
      <c r="S87" s="321"/>
      <c r="T87" s="321"/>
      <c r="Z87" s="278" t="b">
        <f>IF(C87=K87,TRUE,FALSE)</f>
        <v>0</v>
      </c>
      <c r="AC87" s="279" t="s">
        <v>53</v>
      </c>
      <c r="AD87" s="280" t="str">
        <f>IF(S87="有",IF(T87="","（エラー）未記入","（正常）記入済み"),"記入不要")</f>
        <v>記入不要</v>
      </c>
      <c r="AG87" s="200" t="s">
        <v>557</v>
      </c>
    </row>
    <row r="88" spans="2:33" ht="20.100000000000001" customHeight="1">
      <c r="B88" s="641" t="s">
        <v>554</v>
      </c>
      <c r="C88" s="295" t="s">
        <v>257</v>
      </c>
      <c r="D88" s="325" t="s">
        <v>343</v>
      </c>
      <c r="E88" s="325"/>
      <c r="F88" s="325"/>
      <c r="G88" s="325"/>
      <c r="H88" s="325"/>
      <c r="I88" s="325"/>
      <c r="J88" s="326"/>
      <c r="K88" s="295" t="s">
        <v>257</v>
      </c>
      <c r="L88" s="325" t="s">
        <v>343</v>
      </c>
      <c r="M88" s="325"/>
      <c r="N88" s="325"/>
      <c r="O88" s="325"/>
      <c r="P88" s="325"/>
      <c r="Q88" s="325"/>
      <c r="R88" s="326"/>
      <c r="S88" s="615" t="str">
        <f>IF(COUNTIF(Z88:Z107,FALSE)&lt;1,"無","有")</f>
        <v>無</v>
      </c>
      <c r="T88" s="617"/>
      <c r="V88" s="278" t="b">
        <f t="shared" ref="V88:V100" si="13">IF(C88="●",TRUE,FALSE)</f>
        <v>1</v>
      </c>
      <c r="W88" s="278"/>
      <c r="X88" s="278" t="b">
        <f t="shared" ref="X88:X100" si="14">IF(K88="●",TRUE,FALSE)</f>
        <v>1</v>
      </c>
      <c r="Y88" s="278"/>
      <c r="Z88" s="278" t="b">
        <f>IF(V88=X88,TRUE,FALSE)</f>
        <v>1</v>
      </c>
      <c r="AG88" s="200" t="s">
        <v>559</v>
      </c>
    </row>
    <row r="89" spans="2:33" ht="20.100000000000001" customHeight="1">
      <c r="B89" s="642"/>
      <c r="C89" s="295"/>
      <c r="D89" s="325" t="s">
        <v>556</v>
      </c>
      <c r="E89" s="325"/>
      <c r="F89" s="325"/>
      <c r="G89" s="325"/>
      <c r="H89" s="325"/>
      <c r="I89" s="325"/>
      <c r="J89" s="326"/>
      <c r="K89" s="295"/>
      <c r="L89" s="325" t="s">
        <v>556</v>
      </c>
      <c r="M89" s="325"/>
      <c r="N89" s="325"/>
      <c r="O89" s="325"/>
      <c r="P89" s="325"/>
      <c r="Q89" s="325"/>
      <c r="R89" s="326"/>
      <c r="S89" s="621"/>
      <c r="T89" s="622"/>
      <c r="V89" s="278" t="b">
        <f t="shared" si="13"/>
        <v>0</v>
      </c>
      <c r="W89" s="278"/>
      <c r="X89" s="278" t="b">
        <f t="shared" si="14"/>
        <v>0</v>
      </c>
      <c r="Y89" s="278"/>
      <c r="Z89" s="278" t="b">
        <f t="shared" ref="Z89:Z100" si="15">IF(V89=X89,TRUE,FALSE)</f>
        <v>1</v>
      </c>
      <c r="AG89" s="200" t="s">
        <v>561</v>
      </c>
    </row>
    <row r="90" spans="2:33" ht="30" customHeight="1">
      <c r="B90" s="322"/>
      <c r="C90" s="295"/>
      <c r="D90" s="669" t="s">
        <v>558</v>
      </c>
      <c r="E90" s="669"/>
      <c r="F90" s="669"/>
      <c r="G90" s="669"/>
      <c r="H90" s="669"/>
      <c r="I90" s="669"/>
      <c r="J90" s="670"/>
      <c r="K90" s="295"/>
      <c r="L90" s="669" t="s">
        <v>558</v>
      </c>
      <c r="M90" s="669"/>
      <c r="N90" s="669"/>
      <c r="O90" s="669"/>
      <c r="P90" s="669"/>
      <c r="Q90" s="669"/>
      <c r="R90" s="670"/>
      <c r="S90" s="621"/>
      <c r="T90" s="622"/>
      <c r="V90" s="278" t="b">
        <f t="shared" si="13"/>
        <v>0</v>
      </c>
      <c r="W90" s="278"/>
      <c r="X90" s="278" t="b">
        <f t="shared" si="14"/>
        <v>0</v>
      </c>
      <c r="Y90" s="278"/>
      <c r="Z90" s="278" t="b">
        <f t="shared" si="15"/>
        <v>1</v>
      </c>
      <c r="AG90" s="200" t="s">
        <v>563</v>
      </c>
    </row>
    <row r="91" spans="2:33" ht="30" customHeight="1">
      <c r="B91" s="322"/>
      <c r="C91" s="295"/>
      <c r="D91" s="669" t="s">
        <v>560</v>
      </c>
      <c r="E91" s="669"/>
      <c r="F91" s="669"/>
      <c r="G91" s="669"/>
      <c r="H91" s="669"/>
      <c r="I91" s="669"/>
      <c r="J91" s="670"/>
      <c r="K91" s="295"/>
      <c r="L91" s="669" t="s">
        <v>560</v>
      </c>
      <c r="M91" s="669"/>
      <c r="N91" s="669"/>
      <c r="O91" s="669"/>
      <c r="P91" s="669"/>
      <c r="Q91" s="669"/>
      <c r="R91" s="670"/>
      <c r="S91" s="621"/>
      <c r="T91" s="622"/>
      <c r="V91" s="278" t="b">
        <f t="shared" si="13"/>
        <v>0</v>
      </c>
      <c r="W91" s="278"/>
      <c r="X91" s="278" t="b">
        <f t="shared" si="14"/>
        <v>0</v>
      </c>
      <c r="Y91" s="278"/>
      <c r="Z91" s="278" t="b">
        <f t="shared" si="15"/>
        <v>1</v>
      </c>
      <c r="AG91" s="200" t="s">
        <v>565</v>
      </c>
    </row>
    <row r="92" spans="2:33" ht="30" customHeight="1">
      <c r="B92" s="322"/>
      <c r="C92" s="295"/>
      <c r="D92" s="669" t="s">
        <v>562</v>
      </c>
      <c r="E92" s="669"/>
      <c r="F92" s="669"/>
      <c r="G92" s="669"/>
      <c r="H92" s="669"/>
      <c r="I92" s="669"/>
      <c r="J92" s="670"/>
      <c r="K92" s="295"/>
      <c r="L92" s="669" t="s">
        <v>562</v>
      </c>
      <c r="M92" s="669"/>
      <c r="N92" s="669"/>
      <c r="O92" s="669"/>
      <c r="P92" s="669"/>
      <c r="Q92" s="669"/>
      <c r="R92" s="670"/>
      <c r="S92" s="621"/>
      <c r="T92" s="622"/>
      <c r="V92" s="278" t="b">
        <f t="shared" si="13"/>
        <v>0</v>
      </c>
      <c r="W92" s="278"/>
      <c r="X92" s="278" t="b">
        <f t="shared" si="14"/>
        <v>0</v>
      </c>
      <c r="Y92" s="278"/>
      <c r="Z92" s="278" t="b">
        <f t="shared" si="15"/>
        <v>1</v>
      </c>
      <c r="AG92" s="200" t="s">
        <v>567</v>
      </c>
    </row>
    <row r="93" spans="2:33" ht="20.100000000000001" customHeight="1">
      <c r="B93" s="322"/>
      <c r="C93" s="295"/>
      <c r="D93" s="325" t="s">
        <v>564</v>
      </c>
      <c r="E93" s="325"/>
      <c r="F93" s="325"/>
      <c r="G93" s="325"/>
      <c r="H93" s="325"/>
      <c r="I93" s="325"/>
      <c r="J93" s="326"/>
      <c r="K93" s="295"/>
      <c r="L93" s="325" t="s">
        <v>564</v>
      </c>
      <c r="M93" s="325"/>
      <c r="N93" s="325"/>
      <c r="O93" s="325"/>
      <c r="P93" s="325"/>
      <c r="Q93" s="325"/>
      <c r="R93" s="326"/>
      <c r="S93" s="621"/>
      <c r="T93" s="622"/>
      <c r="V93" s="278" t="b">
        <f t="shared" si="13"/>
        <v>0</v>
      </c>
      <c r="W93" s="278"/>
      <c r="X93" s="278" t="b">
        <f t="shared" si="14"/>
        <v>0</v>
      </c>
      <c r="Y93" s="278"/>
      <c r="Z93" s="278" t="b">
        <f t="shared" si="15"/>
        <v>1</v>
      </c>
      <c r="AG93" s="200" t="s">
        <v>569</v>
      </c>
    </row>
    <row r="94" spans="2:33" ht="20.100000000000001" customHeight="1">
      <c r="B94" s="322"/>
      <c r="C94" s="295"/>
      <c r="D94" s="325" t="s">
        <v>566</v>
      </c>
      <c r="E94" s="325"/>
      <c r="F94" s="325"/>
      <c r="G94" s="325"/>
      <c r="H94" s="325"/>
      <c r="I94" s="325"/>
      <c r="J94" s="326"/>
      <c r="K94" s="295"/>
      <c r="L94" s="325" t="s">
        <v>566</v>
      </c>
      <c r="M94" s="325"/>
      <c r="N94" s="325"/>
      <c r="O94" s="325"/>
      <c r="P94" s="325"/>
      <c r="Q94" s="325"/>
      <c r="R94" s="326"/>
      <c r="S94" s="621"/>
      <c r="T94" s="622"/>
      <c r="V94" s="278" t="b">
        <f t="shared" si="13"/>
        <v>0</v>
      </c>
      <c r="W94" s="278"/>
      <c r="X94" s="278" t="b">
        <f t="shared" si="14"/>
        <v>0</v>
      </c>
      <c r="Y94" s="278"/>
      <c r="Z94" s="278" t="b">
        <f t="shared" si="15"/>
        <v>1</v>
      </c>
      <c r="AG94" s="200" t="s">
        <v>571</v>
      </c>
    </row>
    <row r="95" spans="2:33" ht="20.100000000000001" customHeight="1">
      <c r="B95" s="322"/>
      <c r="C95" s="295"/>
      <c r="D95" s="325" t="s">
        <v>568</v>
      </c>
      <c r="E95" s="325"/>
      <c r="F95" s="325"/>
      <c r="G95" s="325"/>
      <c r="H95" s="325"/>
      <c r="I95" s="325"/>
      <c r="J95" s="326"/>
      <c r="K95" s="295"/>
      <c r="L95" s="325" t="s">
        <v>568</v>
      </c>
      <c r="M95" s="325"/>
      <c r="N95" s="325"/>
      <c r="O95" s="325"/>
      <c r="P95" s="325"/>
      <c r="Q95" s="325"/>
      <c r="R95" s="326"/>
      <c r="S95" s="621"/>
      <c r="T95" s="622"/>
      <c r="V95" s="278" t="b">
        <f t="shared" si="13"/>
        <v>0</v>
      </c>
      <c r="W95" s="278"/>
      <c r="X95" s="278" t="b">
        <f t="shared" si="14"/>
        <v>0</v>
      </c>
      <c r="Y95" s="278"/>
      <c r="Z95" s="278" t="b">
        <f t="shared" si="15"/>
        <v>1</v>
      </c>
      <c r="AG95" s="200" t="s">
        <v>573</v>
      </c>
    </row>
    <row r="96" spans="2:33" ht="20.100000000000001" customHeight="1">
      <c r="B96" s="322"/>
      <c r="C96" s="295"/>
      <c r="D96" s="325" t="s">
        <v>570</v>
      </c>
      <c r="E96" s="325"/>
      <c r="F96" s="325"/>
      <c r="G96" s="325"/>
      <c r="H96" s="325"/>
      <c r="I96" s="325"/>
      <c r="J96" s="326"/>
      <c r="K96" s="295"/>
      <c r="L96" s="325" t="s">
        <v>570</v>
      </c>
      <c r="M96" s="325"/>
      <c r="N96" s="325"/>
      <c r="O96" s="325"/>
      <c r="P96" s="325"/>
      <c r="Q96" s="325"/>
      <c r="R96" s="326"/>
      <c r="S96" s="621"/>
      <c r="T96" s="622"/>
      <c r="V96" s="278" t="b">
        <f t="shared" si="13"/>
        <v>0</v>
      </c>
      <c r="W96" s="278"/>
      <c r="X96" s="278" t="b">
        <f t="shared" si="14"/>
        <v>0</v>
      </c>
      <c r="Y96" s="278"/>
      <c r="Z96" s="278" t="b">
        <f t="shared" si="15"/>
        <v>1</v>
      </c>
      <c r="AG96" s="200" t="s">
        <v>575</v>
      </c>
    </row>
    <row r="97" spans="2:33" ht="20.100000000000001" customHeight="1">
      <c r="B97" s="322"/>
      <c r="C97" s="295"/>
      <c r="D97" s="325" t="s">
        <v>572</v>
      </c>
      <c r="E97" s="325"/>
      <c r="F97" s="325"/>
      <c r="G97" s="325"/>
      <c r="H97" s="325"/>
      <c r="I97" s="325"/>
      <c r="J97" s="326"/>
      <c r="K97" s="295"/>
      <c r="L97" s="325" t="s">
        <v>572</v>
      </c>
      <c r="M97" s="325"/>
      <c r="N97" s="325"/>
      <c r="O97" s="325"/>
      <c r="P97" s="325"/>
      <c r="Q97" s="325"/>
      <c r="R97" s="326"/>
      <c r="S97" s="621"/>
      <c r="T97" s="622"/>
      <c r="V97" s="278" t="b">
        <f t="shared" si="13"/>
        <v>0</v>
      </c>
      <c r="W97" s="278"/>
      <c r="X97" s="278" t="b">
        <f t="shared" si="14"/>
        <v>0</v>
      </c>
      <c r="Y97" s="278"/>
      <c r="Z97" s="278" t="b">
        <f t="shared" si="15"/>
        <v>1</v>
      </c>
      <c r="AG97" s="200" t="s">
        <v>577</v>
      </c>
    </row>
    <row r="98" spans="2:33" ht="30" customHeight="1">
      <c r="B98" s="322"/>
      <c r="C98" s="295"/>
      <c r="D98" s="669" t="s">
        <v>574</v>
      </c>
      <c r="E98" s="669"/>
      <c r="F98" s="669"/>
      <c r="G98" s="669"/>
      <c r="H98" s="669"/>
      <c r="I98" s="669"/>
      <c r="J98" s="670"/>
      <c r="K98" s="295"/>
      <c r="L98" s="669" t="s">
        <v>574</v>
      </c>
      <c r="M98" s="669"/>
      <c r="N98" s="669"/>
      <c r="O98" s="669"/>
      <c r="P98" s="669"/>
      <c r="Q98" s="669"/>
      <c r="R98" s="670"/>
      <c r="S98" s="621"/>
      <c r="T98" s="622"/>
      <c r="V98" s="278" t="b">
        <f t="shared" si="13"/>
        <v>0</v>
      </c>
      <c r="W98" s="278"/>
      <c r="X98" s="278" t="b">
        <f t="shared" si="14"/>
        <v>0</v>
      </c>
      <c r="Y98" s="278"/>
      <c r="Z98" s="278" t="b">
        <f t="shared" si="15"/>
        <v>1</v>
      </c>
      <c r="AG98" s="200" t="s">
        <v>580</v>
      </c>
    </row>
    <row r="99" spans="2:33" ht="30" customHeight="1">
      <c r="B99" s="322"/>
      <c r="C99" s="295"/>
      <c r="D99" s="669" t="s">
        <v>576</v>
      </c>
      <c r="E99" s="669"/>
      <c r="F99" s="669"/>
      <c r="G99" s="669"/>
      <c r="H99" s="669"/>
      <c r="I99" s="669"/>
      <c r="J99" s="670"/>
      <c r="K99" s="295"/>
      <c r="L99" s="669" t="s">
        <v>576</v>
      </c>
      <c r="M99" s="669"/>
      <c r="N99" s="669"/>
      <c r="O99" s="669"/>
      <c r="P99" s="669"/>
      <c r="Q99" s="669"/>
      <c r="R99" s="670"/>
      <c r="S99" s="621"/>
      <c r="T99" s="622"/>
      <c r="V99" s="278" t="b">
        <f t="shared" si="13"/>
        <v>0</v>
      </c>
      <c r="W99" s="278"/>
      <c r="X99" s="278" t="b">
        <f t="shared" si="14"/>
        <v>0</v>
      </c>
      <c r="Y99" s="278"/>
      <c r="Z99" s="278" t="b">
        <f t="shared" si="15"/>
        <v>1</v>
      </c>
      <c r="AG99" s="200" t="s">
        <v>582</v>
      </c>
    </row>
    <row r="100" spans="2:33" ht="20.100000000000001" customHeight="1">
      <c r="B100" s="322"/>
      <c r="C100" s="295" t="s">
        <v>257</v>
      </c>
      <c r="D100" s="325" t="s">
        <v>578</v>
      </c>
      <c r="E100" s="325"/>
      <c r="F100" s="325"/>
      <c r="G100" s="325"/>
      <c r="H100" s="325"/>
      <c r="I100" s="325"/>
      <c r="J100" s="326"/>
      <c r="K100" s="295" t="s">
        <v>257</v>
      </c>
      <c r="L100" s="325" t="s">
        <v>578</v>
      </c>
      <c r="M100" s="325"/>
      <c r="N100" s="325"/>
      <c r="O100" s="325"/>
      <c r="P100" s="325"/>
      <c r="Q100" s="325"/>
      <c r="R100" s="326"/>
      <c r="S100" s="621"/>
      <c r="T100" s="622"/>
      <c r="V100" s="278" t="b">
        <f t="shared" si="13"/>
        <v>1</v>
      </c>
      <c r="W100" s="278"/>
      <c r="X100" s="278" t="b">
        <f t="shared" si="14"/>
        <v>1</v>
      </c>
      <c r="Y100" s="278"/>
      <c r="Z100" s="278" t="b">
        <f t="shared" si="15"/>
        <v>1</v>
      </c>
      <c r="AG100" s="200" t="s">
        <v>585</v>
      </c>
    </row>
    <row r="101" spans="2:33" ht="20.100000000000001" customHeight="1">
      <c r="B101" s="322"/>
      <c r="C101" s="323"/>
      <c r="D101" s="298" t="s">
        <v>356</v>
      </c>
      <c r="E101" s="298"/>
      <c r="F101" s="671" t="s">
        <v>581</v>
      </c>
      <c r="G101" s="671"/>
      <c r="H101" s="671"/>
      <c r="I101" s="671"/>
      <c r="J101" s="672"/>
      <c r="K101" s="323"/>
      <c r="L101" s="298" t="s">
        <v>356</v>
      </c>
      <c r="M101" s="298"/>
      <c r="N101" s="671" t="s">
        <v>581</v>
      </c>
      <c r="O101" s="671"/>
      <c r="P101" s="671"/>
      <c r="Q101" s="671"/>
      <c r="R101" s="672"/>
      <c r="S101" s="621"/>
      <c r="T101" s="622"/>
      <c r="V101" s="278"/>
      <c r="W101" s="278"/>
      <c r="X101" s="278"/>
      <c r="Y101" s="278"/>
      <c r="Z101" s="278" t="b">
        <f>IF(F101=N101,TRUE,FALSE)</f>
        <v>1</v>
      </c>
      <c r="AG101" s="200" t="s">
        <v>586</v>
      </c>
    </row>
    <row r="102" spans="2:33" ht="20.100000000000001" customHeight="1">
      <c r="B102" s="322"/>
      <c r="C102" s="295"/>
      <c r="D102" s="298" t="s">
        <v>584</v>
      </c>
      <c r="E102" s="298"/>
      <c r="F102" s="298"/>
      <c r="G102" s="298"/>
      <c r="H102" s="298"/>
      <c r="I102" s="298"/>
      <c r="J102" s="308"/>
      <c r="K102" s="295"/>
      <c r="L102" s="298" t="s">
        <v>584</v>
      </c>
      <c r="M102" s="298"/>
      <c r="N102" s="298"/>
      <c r="O102" s="298"/>
      <c r="P102" s="298"/>
      <c r="Q102" s="298"/>
      <c r="R102" s="308"/>
      <c r="S102" s="621"/>
      <c r="T102" s="622"/>
      <c r="V102" s="278" t="b">
        <f>IF(C102="●",TRUE,FALSE)</f>
        <v>0</v>
      </c>
      <c r="W102" s="278"/>
      <c r="X102" s="278" t="b">
        <f>IF(K102="●",TRUE,FALSE)</f>
        <v>0</v>
      </c>
      <c r="Y102" s="278"/>
      <c r="Z102" s="278" t="b">
        <f>IF(V102=X102,TRUE,FALSE)</f>
        <v>1</v>
      </c>
      <c r="AG102" s="200" t="s">
        <v>588</v>
      </c>
    </row>
    <row r="103" spans="2:33" ht="20.100000000000001" customHeight="1">
      <c r="B103" s="322"/>
      <c r="C103" s="324"/>
      <c r="D103" s="298" t="s">
        <v>356</v>
      </c>
      <c r="E103" s="298"/>
      <c r="F103" s="671"/>
      <c r="G103" s="671"/>
      <c r="H103" s="671"/>
      <c r="I103" s="671"/>
      <c r="J103" s="672"/>
      <c r="K103" s="324"/>
      <c r="L103" s="298" t="s">
        <v>356</v>
      </c>
      <c r="M103" s="298"/>
      <c r="N103" s="671"/>
      <c r="O103" s="671"/>
      <c r="P103" s="671"/>
      <c r="Q103" s="671"/>
      <c r="R103" s="672"/>
      <c r="S103" s="621"/>
      <c r="T103" s="622"/>
      <c r="Z103" s="278" t="b">
        <f>IF(F103=N103,TRUE,FALSE)</f>
        <v>1</v>
      </c>
      <c r="AG103" s="200" t="s">
        <v>590</v>
      </c>
    </row>
    <row r="104" spans="2:33" ht="20.100000000000001" customHeight="1">
      <c r="B104" s="322"/>
      <c r="C104" s="295"/>
      <c r="D104" s="673" t="s">
        <v>587</v>
      </c>
      <c r="E104" s="673"/>
      <c r="F104" s="673"/>
      <c r="G104" s="673"/>
      <c r="H104" s="673"/>
      <c r="I104" s="673"/>
      <c r="J104" s="674"/>
      <c r="K104" s="295"/>
      <c r="L104" s="673" t="s">
        <v>587</v>
      </c>
      <c r="M104" s="673"/>
      <c r="N104" s="673"/>
      <c r="O104" s="673"/>
      <c r="P104" s="673"/>
      <c r="Q104" s="673"/>
      <c r="R104" s="674"/>
      <c r="S104" s="621"/>
      <c r="T104" s="622"/>
      <c r="V104" s="278" t="b">
        <f>IF(C104="●",TRUE,FALSE)</f>
        <v>0</v>
      </c>
      <c r="W104" s="278"/>
      <c r="X104" s="278" t="b">
        <f>IF(K104="●",TRUE,FALSE)</f>
        <v>0</v>
      </c>
      <c r="Y104" s="278"/>
      <c r="Z104" s="278" t="b">
        <f>IF(V104=X104,TRUE,FALSE)</f>
        <v>1</v>
      </c>
      <c r="AG104" s="200" t="s">
        <v>592</v>
      </c>
    </row>
    <row r="105" spans="2:33" ht="20.100000000000001" customHeight="1">
      <c r="B105" s="322"/>
      <c r="C105" s="295"/>
      <c r="D105" s="673" t="s">
        <v>589</v>
      </c>
      <c r="E105" s="673"/>
      <c r="F105" s="673"/>
      <c r="G105" s="673"/>
      <c r="H105" s="673"/>
      <c r="I105" s="673"/>
      <c r="J105" s="674"/>
      <c r="K105" s="295"/>
      <c r="L105" s="673" t="s">
        <v>589</v>
      </c>
      <c r="M105" s="673"/>
      <c r="N105" s="673"/>
      <c r="O105" s="673"/>
      <c r="P105" s="673"/>
      <c r="Q105" s="673"/>
      <c r="R105" s="674"/>
      <c r="S105" s="621"/>
      <c r="T105" s="622"/>
      <c r="V105" s="278" t="b">
        <f>IF(C105="●",TRUE,FALSE)</f>
        <v>0</v>
      </c>
      <c r="W105" s="278"/>
      <c r="X105" s="278" t="b">
        <f>IF(K105="●",TRUE,FALSE)</f>
        <v>0</v>
      </c>
      <c r="Y105" s="278"/>
      <c r="Z105" s="278" t="b">
        <f>IF(V105=X105,TRUE,FALSE)</f>
        <v>1</v>
      </c>
      <c r="AG105" s="200" t="s">
        <v>593</v>
      </c>
    </row>
    <row r="106" spans="2:33" ht="20.100000000000001" customHeight="1">
      <c r="B106" s="322"/>
      <c r="C106" s="295"/>
      <c r="D106" s="326" t="s">
        <v>591</v>
      </c>
      <c r="E106" s="327"/>
      <c r="F106" s="325"/>
      <c r="G106" s="325"/>
      <c r="H106" s="325"/>
      <c r="I106" s="325"/>
      <c r="J106" s="326"/>
      <c r="K106" s="295"/>
      <c r="L106" s="326" t="s">
        <v>591</v>
      </c>
      <c r="M106" s="327"/>
      <c r="N106" s="325"/>
      <c r="O106" s="325"/>
      <c r="P106" s="325"/>
      <c r="Q106" s="325"/>
      <c r="R106" s="326"/>
      <c r="S106" s="621"/>
      <c r="T106" s="622"/>
      <c r="V106" s="278" t="b">
        <f>IF(C106="●",TRUE,FALSE)</f>
        <v>0</v>
      </c>
      <c r="W106" s="278"/>
      <c r="X106" s="278" t="b">
        <f>IF(K106="●",TRUE,FALSE)</f>
        <v>0</v>
      </c>
      <c r="Y106" s="278"/>
      <c r="Z106" s="278" t="b">
        <f>IF(V106=X106,TRUE,FALSE)</f>
        <v>1</v>
      </c>
      <c r="AG106" s="200" t="s">
        <v>596</v>
      </c>
    </row>
    <row r="107" spans="2:33" ht="20.100000000000001" customHeight="1">
      <c r="B107" s="328"/>
      <c r="C107" s="477" t="s">
        <v>250</v>
      </c>
      <c r="D107" s="478"/>
      <c r="E107" s="450"/>
      <c r="F107" s="450"/>
      <c r="G107" s="450"/>
      <c r="H107" s="450"/>
      <c r="I107" s="450"/>
      <c r="J107" s="451"/>
      <c r="K107" s="477" t="s">
        <v>250</v>
      </c>
      <c r="L107" s="478"/>
      <c r="M107" s="450"/>
      <c r="N107" s="450"/>
      <c r="O107" s="450"/>
      <c r="P107" s="450"/>
      <c r="Q107" s="450"/>
      <c r="R107" s="451"/>
      <c r="S107" s="616"/>
      <c r="T107" s="618"/>
      <c r="V107" s="278"/>
      <c r="W107" s="278"/>
      <c r="X107" s="278"/>
      <c r="Y107" s="278"/>
      <c r="Z107" s="278" t="b">
        <f>IF(E107=M107,TRUE,FALSE)</f>
        <v>1</v>
      </c>
      <c r="AG107" s="200" t="s">
        <v>597</v>
      </c>
    </row>
    <row r="108" spans="2:33" ht="20.100000000000001" customHeight="1">
      <c r="B108" s="641" t="s">
        <v>594</v>
      </c>
      <c r="C108" s="294" t="s">
        <v>257</v>
      </c>
      <c r="D108" s="276" t="s">
        <v>595</v>
      </c>
      <c r="E108" s="276"/>
      <c r="F108" s="276"/>
      <c r="G108" s="276"/>
      <c r="H108" s="276"/>
      <c r="I108" s="276"/>
      <c r="J108" s="277"/>
      <c r="K108" s="294" t="s">
        <v>257</v>
      </c>
      <c r="L108" s="276" t="s">
        <v>595</v>
      </c>
      <c r="M108" s="276"/>
      <c r="N108" s="276"/>
      <c r="O108" s="276"/>
      <c r="P108" s="276"/>
      <c r="Q108" s="276"/>
      <c r="R108" s="277"/>
      <c r="S108" s="615" t="str">
        <f>IF(COUNTIF(Z108:Z114,FALSE)&lt;1,"無","有")</f>
        <v>無</v>
      </c>
      <c r="T108" s="617"/>
      <c r="V108" s="278" t="b">
        <f t="shared" ref="V108:V113" si="16">IF(C108="●",TRUE,FALSE)</f>
        <v>1</v>
      </c>
      <c r="W108" s="278"/>
      <c r="X108" s="278" t="b">
        <f t="shared" ref="X108:X113" si="17">IF(K108="●",TRUE,FALSE)</f>
        <v>1</v>
      </c>
      <c r="Y108" s="278"/>
      <c r="Z108" s="278" t="b">
        <f t="shared" ref="Z108:Z113" si="18">IF(V108=X108,TRUE,FALSE)</f>
        <v>1</v>
      </c>
      <c r="AC108" s="279" t="s">
        <v>53</v>
      </c>
      <c r="AD108" s="280" t="str">
        <f>IF(S108="有",IF(T108="","（エラー）未記入","（正常）記入済み"),"記入不要")</f>
        <v>記入不要</v>
      </c>
      <c r="AG108" s="200" t="s">
        <v>598</v>
      </c>
    </row>
    <row r="109" spans="2:33" ht="20.100000000000001" customHeight="1">
      <c r="B109" s="642"/>
      <c r="C109" s="295"/>
      <c r="D109" s="298" t="s">
        <v>299</v>
      </c>
      <c r="E109" s="298"/>
      <c r="F109" s="298"/>
      <c r="G109" s="298"/>
      <c r="H109" s="298"/>
      <c r="I109" s="298"/>
      <c r="J109" s="308"/>
      <c r="K109" s="295"/>
      <c r="L109" s="298" t="s">
        <v>299</v>
      </c>
      <c r="M109" s="298"/>
      <c r="N109" s="298"/>
      <c r="O109" s="298"/>
      <c r="P109" s="298"/>
      <c r="Q109" s="298"/>
      <c r="R109" s="308"/>
      <c r="S109" s="621"/>
      <c r="T109" s="622"/>
      <c r="V109" s="278" t="b">
        <f t="shared" si="16"/>
        <v>0</v>
      </c>
      <c r="W109" s="278"/>
      <c r="X109" s="278" t="b">
        <f t="shared" si="17"/>
        <v>0</v>
      </c>
      <c r="Y109" s="278"/>
      <c r="Z109" s="278" t="b">
        <f t="shared" si="18"/>
        <v>1</v>
      </c>
      <c r="AG109" s="200" t="s">
        <v>599</v>
      </c>
    </row>
    <row r="110" spans="2:33" ht="20.100000000000001" customHeight="1">
      <c r="B110" s="322"/>
      <c r="C110" s="295"/>
      <c r="D110" s="298" t="s">
        <v>296</v>
      </c>
      <c r="E110" s="298"/>
      <c r="F110" s="298"/>
      <c r="G110" s="298"/>
      <c r="H110" s="298"/>
      <c r="I110" s="298"/>
      <c r="J110" s="308"/>
      <c r="K110" s="295"/>
      <c r="L110" s="298" t="s">
        <v>296</v>
      </c>
      <c r="M110" s="298"/>
      <c r="N110" s="298"/>
      <c r="O110" s="298"/>
      <c r="P110" s="298"/>
      <c r="Q110" s="298"/>
      <c r="R110" s="308"/>
      <c r="S110" s="621"/>
      <c r="T110" s="622"/>
      <c r="V110" s="278" t="b">
        <f t="shared" si="16"/>
        <v>0</v>
      </c>
      <c r="W110" s="278"/>
      <c r="X110" s="278" t="b">
        <f t="shared" si="17"/>
        <v>0</v>
      </c>
      <c r="Y110" s="278"/>
      <c r="Z110" s="278" t="b">
        <f t="shared" si="18"/>
        <v>1</v>
      </c>
      <c r="AG110" s="200" t="s">
        <v>601</v>
      </c>
    </row>
    <row r="111" spans="2:33" ht="20.100000000000001" customHeight="1">
      <c r="B111" s="322"/>
      <c r="C111" s="295"/>
      <c r="D111" s="298" t="s">
        <v>52</v>
      </c>
      <c r="E111" s="298"/>
      <c r="F111" s="298"/>
      <c r="G111" s="298"/>
      <c r="H111" s="298"/>
      <c r="I111" s="298"/>
      <c r="J111" s="308"/>
      <c r="K111" s="295"/>
      <c r="L111" s="298" t="s">
        <v>52</v>
      </c>
      <c r="M111" s="298"/>
      <c r="N111" s="298"/>
      <c r="O111" s="298"/>
      <c r="P111" s="298"/>
      <c r="Q111" s="298"/>
      <c r="R111" s="308"/>
      <c r="S111" s="621"/>
      <c r="T111" s="622"/>
      <c r="V111" s="278" t="b">
        <f t="shared" si="16"/>
        <v>0</v>
      </c>
      <c r="W111" s="278"/>
      <c r="X111" s="278" t="b">
        <f t="shared" si="17"/>
        <v>0</v>
      </c>
      <c r="Y111" s="278"/>
      <c r="Z111" s="278" t="b">
        <f t="shared" si="18"/>
        <v>1</v>
      </c>
      <c r="AG111" s="200" t="s">
        <v>602</v>
      </c>
    </row>
    <row r="112" spans="2:33" ht="20.100000000000001" customHeight="1">
      <c r="B112" s="322"/>
      <c r="C112" s="295"/>
      <c r="D112" s="669" t="s">
        <v>707</v>
      </c>
      <c r="E112" s="669"/>
      <c r="F112" s="669"/>
      <c r="G112" s="669"/>
      <c r="H112" s="669"/>
      <c r="I112" s="669"/>
      <c r="J112" s="670"/>
      <c r="K112" s="295"/>
      <c r="L112" s="669" t="s">
        <v>707</v>
      </c>
      <c r="M112" s="669"/>
      <c r="N112" s="669"/>
      <c r="O112" s="669"/>
      <c r="P112" s="669"/>
      <c r="Q112" s="669"/>
      <c r="R112" s="670"/>
      <c r="S112" s="621"/>
      <c r="T112" s="622"/>
      <c r="V112" s="278" t="b">
        <f t="shared" si="16"/>
        <v>0</v>
      </c>
      <c r="W112" s="278"/>
      <c r="X112" s="278" t="b">
        <f t="shared" si="17"/>
        <v>0</v>
      </c>
      <c r="Y112" s="278"/>
      <c r="Z112" s="278" t="b">
        <f t="shared" si="18"/>
        <v>1</v>
      </c>
      <c r="AG112" s="200" t="s">
        <v>603</v>
      </c>
    </row>
    <row r="113" spans="2:33" ht="20.100000000000001" customHeight="1">
      <c r="B113" s="322"/>
      <c r="C113" s="295"/>
      <c r="D113" s="329" t="s">
        <v>591</v>
      </c>
      <c r="E113" s="330"/>
      <c r="F113" s="331"/>
      <c r="G113" s="331"/>
      <c r="H113" s="331"/>
      <c r="I113" s="331"/>
      <c r="J113" s="329"/>
      <c r="K113" s="295"/>
      <c r="L113" s="329" t="s">
        <v>591</v>
      </c>
      <c r="M113" s="330"/>
      <c r="N113" s="331"/>
      <c r="O113" s="331"/>
      <c r="P113" s="331"/>
      <c r="Q113" s="331"/>
      <c r="R113" s="329"/>
      <c r="S113" s="621"/>
      <c r="T113" s="622"/>
      <c r="V113" s="278" t="b">
        <f t="shared" si="16"/>
        <v>0</v>
      </c>
      <c r="W113" s="278"/>
      <c r="X113" s="278" t="b">
        <f t="shared" si="17"/>
        <v>0</v>
      </c>
      <c r="Y113" s="278"/>
      <c r="Z113" s="278" t="b">
        <f t="shared" si="18"/>
        <v>1</v>
      </c>
      <c r="AG113" s="200" t="s">
        <v>605</v>
      </c>
    </row>
    <row r="114" spans="2:33" ht="20.100000000000001" customHeight="1">
      <c r="B114" s="328"/>
      <c r="C114" s="477" t="s">
        <v>250</v>
      </c>
      <c r="D114" s="478"/>
      <c r="E114" s="450"/>
      <c r="F114" s="450"/>
      <c r="G114" s="450"/>
      <c r="H114" s="450"/>
      <c r="I114" s="450"/>
      <c r="J114" s="451"/>
      <c r="K114" s="477" t="s">
        <v>250</v>
      </c>
      <c r="L114" s="478"/>
      <c r="M114" s="450"/>
      <c r="N114" s="450"/>
      <c r="O114" s="450"/>
      <c r="P114" s="450"/>
      <c r="Q114" s="450"/>
      <c r="R114" s="451"/>
      <c r="S114" s="621"/>
      <c r="T114" s="618"/>
      <c r="V114" s="278"/>
      <c r="W114" s="278"/>
      <c r="X114" s="278"/>
      <c r="Y114" s="278"/>
      <c r="Z114" s="278" t="b">
        <f>IF(E114=M114,TRUE,FALSE)</f>
        <v>1</v>
      </c>
      <c r="AG114" s="200" t="s">
        <v>606</v>
      </c>
    </row>
    <row r="115" spans="2:33" s="187" customFormat="1" ht="30" customHeight="1">
      <c r="B115" s="257" t="s">
        <v>604</v>
      </c>
      <c r="C115" s="253" t="s">
        <v>257</v>
      </c>
      <c r="D115" s="599" t="s">
        <v>372</v>
      </c>
      <c r="E115" s="599"/>
      <c r="F115" s="599"/>
      <c r="G115" s="599"/>
      <c r="H115" s="599"/>
      <c r="I115" s="599"/>
      <c r="J115" s="600"/>
      <c r="K115" s="253" t="s">
        <v>257</v>
      </c>
      <c r="L115" s="599" t="s">
        <v>372</v>
      </c>
      <c r="M115" s="599"/>
      <c r="N115" s="599"/>
      <c r="O115" s="599"/>
      <c r="P115" s="599"/>
      <c r="Q115" s="599"/>
      <c r="R115" s="600"/>
      <c r="S115" s="541" t="str">
        <f>IF(COUNTIF(Z115:Z121,FALSE)&lt;1,"無","有")</f>
        <v>無</v>
      </c>
      <c r="T115" s="528"/>
      <c r="V115" s="205" t="b">
        <f t="shared" ref="V115:V120" si="19">IF(C115="●",TRUE,FALSE)</f>
        <v>1</v>
      </c>
      <c r="W115" s="205"/>
      <c r="X115" s="205" t="b">
        <f t="shared" ref="X115:X120" si="20">IF(K115="●",TRUE,FALSE)</f>
        <v>1</v>
      </c>
      <c r="Y115" s="205"/>
      <c r="Z115" s="205" t="b">
        <f t="shared" ref="Z115:Z120" si="21">IF(V115=X115,TRUE,FALSE)</f>
        <v>1</v>
      </c>
      <c r="AC115" s="206" t="s">
        <v>53</v>
      </c>
      <c r="AD115" s="207" t="str">
        <f>IF(S115="有",IF(T115="","（エラー）未記入","（正常）記入済み"),"記入不要")</f>
        <v>記入不要</v>
      </c>
      <c r="AG115" s="193" t="s">
        <v>605</v>
      </c>
    </row>
    <row r="116" spans="2:33" s="187" customFormat="1" ht="30" customHeight="1">
      <c r="B116" s="208"/>
      <c r="C116" s="245"/>
      <c r="D116" s="610" t="s">
        <v>373</v>
      </c>
      <c r="E116" s="610"/>
      <c r="F116" s="610"/>
      <c r="G116" s="610"/>
      <c r="H116" s="610"/>
      <c r="I116" s="610"/>
      <c r="J116" s="611"/>
      <c r="K116" s="245"/>
      <c r="L116" s="610" t="s">
        <v>373</v>
      </c>
      <c r="M116" s="610"/>
      <c r="N116" s="610"/>
      <c r="O116" s="610"/>
      <c r="P116" s="610"/>
      <c r="Q116" s="610"/>
      <c r="R116" s="611"/>
      <c r="S116" s="542"/>
      <c r="T116" s="529"/>
      <c r="V116" s="205" t="b">
        <f t="shared" si="19"/>
        <v>0</v>
      </c>
      <c r="W116" s="205"/>
      <c r="X116" s="205" t="b">
        <f t="shared" si="20"/>
        <v>0</v>
      </c>
      <c r="Y116" s="205"/>
      <c r="Z116" s="205" t="b">
        <f t="shared" si="21"/>
        <v>1</v>
      </c>
      <c r="AD116" s="199"/>
      <c r="AG116" s="193" t="s">
        <v>606</v>
      </c>
    </row>
    <row r="117" spans="2:33" s="187" customFormat="1" ht="30" customHeight="1">
      <c r="B117" s="208"/>
      <c r="C117" s="245"/>
      <c r="D117" s="610" t="s">
        <v>374</v>
      </c>
      <c r="E117" s="610"/>
      <c r="F117" s="610"/>
      <c r="G117" s="610"/>
      <c r="H117" s="610"/>
      <c r="I117" s="610"/>
      <c r="J117" s="611"/>
      <c r="K117" s="245"/>
      <c r="L117" s="610" t="s">
        <v>374</v>
      </c>
      <c r="M117" s="610"/>
      <c r="N117" s="610"/>
      <c r="O117" s="610"/>
      <c r="P117" s="610"/>
      <c r="Q117" s="610"/>
      <c r="R117" s="611"/>
      <c r="S117" s="542"/>
      <c r="T117" s="529"/>
      <c r="V117" s="205" t="b">
        <f t="shared" si="19"/>
        <v>0</v>
      </c>
      <c r="W117" s="205"/>
      <c r="X117" s="205" t="b">
        <f t="shared" si="20"/>
        <v>0</v>
      </c>
      <c r="Y117" s="205"/>
      <c r="Z117" s="205" t="b">
        <f t="shared" si="21"/>
        <v>1</v>
      </c>
      <c r="AD117" s="199"/>
      <c r="AG117" s="193" t="s">
        <v>607</v>
      </c>
    </row>
    <row r="118" spans="2:33" s="187" customFormat="1" ht="21" customHeight="1">
      <c r="B118" s="208"/>
      <c r="C118" s="258"/>
      <c r="D118" s="677" t="s">
        <v>375</v>
      </c>
      <c r="E118" s="677"/>
      <c r="F118" s="677"/>
      <c r="G118" s="677"/>
      <c r="H118" s="677"/>
      <c r="I118" s="677"/>
      <c r="J118" s="678"/>
      <c r="K118" s="258"/>
      <c r="L118" s="677" t="s">
        <v>375</v>
      </c>
      <c r="M118" s="677"/>
      <c r="N118" s="677"/>
      <c r="O118" s="677"/>
      <c r="P118" s="677"/>
      <c r="Q118" s="677"/>
      <c r="R118" s="678"/>
      <c r="S118" s="542"/>
      <c r="T118" s="529"/>
      <c r="V118" s="205" t="b">
        <f t="shared" si="19"/>
        <v>0</v>
      </c>
      <c r="W118" s="205"/>
      <c r="X118" s="205" t="b">
        <f t="shared" si="20"/>
        <v>0</v>
      </c>
      <c r="Y118" s="205"/>
      <c r="Z118" s="205" t="b">
        <f t="shared" si="21"/>
        <v>1</v>
      </c>
      <c r="AD118" s="199"/>
      <c r="AG118" s="193" t="s">
        <v>608</v>
      </c>
    </row>
    <row r="119" spans="2:33" s="187" customFormat="1" ht="30" customHeight="1">
      <c r="B119" s="208"/>
      <c r="C119" s="245"/>
      <c r="D119" s="610" t="s">
        <v>376</v>
      </c>
      <c r="E119" s="610"/>
      <c r="F119" s="610"/>
      <c r="G119" s="610"/>
      <c r="H119" s="610"/>
      <c r="I119" s="610"/>
      <c r="J119" s="611"/>
      <c r="K119" s="245"/>
      <c r="L119" s="610" t="s">
        <v>376</v>
      </c>
      <c r="M119" s="610"/>
      <c r="N119" s="610"/>
      <c r="O119" s="610"/>
      <c r="P119" s="610"/>
      <c r="Q119" s="610"/>
      <c r="R119" s="611"/>
      <c r="S119" s="542"/>
      <c r="T119" s="529"/>
      <c r="V119" s="205" t="b">
        <f t="shared" si="19"/>
        <v>0</v>
      </c>
      <c r="W119" s="205"/>
      <c r="X119" s="205" t="b">
        <f t="shared" si="20"/>
        <v>0</v>
      </c>
      <c r="Y119" s="205"/>
      <c r="Z119" s="205" t="b">
        <f t="shared" si="21"/>
        <v>1</v>
      </c>
      <c r="AD119" s="199"/>
      <c r="AG119" s="193" t="s">
        <v>606</v>
      </c>
    </row>
    <row r="120" spans="2:33" s="187" customFormat="1" ht="21" customHeight="1">
      <c r="B120" s="208"/>
      <c r="C120" s="258"/>
      <c r="D120" s="254" t="s">
        <v>591</v>
      </c>
      <c r="E120" s="255"/>
      <c r="F120" s="256"/>
      <c r="G120" s="256"/>
      <c r="H120" s="256"/>
      <c r="I120" s="256"/>
      <c r="J120" s="254"/>
      <c r="K120" s="258"/>
      <c r="L120" s="254" t="s">
        <v>591</v>
      </c>
      <c r="M120" s="255"/>
      <c r="N120" s="256"/>
      <c r="O120" s="256"/>
      <c r="P120" s="256"/>
      <c r="Q120" s="256"/>
      <c r="R120" s="254"/>
      <c r="S120" s="542"/>
      <c r="T120" s="529"/>
      <c r="V120" s="205" t="b">
        <f t="shared" si="19"/>
        <v>0</v>
      </c>
      <c r="W120" s="205"/>
      <c r="X120" s="205" t="b">
        <f t="shared" si="20"/>
        <v>0</v>
      </c>
      <c r="Y120" s="205"/>
      <c r="Z120" s="205" t="b">
        <f t="shared" si="21"/>
        <v>1</v>
      </c>
      <c r="AD120" s="199"/>
      <c r="AG120" s="193" t="s">
        <v>608</v>
      </c>
    </row>
    <row r="121" spans="2:33" s="187" customFormat="1" ht="20.100000000000001" customHeight="1">
      <c r="B121" s="214"/>
      <c r="C121" s="477" t="s">
        <v>250</v>
      </c>
      <c r="D121" s="478"/>
      <c r="E121" s="450"/>
      <c r="F121" s="450"/>
      <c r="G121" s="450"/>
      <c r="H121" s="450"/>
      <c r="I121" s="450"/>
      <c r="J121" s="451"/>
      <c r="K121" s="477" t="s">
        <v>250</v>
      </c>
      <c r="L121" s="478"/>
      <c r="M121" s="450"/>
      <c r="N121" s="450"/>
      <c r="O121" s="450"/>
      <c r="P121" s="450"/>
      <c r="Q121" s="450"/>
      <c r="R121" s="451"/>
      <c r="S121" s="554"/>
      <c r="T121" s="543"/>
      <c r="V121" s="205"/>
      <c r="W121" s="205"/>
      <c r="X121" s="205"/>
      <c r="Y121" s="205"/>
      <c r="Z121" s="205" t="b">
        <f>IF(E121=M121,TRUE,FALSE)</f>
        <v>1</v>
      </c>
      <c r="AD121" s="199"/>
      <c r="AG121" s="193" t="s">
        <v>609</v>
      </c>
    </row>
    <row r="122" spans="2:33" ht="50.1" customHeight="1">
      <c r="B122" s="332" t="s">
        <v>708</v>
      </c>
      <c r="C122" s="333" t="s">
        <v>206</v>
      </c>
      <c r="D122" s="334" t="s">
        <v>611</v>
      </c>
      <c r="E122" s="301"/>
      <c r="F122" s="675" t="s">
        <v>379</v>
      </c>
      <c r="G122" s="675"/>
      <c r="H122" s="675"/>
      <c r="I122" s="675"/>
      <c r="J122" s="676"/>
      <c r="K122" s="333" t="s">
        <v>206</v>
      </c>
      <c r="L122" s="334" t="s">
        <v>611</v>
      </c>
      <c r="M122" s="301"/>
      <c r="N122" s="675" t="s">
        <v>379</v>
      </c>
      <c r="O122" s="675"/>
      <c r="P122" s="675"/>
      <c r="Q122" s="675"/>
      <c r="R122" s="676"/>
      <c r="S122" s="288" t="str">
        <f>IF(COUNTIF(Z122,FALSE)&lt;1,"無","有")</f>
        <v>無</v>
      </c>
      <c r="T122" s="289"/>
      <c r="V122" s="278"/>
      <c r="W122" s="278"/>
      <c r="X122" s="278"/>
      <c r="Y122" s="278"/>
      <c r="Z122" s="278" t="b">
        <f>IF(C122&amp;F122=K122&amp;N122,TRUE,FALSE)</f>
        <v>1</v>
      </c>
      <c r="AC122" s="279" t="s">
        <v>53</v>
      </c>
      <c r="AD122" s="280" t="str">
        <f>IF(S122="有",IF(T122="","（エラー）未記入","（正常）記入済み"),"記入不要")</f>
        <v>記入不要</v>
      </c>
      <c r="AE122" s="266" t="s">
        <v>709</v>
      </c>
      <c r="AG122" s="200" t="s">
        <v>710</v>
      </c>
    </row>
    <row r="123" spans="2:33" ht="50.1" customHeight="1">
      <c r="B123" s="332" t="s">
        <v>613</v>
      </c>
      <c r="C123" s="319" t="s">
        <v>206</v>
      </c>
      <c r="D123" s="287" t="s">
        <v>611</v>
      </c>
      <c r="E123" s="311"/>
      <c r="F123" s="675" t="s">
        <v>379</v>
      </c>
      <c r="G123" s="675"/>
      <c r="H123" s="675"/>
      <c r="I123" s="675"/>
      <c r="J123" s="676"/>
      <c r="K123" s="319" t="s">
        <v>206</v>
      </c>
      <c r="L123" s="287" t="s">
        <v>611</v>
      </c>
      <c r="M123" s="311"/>
      <c r="N123" s="675" t="s">
        <v>379</v>
      </c>
      <c r="O123" s="675"/>
      <c r="P123" s="675"/>
      <c r="Q123" s="675"/>
      <c r="R123" s="676"/>
      <c r="S123" s="288" t="str">
        <f>IF(COUNTIF(Z123,FALSE)&lt;1,"無","有")</f>
        <v>無</v>
      </c>
      <c r="T123" s="289"/>
      <c r="V123" s="278"/>
      <c r="W123" s="278"/>
      <c r="X123" s="278"/>
      <c r="Y123" s="278"/>
      <c r="Z123" s="278" t="b">
        <f>IF(C123&amp;F123=K123&amp;N123,TRUE,FALSE)</f>
        <v>1</v>
      </c>
      <c r="AC123" s="279" t="s">
        <v>53</v>
      </c>
      <c r="AD123" s="280" t="str">
        <f>IF(S123="有",IF(T123="","（エラー）未記入","（正常）記入済み"),"記入不要")</f>
        <v>記入不要</v>
      </c>
      <c r="AE123" s="266" t="s">
        <v>711</v>
      </c>
      <c r="AG123" s="200" t="s">
        <v>617</v>
      </c>
    </row>
    <row r="124" spans="2:33" s="187" customFormat="1" ht="21" customHeight="1">
      <c r="B124" s="597" t="s">
        <v>615</v>
      </c>
      <c r="C124" s="258" t="s">
        <v>257</v>
      </c>
      <c r="D124" s="261" t="s">
        <v>616</v>
      </c>
      <c r="E124" s="261"/>
      <c r="F124" s="261"/>
      <c r="G124" s="261"/>
      <c r="H124" s="261"/>
      <c r="I124" s="261"/>
      <c r="J124" s="261"/>
      <c r="K124" s="261"/>
      <c r="L124" s="261"/>
      <c r="M124" s="261"/>
      <c r="N124" s="261"/>
      <c r="O124" s="261"/>
      <c r="P124" s="261"/>
      <c r="Q124" s="261"/>
      <c r="R124" s="335"/>
      <c r="S124" s="601"/>
      <c r="T124" s="603"/>
      <c r="AD124" s="199"/>
      <c r="AG124" s="193" t="s">
        <v>617</v>
      </c>
    </row>
    <row r="125" spans="2:33" s="187" customFormat="1" ht="21" customHeight="1">
      <c r="B125" s="598"/>
      <c r="C125" s="245"/>
      <c r="D125" s="221" t="s">
        <v>618</v>
      </c>
      <c r="E125" s="221"/>
      <c r="F125" s="221"/>
      <c r="G125" s="221"/>
      <c r="H125" s="221"/>
      <c r="I125" s="221"/>
      <c r="J125" s="221"/>
      <c r="K125" s="221"/>
      <c r="L125" s="221"/>
      <c r="M125" s="221"/>
      <c r="N125" s="221"/>
      <c r="O125" s="221"/>
      <c r="P125" s="221"/>
      <c r="Q125" s="221"/>
      <c r="R125" s="231"/>
      <c r="S125" s="601"/>
      <c r="T125" s="603"/>
      <c r="AD125" s="199"/>
      <c r="AG125" s="193" t="s">
        <v>619</v>
      </c>
    </row>
    <row r="126" spans="2:33" s="187" customFormat="1" ht="30" customHeight="1">
      <c r="B126" s="262" t="s">
        <v>620</v>
      </c>
      <c r="C126" s="605" t="s">
        <v>621</v>
      </c>
      <c r="D126" s="606"/>
      <c r="E126" s="606"/>
      <c r="F126" s="606"/>
      <c r="G126" s="606"/>
      <c r="H126" s="606"/>
      <c r="I126" s="606"/>
      <c r="J126" s="606"/>
      <c r="K126" s="606"/>
      <c r="L126" s="606"/>
      <c r="M126" s="606"/>
      <c r="N126" s="606"/>
      <c r="O126" s="606"/>
      <c r="P126" s="606"/>
      <c r="Q126" s="606"/>
      <c r="R126" s="607"/>
      <c r="S126" s="602"/>
      <c r="T126" s="604"/>
      <c r="AD126" s="199"/>
      <c r="AG126" s="193" t="s">
        <v>622</v>
      </c>
    </row>
    <row r="127" spans="2:33" ht="21" customHeight="1">
      <c r="B127" s="336" t="s">
        <v>250</v>
      </c>
      <c r="C127" s="662"/>
      <c r="D127" s="663"/>
      <c r="E127" s="663"/>
      <c r="F127" s="663"/>
      <c r="G127" s="663"/>
      <c r="H127" s="663"/>
      <c r="I127" s="663"/>
      <c r="J127" s="663"/>
      <c r="K127" s="662"/>
      <c r="L127" s="663"/>
      <c r="M127" s="663"/>
      <c r="N127" s="663"/>
      <c r="O127" s="663"/>
      <c r="P127" s="663"/>
      <c r="Q127" s="663"/>
      <c r="R127" s="663"/>
      <c r="S127" s="312" t="str">
        <f>IF(COUNTIF(Z127,FALSE)&lt;1,"無","有")</f>
        <v>無</v>
      </c>
      <c r="T127" s="313"/>
      <c r="V127" s="278"/>
      <c r="W127" s="278"/>
      <c r="X127" s="278"/>
      <c r="Y127" s="278"/>
      <c r="Z127" s="278" t="b">
        <f>IF(C127=K127,TRUE,FALSE)</f>
        <v>1</v>
      </c>
      <c r="AC127" s="279" t="s">
        <v>53</v>
      </c>
      <c r="AD127" s="280" t="str">
        <f>IF(S127="有",IF(T127="","（エラー）未記入","（正常）記入済み"),"記入不要")</f>
        <v>記入不要</v>
      </c>
      <c r="AG127" s="200" t="s">
        <v>625</v>
      </c>
    </row>
    <row r="128" spans="2:33" ht="18">
      <c r="AG128" s="200" t="s">
        <v>626</v>
      </c>
    </row>
    <row r="129" spans="33:33" ht="18">
      <c r="AG129" s="200" t="s">
        <v>627</v>
      </c>
    </row>
    <row r="130" spans="33:33" ht="18">
      <c r="AG130" s="200" t="s">
        <v>628</v>
      </c>
    </row>
    <row r="131" spans="33:33" ht="18">
      <c r="AG131" s="200" t="s">
        <v>629</v>
      </c>
    </row>
    <row r="132" spans="33:33" ht="18">
      <c r="AG132" s="200" t="s">
        <v>630</v>
      </c>
    </row>
    <row r="133" spans="33:33" ht="18">
      <c r="AG133" s="200" t="s">
        <v>631</v>
      </c>
    </row>
    <row r="134" spans="33:33" ht="18">
      <c r="AG134" s="200" t="s">
        <v>632</v>
      </c>
    </row>
    <row r="135" spans="33:33" ht="18">
      <c r="AG135" s="200" t="s">
        <v>633</v>
      </c>
    </row>
    <row r="136" spans="33:33" ht="18">
      <c r="AG136" s="200" t="s">
        <v>634</v>
      </c>
    </row>
    <row r="137" spans="33:33" ht="18">
      <c r="AG137" s="200" t="s">
        <v>635</v>
      </c>
    </row>
    <row r="138" spans="33:33" ht="18">
      <c r="AG138" s="200" t="s">
        <v>636</v>
      </c>
    </row>
    <row r="139" spans="33:33" ht="18">
      <c r="AG139" s="200" t="s">
        <v>637</v>
      </c>
    </row>
    <row r="140" spans="33:33" ht="18">
      <c r="AG140" s="200" t="s">
        <v>638</v>
      </c>
    </row>
    <row r="141" spans="33:33" ht="18">
      <c r="AG141" s="200" t="s">
        <v>639</v>
      </c>
    </row>
    <row r="142" spans="33:33" ht="18">
      <c r="AG142" s="200" t="s">
        <v>640</v>
      </c>
    </row>
    <row r="143" spans="33:33" ht="18">
      <c r="AG143" s="200" t="s">
        <v>641</v>
      </c>
    </row>
    <row r="144" spans="33:33" ht="18">
      <c r="AG144" s="200" t="s">
        <v>642</v>
      </c>
    </row>
    <row r="145" spans="33:33" ht="18">
      <c r="AG145" s="200" t="s">
        <v>643</v>
      </c>
    </row>
    <row r="146" spans="33:33" ht="18">
      <c r="AG146" s="200" t="s">
        <v>644</v>
      </c>
    </row>
    <row r="147" spans="33:33" ht="18">
      <c r="AG147" s="200" t="s">
        <v>645</v>
      </c>
    </row>
    <row r="148" spans="33:33" ht="18">
      <c r="AG148" s="200" t="s">
        <v>646</v>
      </c>
    </row>
    <row r="149" spans="33:33" ht="18">
      <c r="AG149" s="200" t="s">
        <v>647</v>
      </c>
    </row>
    <row r="150" spans="33:33" ht="18">
      <c r="AG150" s="200" t="s">
        <v>648</v>
      </c>
    </row>
    <row r="151" spans="33:33" ht="18">
      <c r="AG151" s="200" t="s">
        <v>649</v>
      </c>
    </row>
    <row r="152" spans="33:33" ht="18">
      <c r="AG152" s="200" t="s">
        <v>650</v>
      </c>
    </row>
    <row r="153" spans="33:33" ht="18">
      <c r="AG153" s="200" t="s">
        <v>651</v>
      </c>
    </row>
    <row r="154" spans="33:33" ht="18">
      <c r="AG154" s="200" t="s">
        <v>652</v>
      </c>
    </row>
    <row r="155" spans="33:33" ht="18">
      <c r="AG155" s="200" t="s">
        <v>653</v>
      </c>
    </row>
    <row r="156" spans="33:33" ht="18">
      <c r="AG156" s="200" t="s">
        <v>654</v>
      </c>
    </row>
    <row r="157" spans="33:33" ht="18">
      <c r="AG157" s="200" t="s">
        <v>655</v>
      </c>
    </row>
    <row r="158" spans="33:33" ht="18">
      <c r="AG158" s="200" t="s">
        <v>656</v>
      </c>
    </row>
    <row r="159" spans="33:33" ht="18">
      <c r="AG159" s="200" t="s">
        <v>657</v>
      </c>
    </row>
    <row r="160" spans="33:33" ht="18">
      <c r="AG160" s="200" t="s">
        <v>658</v>
      </c>
    </row>
    <row r="161" spans="33:33" ht="18">
      <c r="AG161" s="200" t="s">
        <v>659</v>
      </c>
    </row>
    <row r="162" spans="33:33" ht="18">
      <c r="AG162" s="200" t="s">
        <v>660</v>
      </c>
    </row>
    <row r="163" spans="33:33" ht="18">
      <c r="AG163" s="200" t="s">
        <v>661</v>
      </c>
    </row>
    <row r="164" spans="33:33" ht="18">
      <c r="AG164" s="200" t="s">
        <v>662</v>
      </c>
    </row>
    <row r="165" spans="33:33" ht="18">
      <c r="AG165" s="200" t="s">
        <v>663</v>
      </c>
    </row>
    <row r="166" spans="33:33" ht="18">
      <c r="AG166" s="200" t="s">
        <v>664</v>
      </c>
    </row>
    <row r="167" spans="33:33" ht="18">
      <c r="AG167" s="200" t="s">
        <v>665</v>
      </c>
    </row>
    <row r="168" spans="33:33" ht="18">
      <c r="AG168" s="200" t="s">
        <v>666</v>
      </c>
    </row>
    <row r="169" spans="33:33" ht="18">
      <c r="AG169" s="200" t="s">
        <v>667</v>
      </c>
    </row>
    <row r="170" spans="33:33" ht="18">
      <c r="AG170" s="200" t="s">
        <v>668</v>
      </c>
    </row>
    <row r="171" spans="33:33" ht="18">
      <c r="AG171" s="200" t="s">
        <v>669</v>
      </c>
    </row>
    <row r="172" spans="33:33" ht="18">
      <c r="AG172" s="200" t="s">
        <v>670</v>
      </c>
    </row>
    <row r="173" spans="33:33" ht="18">
      <c r="AG173" s="200" t="s">
        <v>671</v>
      </c>
    </row>
    <row r="174" spans="33:33" ht="18">
      <c r="AG174" s="200" t="s">
        <v>672</v>
      </c>
    </row>
    <row r="175" spans="33:33" ht="18">
      <c r="AG175" s="200" t="s">
        <v>673</v>
      </c>
    </row>
    <row r="176" spans="33:33" ht="18">
      <c r="AG176" s="200" t="s">
        <v>674</v>
      </c>
    </row>
    <row r="177" spans="33:33" ht="18">
      <c r="AG177" s="200" t="s">
        <v>675</v>
      </c>
    </row>
    <row r="178" spans="33:33" ht="18">
      <c r="AG178" s="200" t="s">
        <v>676</v>
      </c>
    </row>
    <row r="179" spans="33:33" ht="18">
      <c r="AG179" s="200" t="s">
        <v>677</v>
      </c>
    </row>
    <row r="180" spans="33:33" ht="18">
      <c r="AG180" s="200" t="s">
        <v>678</v>
      </c>
    </row>
    <row r="181" spans="33:33" ht="18">
      <c r="AG181" s="200" t="s">
        <v>679</v>
      </c>
    </row>
    <row r="182" spans="33:33" ht="18">
      <c r="AG182" s="200" t="s">
        <v>680</v>
      </c>
    </row>
    <row r="183" spans="33:33" ht="18">
      <c r="AG183" s="200" t="s">
        <v>681</v>
      </c>
    </row>
    <row r="184" spans="33:33" ht="18">
      <c r="AG184" s="200" t="s">
        <v>682</v>
      </c>
    </row>
    <row r="185" spans="33:33" ht="18">
      <c r="AG185" s="200" t="s">
        <v>683</v>
      </c>
    </row>
    <row r="186" spans="33:33" ht="18">
      <c r="AG186" s="200" t="s">
        <v>684</v>
      </c>
    </row>
    <row r="187" spans="33:33" ht="18">
      <c r="AG187" s="200" t="s">
        <v>685</v>
      </c>
    </row>
    <row r="188" spans="33:33" ht="18">
      <c r="AG188" s="200" t="s">
        <v>686</v>
      </c>
    </row>
    <row r="189" spans="33:33" ht="18">
      <c r="AG189" s="200" t="s">
        <v>687</v>
      </c>
    </row>
  </sheetData>
  <mergeCells count="242">
    <mergeCell ref="B124:B125"/>
    <mergeCell ref="S124:S126"/>
    <mergeCell ref="S115:S121"/>
    <mergeCell ref="T124:T126"/>
    <mergeCell ref="C126:R126"/>
    <mergeCell ref="C127:J127"/>
    <mergeCell ref="K127:R127"/>
    <mergeCell ref="F122:J122"/>
    <mergeCell ref="N122:R122"/>
    <mergeCell ref="F123:J123"/>
    <mergeCell ref="N123:R123"/>
    <mergeCell ref="T115:T121"/>
    <mergeCell ref="D116:J116"/>
    <mergeCell ref="L116:R116"/>
    <mergeCell ref="D117:J117"/>
    <mergeCell ref="L117:R117"/>
    <mergeCell ref="D118:J118"/>
    <mergeCell ref="L118:R118"/>
    <mergeCell ref="D119:J119"/>
    <mergeCell ref="L119:R119"/>
    <mergeCell ref="C121:D121"/>
    <mergeCell ref="E121:J121"/>
    <mergeCell ref="K121:L121"/>
    <mergeCell ref="M121:R121"/>
    <mergeCell ref="B108:B109"/>
    <mergeCell ref="S108:S114"/>
    <mergeCell ref="T108:T114"/>
    <mergeCell ref="D112:J112"/>
    <mergeCell ref="L112:R112"/>
    <mergeCell ref="C114:D114"/>
    <mergeCell ref="E114:J114"/>
    <mergeCell ref="K114:L114"/>
    <mergeCell ref="M114:R114"/>
    <mergeCell ref="D115:J115"/>
    <mergeCell ref="L115:R115"/>
    <mergeCell ref="T88:T107"/>
    <mergeCell ref="D90:J90"/>
    <mergeCell ref="L90:R90"/>
    <mergeCell ref="D91:J91"/>
    <mergeCell ref="L91:R91"/>
    <mergeCell ref="D92:J92"/>
    <mergeCell ref="L92:R92"/>
    <mergeCell ref="D98:J98"/>
    <mergeCell ref="L98:R98"/>
    <mergeCell ref="D99:J99"/>
    <mergeCell ref="N103:R103"/>
    <mergeCell ref="D104:J104"/>
    <mergeCell ref="L104:R104"/>
    <mergeCell ref="D105:J105"/>
    <mergeCell ref="L105:R105"/>
    <mergeCell ref="C107:D107"/>
    <mergeCell ref="E107:J107"/>
    <mergeCell ref="K107:L107"/>
    <mergeCell ref="M107:R107"/>
    <mergeCell ref="C86:G86"/>
    <mergeCell ref="H86:R86"/>
    <mergeCell ref="C87:G87"/>
    <mergeCell ref="H87:R87"/>
    <mergeCell ref="B88:B89"/>
    <mergeCell ref="S88:S107"/>
    <mergeCell ref="L99:R99"/>
    <mergeCell ref="F101:J101"/>
    <mergeCell ref="N101:R101"/>
    <mergeCell ref="F103:J103"/>
    <mergeCell ref="C80:J80"/>
    <mergeCell ref="K80:R80"/>
    <mergeCell ref="B82:T82"/>
    <mergeCell ref="C83:H83"/>
    <mergeCell ref="D84:R84"/>
    <mergeCell ref="C85:G85"/>
    <mergeCell ref="H85:R85"/>
    <mergeCell ref="S63:S79"/>
    <mergeCell ref="T63:T79"/>
    <mergeCell ref="C79:D79"/>
    <mergeCell ref="E79:J79"/>
    <mergeCell ref="K79:L79"/>
    <mergeCell ref="M79:R79"/>
    <mergeCell ref="S61:S62"/>
    <mergeCell ref="T61:T62"/>
    <mergeCell ref="C62:D62"/>
    <mergeCell ref="E62:J62"/>
    <mergeCell ref="K62:L62"/>
    <mergeCell ref="M62:R62"/>
    <mergeCell ref="F60:J60"/>
    <mergeCell ref="N60:R60"/>
    <mergeCell ref="C61:D61"/>
    <mergeCell ref="E61:J61"/>
    <mergeCell ref="K61:L61"/>
    <mergeCell ref="M61:R61"/>
    <mergeCell ref="F56:J56"/>
    <mergeCell ref="N56:R56"/>
    <mergeCell ref="F57:J57"/>
    <mergeCell ref="N57:R57"/>
    <mergeCell ref="F59:J59"/>
    <mergeCell ref="N59:R59"/>
    <mergeCell ref="S49:S60"/>
    <mergeCell ref="T49:T60"/>
    <mergeCell ref="F50:J50"/>
    <mergeCell ref="N50:R50"/>
    <mergeCell ref="F51:J51"/>
    <mergeCell ref="N51:R51"/>
    <mergeCell ref="F53:J53"/>
    <mergeCell ref="N53:R53"/>
    <mergeCell ref="F54:J54"/>
    <mergeCell ref="N54:R54"/>
    <mergeCell ref="D40:J40"/>
    <mergeCell ref="L40:R40"/>
    <mergeCell ref="S40:S48"/>
    <mergeCell ref="T40:T48"/>
    <mergeCell ref="D41:J41"/>
    <mergeCell ref="L41:R41"/>
    <mergeCell ref="D42:J42"/>
    <mergeCell ref="L42:R42"/>
    <mergeCell ref="D43:J43"/>
    <mergeCell ref="L43:R43"/>
    <mergeCell ref="D47:J47"/>
    <mergeCell ref="L47:R47"/>
    <mergeCell ref="C48:D48"/>
    <mergeCell ref="E48:J48"/>
    <mergeCell ref="K48:L48"/>
    <mergeCell ref="M48:R48"/>
    <mergeCell ref="D44:J44"/>
    <mergeCell ref="L44:R44"/>
    <mergeCell ref="D45:J45"/>
    <mergeCell ref="L45:R45"/>
    <mergeCell ref="D46:J46"/>
    <mergeCell ref="L46:R46"/>
    <mergeCell ref="M28:R28"/>
    <mergeCell ref="D31:J31"/>
    <mergeCell ref="L31:R31"/>
    <mergeCell ref="S31:S39"/>
    <mergeCell ref="T31:T39"/>
    <mergeCell ref="B32:B33"/>
    <mergeCell ref="D32:J32"/>
    <mergeCell ref="L32:R32"/>
    <mergeCell ref="D33:J33"/>
    <mergeCell ref="L33:R33"/>
    <mergeCell ref="D34:J34"/>
    <mergeCell ref="D38:J38"/>
    <mergeCell ref="L38:R38"/>
    <mergeCell ref="C39:D39"/>
    <mergeCell ref="E39:J39"/>
    <mergeCell ref="K39:L39"/>
    <mergeCell ref="M39:R39"/>
    <mergeCell ref="L34:R34"/>
    <mergeCell ref="D35:J35"/>
    <mergeCell ref="L35:R35"/>
    <mergeCell ref="D36:J36"/>
    <mergeCell ref="L36:R36"/>
    <mergeCell ref="D37:J37"/>
    <mergeCell ref="L37:R37"/>
    <mergeCell ref="T16:T30"/>
    <mergeCell ref="C17:D17"/>
    <mergeCell ref="E17:J17"/>
    <mergeCell ref="K17:L17"/>
    <mergeCell ref="M17:R17"/>
    <mergeCell ref="C18:D18"/>
    <mergeCell ref="E18:J18"/>
    <mergeCell ref="K18:L18"/>
    <mergeCell ref="M18:R18"/>
    <mergeCell ref="C19:D19"/>
    <mergeCell ref="E24:J24"/>
    <mergeCell ref="M24:R24"/>
    <mergeCell ref="E25:J25"/>
    <mergeCell ref="M25:R25"/>
    <mergeCell ref="E26:J26"/>
    <mergeCell ref="M26:R26"/>
    <mergeCell ref="M20:R20"/>
    <mergeCell ref="E21:J21"/>
    <mergeCell ref="M21:R21"/>
    <mergeCell ref="E22:J22"/>
    <mergeCell ref="M22:R22"/>
    <mergeCell ref="E23:J23"/>
    <mergeCell ref="M23:R23"/>
    <mergeCell ref="C29:D29"/>
    <mergeCell ref="B16:B30"/>
    <mergeCell ref="C16:D16"/>
    <mergeCell ref="E16:J16"/>
    <mergeCell ref="K16:L16"/>
    <mergeCell ref="M16:R16"/>
    <mergeCell ref="S16:S30"/>
    <mergeCell ref="E19:J19"/>
    <mergeCell ref="K19:L19"/>
    <mergeCell ref="M19:R19"/>
    <mergeCell ref="E20:J20"/>
    <mergeCell ref="E29:J29"/>
    <mergeCell ref="K29:L29"/>
    <mergeCell ref="M29:R29"/>
    <mergeCell ref="C30:D30"/>
    <mergeCell ref="E30:J30"/>
    <mergeCell ref="K30:L30"/>
    <mergeCell ref="M30:R30"/>
    <mergeCell ref="C27:D27"/>
    <mergeCell ref="E27:J27"/>
    <mergeCell ref="K27:L27"/>
    <mergeCell ref="M27:R27"/>
    <mergeCell ref="C28:D28"/>
    <mergeCell ref="E28:J28"/>
    <mergeCell ref="K28:L28"/>
    <mergeCell ref="T11:T15"/>
    <mergeCell ref="C12:G12"/>
    <mergeCell ref="H12:J12"/>
    <mergeCell ref="K12:O12"/>
    <mergeCell ref="P12:R12"/>
    <mergeCell ref="C13:G13"/>
    <mergeCell ref="H13:J13"/>
    <mergeCell ref="K13:O13"/>
    <mergeCell ref="P13:R13"/>
    <mergeCell ref="C14:G14"/>
    <mergeCell ref="H14:J14"/>
    <mergeCell ref="K14:O14"/>
    <mergeCell ref="P14:R14"/>
    <mergeCell ref="C15:G15"/>
    <mergeCell ref="H15:J15"/>
    <mergeCell ref="K15:O15"/>
    <mergeCell ref="P15:R15"/>
    <mergeCell ref="S11:S15"/>
    <mergeCell ref="E10:H10"/>
    <mergeCell ref="M10:P10"/>
    <mergeCell ref="C11:G11"/>
    <mergeCell ref="H11:J11"/>
    <mergeCell ref="K11:O11"/>
    <mergeCell ref="P11:R11"/>
    <mergeCell ref="B8:B9"/>
    <mergeCell ref="E8:H8"/>
    <mergeCell ref="M8:P8"/>
    <mergeCell ref="AC1:AD1"/>
    <mergeCell ref="V4:W4"/>
    <mergeCell ref="X4:Y4"/>
    <mergeCell ref="Z4:AA4"/>
    <mergeCell ref="C5:J5"/>
    <mergeCell ref="K5:R5"/>
    <mergeCell ref="S8:S9"/>
    <mergeCell ref="T8:T9"/>
    <mergeCell ref="E9:H9"/>
    <mergeCell ref="M9:P9"/>
    <mergeCell ref="E6:H6"/>
    <mergeCell ref="M6:P6"/>
    <mergeCell ref="S6:S7"/>
    <mergeCell ref="T6:T7"/>
    <mergeCell ref="E7:H7"/>
    <mergeCell ref="M7:P7"/>
  </mergeCells>
  <phoneticPr fontId="3"/>
  <conditionalFormatting sqref="T6:T7 T61:T79 T10:T49">
    <cfRule type="expression" dxfId="92" priority="91">
      <formula>$S6="無"</formula>
    </cfRule>
  </conditionalFormatting>
  <conditionalFormatting sqref="D20:D26 L20:L26">
    <cfRule type="expression" dxfId="91" priority="92">
      <formula>#REF!=TRUE</formula>
    </cfRule>
    <cfRule type="expression" dxfId="90" priority="93">
      <formula>$AH$50=TRUE</formula>
    </cfRule>
  </conditionalFormatting>
  <conditionalFormatting sqref="AD1:AD7 AD10:AD79 AD109:AD114 AD128:AD1048576 AD81:AD82 AD88:AD107">
    <cfRule type="containsText" dxfId="89" priority="88" operator="containsText" text="（注意）">
      <formula>NOT(ISERROR(SEARCH("（注意）",AD1)))</formula>
    </cfRule>
    <cfRule type="containsText" dxfId="88" priority="89" operator="containsText" text="（正常）">
      <formula>NOT(ISERROR(SEARCH("（正常）",AD1)))</formula>
    </cfRule>
    <cfRule type="containsText" dxfId="87" priority="90" operator="containsText" text="（エラー）">
      <formula>NOT(ISERROR(SEARCH("（エラー）",AD1)))</formula>
    </cfRule>
  </conditionalFormatting>
  <conditionalFormatting sqref="T8:T9">
    <cfRule type="expression" dxfId="86" priority="87">
      <formula>$S8="無"</formula>
    </cfRule>
  </conditionalFormatting>
  <conditionalFormatting sqref="AD8:AD9">
    <cfRule type="containsText" dxfId="85" priority="84" operator="containsText" text="（注意）">
      <formula>NOT(ISERROR(SEARCH("（注意）",AD8)))</formula>
    </cfRule>
    <cfRule type="containsText" dxfId="84" priority="85" operator="containsText" text="（正常）">
      <formula>NOT(ISERROR(SEARCH("（正常）",AD8)))</formula>
    </cfRule>
    <cfRule type="containsText" dxfId="83" priority="86" operator="containsText" text="（エラー）">
      <formula>NOT(ISERROR(SEARCH("（エラー）",AD8)))</formula>
    </cfRule>
  </conditionalFormatting>
  <conditionalFormatting sqref="AD84">
    <cfRule type="containsText" dxfId="82" priority="81" operator="containsText" text="（注意）">
      <formula>NOT(ISERROR(SEARCH("（注意）",AD84)))</formula>
    </cfRule>
    <cfRule type="containsText" dxfId="81" priority="82" operator="containsText" text="（正常）">
      <formula>NOT(ISERROR(SEARCH("（正常）",AD84)))</formula>
    </cfRule>
    <cfRule type="containsText" dxfId="80" priority="83" operator="containsText" text="（エラー）">
      <formula>NOT(ISERROR(SEARCH("（エラー）",AD84)))</formula>
    </cfRule>
  </conditionalFormatting>
  <conditionalFormatting sqref="T108">
    <cfRule type="expression" dxfId="79" priority="80">
      <formula>$S108="無"</formula>
    </cfRule>
  </conditionalFormatting>
  <conditionalFormatting sqref="T122">
    <cfRule type="expression" dxfId="78" priority="79">
      <formula>$S122="無"</formula>
    </cfRule>
  </conditionalFormatting>
  <conditionalFormatting sqref="T123">
    <cfRule type="expression" dxfId="77" priority="78">
      <formula>$S123="無"</formula>
    </cfRule>
  </conditionalFormatting>
  <conditionalFormatting sqref="AD108">
    <cfRule type="containsText" dxfId="76" priority="75" operator="containsText" text="（注意）">
      <formula>NOT(ISERROR(SEARCH("（注意）",AD108)))</formula>
    </cfRule>
    <cfRule type="containsText" dxfId="75" priority="76" operator="containsText" text="（正常）">
      <formula>NOT(ISERROR(SEARCH("（正常）",AD108)))</formula>
    </cfRule>
    <cfRule type="containsText" dxfId="74" priority="77" operator="containsText" text="（エラー）">
      <formula>NOT(ISERROR(SEARCH("（エラー）",AD108)))</formula>
    </cfRule>
  </conditionalFormatting>
  <conditionalFormatting sqref="AD122">
    <cfRule type="containsText" dxfId="73" priority="72" operator="containsText" text="（注意）">
      <formula>NOT(ISERROR(SEARCH("（注意）",AD122)))</formula>
    </cfRule>
    <cfRule type="containsText" dxfId="72" priority="73" operator="containsText" text="（正常）">
      <formula>NOT(ISERROR(SEARCH("（正常）",AD122)))</formula>
    </cfRule>
    <cfRule type="containsText" dxfId="71" priority="74" operator="containsText" text="（エラー）">
      <formula>NOT(ISERROR(SEARCH("（エラー）",AD122)))</formula>
    </cfRule>
  </conditionalFormatting>
  <conditionalFormatting sqref="AD123">
    <cfRule type="containsText" dxfId="70" priority="69" operator="containsText" text="（注意）">
      <formula>NOT(ISERROR(SEARCH("（注意）",AD123)))</formula>
    </cfRule>
    <cfRule type="containsText" dxfId="69" priority="70" operator="containsText" text="（正常）">
      <formula>NOT(ISERROR(SEARCH("（正常）",AD123)))</formula>
    </cfRule>
    <cfRule type="containsText" dxfId="68" priority="71" operator="containsText" text="（エラー）">
      <formula>NOT(ISERROR(SEARCH("（エラー）",AD123)))</formula>
    </cfRule>
  </conditionalFormatting>
  <conditionalFormatting sqref="T127">
    <cfRule type="expression" dxfId="67" priority="68">
      <formula>$S127="無"</formula>
    </cfRule>
  </conditionalFormatting>
  <conditionalFormatting sqref="AD127">
    <cfRule type="containsText" dxfId="66" priority="65" operator="containsText" text="（注意）">
      <formula>NOT(ISERROR(SEARCH("（注意）",AD127)))</formula>
    </cfRule>
    <cfRule type="containsText" dxfId="65" priority="66" operator="containsText" text="（正常）">
      <formula>NOT(ISERROR(SEARCH("（正常）",AD127)))</formula>
    </cfRule>
    <cfRule type="containsText" dxfId="64" priority="67" operator="containsText" text="（エラー）">
      <formula>NOT(ISERROR(SEARCH("（エラー）",AD127)))</formula>
    </cfRule>
  </conditionalFormatting>
  <conditionalFormatting sqref="T80">
    <cfRule type="expression" dxfId="63" priority="64">
      <formula>$S80="無"</formula>
    </cfRule>
  </conditionalFormatting>
  <conditionalFormatting sqref="AD80">
    <cfRule type="containsText" dxfId="62" priority="61" operator="containsText" text="（注意）">
      <formula>NOT(ISERROR(SEARCH("（注意）",AD80)))</formula>
    </cfRule>
    <cfRule type="containsText" dxfId="61" priority="62" operator="containsText" text="（正常）">
      <formula>NOT(ISERROR(SEARCH("（正常）",AD80)))</formula>
    </cfRule>
    <cfRule type="containsText" dxfId="60" priority="63" operator="containsText" text="（エラー）">
      <formula>NOT(ISERROR(SEARCH("（エラー）",AD80)))</formula>
    </cfRule>
  </conditionalFormatting>
  <conditionalFormatting sqref="AD86">
    <cfRule type="containsText" dxfId="59" priority="58" operator="containsText" text="（注意）">
      <formula>NOT(ISERROR(SEARCH("（注意）",AD86)))</formula>
    </cfRule>
    <cfRule type="containsText" dxfId="58" priority="59" operator="containsText" text="（正常）">
      <formula>NOT(ISERROR(SEARCH("（正常）",AD86)))</formula>
    </cfRule>
    <cfRule type="containsText" dxfId="57" priority="60" operator="containsText" text="（エラー）">
      <formula>NOT(ISERROR(SEARCH("（エラー）",AD86)))</formula>
    </cfRule>
  </conditionalFormatting>
  <conditionalFormatting sqref="AD87">
    <cfRule type="containsText" dxfId="56" priority="55" operator="containsText" text="（注意）">
      <formula>NOT(ISERROR(SEARCH("（注意）",AD87)))</formula>
    </cfRule>
    <cfRule type="containsText" dxfId="55" priority="56" operator="containsText" text="（正常）">
      <formula>NOT(ISERROR(SEARCH("（正常）",AD87)))</formula>
    </cfRule>
    <cfRule type="containsText" dxfId="54" priority="57" operator="containsText" text="（エラー）">
      <formula>NOT(ISERROR(SEARCH("（エラー）",AD87)))</formula>
    </cfRule>
  </conditionalFormatting>
  <conditionalFormatting sqref="AD85">
    <cfRule type="containsText" dxfId="53" priority="52" operator="containsText" text="（注意）">
      <formula>NOT(ISERROR(SEARCH("（注意）",AD85)))</formula>
    </cfRule>
    <cfRule type="containsText" dxfId="52" priority="53" operator="containsText" text="（正常）">
      <formula>NOT(ISERROR(SEARCH("（正常）",AD85)))</formula>
    </cfRule>
    <cfRule type="containsText" dxfId="51" priority="54" operator="containsText" text="（エラー）">
      <formula>NOT(ISERROR(SEARCH("（エラー）",AD85)))</formula>
    </cfRule>
  </conditionalFormatting>
  <conditionalFormatting sqref="T88">
    <cfRule type="expression" dxfId="50" priority="51">
      <formula>$S88="無"</formula>
    </cfRule>
  </conditionalFormatting>
  <conditionalFormatting sqref="C84 C102 C104:C106 C108:C113 F101 F103 E107 E114 F122:F123 K88:K99 K108:K113 K122:K123 C122:C123 C127:R127 C88:C100">
    <cfRule type="expression" dxfId="49" priority="49">
      <formula>$C$83="無（旧条例下における特例適用のため）"</formula>
    </cfRule>
    <cfRule type="expression" dxfId="48" priority="50">
      <formula>$C$83="無（法律のみの届出）"</formula>
    </cfRule>
  </conditionalFormatting>
  <conditionalFormatting sqref="C88:C100 F101:J101 F103:J103 C102 C104:C106 E107:J107 C108:C113 E114:J114 C122:C123 F122:J123 C127:J127">
    <cfRule type="expression" dxfId="47" priority="48">
      <formula>$C$84="無"</formula>
    </cfRule>
  </conditionalFormatting>
  <conditionalFormatting sqref="K108:K113 K122:K123 K127:R127 K88:K99">
    <cfRule type="expression" dxfId="46" priority="47">
      <formula>$K$84="無"</formula>
    </cfRule>
  </conditionalFormatting>
  <conditionalFormatting sqref="AD83">
    <cfRule type="containsText" dxfId="45" priority="44" operator="containsText" text="（注意）">
      <formula>NOT(ISERROR(SEARCH("（注意）",AD83)))</formula>
    </cfRule>
    <cfRule type="containsText" dxfId="44" priority="45" operator="containsText" text="（正常）">
      <formula>NOT(ISERROR(SEARCH("（正常）",AD83)))</formula>
    </cfRule>
    <cfRule type="containsText" dxfId="43" priority="46" operator="containsText" text="（エラー）">
      <formula>NOT(ISERROR(SEARCH("（エラー）",AD83)))</formula>
    </cfRule>
  </conditionalFormatting>
  <conditionalFormatting sqref="K88:K99">
    <cfRule type="expression" dxfId="42" priority="43">
      <formula>$C$84="無"</formula>
    </cfRule>
  </conditionalFormatting>
  <conditionalFormatting sqref="K100 K102 K104:K106">
    <cfRule type="expression" dxfId="41" priority="41">
      <formula>$C$83="無（旧条例下における特例適用のため）"</formula>
    </cfRule>
    <cfRule type="expression" dxfId="40" priority="42">
      <formula>$C$83="無（法律のみの届出）"</formula>
    </cfRule>
  </conditionalFormatting>
  <conditionalFormatting sqref="K100 K102 K104:K106">
    <cfRule type="expression" dxfId="39" priority="40">
      <formula>$C$84="無"</formula>
    </cfRule>
  </conditionalFormatting>
  <conditionalFormatting sqref="N101 N103">
    <cfRule type="expression" dxfId="38" priority="38">
      <formula>$C$83="無（旧条例下における特例適用のため）"</formula>
    </cfRule>
    <cfRule type="expression" dxfId="37" priority="39">
      <formula>$C$83="無（法律のみの届出）"</formula>
    </cfRule>
  </conditionalFormatting>
  <conditionalFormatting sqref="N101:R101 N103:R103">
    <cfRule type="expression" dxfId="36" priority="37">
      <formula>$C$84="無"</formula>
    </cfRule>
  </conditionalFormatting>
  <conditionalFormatting sqref="M107">
    <cfRule type="expression" dxfId="35" priority="35">
      <formula>$C$83="無（旧条例下における特例適用のため）"</formula>
    </cfRule>
    <cfRule type="expression" dxfId="34" priority="36">
      <formula>$C$83="無（法律のみの届出）"</formula>
    </cfRule>
  </conditionalFormatting>
  <conditionalFormatting sqref="M107:R107">
    <cfRule type="expression" dxfId="33" priority="34">
      <formula>$C$84="無"</formula>
    </cfRule>
  </conditionalFormatting>
  <conditionalFormatting sqref="K108:K113">
    <cfRule type="expression" dxfId="32" priority="33">
      <formula>$C$84="無"</formula>
    </cfRule>
  </conditionalFormatting>
  <conditionalFormatting sqref="M114">
    <cfRule type="expression" dxfId="31" priority="31">
      <formula>$C$83="無（旧条例下における特例適用のため）"</formula>
    </cfRule>
    <cfRule type="expression" dxfId="30" priority="32">
      <formula>$C$83="無（法律のみの届出）"</formula>
    </cfRule>
  </conditionalFormatting>
  <conditionalFormatting sqref="M114:R114">
    <cfRule type="expression" dxfId="29" priority="30">
      <formula>$C$84="無"</formula>
    </cfRule>
  </conditionalFormatting>
  <conditionalFormatting sqref="K122:K123">
    <cfRule type="expression" dxfId="28" priority="29">
      <formula>$C$84="無"</formula>
    </cfRule>
  </conditionalFormatting>
  <conditionalFormatting sqref="N122:N123">
    <cfRule type="expression" dxfId="27" priority="27">
      <formula>$C$83="無（旧条例下における特例適用のため）"</formula>
    </cfRule>
    <cfRule type="expression" dxfId="26" priority="28">
      <formula>$C$83="無（法律のみの届出）"</formula>
    </cfRule>
  </conditionalFormatting>
  <conditionalFormatting sqref="N122:R123">
    <cfRule type="expression" dxfId="25" priority="26">
      <formula>$C$84="無"</formula>
    </cfRule>
  </conditionalFormatting>
  <conditionalFormatting sqref="K127:R127">
    <cfRule type="expression" dxfId="24" priority="25">
      <formula>$C$84="無"</formula>
    </cfRule>
  </conditionalFormatting>
  <conditionalFormatting sqref="C85:C87">
    <cfRule type="expression" dxfId="23" priority="24">
      <formula>$C$81="無（法律のみの届出）"</formula>
    </cfRule>
  </conditionalFormatting>
  <conditionalFormatting sqref="C85:C87">
    <cfRule type="expression" dxfId="22" priority="22">
      <formula>$C$82="無"</formula>
    </cfRule>
  </conditionalFormatting>
  <conditionalFormatting sqref="C85:C87">
    <cfRule type="expression" dxfId="21" priority="23">
      <formula>$C$81="無（旧条例下における特例適用のため）"</formula>
    </cfRule>
  </conditionalFormatting>
  <conditionalFormatting sqref="AD124:AD126">
    <cfRule type="containsText" dxfId="20" priority="19" operator="containsText" text="（注意）">
      <formula>NOT(ISERROR(SEARCH("（注意）",AD124)))</formula>
    </cfRule>
    <cfRule type="containsText" dxfId="19" priority="20" operator="containsText" text="（正常）">
      <formula>NOT(ISERROR(SEARCH("（正常）",AD124)))</formula>
    </cfRule>
    <cfRule type="containsText" dxfId="18" priority="21" operator="containsText" text="（エラー）">
      <formula>NOT(ISERROR(SEARCH("（エラー）",AD124)))</formula>
    </cfRule>
  </conditionalFormatting>
  <conditionalFormatting sqref="C124:C125">
    <cfRule type="expression" dxfId="17" priority="18">
      <formula>$C$81="無（法律のみの届出）"</formula>
    </cfRule>
  </conditionalFormatting>
  <conditionalFormatting sqref="C124:C125">
    <cfRule type="expression" dxfId="16" priority="16">
      <formula>$C$82="無"</formula>
    </cfRule>
  </conditionalFormatting>
  <conditionalFormatting sqref="C124:C125">
    <cfRule type="expression" dxfId="15" priority="15">
      <formula>$K$82="無"</formula>
    </cfRule>
  </conditionalFormatting>
  <conditionalFormatting sqref="C124:C125">
    <cfRule type="expression" dxfId="14" priority="17">
      <formula>$C$81="無（旧条例下における特例適用のため）"</formula>
    </cfRule>
  </conditionalFormatting>
  <conditionalFormatting sqref="AD116:AD121">
    <cfRule type="containsText" dxfId="13" priority="12" operator="containsText" text="（注意）">
      <formula>NOT(ISERROR(SEARCH("（注意）",AD116)))</formula>
    </cfRule>
    <cfRule type="containsText" dxfId="12" priority="13" operator="containsText" text="（正常）">
      <formula>NOT(ISERROR(SEARCH("（正常）",AD116)))</formula>
    </cfRule>
    <cfRule type="containsText" dxfId="11" priority="14" operator="containsText" text="（エラー）">
      <formula>NOT(ISERROR(SEARCH("（エラー）",AD116)))</formula>
    </cfRule>
  </conditionalFormatting>
  <conditionalFormatting sqref="T115">
    <cfRule type="expression" dxfId="10" priority="11">
      <formula>$S115="無"</formula>
    </cfRule>
  </conditionalFormatting>
  <conditionalFormatting sqref="AD115">
    <cfRule type="containsText" dxfId="9" priority="8" operator="containsText" text="（注意）">
      <formula>NOT(ISERROR(SEARCH("（注意）",AD115)))</formula>
    </cfRule>
    <cfRule type="containsText" dxfId="8" priority="9" operator="containsText" text="（正常）">
      <formula>NOT(ISERROR(SEARCH("（正常）",AD115)))</formula>
    </cfRule>
    <cfRule type="containsText" dxfId="7" priority="10" operator="containsText" text="（エラー）">
      <formula>NOT(ISERROR(SEARCH("（エラー）",AD115)))</formula>
    </cfRule>
  </conditionalFormatting>
  <conditionalFormatting sqref="E121 C115:C120 K115:K120">
    <cfRule type="expression" dxfId="6" priority="7">
      <formula>$C$81="無（法律のみの届出）"</formula>
    </cfRule>
  </conditionalFormatting>
  <conditionalFormatting sqref="E121 C115:C120 K115:K120">
    <cfRule type="expression" dxfId="5" priority="5">
      <formula>$C$82="無"</formula>
    </cfRule>
  </conditionalFormatting>
  <conditionalFormatting sqref="K115:K120">
    <cfRule type="expression" dxfId="4" priority="4">
      <formula>$K$82="無"</formula>
    </cfRule>
  </conditionalFormatting>
  <conditionalFormatting sqref="E121 C115:C120 K115:K120">
    <cfRule type="expression" dxfId="3" priority="6">
      <formula>$C$81="無（旧条例下における特例適用のため）"</formula>
    </cfRule>
  </conditionalFormatting>
  <conditionalFormatting sqref="M121">
    <cfRule type="expression" dxfId="2" priority="3">
      <formula>$C$81="無（法律のみの届出）"</formula>
    </cfRule>
  </conditionalFormatting>
  <conditionalFormatting sqref="M121">
    <cfRule type="expression" dxfId="1" priority="1">
      <formula>$C$82="無"</formula>
    </cfRule>
  </conditionalFormatting>
  <conditionalFormatting sqref="M121">
    <cfRule type="expression" dxfId="0" priority="2">
      <formula>$C$81="無（旧条例下における特例適用のため）"</formula>
    </cfRule>
  </conditionalFormatting>
  <dataValidations count="8">
    <dataValidation type="list" allowBlank="1" showInputMessage="1" showErrorMessage="1" sqref="C83:H83" xr:uid="{E4AA84FC-4152-438D-A732-86112B490ED6}">
      <formula1>$AH$3:$AH$6</formula1>
    </dataValidation>
    <dataValidation type="list" allowBlank="1" showInputMessage="1" showErrorMessage="1" sqref="F101 F103 N101 N103" xr:uid="{3053D547-D344-4A38-8EA3-0B3581A57F05}">
      <formula1>$AJ$3:$AJ$5</formula1>
    </dataValidation>
    <dataValidation type="list" allowBlank="1" showInputMessage="1" showErrorMessage="1" sqref="K122:K123 C122:C123 C84" xr:uid="{DB4B7A3F-1A5A-4470-82A8-4983AE0CECFE}">
      <formula1>$AI$3:$AI$4</formula1>
    </dataValidation>
    <dataValidation type="decimal" operator="greaterThanOrEqual" allowBlank="1" showInputMessage="1" showErrorMessage="1" sqref="M9:P10 M7:P7 E7:H7 E9:H10" xr:uid="{0990A00A-2EA3-4A74-A2A1-471A3A8D3B61}">
      <formula1>0</formula1>
    </dataValidation>
    <dataValidation type="whole" operator="greaterThanOrEqual" allowBlank="1" showInputMessage="1" showErrorMessage="1" sqref="E6:H6 M6:P6 E8:H8 M8:P8" xr:uid="{E6A61C26-8F2C-451D-A092-57E6DBB60B1A}">
      <formula1>0</formula1>
    </dataValidation>
    <dataValidation type="list" allowBlank="1" showInputMessage="1" showErrorMessage="1" sqref="C16:D19 K16:L19 L20:L26 D20:D26 C27:D29 K27:L29 C31:C38 K31:K38 C40:C47 K40:K47 C63:C78 K63:K78 C102 C104:C106 K88:K100 C108:C113 K104:K106 K108:K113 C88:C100 K102 C124:C125 C115:C120 K115:K120" xr:uid="{EC37CB09-C441-46C5-9F3F-CF66D0E0A758}">
      <formula1>"●"</formula1>
    </dataValidation>
    <dataValidation type="list" allowBlank="1" showInputMessage="1" showErrorMessage="1" sqref="C85:G87" xr:uid="{5B0AB5ED-EF19-4D93-9B81-61CC2AD5AE4D}">
      <formula1>$AK$3:$AK$5</formula1>
    </dataValidation>
    <dataValidation type="list" allowBlank="1" showInputMessage="1" sqref="C11:R15" xr:uid="{F70EF5A3-B277-4EAE-9D8F-72D79A5E537D}">
      <formula1>$AG$3:$AG$189</formula1>
    </dataValidation>
  </dataValidations>
  <printOptions horizontalCentered="1"/>
  <pageMargins left="0.19685039370078741" right="0.19685039370078741" top="0.19685039370078741" bottom="0.31496062992125984" header="0.31496062992125984" footer="0.15748031496062992"/>
  <pageSetup paperSize="9" scale="70" fitToHeight="5" orientation="landscape" r:id="rId1"/>
  <headerFooter>
    <oddFooter>&amp;C&amp;"メイリオ,レギュラー"&amp;10&amp;P／&amp;Nページ</oddFooter>
  </headerFooter>
  <rowBreaks count="4" manualBreakCount="4">
    <brk id="30" max="19" man="1"/>
    <brk id="62" max="19" man="1"/>
    <brk id="81" max="19" man="1"/>
    <brk id="107" max="19"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03379-4A64-43D3-985A-181E40F98CCD}">
  <dimension ref="A1:E98"/>
  <sheetViews>
    <sheetView showGridLines="0" zoomScaleNormal="100" workbookViewId="0"/>
  </sheetViews>
  <sheetFormatPr defaultColWidth="9" defaultRowHeight="15"/>
  <cols>
    <col min="1" max="1" width="3.59765625" style="10" customWidth="1"/>
    <col min="2" max="2" width="5.69921875" style="10" customWidth="1"/>
    <col min="3" max="3" width="46.09765625" style="10" customWidth="1"/>
    <col min="4" max="4" width="5.69921875" style="10" customWidth="1"/>
    <col min="5" max="5" width="43.69921875" style="10" customWidth="1"/>
    <col min="6" max="16384" width="9" style="10"/>
  </cols>
  <sheetData>
    <row r="1" spans="1:5">
      <c r="A1" s="9" t="s">
        <v>712</v>
      </c>
      <c r="B1" s="9"/>
    </row>
    <row r="2" spans="1:5">
      <c r="A2" s="9"/>
      <c r="B2" s="9"/>
    </row>
    <row r="3" spans="1:5">
      <c r="B3" s="10">
        <v>1</v>
      </c>
      <c r="C3" s="10" t="s">
        <v>394</v>
      </c>
      <c r="D3" s="10">
        <v>91</v>
      </c>
      <c r="E3" s="10" t="s">
        <v>569</v>
      </c>
    </row>
    <row r="4" spans="1:5">
      <c r="B4" s="10">
        <v>2</v>
      </c>
      <c r="C4" s="10" t="s">
        <v>398</v>
      </c>
      <c r="D4" s="10">
        <v>92</v>
      </c>
      <c r="E4" s="10" t="s">
        <v>571</v>
      </c>
    </row>
    <row r="5" spans="1:5">
      <c r="B5" s="10">
        <v>3</v>
      </c>
      <c r="C5" s="10" t="s">
        <v>402</v>
      </c>
      <c r="D5" s="10">
        <v>93</v>
      </c>
      <c r="E5" s="10" t="s">
        <v>573</v>
      </c>
    </row>
    <row r="6" spans="1:5">
      <c r="B6" s="10">
        <v>4</v>
      </c>
      <c r="C6" s="10" t="s">
        <v>406</v>
      </c>
      <c r="D6" s="10">
        <v>94</v>
      </c>
      <c r="E6" s="10" t="s">
        <v>575</v>
      </c>
    </row>
    <row r="7" spans="1:5">
      <c r="B7" s="10">
        <v>5</v>
      </c>
      <c r="C7" s="10" t="s">
        <v>408</v>
      </c>
      <c r="D7" s="10">
        <v>95</v>
      </c>
      <c r="E7" s="10" t="s">
        <v>577</v>
      </c>
    </row>
    <row r="8" spans="1:5">
      <c r="B8" s="10">
        <v>6</v>
      </c>
      <c r="C8" s="10" t="s">
        <v>410</v>
      </c>
      <c r="D8" s="10">
        <v>96</v>
      </c>
      <c r="E8" s="10" t="s">
        <v>580</v>
      </c>
    </row>
    <row r="9" spans="1:5">
      <c r="B9" s="10">
        <v>7</v>
      </c>
      <c r="C9" s="10" t="s">
        <v>412</v>
      </c>
      <c r="D9" s="10">
        <v>97</v>
      </c>
      <c r="E9" s="10" t="s">
        <v>582</v>
      </c>
    </row>
    <row r="10" spans="1:5">
      <c r="B10" s="10">
        <v>8</v>
      </c>
      <c r="C10" s="10" t="s">
        <v>413</v>
      </c>
      <c r="D10" s="10">
        <v>98</v>
      </c>
      <c r="E10" s="10" t="s">
        <v>585</v>
      </c>
    </row>
    <row r="11" spans="1:5">
      <c r="B11" s="10">
        <v>9</v>
      </c>
      <c r="C11" s="10" t="s">
        <v>414</v>
      </c>
      <c r="D11" s="10">
        <v>99</v>
      </c>
      <c r="E11" s="10" t="s">
        <v>586</v>
      </c>
    </row>
    <row r="12" spans="1:5">
      <c r="B12" s="10">
        <v>10</v>
      </c>
      <c r="C12" s="10" t="s">
        <v>415</v>
      </c>
      <c r="D12" s="10">
        <v>100</v>
      </c>
      <c r="E12" s="10" t="s">
        <v>588</v>
      </c>
    </row>
    <row r="13" spans="1:5">
      <c r="B13" s="10">
        <v>11</v>
      </c>
      <c r="C13" s="10" t="s">
        <v>416</v>
      </c>
      <c r="D13" s="10">
        <v>101</v>
      </c>
      <c r="E13" s="10" t="s">
        <v>590</v>
      </c>
    </row>
    <row r="14" spans="1:5">
      <c r="B14" s="10">
        <v>12</v>
      </c>
      <c r="C14" s="10" t="s">
        <v>419</v>
      </c>
      <c r="D14" s="10">
        <v>102</v>
      </c>
      <c r="E14" s="10" t="s">
        <v>592</v>
      </c>
    </row>
    <row r="15" spans="1:5">
      <c r="B15" s="10">
        <v>13</v>
      </c>
      <c r="C15" s="10" t="s">
        <v>422</v>
      </c>
      <c r="D15" s="10">
        <v>103</v>
      </c>
      <c r="E15" s="10" t="s">
        <v>593</v>
      </c>
    </row>
    <row r="16" spans="1:5">
      <c r="B16" s="10">
        <v>14</v>
      </c>
      <c r="C16" s="10" t="s">
        <v>425</v>
      </c>
      <c r="D16" s="10">
        <v>104</v>
      </c>
      <c r="E16" s="10" t="s">
        <v>596</v>
      </c>
    </row>
    <row r="17" spans="2:5">
      <c r="B17" s="10">
        <v>15</v>
      </c>
      <c r="C17" s="10" t="s">
        <v>428</v>
      </c>
      <c r="D17" s="10">
        <v>105</v>
      </c>
      <c r="E17" s="10" t="s">
        <v>597</v>
      </c>
    </row>
    <row r="18" spans="2:5">
      <c r="B18" s="10">
        <v>16</v>
      </c>
      <c r="C18" s="10" t="s">
        <v>431</v>
      </c>
      <c r="D18" s="10">
        <v>106</v>
      </c>
      <c r="E18" s="10" t="s">
        <v>598</v>
      </c>
    </row>
    <row r="19" spans="2:5">
      <c r="B19" s="10">
        <v>17</v>
      </c>
      <c r="C19" s="10" t="s">
        <v>434</v>
      </c>
      <c r="D19" s="10">
        <v>107</v>
      </c>
      <c r="E19" s="10" t="s">
        <v>599</v>
      </c>
    </row>
    <row r="20" spans="2:5">
      <c r="B20" s="10">
        <v>18</v>
      </c>
      <c r="C20" s="10" t="s">
        <v>437</v>
      </c>
      <c r="D20" s="10">
        <v>108</v>
      </c>
      <c r="E20" s="10" t="s">
        <v>601</v>
      </c>
    </row>
    <row r="21" spans="2:5">
      <c r="B21" s="10">
        <v>19</v>
      </c>
      <c r="C21" s="10" t="s">
        <v>440</v>
      </c>
      <c r="D21" s="10">
        <v>109</v>
      </c>
      <c r="E21" s="10" t="s">
        <v>602</v>
      </c>
    </row>
    <row r="22" spans="2:5">
      <c r="B22" s="10">
        <v>20</v>
      </c>
      <c r="C22" s="10" t="s">
        <v>443</v>
      </c>
      <c r="D22" s="10">
        <v>110</v>
      </c>
      <c r="E22" s="10" t="s">
        <v>603</v>
      </c>
    </row>
    <row r="23" spans="2:5">
      <c r="B23" s="10">
        <v>21</v>
      </c>
      <c r="C23" s="10" t="s">
        <v>446</v>
      </c>
      <c r="D23" s="10">
        <v>111</v>
      </c>
      <c r="E23" s="10" t="s">
        <v>605</v>
      </c>
    </row>
    <row r="24" spans="2:5">
      <c r="B24" s="10">
        <v>22</v>
      </c>
      <c r="C24" s="10" t="s">
        <v>447</v>
      </c>
      <c r="D24" s="10">
        <v>112</v>
      </c>
      <c r="E24" s="10" t="s">
        <v>606</v>
      </c>
    </row>
    <row r="25" spans="2:5">
      <c r="B25" s="10">
        <v>23</v>
      </c>
      <c r="C25" s="10" t="s">
        <v>450</v>
      </c>
      <c r="D25" s="10">
        <v>113</v>
      </c>
      <c r="E25" s="10" t="s">
        <v>607</v>
      </c>
    </row>
    <row r="26" spans="2:5">
      <c r="B26" s="10">
        <v>24</v>
      </c>
      <c r="C26" s="10" t="s">
        <v>452</v>
      </c>
      <c r="D26" s="10">
        <v>114</v>
      </c>
      <c r="E26" s="10" t="s">
        <v>608</v>
      </c>
    </row>
    <row r="27" spans="2:5">
      <c r="B27" s="10">
        <v>25</v>
      </c>
      <c r="C27" s="10" t="s">
        <v>454</v>
      </c>
      <c r="D27" s="10">
        <v>115</v>
      </c>
      <c r="E27" s="10" t="s">
        <v>609</v>
      </c>
    </row>
    <row r="28" spans="2:5">
      <c r="B28" s="10">
        <v>26</v>
      </c>
      <c r="C28" s="10" t="s">
        <v>455</v>
      </c>
      <c r="D28" s="10">
        <v>116</v>
      </c>
      <c r="E28" s="10" t="s">
        <v>612</v>
      </c>
    </row>
    <row r="29" spans="2:5">
      <c r="B29" s="10">
        <v>27</v>
      </c>
      <c r="C29" s="10" t="s">
        <v>457</v>
      </c>
      <c r="D29" s="10">
        <v>117</v>
      </c>
      <c r="E29" s="10" t="s">
        <v>614</v>
      </c>
    </row>
    <row r="30" spans="2:5">
      <c r="B30" s="10">
        <v>28</v>
      </c>
      <c r="C30" s="10" t="s">
        <v>461</v>
      </c>
      <c r="D30" s="10">
        <v>118</v>
      </c>
      <c r="E30" s="10" t="s">
        <v>710</v>
      </c>
    </row>
    <row r="31" spans="2:5">
      <c r="B31" s="10">
        <v>29</v>
      </c>
      <c r="C31" s="10" t="s">
        <v>464</v>
      </c>
      <c r="D31" s="10">
        <v>119</v>
      </c>
      <c r="E31" s="10" t="s">
        <v>617</v>
      </c>
    </row>
    <row r="32" spans="2:5">
      <c r="B32" s="10">
        <v>30</v>
      </c>
      <c r="C32" s="10" t="s">
        <v>713</v>
      </c>
      <c r="D32" s="10">
        <v>120</v>
      </c>
      <c r="E32" s="10" t="s">
        <v>619</v>
      </c>
    </row>
    <row r="33" spans="2:5">
      <c r="B33" s="10">
        <v>31</v>
      </c>
      <c r="C33" s="10" t="s">
        <v>470</v>
      </c>
      <c r="D33" s="10">
        <v>121</v>
      </c>
      <c r="E33" s="10" t="s">
        <v>622</v>
      </c>
    </row>
    <row r="34" spans="2:5">
      <c r="B34" s="10">
        <v>32</v>
      </c>
      <c r="C34" s="10" t="s">
        <v>473</v>
      </c>
      <c r="D34" s="10">
        <v>122</v>
      </c>
      <c r="E34" s="10" t="s">
        <v>623</v>
      </c>
    </row>
    <row r="35" spans="2:5">
      <c r="B35" s="10">
        <v>33</v>
      </c>
      <c r="C35" s="10" t="s">
        <v>475</v>
      </c>
      <c r="D35" s="10">
        <v>123</v>
      </c>
      <c r="E35" s="10" t="s">
        <v>624</v>
      </c>
    </row>
    <row r="36" spans="2:5">
      <c r="B36" s="10">
        <v>34</v>
      </c>
      <c r="C36" s="10" t="s">
        <v>477</v>
      </c>
      <c r="D36" s="10">
        <v>124</v>
      </c>
      <c r="E36" s="10" t="s">
        <v>625</v>
      </c>
    </row>
    <row r="37" spans="2:5">
      <c r="B37" s="10">
        <v>35</v>
      </c>
      <c r="C37" s="10" t="s">
        <v>478</v>
      </c>
      <c r="D37" s="10">
        <v>125</v>
      </c>
      <c r="E37" s="10" t="s">
        <v>626</v>
      </c>
    </row>
    <row r="38" spans="2:5">
      <c r="B38" s="10">
        <v>36</v>
      </c>
      <c r="C38" s="10" t="s">
        <v>480</v>
      </c>
      <c r="D38" s="10">
        <v>126</v>
      </c>
      <c r="E38" s="10" t="s">
        <v>627</v>
      </c>
    </row>
    <row r="39" spans="2:5">
      <c r="B39" s="10">
        <v>37</v>
      </c>
      <c r="C39" s="10" t="s">
        <v>482</v>
      </c>
      <c r="D39" s="10">
        <v>127</v>
      </c>
      <c r="E39" s="10" t="s">
        <v>628</v>
      </c>
    </row>
    <row r="40" spans="2:5">
      <c r="B40" s="10">
        <v>38</v>
      </c>
      <c r="C40" s="10" t="s">
        <v>483</v>
      </c>
      <c r="D40" s="10">
        <v>128</v>
      </c>
      <c r="E40" s="10" t="s">
        <v>629</v>
      </c>
    </row>
    <row r="41" spans="2:5">
      <c r="B41" s="10">
        <v>39</v>
      </c>
      <c r="C41" s="10" t="s">
        <v>484</v>
      </c>
      <c r="D41" s="10">
        <v>129</v>
      </c>
      <c r="E41" s="10" t="s">
        <v>630</v>
      </c>
    </row>
    <row r="42" spans="2:5">
      <c r="B42" s="10">
        <v>40</v>
      </c>
      <c r="C42" s="10" t="s">
        <v>485</v>
      </c>
      <c r="D42" s="10">
        <v>130</v>
      </c>
      <c r="E42" s="10" t="s">
        <v>631</v>
      </c>
    </row>
    <row r="43" spans="2:5">
      <c r="B43" s="10">
        <v>41</v>
      </c>
      <c r="C43" s="10" t="s">
        <v>486</v>
      </c>
      <c r="D43" s="10">
        <v>131</v>
      </c>
      <c r="E43" s="10" t="s">
        <v>632</v>
      </c>
    </row>
    <row r="44" spans="2:5">
      <c r="B44" s="10">
        <v>42</v>
      </c>
      <c r="C44" s="10" t="s">
        <v>487</v>
      </c>
      <c r="D44" s="10">
        <v>132</v>
      </c>
      <c r="E44" s="10" t="s">
        <v>633</v>
      </c>
    </row>
    <row r="45" spans="2:5">
      <c r="B45" s="10">
        <v>43</v>
      </c>
      <c r="C45" s="10" t="s">
        <v>488</v>
      </c>
      <c r="D45" s="10">
        <v>133</v>
      </c>
      <c r="E45" s="10" t="s">
        <v>634</v>
      </c>
    </row>
    <row r="46" spans="2:5">
      <c r="B46" s="10">
        <v>44</v>
      </c>
      <c r="C46" s="10" t="s">
        <v>490</v>
      </c>
      <c r="D46" s="10">
        <v>134</v>
      </c>
      <c r="E46" s="10" t="s">
        <v>635</v>
      </c>
    </row>
    <row r="47" spans="2:5">
      <c r="B47" s="10">
        <v>45</v>
      </c>
      <c r="C47" s="10" t="s">
        <v>492</v>
      </c>
      <c r="D47" s="10">
        <v>135</v>
      </c>
      <c r="E47" s="10" t="s">
        <v>636</v>
      </c>
    </row>
    <row r="48" spans="2:5">
      <c r="B48" s="10">
        <v>46</v>
      </c>
      <c r="C48" s="10" t="s">
        <v>495</v>
      </c>
      <c r="D48" s="10">
        <v>136</v>
      </c>
      <c r="E48" s="10" t="s">
        <v>637</v>
      </c>
    </row>
    <row r="49" spans="2:5">
      <c r="B49" s="10">
        <v>47</v>
      </c>
      <c r="C49" s="10" t="s">
        <v>498</v>
      </c>
      <c r="D49" s="10">
        <v>137</v>
      </c>
      <c r="E49" s="10" t="s">
        <v>638</v>
      </c>
    </row>
    <row r="50" spans="2:5">
      <c r="B50" s="10">
        <v>48</v>
      </c>
      <c r="C50" s="10" t="s">
        <v>500</v>
      </c>
      <c r="D50" s="10">
        <v>138</v>
      </c>
      <c r="E50" s="10" t="s">
        <v>639</v>
      </c>
    </row>
    <row r="51" spans="2:5">
      <c r="B51" s="10">
        <v>49</v>
      </c>
      <c r="C51" s="10" t="s">
        <v>501</v>
      </c>
      <c r="D51" s="10">
        <v>139</v>
      </c>
      <c r="E51" s="10" t="s">
        <v>640</v>
      </c>
    </row>
    <row r="52" spans="2:5">
      <c r="B52" s="10">
        <v>50</v>
      </c>
      <c r="C52" s="10" t="s">
        <v>502</v>
      </c>
      <c r="D52" s="10">
        <v>140</v>
      </c>
      <c r="E52" s="10" t="s">
        <v>641</v>
      </c>
    </row>
    <row r="53" spans="2:5">
      <c r="B53" s="10">
        <v>51</v>
      </c>
      <c r="C53" s="10" t="s">
        <v>504</v>
      </c>
      <c r="D53" s="10">
        <v>141</v>
      </c>
      <c r="E53" s="10" t="s">
        <v>642</v>
      </c>
    </row>
    <row r="54" spans="2:5">
      <c r="B54" s="10">
        <v>52</v>
      </c>
      <c r="C54" s="10" t="s">
        <v>505</v>
      </c>
      <c r="D54" s="10">
        <v>142</v>
      </c>
      <c r="E54" s="10" t="s">
        <v>643</v>
      </c>
    </row>
    <row r="55" spans="2:5">
      <c r="B55" s="10">
        <v>53</v>
      </c>
      <c r="C55" s="10" t="s">
        <v>506</v>
      </c>
      <c r="D55" s="10">
        <v>143</v>
      </c>
      <c r="E55" s="10" t="s">
        <v>644</v>
      </c>
    </row>
    <row r="56" spans="2:5">
      <c r="B56" s="10">
        <v>54</v>
      </c>
      <c r="C56" s="10" t="s">
        <v>508</v>
      </c>
      <c r="D56" s="10">
        <v>144</v>
      </c>
      <c r="E56" s="10" t="s">
        <v>645</v>
      </c>
    </row>
    <row r="57" spans="2:5">
      <c r="B57" s="10">
        <v>55</v>
      </c>
      <c r="C57" s="10" t="s">
        <v>509</v>
      </c>
      <c r="D57" s="10">
        <v>145</v>
      </c>
      <c r="E57" s="10" t="s">
        <v>646</v>
      </c>
    </row>
    <row r="58" spans="2:5">
      <c r="B58" s="10">
        <v>56</v>
      </c>
      <c r="C58" s="10" t="s">
        <v>510</v>
      </c>
      <c r="D58" s="10">
        <v>146</v>
      </c>
      <c r="E58" s="10" t="s">
        <v>647</v>
      </c>
    </row>
    <row r="59" spans="2:5">
      <c r="B59" s="10">
        <v>57</v>
      </c>
      <c r="C59" s="10" t="s">
        <v>516</v>
      </c>
      <c r="D59" s="10">
        <v>147</v>
      </c>
      <c r="E59" s="10" t="s">
        <v>648</v>
      </c>
    </row>
    <row r="60" spans="2:5">
      <c r="B60" s="10">
        <v>58</v>
      </c>
      <c r="C60" s="10" t="s">
        <v>518</v>
      </c>
      <c r="D60" s="10">
        <v>148</v>
      </c>
      <c r="E60" s="10" t="s">
        <v>649</v>
      </c>
    </row>
    <row r="61" spans="2:5">
      <c r="B61" s="10">
        <v>59</v>
      </c>
      <c r="C61" s="10" t="s">
        <v>520</v>
      </c>
      <c r="D61" s="10">
        <v>149</v>
      </c>
      <c r="E61" s="10" t="s">
        <v>650</v>
      </c>
    </row>
    <row r="62" spans="2:5">
      <c r="B62" s="10">
        <v>60</v>
      </c>
      <c r="C62" s="10" t="s">
        <v>521</v>
      </c>
      <c r="D62" s="10">
        <v>150</v>
      </c>
      <c r="E62" s="10" t="s">
        <v>651</v>
      </c>
    </row>
    <row r="63" spans="2:5">
      <c r="B63" s="10">
        <v>61</v>
      </c>
      <c r="C63" s="10" t="s">
        <v>522</v>
      </c>
      <c r="D63" s="10">
        <v>151</v>
      </c>
      <c r="E63" s="10" t="s">
        <v>652</v>
      </c>
    </row>
    <row r="64" spans="2:5">
      <c r="B64" s="10">
        <v>62</v>
      </c>
      <c r="C64" s="10" t="s">
        <v>523</v>
      </c>
      <c r="D64" s="10">
        <v>152</v>
      </c>
      <c r="E64" s="10" t="s">
        <v>653</v>
      </c>
    </row>
    <row r="65" spans="2:5">
      <c r="B65" s="10">
        <v>63</v>
      </c>
      <c r="C65" s="10" t="s">
        <v>524</v>
      </c>
      <c r="D65" s="10">
        <v>153</v>
      </c>
      <c r="E65" s="10" t="s">
        <v>654</v>
      </c>
    </row>
    <row r="66" spans="2:5">
      <c r="B66" s="10">
        <v>64</v>
      </c>
      <c r="C66" s="10" t="s">
        <v>525</v>
      </c>
      <c r="D66" s="10">
        <v>154</v>
      </c>
      <c r="E66" s="10" t="s">
        <v>655</v>
      </c>
    </row>
    <row r="67" spans="2:5">
      <c r="B67" s="10">
        <v>65</v>
      </c>
      <c r="C67" s="10" t="s">
        <v>526</v>
      </c>
      <c r="D67" s="10">
        <v>155</v>
      </c>
      <c r="E67" s="10" t="s">
        <v>656</v>
      </c>
    </row>
    <row r="68" spans="2:5">
      <c r="B68" s="10">
        <v>66</v>
      </c>
      <c r="C68" s="10" t="s">
        <v>527</v>
      </c>
      <c r="D68" s="10">
        <v>156</v>
      </c>
      <c r="E68" s="10" t="s">
        <v>657</v>
      </c>
    </row>
    <row r="69" spans="2:5">
      <c r="B69" s="10">
        <v>67</v>
      </c>
      <c r="C69" s="10" t="s">
        <v>528</v>
      </c>
      <c r="D69" s="10">
        <v>157</v>
      </c>
      <c r="E69" s="10" t="s">
        <v>658</v>
      </c>
    </row>
    <row r="70" spans="2:5">
      <c r="B70" s="10">
        <v>68</v>
      </c>
      <c r="C70" s="10" t="s">
        <v>529</v>
      </c>
      <c r="D70" s="10">
        <v>158</v>
      </c>
      <c r="E70" s="10" t="s">
        <v>659</v>
      </c>
    </row>
    <row r="71" spans="2:5">
      <c r="B71" s="10">
        <v>69</v>
      </c>
      <c r="C71" s="10" t="s">
        <v>530</v>
      </c>
      <c r="D71" s="10">
        <v>159</v>
      </c>
      <c r="E71" s="10" t="s">
        <v>660</v>
      </c>
    </row>
    <row r="72" spans="2:5">
      <c r="B72" s="10">
        <v>70</v>
      </c>
      <c r="C72" s="10" t="s">
        <v>531</v>
      </c>
      <c r="D72" s="10">
        <v>160</v>
      </c>
      <c r="E72" s="10" t="s">
        <v>661</v>
      </c>
    </row>
    <row r="73" spans="2:5">
      <c r="B73" s="10">
        <v>71</v>
      </c>
      <c r="C73" s="10" t="s">
        <v>532</v>
      </c>
      <c r="D73" s="10">
        <v>161</v>
      </c>
      <c r="E73" s="10" t="s">
        <v>662</v>
      </c>
    </row>
    <row r="74" spans="2:5">
      <c r="B74" s="10">
        <v>72</v>
      </c>
      <c r="C74" s="10" t="s">
        <v>533</v>
      </c>
      <c r="D74" s="10">
        <v>162</v>
      </c>
      <c r="E74" s="10" t="s">
        <v>663</v>
      </c>
    </row>
    <row r="75" spans="2:5">
      <c r="B75" s="10">
        <v>73</v>
      </c>
      <c r="C75" s="10" t="s">
        <v>534</v>
      </c>
      <c r="D75" s="10">
        <v>163</v>
      </c>
      <c r="E75" s="10" t="s">
        <v>664</v>
      </c>
    </row>
    <row r="76" spans="2:5">
      <c r="B76" s="10">
        <v>74</v>
      </c>
      <c r="C76" s="10" t="s">
        <v>535</v>
      </c>
      <c r="D76" s="10">
        <v>164</v>
      </c>
      <c r="E76" s="10" t="s">
        <v>665</v>
      </c>
    </row>
    <row r="77" spans="2:5">
      <c r="B77" s="10">
        <v>75</v>
      </c>
      <c r="C77" s="10" t="s">
        <v>536</v>
      </c>
      <c r="D77" s="10">
        <v>165</v>
      </c>
      <c r="E77" s="10" t="s">
        <v>666</v>
      </c>
    </row>
    <row r="78" spans="2:5">
      <c r="B78" s="10">
        <v>76</v>
      </c>
      <c r="C78" s="10" t="s">
        <v>537</v>
      </c>
      <c r="D78" s="10">
        <v>166</v>
      </c>
      <c r="E78" s="10" t="s">
        <v>667</v>
      </c>
    </row>
    <row r="79" spans="2:5">
      <c r="B79" s="10">
        <v>77</v>
      </c>
      <c r="C79" s="10" t="s">
        <v>538</v>
      </c>
      <c r="D79" s="10">
        <v>167</v>
      </c>
      <c r="E79" s="10" t="s">
        <v>668</v>
      </c>
    </row>
    <row r="80" spans="2:5">
      <c r="B80" s="10">
        <v>78</v>
      </c>
      <c r="C80" s="10" t="s">
        <v>539</v>
      </c>
      <c r="D80" s="10">
        <v>168</v>
      </c>
      <c r="E80" s="10" t="s">
        <v>669</v>
      </c>
    </row>
    <row r="81" spans="2:5">
      <c r="B81" s="10">
        <v>79</v>
      </c>
      <c r="C81" s="10" t="s">
        <v>543</v>
      </c>
      <c r="D81" s="10">
        <v>169</v>
      </c>
      <c r="E81" s="10" t="s">
        <v>670</v>
      </c>
    </row>
    <row r="82" spans="2:5">
      <c r="B82" s="10">
        <v>80</v>
      </c>
      <c r="C82" s="10" t="s">
        <v>546</v>
      </c>
      <c r="D82" s="10">
        <v>170</v>
      </c>
      <c r="E82" s="10" t="s">
        <v>671</v>
      </c>
    </row>
    <row r="83" spans="2:5">
      <c r="B83" s="10">
        <v>81</v>
      </c>
      <c r="C83" s="10" t="s">
        <v>549</v>
      </c>
      <c r="D83" s="10">
        <v>171</v>
      </c>
      <c r="E83" s="10" t="s">
        <v>672</v>
      </c>
    </row>
    <row r="84" spans="2:5">
      <c r="B84" s="10">
        <v>82</v>
      </c>
      <c r="C84" s="10" t="s">
        <v>551</v>
      </c>
      <c r="D84" s="10">
        <v>172</v>
      </c>
      <c r="E84" s="10" t="s">
        <v>673</v>
      </c>
    </row>
    <row r="85" spans="2:5">
      <c r="B85" s="10">
        <v>83</v>
      </c>
      <c r="C85" s="10" t="s">
        <v>553</v>
      </c>
      <c r="D85" s="10">
        <v>173</v>
      </c>
      <c r="E85" s="10" t="s">
        <v>674</v>
      </c>
    </row>
    <row r="86" spans="2:5">
      <c r="B86" s="10">
        <v>84</v>
      </c>
      <c r="C86" s="10" t="s">
        <v>555</v>
      </c>
      <c r="D86" s="10">
        <v>174</v>
      </c>
      <c r="E86" s="10" t="s">
        <v>675</v>
      </c>
    </row>
    <row r="87" spans="2:5">
      <c r="B87" s="10">
        <v>85</v>
      </c>
      <c r="C87" s="10" t="s">
        <v>557</v>
      </c>
      <c r="D87" s="10">
        <v>175</v>
      </c>
      <c r="E87" s="10" t="s">
        <v>676</v>
      </c>
    </row>
    <row r="88" spans="2:5">
      <c r="B88" s="10">
        <v>86</v>
      </c>
      <c r="C88" s="10" t="s">
        <v>559</v>
      </c>
      <c r="D88" s="10">
        <v>176</v>
      </c>
      <c r="E88" s="10" t="s">
        <v>677</v>
      </c>
    </row>
    <row r="89" spans="2:5">
      <c r="B89" s="10">
        <v>87</v>
      </c>
      <c r="C89" s="10" t="s">
        <v>561</v>
      </c>
      <c r="D89" s="10">
        <v>177</v>
      </c>
      <c r="E89" s="10" t="s">
        <v>678</v>
      </c>
    </row>
    <row r="90" spans="2:5">
      <c r="B90" s="10">
        <v>88</v>
      </c>
      <c r="C90" s="10" t="s">
        <v>563</v>
      </c>
      <c r="D90" s="10">
        <v>178</v>
      </c>
      <c r="E90" s="10" t="s">
        <v>679</v>
      </c>
    </row>
    <row r="91" spans="2:5">
      <c r="B91" s="10">
        <v>89</v>
      </c>
      <c r="C91" s="10" t="s">
        <v>565</v>
      </c>
      <c r="D91" s="10">
        <v>179</v>
      </c>
      <c r="E91" s="10" t="s">
        <v>680</v>
      </c>
    </row>
    <row r="92" spans="2:5">
      <c r="B92" s="10">
        <v>90</v>
      </c>
      <c r="C92" s="10" t="s">
        <v>567</v>
      </c>
      <c r="D92" s="10">
        <v>180</v>
      </c>
      <c r="E92" s="10" t="s">
        <v>681</v>
      </c>
    </row>
    <row r="93" spans="2:5">
      <c r="D93" s="10">
        <v>181</v>
      </c>
      <c r="E93" s="10" t="s">
        <v>682</v>
      </c>
    </row>
    <row r="94" spans="2:5">
      <c r="D94" s="10">
        <v>182</v>
      </c>
      <c r="E94" s="10" t="s">
        <v>683</v>
      </c>
    </row>
    <row r="95" spans="2:5">
      <c r="D95" s="10">
        <v>183</v>
      </c>
      <c r="E95" s="10" t="s">
        <v>684</v>
      </c>
    </row>
    <row r="96" spans="2:5">
      <c r="D96" s="10">
        <v>184</v>
      </c>
      <c r="E96" s="10" t="s">
        <v>685</v>
      </c>
    </row>
    <row r="97" spans="4:5">
      <c r="D97" s="10">
        <v>185</v>
      </c>
      <c r="E97" s="10" t="s">
        <v>686</v>
      </c>
    </row>
    <row r="98" spans="4:5">
      <c r="D98" s="10">
        <v>186</v>
      </c>
      <c r="E98" s="10" t="s">
        <v>687</v>
      </c>
    </row>
  </sheetData>
  <phoneticPr fontId="3"/>
  <pageMargins left="0.7" right="0.7" top="0.75" bottom="0.75" header="0.3" footer="0.3"/>
  <pageSetup paperSize="9"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9BD7A-40D8-42FF-84F6-E1E16D95E276}">
  <sheetPr>
    <pageSetUpPr fitToPage="1"/>
  </sheetPr>
  <dimension ref="B1:B187"/>
  <sheetViews>
    <sheetView zoomScaleNormal="100" workbookViewId="0"/>
  </sheetViews>
  <sheetFormatPr defaultRowHeight="18"/>
  <cols>
    <col min="2" max="2" width="23.09765625" customWidth="1"/>
  </cols>
  <sheetData>
    <row r="1" spans="2:2" s="54" customFormat="1">
      <c r="B1" s="54" t="s">
        <v>390</v>
      </c>
    </row>
    <row r="2" spans="2:2">
      <c r="B2" t="s">
        <v>394</v>
      </c>
    </row>
    <row r="3" spans="2:2">
      <c r="B3" t="s">
        <v>398</v>
      </c>
    </row>
    <row r="4" spans="2:2">
      <c r="B4" t="s">
        <v>402</v>
      </c>
    </row>
    <row r="5" spans="2:2">
      <c r="B5" t="s">
        <v>406</v>
      </c>
    </row>
    <row r="6" spans="2:2">
      <c r="B6" t="s">
        <v>408</v>
      </c>
    </row>
    <row r="7" spans="2:2">
      <c r="B7" t="s">
        <v>410</v>
      </c>
    </row>
    <row r="8" spans="2:2">
      <c r="B8" t="s">
        <v>412</v>
      </c>
    </row>
    <row r="9" spans="2:2">
      <c r="B9" t="s">
        <v>413</v>
      </c>
    </row>
    <row r="10" spans="2:2">
      <c r="B10" t="s">
        <v>414</v>
      </c>
    </row>
    <row r="11" spans="2:2">
      <c r="B11" t="s">
        <v>415</v>
      </c>
    </row>
    <row r="12" spans="2:2">
      <c r="B12" t="s">
        <v>416</v>
      </c>
    </row>
    <row r="13" spans="2:2">
      <c r="B13" t="s">
        <v>419</v>
      </c>
    </row>
    <row r="14" spans="2:2">
      <c r="B14" t="s">
        <v>422</v>
      </c>
    </row>
    <row r="15" spans="2:2">
      <c r="B15" t="s">
        <v>425</v>
      </c>
    </row>
    <row r="16" spans="2:2">
      <c r="B16" t="s">
        <v>428</v>
      </c>
    </row>
    <row r="17" spans="2:2">
      <c r="B17" t="s">
        <v>431</v>
      </c>
    </row>
    <row r="18" spans="2:2">
      <c r="B18" t="s">
        <v>434</v>
      </c>
    </row>
    <row r="19" spans="2:2">
      <c r="B19" t="s">
        <v>437</v>
      </c>
    </row>
    <row r="20" spans="2:2">
      <c r="B20" t="s">
        <v>440</v>
      </c>
    </row>
    <row r="21" spans="2:2">
      <c r="B21" t="s">
        <v>443</v>
      </c>
    </row>
    <row r="22" spans="2:2">
      <c r="B22" t="s">
        <v>446</v>
      </c>
    </row>
    <row r="23" spans="2:2">
      <c r="B23" t="s">
        <v>447</v>
      </c>
    </row>
    <row r="24" spans="2:2">
      <c r="B24" t="s">
        <v>450</v>
      </c>
    </row>
    <row r="25" spans="2:2">
      <c r="B25" t="s">
        <v>452</v>
      </c>
    </row>
    <row r="26" spans="2:2">
      <c r="B26" t="s">
        <v>454</v>
      </c>
    </row>
    <row r="27" spans="2:2">
      <c r="B27" t="s">
        <v>455</v>
      </c>
    </row>
    <row r="28" spans="2:2">
      <c r="B28" t="s">
        <v>457</v>
      </c>
    </row>
    <row r="29" spans="2:2">
      <c r="B29" t="s">
        <v>461</v>
      </c>
    </row>
    <row r="30" spans="2:2">
      <c r="B30" t="s">
        <v>464</v>
      </c>
    </row>
    <row r="31" spans="2:2">
      <c r="B31" t="s">
        <v>713</v>
      </c>
    </row>
    <row r="32" spans="2:2">
      <c r="B32" t="s">
        <v>470</v>
      </c>
    </row>
    <row r="33" spans="2:2">
      <c r="B33" t="s">
        <v>473</v>
      </c>
    </row>
    <row r="34" spans="2:2">
      <c r="B34" t="s">
        <v>475</v>
      </c>
    </row>
    <row r="35" spans="2:2">
      <c r="B35" t="s">
        <v>477</v>
      </c>
    </row>
    <row r="36" spans="2:2">
      <c r="B36" t="s">
        <v>478</v>
      </c>
    </row>
    <row r="37" spans="2:2">
      <c r="B37" t="s">
        <v>480</v>
      </c>
    </row>
    <row r="38" spans="2:2">
      <c r="B38" t="s">
        <v>482</v>
      </c>
    </row>
    <row r="39" spans="2:2">
      <c r="B39" t="s">
        <v>483</v>
      </c>
    </row>
    <row r="40" spans="2:2">
      <c r="B40" t="s">
        <v>484</v>
      </c>
    </row>
    <row r="41" spans="2:2">
      <c r="B41" t="s">
        <v>485</v>
      </c>
    </row>
    <row r="42" spans="2:2">
      <c r="B42" t="s">
        <v>486</v>
      </c>
    </row>
    <row r="43" spans="2:2">
      <c r="B43" t="s">
        <v>487</v>
      </c>
    </row>
    <row r="44" spans="2:2">
      <c r="B44" t="s">
        <v>488</v>
      </c>
    </row>
    <row r="45" spans="2:2">
      <c r="B45" t="s">
        <v>490</v>
      </c>
    </row>
    <row r="46" spans="2:2">
      <c r="B46" t="s">
        <v>492</v>
      </c>
    </row>
    <row r="47" spans="2:2">
      <c r="B47" t="s">
        <v>495</v>
      </c>
    </row>
    <row r="48" spans="2:2">
      <c r="B48" t="s">
        <v>498</v>
      </c>
    </row>
    <row r="49" spans="2:2">
      <c r="B49" t="s">
        <v>500</v>
      </c>
    </row>
    <row r="50" spans="2:2">
      <c r="B50" t="s">
        <v>501</v>
      </c>
    </row>
    <row r="51" spans="2:2">
      <c r="B51" t="s">
        <v>502</v>
      </c>
    </row>
    <row r="52" spans="2:2">
      <c r="B52" t="s">
        <v>504</v>
      </c>
    </row>
    <row r="53" spans="2:2">
      <c r="B53" t="s">
        <v>505</v>
      </c>
    </row>
    <row r="54" spans="2:2">
      <c r="B54" t="s">
        <v>506</v>
      </c>
    </row>
    <row r="55" spans="2:2">
      <c r="B55" t="s">
        <v>508</v>
      </c>
    </row>
    <row r="56" spans="2:2">
      <c r="B56" t="s">
        <v>509</v>
      </c>
    </row>
    <row r="57" spans="2:2">
      <c r="B57" t="s">
        <v>510</v>
      </c>
    </row>
    <row r="58" spans="2:2">
      <c r="B58" t="s">
        <v>516</v>
      </c>
    </row>
    <row r="59" spans="2:2">
      <c r="B59" t="s">
        <v>518</v>
      </c>
    </row>
    <row r="60" spans="2:2">
      <c r="B60" t="s">
        <v>520</v>
      </c>
    </row>
    <row r="61" spans="2:2">
      <c r="B61" t="s">
        <v>521</v>
      </c>
    </row>
    <row r="62" spans="2:2">
      <c r="B62" t="s">
        <v>522</v>
      </c>
    </row>
    <row r="63" spans="2:2">
      <c r="B63" t="s">
        <v>523</v>
      </c>
    </row>
    <row r="64" spans="2:2">
      <c r="B64" t="s">
        <v>524</v>
      </c>
    </row>
    <row r="65" spans="2:2">
      <c r="B65" t="s">
        <v>525</v>
      </c>
    </row>
    <row r="66" spans="2:2">
      <c r="B66" t="s">
        <v>526</v>
      </c>
    </row>
    <row r="67" spans="2:2">
      <c r="B67" t="s">
        <v>527</v>
      </c>
    </row>
    <row r="68" spans="2:2">
      <c r="B68" t="s">
        <v>528</v>
      </c>
    </row>
    <row r="69" spans="2:2">
      <c r="B69" t="s">
        <v>529</v>
      </c>
    </row>
    <row r="70" spans="2:2">
      <c r="B70" t="s">
        <v>530</v>
      </c>
    </row>
    <row r="71" spans="2:2">
      <c r="B71" t="s">
        <v>531</v>
      </c>
    </row>
    <row r="72" spans="2:2">
      <c r="B72" t="s">
        <v>532</v>
      </c>
    </row>
    <row r="73" spans="2:2">
      <c r="B73" t="s">
        <v>533</v>
      </c>
    </row>
    <row r="74" spans="2:2">
      <c r="B74" t="s">
        <v>534</v>
      </c>
    </row>
    <row r="75" spans="2:2">
      <c r="B75" t="s">
        <v>535</v>
      </c>
    </row>
    <row r="76" spans="2:2">
      <c r="B76" t="s">
        <v>536</v>
      </c>
    </row>
    <row r="77" spans="2:2">
      <c r="B77" t="s">
        <v>537</v>
      </c>
    </row>
    <row r="78" spans="2:2">
      <c r="B78" t="s">
        <v>538</v>
      </c>
    </row>
    <row r="79" spans="2:2">
      <c r="B79" t="s">
        <v>539</v>
      </c>
    </row>
    <row r="80" spans="2:2">
      <c r="B80" t="s">
        <v>543</v>
      </c>
    </row>
    <row r="81" spans="2:2">
      <c r="B81" t="s">
        <v>546</v>
      </c>
    </row>
    <row r="82" spans="2:2">
      <c r="B82" t="s">
        <v>549</v>
      </c>
    </row>
    <row r="83" spans="2:2">
      <c r="B83" t="s">
        <v>551</v>
      </c>
    </row>
    <row r="84" spans="2:2">
      <c r="B84" t="s">
        <v>553</v>
      </c>
    </row>
    <row r="85" spans="2:2">
      <c r="B85" t="s">
        <v>555</v>
      </c>
    </row>
    <row r="86" spans="2:2">
      <c r="B86" t="s">
        <v>557</v>
      </c>
    </row>
    <row r="87" spans="2:2">
      <c r="B87" t="s">
        <v>559</v>
      </c>
    </row>
    <row r="88" spans="2:2">
      <c r="B88" t="s">
        <v>561</v>
      </c>
    </row>
    <row r="89" spans="2:2">
      <c r="B89" t="s">
        <v>563</v>
      </c>
    </row>
    <row r="90" spans="2:2">
      <c r="B90" t="s">
        <v>565</v>
      </c>
    </row>
    <row r="91" spans="2:2">
      <c r="B91" t="s">
        <v>567</v>
      </c>
    </row>
    <row r="92" spans="2:2">
      <c r="B92" t="s">
        <v>569</v>
      </c>
    </row>
    <row r="93" spans="2:2">
      <c r="B93" t="s">
        <v>571</v>
      </c>
    </row>
    <row r="94" spans="2:2">
      <c r="B94" t="s">
        <v>573</v>
      </c>
    </row>
    <row r="95" spans="2:2">
      <c r="B95" t="s">
        <v>575</v>
      </c>
    </row>
    <row r="96" spans="2:2">
      <c r="B96" t="s">
        <v>577</v>
      </c>
    </row>
    <row r="97" spans="2:2">
      <c r="B97" t="s">
        <v>580</v>
      </c>
    </row>
    <row r="98" spans="2:2">
      <c r="B98" t="s">
        <v>582</v>
      </c>
    </row>
    <row r="99" spans="2:2">
      <c r="B99" t="s">
        <v>585</v>
      </c>
    </row>
    <row r="100" spans="2:2">
      <c r="B100" t="s">
        <v>586</v>
      </c>
    </row>
    <row r="101" spans="2:2">
      <c r="B101" t="s">
        <v>588</v>
      </c>
    </row>
    <row r="102" spans="2:2">
      <c r="B102" t="s">
        <v>590</v>
      </c>
    </row>
    <row r="103" spans="2:2">
      <c r="B103" t="s">
        <v>592</v>
      </c>
    </row>
    <row r="104" spans="2:2">
      <c r="B104" t="s">
        <v>593</v>
      </c>
    </row>
    <row r="105" spans="2:2">
      <c r="B105" t="s">
        <v>596</v>
      </c>
    </row>
    <row r="106" spans="2:2">
      <c r="B106" t="s">
        <v>597</v>
      </c>
    </row>
    <row r="107" spans="2:2">
      <c r="B107" t="s">
        <v>598</v>
      </c>
    </row>
    <row r="108" spans="2:2">
      <c r="B108" t="s">
        <v>599</v>
      </c>
    </row>
    <row r="109" spans="2:2">
      <c r="B109" t="s">
        <v>601</v>
      </c>
    </row>
    <row r="110" spans="2:2">
      <c r="B110" t="s">
        <v>602</v>
      </c>
    </row>
    <row r="111" spans="2:2">
      <c r="B111" t="s">
        <v>603</v>
      </c>
    </row>
    <row r="112" spans="2:2">
      <c r="B112" t="s">
        <v>605</v>
      </c>
    </row>
    <row r="113" spans="2:2">
      <c r="B113" t="s">
        <v>606</v>
      </c>
    </row>
    <row r="114" spans="2:2">
      <c r="B114" t="s">
        <v>607</v>
      </c>
    </row>
    <row r="115" spans="2:2">
      <c r="B115" t="s">
        <v>608</v>
      </c>
    </row>
    <row r="116" spans="2:2">
      <c r="B116" t="s">
        <v>609</v>
      </c>
    </row>
    <row r="117" spans="2:2">
      <c r="B117" t="s">
        <v>612</v>
      </c>
    </row>
    <row r="118" spans="2:2">
      <c r="B118" t="s">
        <v>614</v>
      </c>
    </row>
    <row r="119" spans="2:2">
      <c r="B119" t="s">
        <v>710</v>
      </c>
    </row>
    <row r="120" spans="2:2">
      <c r="B120" t="s">
        <v>617</v>
      </c>
    </row>
    <row r="121" spans="2:2">
      <c r="B121" t="s">
        <v>619</v>
      </c>
    </row>
    <row r="122" spans="2:2">
      <c r="B122" t="s">
        <v>622</v>
      </c>
    </row>
    <row r="123" spans="2:2">
      <c r="B123" t="s">
        <v>623</v>
      </c>
    </row>
    <row r="124" spans="2:2">
      <c r="B124" t="s">
        <v>624</v>
      </c>
    </row>
    <row r="125" spans="2:2">
      <c r="B125" t="s">
        <v>625</v>
      </c>
    </row>
    <row r="126" spans="2:2">
      <c r="B126" t="s">
        <v>626</v>
      </c>
    </row>
    <row r="127" spans="2:2">
      <c r="B127" t="s">
        <v>627</v>
      </c>
    </row>
    <row r="128" spans="2:2">
      <c r="B128" t="s">
        <v>628</v>
      </c>
    </row>
    <row r="129" spans="2:2">
      <c r="B129" t="s">
        <v>629</v>
      </c>
    </row>
    <row r="130" spans="2:2">
      <c r="B130" t="s">
        <v>630</v>
      </c>
    </row>
    <row r="131" spans="2:2">
      <c r="B131" t="s">
        <v>631</v>
      </c>
    </row>
    <row r="132" spans="2:2">
      <c r="B132" t="s">
        <v>632</v>
      </c>
    </row>
    <row r="133" spans="2:2">
      <c r="B133" t="s">
        <v>633</v>
      </c>
    </row>
    <row r="134" spans="2:2">
      <c r="B134" t="s">
        <v>634</v>
      </c>
    </row>
    <row r="135" spans="2:2">
      <c r="B135" t="s">
        <v>635</v>
      </c>
    </row>
    <row r="136" spans="2:2">
      <c r="B136" t="s">
        <v>636</v>
      </c>
    </row>
    <row r="137" spans="2:2">
      <c r="B137" t="s">
        <v>637</v>
      </c>
    </row>
    <row r="138" spans="2:2">
      <c r="B138" t="s">
        <v>638</v>
      </c>
    </row>
    <row r="139" spans="2:2">
      <c r="B139" t="s">
        <v>639</v>
      </c>
    </row>
    <row r="140" spans="2:2">
      <c r="B140" t="s">
        <v>640</v>
      </c>
    </row>
    <row r="141" spans="2:2">
      <c r="B141" t="s">
        <v>641</v>
      </c>
    </row>
    <row r="142" spans="2:2">
      <c r="B142" t="s">
        <v>642</v>
      </c>
    </row>
    <row r="143" spans="2:2">
      <c r="B143" t="s">
        <v>643</v>
      </c>
    </row>
    <row r="144" spans="2:2">
      <c r="B144" t="s">
        <v>644</v>
      </c>
    </row>
    <row r="145" spans="2:2">
      <c r="B145" t="s">
        <v>645</v>
      </c>
    </row>
    <row r="146" spans="2:2">
      <c r="B146" t="s">
        <v>646</v>
      </c>
    </row>
    <row r="147" spans="2:2">
      <c r="B147" t="s">
        <v>647</v>
      </c>
    </row>
    <row r="148" spans="2:2">
      <c r="B148" t="s">
        <v>648</v>
      </c>
    </row>
    <row r="149" spans="2:2">
      <c r="B149" t="s">
        <v>649</v>
      </c>
    </row>
    <row r="150" spans="2:2">
      <c r="B150" t="s">
        <v>650</v>
      </c>
    </row>
    <row r="151" spans="2:2">
      <c r="B151" t="s">
        <v>651</v>
      </c>
    </row>
    <row r="152" spans="2:2">
      <c r="B152" t="s">
        <v>652</v>
      </c>
    </row>
    <row r="153" spans="2:2">
      <c r="B153" t="s">
        <v>653</v>
      </c>
    </row>
    <row r="154" spans="2:2">
      <c r="B154" t="s">
        <v>654</v>
      </c>
    </row>
    <row r="155" spans="2:2">
      <c r="B155" t="s">
        <v>655</v>
      </c>
    </row>
    <row r="156" spans="2:2">
      <c r="B156" t="s">
        <v>656</v>
      </c>
    </row>
    <row r="157" spans="2:2">
      <c r="B157" t="s">
        <v>657</v>
      </c>
    </row>
    <row r="158" spans="2:2">
      <c r="B158" t="s">
        <v>658</v>
      </c>
    </row>
    <row r="159" spans="2:2">
      <c r="B159" t="s">
        <v>659</v>
      </c>
    </row>
    <row r="160" spans="2:2">
      <c r="B160" t="s">
        <v>660</v>
      </c>
    </row>
    <row r="161" spans="2:2">
      <c r="B161" t="s">
        <v>661</v>
      </c>
    </row>
    <row r="162" spans="2:2">
      <c r="B162" t="s">
        <v>662</v>
      </c>
    </row>
    <row r="163" spans="2:2">
      <c r="B163" t="s">
        <v>663</v>
      </c>
    </row>
    <row r="164" spans="2:2">
      <c r="B164" t="s">
        <v>664</v>
      </c>
    </row>
    <row r="165" spans="2:2">
      <c r="B165" t="s">
        <v>665</v>
      </c>
    </row>
    <row r="166" spans="2:2">
      <c r="B166" t="s">
        <v>666</v>
      </c>
    </row>
    <row r="167" spans="2:2">
      <c r="B167" t="s">
        <v>667</v>
      </c>
    </row>
    <row r="168" spans="2:2">
      <c r="B168" t="s">
        <v>668</v>
      </c>
    </row>
    <row r="169" spans="2:2">
      <c r="B169" t="s">
        <v>669</v>
      </c>
    </row>
    <row r="170" spans="2:2">
      <c r="B170" t="s">
        <v>670</v>
      </c>
    </row>
    <row r="171" spans="2:2">
      <c r="B171" t="s">
        <v>671</v>
      </c>
    </row>
    <row r="172" spans="2:2">
      <c r="B172" t="s">
        <v>672</v>
      </c>
    </row>
    <row r="173" spans="2:2">
      <c r="B173" t="s">
        <v>673</v>
      </c>
    </row>
    <row r="174" spans="2:2">
      <c r="B174" t="s">
        <v>674</v>
      </c>
    </row>
    <row r="175" spans="2:2">
      <c r="B175" t="s">
        <v>675</v>
      </c>
    </row>
    <row r="176" spans="2:2">
      <c r="B176" t="s">
        <v>676</v>
      </c>
    </row>
    <row r="177" spans="2:2">
      <c r="B177" t="s">
        <v>677</v>
      </c>
    </row>
    <row r="178" spans="2:2">
      <c r="B178" t="s">
        <v>678</v>
      </c>
    </row>
    <row r="179" spans="2:2">
      <c r="B179" t="s">
        <v>679</v>
      </c>
    </row>
    <row r="180" spans="2:2">
      <c r="B180" t="s">
        <v>680</v>
      </c>
    </row>
    <row r="181" spans="2:2">
      <c r="B181" t="s">
        <v>681</v>
      </c>
    </row>
    <row r="182" spans="2:2">
      <c r="B182" t="s">
        <v>682</v>
      </c>
    </row>
    <row r="183" spans="2:2">
      <c r="B183" t="s">
        <v>683</v>
      </c>
    </row>
    <row r="184" spans="2:2">
      <c r="B184" t="s">
        <v>684</v>
      </c>
    </row>
    <row r="185" spans="2:2">
      <c r="B185" t="s">
        <v>685</v>
      </c>
    </row>
    <row r="186" spans="2:2">
      <c r="B186" t="s">
        <v>686</v>
      </c>
    </row>
    <row r="187" spans="2:2">
      <c r="B187" t="s">
        <v>687</v>
      </c>
    </row>
  </sheetData>
  <phoneticPr fontId="3"/>
  <pageMargins left="0.7" right="0.7" top="0.75" bottom="0.75" header="0.3" footer="0.3"/>
  <pageSetup paperSize="9" scale="2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8F97A-0416-495A-8674-CA8924EEC270}">
  <dimension ref="A1:AQ66"/>
  <sheetViews>
    <sheetView zoomScaleNormal="100" workbookViewId="0"/>
  </sheetViews>
  <sheetFormatPr defaultRowHeight="18"/>
  <cols>
    <col min="2" max="2" width="14.796875" customWidth="1"/>
    <col min="5" max="5" width="17.5" customWidth="1"/>
    <col min="25" max="25" width="14.796875" customWidth="1"/>
  </cols>
  <sheetData>
    <row r="1" spans="1:43" s="54" customFormat="1">
      <c r="B1" s="54" t="s">
        <v>127</v>
      </c>
      <c r="C1" s="54" t="s">
        <v>714</v>
      </c>
      <c r="D1" s="54" t="s">
        <v>715</v>
      </c>
      <c r="E1" s="54" t="s">
        <v>716</v>
      </c>
      <c r="F1" s="54" t="s">
        <v>717</v>
      </c>
      <c r="G1" s="54" t="s">
        <v>718</v>
      </c>
      <c r="H1" s="54" t="s">
        <v>719</v>
      </c>
      <c r="I1" s="54" t="s">
        <v>720</v>
      </c>
      <c r="J1" s="54" t="s">
        <v>201</v>
      </c>
      <c r="K1" s="54" t="s">
        <v>721</v>
      </c>
      <c r="L1" s="54" t="s">
        <v>722</v>
      </c>
      <c r="M1" s="54" t="s">
        <v>723</v>
      </c>
      <c r="N1" s="54" t="s">
        <v>724</v>
      </c>
      <c r="O1" s="54" t="s">
        <v>725</v>
      </c>
      <c r="P1" s="54" t="s">
        <v>726</v>
      </c>
      <c r="Q1" s="54" t="s">
        <v>727</v>
      </c>
      <c r="R1" s="54" t="s">
        <v>728</v>
      </c>
      <c r="S1" s="54" t="s">
        <v>729</v>
      </c>
      <c r="T1" s="54" t="s">
        <v>730</v>
      </c>
      <c r="U1" s="54" t="s">
        <v>731</v>
      </c>
      <c r="V1" s="54" t="s">
        <v>732</v>
      </c>
      <c r="W1" s="54" t="s">
        <v>733</v>
      </c>
      <c r="X1" s="54" t="s">
        <v>734</v>
      </c>
      <c r="Y1" s="54" t="s">
        <v>735</v>
      </c>
      <c r="Z1" s="54" t="s">
        <v>736</v>
      </c>
      <c r="AA1" s="54" t="s">
        <v>737</v>
      </c>
      <c r="AB1" s="54" t="s">
        <v>738</v>
      </c>
      <c r="AC1" s="54" t="s">
        <v>739</v>
      </c>
      <c r="AD1" s="54" t="s">
        <v>739</v>
      </c>
      <c r="AE1" s="54" t="s">
        <v>739</v>
      </c>
      <c r="AF1" s="54" t="s">
        <v>739</v>
      </c>
      <c r="AG1" s="54" t="s">
        <v>739</v>
      </c>
      <c r="AH1" s="54" t="s">
        <v>739</v>
      </c>
      <c r="AI1" s="54" t="s">
        <v>739</v>
      </c>
      <c r="AJ1" s="54" t="s">
        <v>739</v>
      </c>
      <c r="AK1" s="54" t="s">
        <v>739</v>
      </c>
      <c r="AL1" s="54" t="s">
        <v>739</v>
      </c>
      <c r="AM1" s="54" t="s">
        <v>740</v>
      </c>
      <c r="AN1" s="54" t="s">
        <v>81</v>
      </c>
      <c r="AO1" s="54" t="s">
        <v>741</v>
      </c>
      <c r="AP1" s="54" t="s">
        <v>84</v>
      </c>
      <c r="AQ1" s="54" t="s">
        <v>742</v>
      </c>
    </row>
    <row r="2" spans="1:43">
      <c r="A2" s="55"/>
      <c r="B2" t="s">
        <v>129</v>
      </c>
      <c r="C2" t="s">
        <v>743</v>
      </c>
      <c r="D2" t="s">
        <v>744</v>
      </c>
      <c r="E2" t="s">
        <v>745</v>
      </c>
      <c r="F2" t="s">
        <v>746</v>
      </c>
      <c r="G2" t="s">
        <v>747</v>
      </c>
      <c r="H2" t="s">
        <v>748</v>
      </c>
      <c r="I2" t="s">
        <v>749</v>
      </c>
      <c r="J2" t="s">
        <v>750</v>
      </c>
      <c r="K2" t="s">
        <v>751</v>
      </c>
      <c r="L2" t="s">
        <v>752</v>
      </c>
      <c r="M2" t="s">
        <v>753</v>
      </c>
      <c r="N2" t="s">
        <v>754</v>
      </c>
      <c r="O2" t="s">
        <v>755</v>
      </c>
      <c r="P2" t="s">
        <v>756</v>
      </c>
      <c r="Q2" t="s">
        <v>757</v>
      </c>
      <c r="R2" t="s">
        <v>758</v>
      </c>
      <c r="S2" t="s">
        <v>759</v>
      </c>
      <c r="T2" t="s">
        <v>760</v>
      </c>
      <c r="U2" t="s">
        <v>761</v>
      </c>
      <c r="V2" t="s">
        <v>762</v>
      </c>
      <c r="W2" t="s">
        <v>763</v>
      </c>
      <c r="X2" t="s">
        <v>764</v>
      </c>
      <c r="Y2" t="s">
        <v>765</v>
      </c>
      <c r="Z2" t="s">
        <v>766</v>
      </c>
      <c r="AA2" t="s">
        <v>767</v>
      </c>
      <c r="AB2" t="s">
        <v>768</v>
      </c>
      <c r="AC2" t="s">
        <v>769</v>
      </c>
      <c r="AD2" t="s">
        <v>770</v>
      </c>
      <c r="AE2" t="s">
        <v>771</v>
      </c>
      <c r="AF2" t="s">
        <v>772</v>
      </c>
      <c r="AG2" t="s">
        <v>773</v>
      </c>
      <c r="AH2" t="s">
        <v>774</v>
      </c>
      <c r="AI2" t="s">
        <v>775</v>
      </c>
      <c r="AJ2" t="s">
        <v>776</v>
      </c>
      <c r="AK2" t="s">
        <v>777</v>
      </c>
      <c r="AL2" t="s">
        <v>778</v>
      </c>
      <c r="AM2" t="s">
        <v>779</v>
      </c>
      <c r="AN2" t="s">
        <v>93</v>
      </c>
      <c r="AO2" t="s">
        <v>297</v>
      </c>
      <c r="AP2" t="s">
        <v>84</v>
      </c>
      <c r="AQ2" t="s">
        <v>780</v>
      </c>
    </row>
    <row r="3" spans="1:43">
      <c r="B3" t="s">
        <v>132</v>
      </c>
      <c r="C3" t="s">
        <v>781</v>
      </c>
      <c r="D3" t="s">
        <v>782</v>
      </c>
      <c r="E3" t="s">
        <v>783</v>
      </c>
      <c r="F3" t="s">
        <v>784</v>
      </c>
      <c r="G3" t="s">
        <v>785</v>
      </c>
      <c r="H3" t="s">
        <v>786</v>
      </c>
      <c r="J3" t="s">
        <v>787</v>
      </c>
      <c r="K3" t="s">
        <v>788</v>
      </c>
      <c r="L3" t="s">
        <v>789</v>
      </c>
      <c r="M3" t="s">
        <v>790</v>
      </c>
      <c r="N3" t="s">
        <v>791</v>
      </c>
      <c r="O3" t="s">
        <v>792</v>
      </c>
      <c r="P3" t="s">
        <v>793</v>
      </c>
      <c r="Q3" t="s">
        <v>57</v>
      </c>
      <c r="R3" t="s">
        <v>794</v>
      </c>
      <c r="S3" t="s">
        <v>795</v>
      </c>
      <c r="T3" t="s">
        <v>796</v>
      </c>
      <c r="U3" t="s">
        <v>797</v>
      </c>
      <c r="V3" t="s">
        <v>798</v>
      </c>
      <c r="W3" t="s">
        <v>799</v>
      </c>
      <c r="X3" t="s">
        <v>800</v>
      </c>
      <c r="Y3" t="s">
        <v>801</v>
      </c>
      <c r="Z3" t="s">
        <v>802</v>
      </c>
      <c r="AA3" t="s">
        <v>803</v>
      </c>
      <c r="AB3" t="s">
        <v>804</v>
      </c>
      <c r="AC3" t="s">
        <v>805</v>
      </c>
      <c r="AD3" t="s">
        <v>805</v>
      </c>
      <c r="AE3" t="s">
        <v>805</v>
      </c>
      <c r="AF3" t="s">
        <v>805</v>
      </c>
      <c r="AG3" t="s">
        <v>805</v>
      </c>
      <c r="AH3" t="s">
        <v>805</v>
      </c>
      <c r="AI3" t="s">
        <v>805</v>
      </c>
      <c r="AJ3" t="s">
        <v>805</v>
      </c>
      <c r="AK3" t="s">
        <v>805</v>
      </c>
      <c r="AL3" t="s">
        <v>805</v>
      </c>
      <c r="AN3" t="s">
        <v>131</v>
      </c>
      <c r="AO3" t="s">
        <v>298</v>
      </c>
      <c r="AQ3" t="s">
        <v>806</v>
      </c>
    </row>
    <row r="4" spans="1:43">
      <c r="B4" t="s">
        <v>135</v>
      </c>
      <c r="C4" t="s">
        <v>807</v>
      </c>
      <c r="D4" t="s">
        <v>808</v>
      </c>
      <c r="F4" t="s">
        <v>809</v>
      </c>
      <c r="G4" t="s">
        <v>810</v>
      </c>
      <c r="H4" t="s">
        <v>811</v>
      </c>
      <c r="K4" t="s">
        <v>812</v>
      </c>
      <c r="L4" t="s">
        <v>813</v>
      </c>
      <c r="O4" t="s">
        <v>23</v>
      </c>
      <c r="P4" t="s">
        <v>48</v>
      </c>
      <c r="Q4" t="s">
        <v>814</v>
      </c>
      <c r="S4" t="s">
        <v>815</v>
      </c>
      <c r="T4" t="s">
        <v>816</v>
      </c>
      <c r="U4" t="s">
        <v>817</v>
      </c>
      <c r="V4" t="s">
        <v>818</v>
      </c>
      <c r="W4" t="s">
        <v>819</v>
      </c>
      <c r="X4" t="s">
        <v>820</v>
      </c>
      <c r="Y4" t="s">
        <v>821</v>
      </c>
      <c r="AB4" t="s">
        <v>822</v>
      </c>
      <c r="AC4" t="s">
        <v>823</v>
      </c>
      <c r="AD4" t="s">
        <v>823</v>
      </c>
      <c r="AE4" t="s">
        <v>823</v>
      </c>
      <c r="AF4" t="s">
        <v>823</v>
      </c>
      <c r="AG4" t="s">
        <v>823</v>
      </c>
      <c r="AH4" t="s">
        <v>823</v>
      </c>
      <c r="AI4" t="s">
        <v>823</v>
      </c>
      <c r="AJ4" t="s">
        <v>823</v>
      </c>
      <c r="AK4" t="s">
        <v>823</v>
      </c>
      <c r="AL4" t="s">
        <v>823</v>
      </c>
      <c r="AN4" t="s">
        <v>134</v>
      </c>
      <c r="AO4" t="s">
        <v>52</v>
      </c>
      <c r="AQ4" t="s">
        <v>824</v>
      </c>
    </row>
    <row r="5" spans="1:43">
      <c r="B5" t="s">
        <v>31</v>
      </c>
      <c r="C5" t="s">
        <v>825</v>
      </c>
      <c r="D5" t="s">
        <v>826</v>
      </c>
      <c r="F5" t="s">
        <v>827</v>
      </c>
      <c r="G5" t="s">
        <v>828</v>
      </c>
      <c r="H5" t="s">
        <v>829</v>
      </c>
      <c r="K5" t="s">
        <v>830</v>
      </c>
      <c r="L5" t="s">
        <v>831</v>
      </c>
      <c r="P5" t="s">
        <v>225</v>
      </c>
      <c r="T5" t="s">
        <v>832</v>
      </c>
      <c r="U5" t="s">
        <v>833</v>
      </c>
      <c r="V5" t="s">
        <v>834</v>
      </c>
      <c r="W5" t="s">
        <v>835</v>
      </c>
      <c r="X5" t="s">
        <v>836</v>
      </c>
      <c r="Y5" t="s">
        <v>837</v>
      </c>
      <c r="AN5" t="s">
        <v>838</v>
      </c>
      <c r="AO5" t="s">
        <v>299</v>
      </c>
    </row>
    <row r="6" spans="1:43">
      <c r="B6" t="s">
        <v>138</v>
      </c>
      <c r="D6" t="s">
        <v>839</v>
      </c>
      <c r="F6" t="s">
        <v>840</v>
      </c>
      <c r="G6" t="s">
        <v>841</v>
      </c>
      <c r="H6" t="s">
        <v>842</v>
      </c>
      <c r="K6" t="s">
        <v>843</v>
      </c>
      <c r="L6" t="s">
        <v>844</v>
      </c>
      <c r="P6" t="s">
        <v>845</v>
      </c>
      <c r="T6" t="s">
        <v>846</v>
      </c>
      <c r="V6" t="s">
        <v>817</v>
      </c>
      <c r="W6" t="s">
        <v>847</v>
      </c>
      <c r="Y6" t="s">
        <v>848</v>
      </c>
      <c r="AO6" t="s">
        <v>296</v>
      </c>
    </row>
    <row r="7" spans="1:43">
      <c r="B7" t="s">
        <v>139</v>
      </c>
      <c r="D7" t="s">
        <v>849</v>
      </c>
      <c r="K7" t="s">
        <v>850</v>
      </c>
      <c r="P7" t="s">
        <v>851</v>
      </c>
      <c r="T7" t="s">
        <v>852</v>
      </c>
      <c r="V7" t="s">
        <v>294</v>
      </c>
      <c r="W7" t="s">
        <v>853</v>
      </c>
      <c r="AO7" t="s">
        <v>294</v>
      </c>
    </row>
    <row r="8" spans="1:43">
      <c r="B8" t="s">
        <v>140</v>
      </c>
      <c r="D8" t="s">
        <v>854</v>
      </c>
      <c r="K8" t="s">
        <v>855</v>
      </c>
      <c r="P8" t="s">
        <v>47</v>
      </c>
      <c r="T8" t="s">
        <v>856</v>
      </c>
      <c r="W8" t="s">
        <v>857</v>
      </c>
      <c r="AO8" t="s">
        <v>858</v>
      </c>
    </row>
    <row r="9" spans="1:43">
      <c r="B9" t="s">
        <v>141</v>
      </c>
      <c r="D9" t="s">
        <v>859</v>
      </c>
      <c r="K9" t="s">
        <v>860</v>
      </c>
      <c r="P9" t="s">
        <v>861</v>
      </c>
      <c r="T9" t="s">
        <v>277</v>
      </c>
      <c r="W9" t="s">
        <v>862</v>
      </c>
    </row>
    <row r="10" spans="1:43">
      <c r="B10" t="s">
        <v>142</v>
      </c>
      <c r="D10" t="s">
        <v>863</v>
      </c>
      <c r="K10" t="s">
        <v>864</v>
      </c>
      <c r="P10" t="s">
        <v>254</v>
      </c>
    </row>
    <row r="11" spans="1:43">
      <c r="B11" t="s">
        <v>143</v>
      </c>
      <c r="D11" t="s">
        <v>865</v>
      </c>
      <c r="K11" t="s">
        <v>866</v>
      </c>
      <c r="P11" t="s">
        <v>570</v>
      </c>
    </row>
    <row r="12" spans="1:43">
      <c r="B12" t="s">
        <v>144</v>
      </c>
      <c r="D12" t="s">
        <v>867</v>
      </c>
      <c r="K12" t="s">
        <v>868</v>
      </c>
      <c r="P12" t="s">
        <v>869</v>
      </c>
    </row>
    <row r="13" spans="1:43">
      <c r="B13" t="s">
        <v>145</v>
      </c>
      <c r="D13" t="s">
        <v>870</v>
      </c>
      <c r="K13" t="s">
        <v>871</v>
      </c>
      <c r="P13" t="s">
        <v>872</v>
      </c>
    </row>
    <row r="14" spans="1:43">
      <c r="B14" t="s">
        <v>146</v>
      </c>
      <c r="D14" t="s">
        <v>873</v>
      </c>
      <c r="K14" t="s">
        <v>874</v>
      </c>
      <c r="P14" t="s">
        <v>875</v>
      </c>
    </row>
    <row r="15" spans="1:43">
      <c r="B15" t="s">
        <v>147</v>
      </c>
      <c r="D15" t="s">
        <v>876</v>
      </c>
      <c r="K15" t="s">
        <v>877</v>
      </c>
      <c r="P15" t="s">
        <v>266</v>
      </c>
    </row>
    <row r="16" spans="1:43">
      <c r="B16" t="s">
        <v>148</v>
      </c>
      <c r="K16" t="s">
        <v>878</v>
      </c>
      <c r="P16" t="s">
        <v>879</v>
      </c>
    </row>
    <row r="17" spans="2:16">
      <c r="B17" t="s">
        <v>149</v>
      </c>
      <c r="K17" t="s">
        <v>880</v>
      </c>
      <c r="P17" t="s">
        <v>881</v>
      </c>
    </row>
    <row r="18" spans="2:16">
      <c r="B18" t="s">
        <v>150</v>
      </c>
      <c r="K18" t="s">
        <v>882</v>
      </c>
      <c r="P18" t="s">
        <v>273</v>
      </c>
    </row>
    <row r="19" spans="2:16">
      <c r="B19" t="s">
        <v>151</v>
      </c>
      <c r="K19" t="s">
        <v>883</v>
      </c>
    </row>
    <row r="20" spans="2:16">
      <c r="B20" t="s">
        <v>152</v>
      </c>
      <c r="K20" t="s">
        <v>884</v>
      </c>
    </row>
    <row r="21" spans="2:16">
      <c r="B21" t="s">
        <v>153</v>
      </c>
      <c r="K21" t="s">
        <v>885</v>
      </c>
    </row>
    <row r="22" spans="2:16">
      <c r="B22" t="s">
        <v>154</v>
      </c>
      <c r="K22" t="s">
        <v>886</v>
      </c>
    </row>
    <row r="23" spans="2:16">
      <c r="B23" t="s">
        <v>155</v>
      </c>
      <c r="K23" t="s">
        <v>887</v>
      </c>
    </row>
    <row r="24" spans="2:16">
      <c r="B24" t="s">
        <v>156</v>
      </c>
      <c r="K24" t="s">
        <v>888</v>
      </c>
    </row>
    <row r="25" spans="2:16">
      <c r="B25" t="s">
        <v>157</v>
      </c>
      <c r="K25" t="s">
        <v>889</v>
      </c>
    </row>
    <row r="26" spans="2:16">
      <c r="B26" t="s">
        <v>158</v>
      </c>
      <c r="K26" t="s">
        <v>890</v>
      </c>
    </row>
    <row r="27" spans="2:16">
      <c r="B27" t="s">
        <v>159</v>
      </c>
      <c r="K27" t="s">
        <v>891</v>
      </c>
    </row>
    <row r="28" spans="2:16">
      <c r="B28" t="s">
        <v>160</v>
      </c>
    </row>
    <row r="29" spans="2:16">
      <c r="B29" t="s">
        <v>161</v>
      </c>
    </row>
    <row r="30" spans="2:16">
      <c r="B30" t="s">
        <v>162</v>
      </c>
    </row>
    <row r="31" spans="2:16">
      <c r="B31" t="s">
        <v>163</v>
      </c>
    </row>
    <row r="32" spans="2:16">
      <c r="B32" t="s">
        <v>164</v>
      </c>
    </row>
    <row r="33" spans="2:2">
      <c r="B33" t="s">
        <v>165</v>
      </c>
    </row>
    <row r="34" spans="2:2">
      <c r="B34" t="s">
        <v>166</v>
      </c>
    </row>
    <row r="35" spans="2:2">
      <c r="B35" t="s">
        <v>167</v>
      </c>
    </row>
    <row r="36" spans="2:2">
      <c r="B36" t="s">
        <v>168</v>
      </c>
    </row>
    <row r="37" spans="2:2">
      <c r="B37" t="s">
        <v>169</v>
      </c>
    </row>
    <row r="38" spans="2:2">
      <c r="B38" t="s">
        <v>170</v>
      </c>
    </row>
    <row r="39" spans="2:2">
      <c r="B39" t="s">
        <v>171</v>
      </c>
    </row>
    <row r="40" spans="2:2">
      <c r="B40" t="s">
        <v>172</v>
      </c>
    </row>
    <row r="41" spans="2:2">
      <c r="B41" t="s">
        <v>173</v>
      </c>
    </row>
    <row r="42" spans="2:2">
      <c r="B42" t="s">
        <v>174</v>
      </c>
    </row>
    <row r="43" spans="2:2">
      <c r="B43" t="s">
        <v>175</v>
      </c>
    </row>
    <row r="44" spans="2:2">
      <c r="B44" t="s">
        <v>176</v>
      </c>
    </row>
    <row r="45" spans="2:2">
      <c r="B45" t="s">
        <v>177</v>
      </c>
    </row>
    <row r="46" spans="2:2">
      <c r="B46" t="s">
        <v>178</v>
      </c>
    </row>
    <row r="47" spans="2:2">
      <c r="B47" t="s">
        <v>179</v>
      </c>
    </row>
    <row r="48" spans="2:2">
      <c r="B48" t="s">
        <v>180</v>
      </c>
    </row>
    <row r="49" spans="2:2">
      <c r="B49" t="s">
        <v>181</v>
      </c>
    </row>
    <row r="50" spans="2:2">
      <c r="B50" t="s">
        <v>182</v>
      </c>
    </row>
    <row r="51" spans="2:2">
      <c r="B51" t="s">
        <v>183</v>
      </c>
    </row>
    <row r="52" spans="2:2">
      <c r="B52" t="s">
        <v>184</v>
      </c>
    </row>
    <row r="53" spans="2:2">
      <c r="B53" t="s">
        <v>185</v>
      </c>
    </row>
    <row r="54" spans="2:2">
      <c r="B54" t="s">
        <v>186</v>
      </c>
    </row>
    <row r="55" spans="2:2">
      <c r="B55" t="s">
        <v>187</v>
      </c>
    </row>
    <row r="56" spans="2:2">
      <c r="B56" t="s">
        <v>188</v>
      </c>
    </row>
    <row r="57" spans="2:2">
      <c r="B57" t="s">
        <v>189</v>
      </c>
    </row>
    <row r="58" spans="2:2">
      <c r="B58" t="s">
        <v>190</v>
      </c>
    </row>
    <row r="59" spans="2:2">
      <c r="B59" t="s">
        <v>191</v>
      </c>
    </row>
    <row r="60" spans="2:2">
      <c r="B60" t="s">
        <v>192</v>
      </c>
    </row>
    <row r="61" spans="2:2">
      <c r="B61" t="s">
        <v>193</v>
      </c>
    </row>
    <row r="62" spans="2:2">
      <c r="B62" t="s">
        <v>194</v>
      </c>
    </row>
    <row r="63" spans="2:2">
      <c r="B63" t="s">
        <v>195</v>
      </c>
    </row>
    <row r="64" spans="2:2">
      <c r="B64" t="s">
        <v>130</v>
      </c>
    </row>
    <row r="65" spans="2:2">
      <c r="B65" t="s">
        <v>133</v>
      </c>
    </row>
    <row r="66" spans="2:2">
      <c r="B66" t="s">
        <v>136</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第33号の２様式</vt:lpstr>
      <vt:lpstr>筆一覧_条例</vt:lpstr>
      <vt:lpstr>完了シート</vt:lpstr>
      <vt:lpstr>相違点一覧_工事</vt:lpstr>
      <vt:lpstr>相違点一覧_措置</vt:lpstr>
      <vt:lpstr>（参考）土地の形質の変更の種類</vt:lpstr>
      <vt:lpstr>マスタ_相違点一覧</vt:lpstr>
      <vt:lpstr>マスタ</vt:lpstr>
      <vt:lpstr>完了シート!Print_Area</vt:lpstr>
      <vt:lpstr>相違点一覧_工事!Print_Area</vt:lpstr>
      <vt:lpstr>相違点一覧_措置!Print_Area</vt:lpstr>
      <vt:lpstr>第33号の２様式!Print_Area</vt:lpstr>
      <vt:lpstr>筆一覧_条例!Print_Area</vt:lpstr>
      <vt:lpstr>完了シート!Print_Titles</vt:lpstr>
      <vt:lpstr>相違点一覧_工事!Print_Titles</vt:lpstr>
      <vt:lpstr>相違点一覧_措置!Print_Titles</vt:lpstr>
      <vt:lpstr>筆一覧_条例!Print_Titles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1</cp:revision>
  <dcterms:created xsi:type="dcterms:W3CDTF">2024-03-21T06:57:34Z</dcterms:created>
  <dcterms:modified xsi:type="dcterms:W3CDTF">2024-03-21T06:57:38Z</dcterms:modified>
  <cp:category/>
  <cp:contentStatus/>
</cp:coreProperties>
</file>