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2F7782AA-BEC1-4B92-A941-0852E0EE6E21}" xr6:coauthVersionLast="47" xr6:coauthVersionMax="47" xr10:uidLastSave="{00000000-0000-0000-0000-000000000000}"/>
  <bookViews>
    <workbookView xWindow="-108" yWindow="-108" windowWidth="23256" windowHeight="12576" tabRatio="689" xr2:uid="{00000000-000D-0000-FFFF-FFFF00000000}"/>
  </bookViews>
  <sheets>
    <sheet name="第31号様式" sheetId="2" r:id="rId1"/>
    <sheet name="筆一覧_地下水" sheetId="14" r:id="rId2"/>
    <sheet name="完了シート" sheetId="37" r:id="rId3"/>
    <sheet name="相違点一覧_工事" sheetId="38" r:id="rId4"/>
    <sheet name="相違点一覧_措置" sheetId="39" r:id="rId5"/>
    <sheet name="マスタ" sheetId="3" state="hidden" r:id="rId6"/>
  </sheets>
  <definedNames>
    <definedName name="_xlnm.Print_Area" localSheetId="2">完了シート!$B$1:$V$117</definedName>
    <definedName name="_xlnm.Print_Area" localSheetId="3">相違点一覧_工事!$A$1:$T$125</definedName>
    <definedName name="_xlnm.Print_Area" localSheetId="4">相違点一覧_措置!$A$1:$T$127</definedName>
    <definedName name="_xlnm.Print_Area" localSheetId="0">第31号様式!$B$1:$J$45</definedName>
    <definedName name="_xlnm.Print_Area" localSheetId="1">筆一覧_地下水!$A$1:$K$38</definedName>
    <definedName name="_xlnm.Print_Titles" localSheetId="2">完了シート!$5:$5</definedName>
    <definedName name="_xlnm.Print_Titles" localSheetId="3">相違点一覧_工事!$5:$5</definedName>
    <definedName name="_xlnm.Print_Titles" localSheetId="4">相違点一覧_措置!$5:$5</definedName>
    <definedName name="_xlnm.Print_Titles" localSheetId="1">筆一覧_地下水!$4:$5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27" i="39" l="1"/>
  <c r="S127" i="39"/>
  <c r="AD127" i="39" s="1"/>
  <c r="Z123" i="39"/>
  <c r="S123" i="39" s="1"/>
  <c r="AD123" i="39" s="1"/>
  <c r="Z122" i="39"/>
  <c r="S122" i="39" s="1"/>
  <c r="AD122" i="39" s="1"/>
  <c r="Z121" i="39"/>
  <c r="X120" i="39"/>
  <c r="V120" i="39"/>
  <c r="X119" i="39"/>
  <c r="V119" i="39"/>
  <c r="X118" i="39"/>
  <c r="V118" i="39"/>
  <c r="X117" i="39"/>
  <c r="V117" i="39"/>
  <c r="X116" i="39"/>
  <c r="V116" i="39"/>
  <c r="X115" i="39"/>
  <c r="V115" i="39"/>
  <c r="Z114" i="39"/>
  <c r="X113" i="39"/>
  <c r="V113" i="39"/>
  <c r="X112" i="39"/>
  <c r="V112" i="39"/>
  <c r="X111" i="39"/>
  <c r="V111" i="39"/>
  <c r="X110" i="39"/>
  <c r="V110" i="39"/>
  <c r="X109" i="39"/>
  <c r="V109" i="39"/>
  <c r="X108" i="39"/>
  <c r="V108" i="39"/>
  <c r="Z107" i="39"/>
  <c r="X106" i="39"/>
  <c r="V106" i="39"/>
  <c r="X105" i="39"/>
  <c r="V105" i="39"/>
  <c r="X104" i="39"/>
  <c r="V104" i="39"/>
  <c r="Z103" i="39"/>
  <c r="X102" i="39"/>
  <c r="V102" i="39"/>
  <c r="Z101" i="39"/>
  <c r="X100" i="39"/>
  <c r="V100" i="39"/>
  <c r="X99" i="39"/>
  <c r="V99" i="39"/>
  <c r="X98" i="39"/>
  <c r="V98" i="39"/>
  <c r="X97" i="39"/>
  <c r="V97" i="39"/>
  <c r="X96" i="39"/>
  <c r="V96" i="39"/>
  <c r="X95" i="39"/>
  <c r="V95" i="39"/>
  <c r="X94" i="39"/>
  <c r="V94" i="39"/>
  <c r="X93" i="39"/>
  <c r="V93" i="39"/>
  <c r="Z93" i="39" s="1"/>
  <c r="X92" i="39"/>
  <c r="V92" i="39"/>
  <c r="X91" i="39"/>
  <c r="V91" i="39"/>
  <c r="X90" i="39"/>
  <c r="V90" i="39"/>
  <c r="X89" i="39"/>
  <c r="V89" i="39"/>
  <c r="X88" i="39"/>
  <c r="V88" i="39"/>
  <c r="AD87" i="39"/>
  <c r="Z87" i="39"/>
  <c r="AD86" i="39"/>
  <c r="Z86" i="39"/>
  <c r="AD85" i="39"/>
  <c r="Z85" i="39"/>
  <c r="AD84" i="39"/>
  <c r="Z84" i="39"/>
  <c r="AD83" i="39"/>
  <c r="Z80" i="39"/>
  <c r="S80" i="39" s="1"/>
  <c r="AD80" i="39" s="1"/>
  <c r="Z79" i="39"/>
  <c r="X78" i="39"/>
  <c r="V78" i="39"/>
  <c r="Z78" i="39" s="1"/>
  <c r="X77" i="39"/>
  <c r="V77" i="39"/>
  <c r="X76" i="39"/>
  <c r="V76" i="39"/>
  <c r="X75" i="39"/>
  <c r="V75" i="39"/>
  <c r="X74" i="39"/>
  <c r="V74" i="39"/>
  <c r="X73" i="39"/>
  <c r="V73" i="39"/>
  <c r="X72" i="39"/>
  <c r="V72" i="39"/>
  <c r="Z72" i="39" s="1"/>
  <c r="X71" i="39"/>
  <c r="V71" i="39"/>
  <c r="X70" i="39"/>
  <c r="V70" i="39"/>
  <c r="X69" i="39"/>
  <c r="V69" i="39"/>
  <c r="X68" i="39"/>
  <c r="V68" i="39"/>
  <c r="X67" i="39"/>
  <c r="V67" i="39"/>
  <c r="X66" i="39"/>
  <c r="V66" i="39"/>
  <c r="Z66" i="39" s="1"/>
  <c r="X65" i="39"/>
  <c r="V65" i="39"/>
  <c r="X64" i="39"/>
  <c r="V64" i="39"/>
  <c r="X63" i="39"/>
  <c r="V63" i="39"/>
  <c r="Z62" i="39"/>
  <c r="Z61" i="39"/>
  <c r="Z60" i="39"/>
  <c r="Z59" i="39"/>
  <c r="Z57" i="39"/>
  <c r="Z56" i="39"/>
  <c r="Z54" i="39"/>
  <c r="Z53" i="39"/>
  <c r="Z51" i="39"/>
  <c r="Z50" i="39"/>
  <c r="Z48" i="39"/>
  <c r="X47" i="39"/>
  <c r="V47" i="39"/>
  <c r="X46" i="39"/>
  <c r="V46" i="39"/>
  <c r="X45" i="39"/>
  <c r="V45" i="39"/>
  <c r="X44" i="39"/>
  <c r="V44" i="39"/>
  <c r="X43" i="39"/>
  <c r="V43" i="39"/>
  <c r="X42" i="39"/>
  <c r="V42" i="39"/>
  <c r="X41" i="39"/>
  <c r="V41" i="39"/>
  <c r="X40" i="39"/>
  <c r="V40" i="39"/>
  <c r="Z39" i="39"/>
  <c r="X38" i="39"/>
  <c r="V38" i="39"/>
  <c r="Z38" i="39" s="1"/>
  <c r="X37" i="39"/>
  <c r="V37" i="39"/>
  <c r="X36" i="39"/>
  <c r="V36" i="39"/>
  <c r="X35" i="39"/>
  <c r="V35" i="39"/>
  <c r="X34" i="39"/>
  <c r="V34" i="39"/>
  <c r="X33" i="39"/>
  <c r="V33" i="39"/>
  <c r="X32" i="39"/>
  <c r="V32" i="39"/>
  <c r="Z32" i="39" s="1"/>
  <c r="X31" i="39"/>
  <c r="V31" i="39"/>
  <c r="Z30" i="39"/>
  <c r="X29" i="39"/>
  <c r="V29" i="39"/>
  <c r="X28" i="39"/>
  <c r="V28" i="39"/>
  <c r="X27" i="39"/>
  <c r="V27" i="39"/>
  <c r="X26" i="39"/>
  <c r="V26" i="39"/>
  <c r="X25" i="39"/>
  <c r="V25" i="39"/>
  <c r="X24" i="39"/>
  <c r="V24" i="39"/>
  <c r="Z24" i="39" s="1"/>
  <c r="X23" i="39"/>
  <c r="V23" i="39"/>
  <c r="X22" i="39"/>
  <c r="V22" i="39"/>
  <c r="X21" i="39"/>
  <c r="V21" i="39"/>
  <c r="X20" i="39"/>
  <c r="V20" i="39"/>
  <c r="X19" i="39"/>
  <c r="V19" i="39"/>
  <c r="X18" i="39"/>
  <c r="V18" i="39"/>
  <c r="Z18" i="39" s="1"/>
  <c r="X17" i="39"/>
  <c r="V17" i="39"/>
  <c r="X16" i="39"/>
  <c r="V16" i="39"/>
  <c r="Z15" i="39"/>
  <c r="Z14" i="39"/>
  <c r="Z13" i="39"/>
  <c r="Z12" i="39"/>
  <c r="Z11" i="39"/>
  <c r="Z10" i="39"/>
  <c r="S10" i="39" s="1"/>
  <c r="AD10" i="39" s="1"/>
  <c r="Z9" i="39"/>
  <c r="Z8" i="39"/>
  <c r="Z7" i="39"/>
  <c r="Z6" i="39"/>
  <c r="Z125" i="38"/>
  <c r="S125" i="38" s="1"/>
  <c r="AD125" i="38" s="1"/>
  <c r="Z121" i="38"/>
  <c r="S121" i="38" s="1"/>
  <c r="AD121" i="38" s="1"/>
  <c r="Z120" i="38"/>
  <c r="S120" i="38" s="1"/>
  <c r="AD120" i="38" s="1"/>
  <c r="Z119" i="38"/>
  <c r="X118" i="38"/>
  <c r="V118" i="38"/>
  <c r="X117" i="38"/>
  <c r="V117" i="38"/>
  <c r="X116" i="38"/>
  <c r="V116" i="38"/>
  <c r="X115" i="38"/>
  <c r="V115" i="38"/>
  <c r="X114" i="38"/>
  <c r="V114" i="38"/>
  <c r="X113" i="38"/>
  <c r="V113" i="38"/>
  <c r="Z112" i="38"/>
  <c r="X111" i="38"/>
  <c r="V111" i="38"/>
  <c r="X110" i="38"/>
  <c r="V110" i="38"/>
  <c r="X109" i="38"/>
  <c r="V109" i="38"/>
  <c r="X108" i="38"/>
  <c r="V108" i="38"/>
  <c r="X107" i="38"/>
  <c r="V107" i="38"/>
  <c r="X106" i="38"/>
  <c r="V106" i="38"/>
  <c r="Z105" i="38"/>
  <c r="X104" i="38"/>
  <c r="V104" i="38"/>
  <c r="X103" i="38"/>
  <c r="V103" i="38"/>
  <c r="X102" i="38"/>
  <c r="V102" i="38"/>
  <c r="Z101" i="38"/>
  <c r="X100" i="38"/>
  <c r="V100" i="38"/>
  <c r="Z99" i="38"/>
  <c r="X98" i="38"/>
  <c r="V98" i="38"/>
  <c r="X97" i="38"/>
  <c r="V97" i="38"/>
  <c r="X96" i="38"/>
  <c r="V96" i="38"/>
  <c r="X95" i="38"/>
  <c r="V95" i="38"/>
  <c r="X94" i="38"/>
  <c r="V94" i="38"/>
  <c r="X93" i="38"/>
  <c r="V93" i="38"/>
  <c r="X92" i="38"/>
  <c r="V92" i="38"/>
  <c r="X91" i="38"/>
  <c r="V91" i="38"/>
  <c r="X90" i="38"/>
  <c r="V90" i="38"/>
  <c r="X89" i="38"/>
  <c r="V89" i="38"/>
  <c r="X88" i="38"/>
  <c r="V88" i="38"/>
  <c r="X87" i="38"/>
  <c r="V87" i="38"/>
  <c r="X86" i="38"/>
  <c r="V86" i="38"/>
  <c r="AD85" i="38"/>
  <c r="Z85" i="38"/>
  <c r="AD84" i="38"/>
  <c r="Z84" i="38"/>
  <c r="AD83" i="38"/>
  <c r="Z83" i="38"/>
  <c r="AD82" i="38"/>
  <c r="Z82" i="38"/>
  <c r="AD81" i="38"/>
  <c r="Z78" i="38"/>
  <c r="S78" i="38" s="1"/>
  <c r="AD78" i="38" s="1"/>
  <c r="Z77" i="38"/>
  <c r="X76" i="38"/>
  <c r="V76" i="38"/>
  <c r="X75" i="38"/>
  <c r="V75" i="38"/>
  <c r="X74" i="38"/>
  <c r="V74" i="38"/>
  <c r="X73" i="38"/>
  <c r="V73" i="38"/>
  <c r="X72" i="38"/>
  <c r="V72" i="38"/>
  <c r="X71" i="38"/>
  <c r="V71" i="38"/>
  <c r="X70" i="38"/>
  <c r="V70" i="38"/>
  <c r="X69" i="38"/>
  <c r="V69" i="38"/>
  <c r="X68" i="38"/>
  <c r="V68" i="38"/>
  <c r="X67" i="38"/>
  <c r="V67" i="38"/>
  <c r="X66" i="38"/>
  <c r="V66" i="38"/>
  <c r="X65" i="38"/>
  <c r="V65" i="38"/>
  <c r="X64" i="38"/>
  <c r="V64" i="38"/>
  <c r="X63" i="38"/>
  <c r="V63" i="38"/>
  <c r="X62" i="38"/>
  <c r="V62" i="38"/>
  <c r="X61" i="38"/>
  <c r="V61" i="38"/>
  <c r="Z60" i="38"/>
  <c r="Z59" i="38"/>
  <c r="Z58" i="38"/>
  <c r="Z57" i="38"/>
  <c r="Z55" i="38"/>
  <c r="Z54" i="38"/>
  <c r="Z52" i="38"/>
  <c r="Z51" i="38"/>
  <c r="Z49" i="38"/>
  <c r="Z48" i="38"/>
  <c r="Z46" i="38"/>
  <c r="X45" i="38"/>
  <c r="V45" i="38"/>
  <c r="X44" i="38"/>
  <c r="V44" i="38"/>
  <c r="X43" i="38"/>
  <c r="V43" i="38"/>
  <c r="X42" i="38"/>
  <c r="V42" i="38"/>
  <c r="X41" i="38"/>
  <c r="V41" i="38"/>
  <c r="X40" i="38"/>
  <c r="V40" i="38"/>
  <c r="X39" i="38"/>
  <c r="V39" i="38"/>
  <c r="X38" i="38"/>
  <c r="V38" i="38"/>
  <c r="Z37" i="38"/>
  <c r="X36" i="38"/>
  <c r="V36" i="38"/>
  <c r="X35" i="38"/>
  <c r="V35" i="38"/>
  <c r="X34" i="38"/>
  <c r="V34" i="38"/>
  <c r="X33" i="38"/>
  <c r="V33" i="38"/>
  <c r="Z33" i="38" s="1"/>
  <c r="X32" i="38"/>
  <c r="V32" i="38"/>
  <c r="X31" i="38"/>
  <c r="V31" i="38"/>
  <c r="X30" i="38"/>
  <c r="V30" i="38"/>
  <c r="X29" i="38"/>
  <c r="V29" i="38"/>
  <c r="Z28" i="38"/>
  <c r="X27" i="38"/>
  <c r="V27" i="38"/>
  <c r="X26" i="38"/>
  <c r="V26" i="38"/>
  <c r="X25" i="38"/>
  <c r="V25" i="38"/>
  <c r="X24" i="38"/>
  <c r="V24" i="38"/>
  <c r="X23" i="38"/>
  <c r="V23" i="38"/>
  <c r="X22" i="38"/>
  <c r="V22" i="38"/>
  <c r="X21" i="38"/>
  <c r="V21" i="38"/>
  <c r="X20" i="38"/>
  <c r="V20" i="38"/>
  <c r="X19" i="38"/>
  <c r="V19" i="38"/>
  <c r="X18" i="38"/>
  <c r="V18" i="38"/>
  <c r="X17" i="38"/>
  <c r="V17" i="38"/>
  <c r="X16" i="38"/>
  <c r="V16" i="38"/>
  <c r="X15" i="38"/>
  <c r="V15" i="38"/>
  <c r="X14" i="38"/>
  <c r="V14" i="38"/>
  <c r="Z13" i="38"/>
  <c r="Z12" i="38"/>
  <c r="Z11" i="38"/>
  <c r="Z10" i="38"/>
  <c r="Z9" i="38"/>
  <c r="Z8" i="38"/>
  <c r="S8" i="38" s="1"/>
  <c r="AD8" i="38" s="1"/>
  <c r="Z7" i="38"/>
  <c r="Z6" i="38"/>
  <c r="AB117" i="37"/>
  <c r="AF114" i="37"/>
  <c r="AB113" i="37"/>
  <c r="U113" i="37" s="1"/>
  <c r="AF113" i="37" s="1"/>
  <c r="AB112" i="37"/>
  <c r="U112" i="37" s="1"/>
  <c r="AF112" i="37" s="1"/>
  <c r="AB111" i="37"/>
  <c r="Z110" i="37"/>
  <c r="X110" i="37"/>
  <c r="AB110" i="37" s="1"/>
  <c r="Z109" i="37"/>
  <c r="X109" i="37"/>
  <c r="Z108" i="37"/>
  <c r="X108" i="37"/>
  <c r="Z107" i="37"/>
  <c r="X107" i="37"/>
  <c r="Z106" i="37"/>
  <c r="X106" i="37"/>
  <c r="Z105" i="37"/>
  <c r="X105" i="37"/>
  <c r="AB104" i="37"/>
  <c r="Z103" i="37"/>
  <c r="X103" i="37"/>
  <c r="Z102" i="37"/>
  <c r="X102" i="37"/>
  <c r="Z101" i="37"/>
  <c r="X101" i="37"/>
  <c r="Z100" i="37"/>
  <c r="X100" i="37"/>
  <c r="Z99" i="37"/>
  <c r="X99" i="37"/>
  <c r="Z98" i="37"/>
  <c r="X98" i="37"/>
  <c r="AB97" i="37"/>
  <c r="Z96" i="37"/>
  <c r="X96" i="37"/>
  <c r="Z95" i="37"/>
  <c r="X95" i="37"/>
  <c r="Z94" i="37"/>
  <c r="X94" i="37"/>
  <c r="AB93" i="37"/>
  <c r="Z92" i="37"/>
  <c r="X92" i="37"/>
  <c r="AB91" i="37"/>
  <c r="AB90" i="37"/>
  <c r="AB89" i="37"/>
  <c r="Z88" i="37"/>
  <c r="X88" i="37"/>
  <c r="Z87" i="37"/>
  <c r="X87" i="37"/>
  <c r="Z86" i="37"/>
  <c r="X86" i="37"/>
  <c r="Z85" i="37"/>
  <c r="X85" i="37"/>
  <c r="Z84" i="37"/>
  <c r="X84" i="37"/>
  <c r="Z83" i="37"/>
  <c r="X83" i="37"/>
  <c r="AB83" i="37" s="1"/>
  <c r="Z82" i="37"/>
  <c r="X82" i="37"/>
  <c r="Z81" i="37"/>
  <c r="X81" i="37"/>
  <c r="Z80" i="37"/>
  <c r="X80" i="37"/>
  <c r="Z79" i="37"/>
  <c r="X79" i="37"/>
  <c r="Z78" i="37"/>
  <c r="X78" i="37"/>
  <c r="Z77" i="37"/>
  <c r="X77" i="37"/>
  <c r="AB77" i="37" s="1"/>
  <c r="Z76" i="37"/>
  <c r="X76" i="37"/>
  <c r="AF75" i="37"/>
  <c r="AB75" i="37"/>
  <c r="AF74" i="37"/>
  <c r="AB74" i="37"/>
  <c r="AF73" i="37"/>
  <c r="AB73" i="37"/>
  <c r="AF72" i="37"/>
  <c r="AB72" i="37"/>
  <c r="AF71" i="37"/>
  <c r="AB68" i="37"/>
  <c r="AB67" i="37"/>
  <c r="Z66" i="37"/>
  <c r="X66" i="37"/>
  <c r="Z65" i="37"/>
  <c r="X65" i="37"/>
  <c r="Z64" i="37"/>
  <c r="X64" i="37"/>
  <c r="Z63" i="37"/>
  <c r="X63" i="37"/>
  <c r="Z62" i="37"/>
  <c r="X62" i="37"/>
  <c r="Z61" i="37"/>
  <c r="X61" i="37"/>
  <c r="Z60" i="37"/>
  <c r="X60" i="37"/>
  <c r="Z59" i="37"/>
  <c r="X59" i="37"/>
  <c r="Z58" i="37"/>
  <c r="X58" i="37"/>
  <c r="Z57" i="37"/>
  <c r="X57" i="37"/>
  <c r="Z56" i="37"/>
  <c r="X56" i="37"/>
  <c r="Z55" i="37"/>
  <c r="X55" i="37"/>
  <c r="Z54" i="37"/>
  <c r="X54" i="37"/>
  <c r="Z53" i="37"/>
  <c r="X53" i="37"/>
  <c r="Z52" i="37"/>
  <c r="X52" i="37"/>
  <c r="Z51" i="37"/>
  <c r="X51" i="37"/>
  <c r="AB50" i="37"/>
  <c r="U50" i="37" s="1"/>
  <c r="AF50" i="37" s="1"/>
  <c r="AB49" i="37"/>
  <c r="U49" i="37" s="1"/>
  <c r="AF49" i="37" s="1"/>
  <c r="AB48" i="37"/>
  <c r="U48" i="37" s="1"/>
  <c r="AF48" i="37" s="1"/>
  <c r="AB47" i="37"/>
  <c r="Z46" i="37"/>
  <c r="X46" i="37"/>
  <c r="AC45" i="37"/>
  <c r="Z45" i="37"/>
  <c r="X45" i="37"/>
  <c r="AC44" i="37"/>
  <c r="Z44" i="37"/>
  <c r="X44" i="37"/>
  <c r="AB43" i="37"/>
  <c r="Z42" i="37"/>
  <c r="X42" i="37"/>
  <c r="Z41" i="37"/>
  <c r="X41" i="37"/>
  <c r="Z40" i="37"/>
  <c r="X40" i="37"/>
  <c r="Z39" i="37"/>
  <c r="X39" i="37"/>
  <c r="Z38" i="37"/>
  <c r="X38" i="37"/>
  <c r="AB38" i="37" s="1"/>
  <c r="Z37" i="37"/>
  <c r="X37" i="37"/>
  <c r="Z36" i="37"/>
  <c r="X36" i="37"/>
  <c r="Z35" i="37"/>
  <c r="X35" i="37"/>
  <c r="AB34" i="37"/>
  <c r="Z33" i="37"/>
  <c r="X33" i="37"/>
  <c r="Z32" i="37"/>
  <c r="X32" i="37"/>
  <c r="Z31" i="37"/>
  <c r="X31" i="37"/>
  <c r="Z30" i="37"/>
  <c r="X30" i="37"/>
  <c r="AB30" i="37" s="1"/>
  <c r="Z29" i="37"/>
  <c r="X29" i="37"/>
  <c r="Z28" i="37"/>
  <c r="X28" i="37"/>
  <c r="AB27" i="37"/>
  <c r="Z26" i="37"/>
  <c r="X26" i="37"/>
  <c r="Z25" i="37"/>
  <c r="X25" i="37"/>
  <c r="AB25" i="37" s="1"/>
  <c r="Z24" i="37"/>
  <c r="X24" i="37"/>
  <c r="Z23" i="37"/>
  <c r="X23" i="37"/>
  <c r="Z22" i="37"/>
  <c r="X22" i="37"/>
  <c r="Z21" i="37"/>
  <c r="X21" i="37"/>
  <c r="Z20" i="37"/>
  <c r="X20" i="37"/>
  <c r="Z19" i="37"/>
  <c r="X19" i="37"/>
  <c r="AB19" i="37" s="1"/>
  <c r="AB17" i="37"/>
  <c r="AB16" i="37"/>
  <c r="AB15" i="37"/>
  <c r="AB14" i="37"/>
  <c r="AB13" i="37"/>
  <c r="AB12" i="37"/>
  <c r="U12" i="37" s="1"/>
  <c r="AF12" i="37" s="1"/>
  <c r="AB11" i="37"/>
  <c r="AB10" i="37"/>
  <c r="U10" i="37" s="1"/>
  <c r="AF10" i="37" s="1"/>
  <c r="AB9" i="37"/>
  <c r="AB8" i="37"/>
  <c r="AB7" i="37"/>
  <c r="AB6" i="37"/>
  <c r="Z95" i="38" l="1"/>
  <c r="AB28" i="37"/>
  <c r="AB46" i="37"/>
  <c r="AB31" i="37"/>
  <c r="AB44" i="37"/>
  <c r="AB51" i="37"/>
  <c r="AB57" i="37"/>
  <c r="Z119" i="39"/>
  <c r="Z34" i="39"/>
  <c r="Z115" i="39"/>
  <c r="Z91" i="38"/>
  <c r="Z117" i="38"/>
  <c r="AB29" i="37"/>
  <c r="AB62" i="37"/>
  <c r="AB107" i="37"/>
  <c r="Z43" i="39"/>
  <c r="Z92" i="39"/>
  <c r="Z98" i="39"/>
  <c r="Z105" i="39"/>
  <c r="Z118" i="39"/>
  <c r="Z112" i="39"/>
  <c r="Z88" i="39"/>
  <c r="Z94" i="39"/>
  <c r="Z100" i="39"/>
  <c r="Z91" i="39"/>
  <c r="Z97" i="39"/>
  <c r="Z63" i="38"/>
  <c r="Z75" i="38"/>
  <c r="Z23" i="38"/>
  <c r="Z42" i="38"/>
  <c r="Z36" i="38"/>
  <c r="Z111" i="38"/>
  <c r="Z19" i="38"/>
  <c r="Z87" i="38"/>
  <c r="Z106" i="38"/>
  <c r="Z26" i="38"/>
  <c r="Z20" i="38"/>
  <c r="Z15" i="38"/>
  <c r="Z21" i="38"/>
  <c r="Z27" i="38"/>
  <c r="Z108" i="38"/>
  <c r="S6" i="38"/>
  <c r="AD6" i="38" s="1"/>
  <c r="AB37" i="37"/>
  <c r="AB39" i="37"/>
  <c r="AB52" i="37"/>
  <c r="AB53" i="37"/>
  <c r="AB59" i="37"/>
  <c r="AB65" i="37"/>
  <c r="AB101" i="37"/>
  <c r="Z77" i="39"/>
  <c r="S11" i="39"/>
  <c r="AD11" i="39" s="1"/>
  <c r="Z25" i="39"/>
  <c r="Z45" i="39"/>
  <c r="S61" i="39"/>
  <c r="AD61" i="39" s="1"/>
  <c r="Z109" i="39"/>
  <c r="Z116" i="39"/>
  <c r="Z70" i="39"/>
  <c r="Z111" i="39"/>
  <c r="Z31" i="38"/>
  <c r="Z71" i="38"/>
  <c r="Z92" i="38"/>
  <c r="Z98" i="38"/>
  <c r="Z39" i="38"/>
  <c r="Z67" i="38"/>
  <c r="Z114" i="38"/>
  <c r="AB103" i="37"/>
  <c r="AB56" i="37"/>
  <c r="AB22" i="37"/>
  <c r="AB60" i="37"/>
  <c r="AB96" i="37"/>
  <c r="Z20" i="39"/>
  <c r="Z26" i="39"/>
  <c r="Z113" i="39"/>
  <c r="Z67" i="39"/>
  <c r="Z120" i="39"/>
  <c r="Z21" i="39"/>
  <c r="Z40" i="39"/>
  <c r="Z74" i="39"/>
  <c r="Z89" i="39"/>
  <c r="Z108" i="39"/>
  <c r="S6" i="39"/>
  <c r="AD6" i="39" s="1"/>
  <c r="Z16" i="39"/>
  <c r="Z35" i="39"/>
  <c r="Z41" i="39"/>
  <c r="Z63" i="39"/>
  <c r="Z90" i="39"/>
  <c r="Z102" i="39"/>
  <c r="Z23" i="39"/>
  <c r="Z42" i="39"/>
  <c r="Z110" i="39"/>
  <c r="S49" i="39"/>
  <c r="AD49" i="39" s="1"/>
  <c r="Z76" i="39"/>
  <c r="Z17" i="38"/>
  <c r="Z34" i="38"/>
  <c r="Z62" i="38"/>
  <c r="Z100" i="38"/>
  <c r="Z107" i="38"/>
  <c r="Z113" i="38"/>
  <c r="Z35" i="38"/>
  <c r="Z41" i="38"/>
  <c r="Z89" i="38"/>
  <c r="Z18" i="38"/>
  <c r="Z69" i="38"/>
  <c r="Z90" i="38"/>
  <c r="Z115" i="38"/>
  <c r="Z14" i="38"/>
  <c r="Z43" i="38"/>
  <c r="Z64" i="38"/>
  <c r="Z70" i="38"/>
  <c r="Z38" i="38"/>
  <c r="Z97" i="38"/>
  <c r="Z104" i="38"/>
  <c r="Z65" i="38"/>
  <c r="S59" i="38"/>
  <c r="AD59" i="38" s="1"/>
  <c r="Z72" i="38"/>
  <c r="AB61" i="37"/>
  <c r="AB82" i="37"/>
  <c r="U8" i="37"/>
  <c r="AF8" i="37" s="1"/>
  <c r="AB20" i="37"/>
  <c r="AB78" i="37"/>
  <c r="AB99" i="37"/>
  <c r="AB33" i="37"/>
  <c r="AB45" i="37"/>
  <c r="AB58" i="37"/>
  <c r="AB79" i="37"/>
  <c r="AB85" i="37"/>
  <c r="AB21" i="37"/>
  <c r="AB24" i="37"/>
  <c r="AB40" i="37"/>
  <c r="AB86" i="37"/>
  <c r="AB23" i="37"/>
  <c r="AB41" i="37"/>
  <c r="AB95" i="37"/>
  <c r="AB102" i="37"/>
  <c r="AB108" i="37"/>
  <c r="Z75" i="39"/>
  <c r="Z19" i="39"/>
  <c r="Z31" i="39"/>
  <c r="Z37" i="39"/>
  <c r="Z44" i="39"/>
  <c r="Z65" i="39"/>
  <c r="Z95" i="39"/>
  <c r="Z71" i="39"/>
  <c r="Z96" i="39"/>
  <c r="Z27" i="39"/>
  <c r="Z33" i="39"/>
  <c r="Z46" i="39"/>
  <c r="Z22" i="39"/>
  <c r="Z28" i="39"/>
  <c r="Z47" i="39"/>
  <c r="Z68" i="39"/>
  <c r="Z73" i="39"/>
  <c r="Z104" i="39"/>
  <c r="Z117" i="39"/>
  <c r="S8" i="39"/>
  <c r="AD8" i="39" s="1"/>
  <c r="Z17" i="39"/>
  <c r="Z29" i="39"/>
  <c r="Z36" i="39"/>
  <c r="Z64" i="39"/>
  <c r="Z69" i="39"/>
  <c r="Z99" i="39"/>
  <c r="Z106" i="39"/>
  <c r="Z74" i="38"/>
  <c r="Z94" i="38"/>
  <c r="Z32" i="38"/>
  <c r="Z16" i="38"/>
  <c r="S9" i="38"/>
  <c r="AD9" i="38" s="1"/>
  <c r="Z22" i="38"/>
  <c r="Z102" i="38"/>
  <c r="Z44" i="38"/>
  <c r="Z76" i="38"/>
  <c r="Z96" i="38"/>
  <c r="Z103" i="38"/>
  <c r="Z109" i="38"/>
  <c r="Z29" i="38"/>
  <c r="Z45" i="38"/>
  <c r="Z66" i="38"/>
  <c r="Z86" i="38"/>
  <c r="Z116" i="38"/>
  <c r="Z61" i="38"/>
  <c r="Z110" i="38"/>
  <c r="Z40" i="38"/>
  <c r="Z24" i="38"/>
  <c r="Z25" i="38"/>
  <c r="Z73" i="38"/>
  <c r="Z93" i="38"/>
  <c r="Z30" i="38"/>
  <c r="S47" i="38"/>
  <c r="AD47" i="38" s="1"/>
  <c r="Z68" i="38"/>
  <c r="Z88" i="38"/>
  <c r="Z118" i="38"/>
  <c r="AB35" i="37"/>
  <c r="AB63" i="37"/>
  <c r="AB84" i="37"/>
  <c r="AB98" i="37"/>
  <c r="AB109" i="37"/>
  <c r="AB92" i="37"/>
  <c r="AB36" i="37"/>
  <c r="AB64" i="37"/>
  <c r="AB42" i="37"/>
  <c r="AB54" i="37"/>
  <c r="AB80" i="37"/>
  <c r="AB94" i="37"/>
  <c r="AB105" i="37"/>
  <c r="AB26" i="37"/>
  <c r="AB100" i="37"/>
  <c r="AB106" i="37"/>
  <c r="AB55" i="37"/>
  <c r="AB81" i="37"/>
  <c r="AB87" i="37"/>
  <c r="AB66" i="37"/>
  <c r="AB76" i="37"/>
  <c r="AB88" i="37"/>
  <c r="AB32" i="37"/>
  <c r="U6" i="37"/>
  <c r="AF6" i="37" s="1"/>
  <c r="F41" i="14"/>
  <c r="E42" i="14" s="1"/>
  <c r="E19" i="2" s="1"/>
  <c r="E41" i="14"/>
  <c r="N35" i="14"/>
  <c r="C35" i="14"/>
  <c r="N34" i="14"/>
  <c r="C34" i="14"/>
  <c r="N33" i="14"/>
  <c r="C33" i="14"/>
  <c r="N32" i="14"/>
  <c r="C32" i="14"/>
  <c r="N31" i="14"/>
  <c r="C31" i="14"/>
  <c r="N30" i="14"/>
  <c r="C30" i="14"/>
  <c r="N29" i="14"/>
  <c r="C29" i="14"/>
  <c r="N28" i="14"/>
  <c r="C28" i="14"/>
  <c r="N27" i="14"/>
  <c r="C27" i="14"/>
  <c r="N26" i="14"/>
  <c r="C26" i="14"/>
  <c r="N25" i="14"/>
  <c r="C25" i="14"/>
  <c r="N24" i="14"/>
  <c r="C24" i="14"/>
  <c r="N23" i="14"/>
  <c r="C23" i="14"/>
  <c r="N22" i="14"/>
  <c r="C22" i="14"/>
  <c r="N21" i="14"/>
  <c r="C21" i="14"/>
  <c r="N20" i="14"/>
  <c r="C20" i="14"/>
  <c r="N19" i="14"/>
  <c r="C19" i="14"/>
  <c r="N18" i="14"/>
  <c r="C18" i="14"/>
  <c r="N17" i="14"/>
  <c r="C17" i="14"/>
  <c r="N16" i="14"/>
  <c r="C16" i="14"/>
  <c r="N15" i="14"/>
  <c r="C15" i="14"/>
  <c r="N14" i="14"/>
  <c r="C14" i="14"/>
  <c r="N13" i="14"/>
  <c r="C13" i="14"/>
  <c r="N12" i="14"/>
  <c r="C12" i="14"/>
  <c r="N11" i="14"/>
  <c r="C11" i="14"/>
  <c r="N10" i="14"/>
  <c r="C10" i="14"/>
  <c r="N9" i="14"/>
  <c r="C9" i="14"/>
  <c r="N8" i="14"/>
  <c r="C8" i="14"/>
  <c r="N7" i="14"/>
  <c r="C7" i="14"/>
  <c r="N6" i="14"/>
  <c r="C6" i="14"/>
  <c r="N32" i="2"/>
  <c r="N31" i="2"/>
  <c r="N30" i="2"/>
  <c r="N29" i="2"/>
  <c r="N41" i="2"/>
  <c r="N40" i="2"/>
  <c r="U76" i="37" l="1"/>
  <c r="AF76" i="37" s="1"/>
  <c r="U105" i="37"/>
  <c r="AF105" i="37" s="1"/>
  <c r="S115" i="39"/>
  <c r="AD115" i="39" s="1"/>
  <c r="U98" i="37"/>
  <c r="AF98" i="37" s="1"/>
  <c r="S31" i="39"/>
  <c r="AD31" i="39" s="1"/>
  <c r="S108" i="39"/>
  <c r="AD108" i="39" s="1"/>
  <c r="S14" i="38"/>
  <c r="AD14" i="38" s="1"/>
  <c r="S113" i="38"/>
  <c r="AD113" i="38" s="1"/>
  <c r="S38" i="38"/>
  <c r="AD38" i="38" s="1"/>
  <c r="U19" i="37"/>
  <c r="AF19" i="37" s="1"/>
  <c r="S40" i="39"/>
  <c r="AD40" i="39" s="1"/>
  <c r="S88" i="39"/>
  <c r="S16" i="39"/>
  <c r="AD16" i="39" s="1"/>
  <c r="S63" i="39"/>
  <c r="AD63" i="39" s="1"/>
  <c r="S106" i="38"/>
  <c r="AD106" i="38" s="1"/>
  <c r="S61" i="38"/>
  <c r="AD61" i="38" s="1"/>
  <c r="S86" i="38"/>
  <c r="AD86" i="38" s="1"/>
  <c r="S29" i="38"/>
  <c r="AD29" i="38" s="1"/>
  <c r="U28" i="37"/>
  <c r="AF28" i="37" s="1"/>
  <c r="U51" i="37"/>
  <c r="AF51" i="37" s="1"/>
  <c r="U35" i="37"/>
  <c r="AF35" i="37" s="1"/>
  <c r="N10" i="2"/>
  <c r="N8" i="2"/>
  <c r="N9" i="2"/>
  <c r="N36" i="2" l="1"/>
  <c r="N35" i="2"/>
  <c r="N34" i="2"/>
  <c r="N28" i="2"/>
  <c r="N26" i="2" l="1"/>
  <c r="N25" i="2"/>
  <c r="N24" i="2"/>
  <c r="N23" i="2"/>
  <c r="N18" i="2"/>
  <c r="N22" i="2" l="1"/>
  <c r="N21" i="2" l="1"/>
  <c r="N17" i="2"/>
  <c r="N16" i="2"/>
  <c r="N13" i="2"/>
  <c r="N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9FA182E2-A272-47EA-AB8B-905C8338972C}">
      <text>
        <r>
          <rPr>
            <sz val="9"/>
            <color indexed="81"/>
            <rFont val="MS P ゴシック"/>
            <family val="3"/>
            <charset val="128"/>
          </rPr>
          <t>分割提出の場合は届出ごとに連番などをご記入ください。
例：その１、その２</t>
        </r>
      </text>
    </comment>
    <comment ref="H5" authorId="0" shapeId="0" xr:uid="{646F8851-E5F3-4DC4-B5F0-06E70CB48256}">
      <text>
        <r>
          <rPr>
            <sz val="9"/>
            <color indexed="81"/>
            <rFont val="MS P ゴシック"/>
            <family val="3"/>
            <charset val="128"/>
          </rPr>
          <t>・届出日（窓口受理日、電子申請日）又は、届出日から、過去数日以内の日付を記載してください。
・日付は「YYYY/MM/DD」形式でご記入ください。
（例：2023/04/01）</t>
        </r>
      </text>
    </comment>
    <comment ref="G8" authorId="0" shapeId="0" xr:uid="{3EBB71D6-E9C9-432E-8849-A183BF64D436}">
      <text>
        <r>
          <rPr>
            <sz val="9"/>
            <color indexed="81"/>
            <rFont val="MS P ゴシック"/>
            <family val="3"/>
            <charset val="128"/>
          </rPr>
          <t>届出者が法人である場合は所在地、個人である場合は住所を記入してください。</t>
        </r>
      </text>
    </comment>
    <comment ref="G9" authorId="0" shapeId="0" xr:uid="{7AB48225-5878-4F23-A12C-42362A0B6DAD}">
      <text>
        <r>
          <rPr>
            <sz val="9"/>
            <color indexed="81"/>
            <rFont val="MS P ゴシック"/>
            <family val="3"/>
            <charset val="128"/>
          </rPr>
          <t>届出者が法人の場合のみ、法人名を記入してください。</t>
        </r>
      </text>
    </comment>
    <comment ref="G10" authorId="0" shapeId="0" xr:uid="{1270EA45-6179-4E09-AA48-0AEAD0737424}">
      <text>
        <r>
          <rPr>
            <sz val="9"/>
            <color indexed="81"/>
            <rFont val="MS P ゴシック"/>
            <family val="3"/>
            <charset val="128"/>
          </rPr>
          <t>・届出者が法人である場合には、役職及び氏名を、個人の場合は個人名を記入してください。
・なお、法人の場合において代表者以外が届出者となる場合には、その者が届出権限を有していることが確認できる資料を別途添付してください。</t>
        </r>
      </text>
    </comment>
    <comment ref="F13" authorId="0" shapeId="0" xr:uid="{53DA9498-9415-4572-AB10-5E4FFFE49997}">
      <text>
        <r>
          <rPr>
            <sz val="9"/>
            <color indexed="81"/>
            <rFont val="MS P ゴシック"/>
            <family val="3"/>
            <charset val="128"/>
          </rPr>
          <t>リストより選択してください。</t>
        </r>
      </text>
    </comment>
    <comment ref="E17" authorId="0" shapeId="0" xr:uid="{FFE03C73-FFA3-49D9-A672-4A87D40C8EA2}">
      <text>
        <r>
          <rPr>
            <sz val="9"/>
            <color indexed="81"/>
            <rFont val="MS P ゴシック"/>
            <family val="3"/>
            <charset val="128"/>
          </rPr>
          <t>・リストより選択してください。
・区市町村が異なる場合は左側の展開ボタンより追加行を表示してご記入ください。</t>
        </r>
      </text>
    </comment>
    <comment ref="F17" authorId="0" shapeId="0" xr:uid="{F9C45607-FCDF-45E7-981D-22AE0B78A32D}">
      <text>
        <r>
          <rPr>
            <sz val="9"/>
            <color indexed="81"/>
            <rFont val="MS P ゴシック"/>
            <family val="3"/>
            <charset val="128"/>
          </rPr>
          <t>複数の所在地を入力する場合は「、」で区切って、セル内に列挙してください。</t>
        </r>
      </text>
    </comment>
    <comment ref="E19" authorId="0" shapeId="0" xr:uid="{B72A73C4-7ECB-4737-B405-15C20093997A}">
      <text>
        <r>
          <rPr>
            <sz val="9"/>
            <color indexed="81"/>
            <rFont val="MS P ゴシック"/>
            <family val="3"/>
            <charset val="128"/>
          </rPr>
          <t>シート「筆一覧」よりご記入ください。</t>
        </r>
      </text>
    </comment>
    <comment ref="E21" authorId="0" shapeId="0" xr:uid="{123118FE-6073-4B73-A31B-D332E3229B48}">
      <text>
        <r>
          <rPr>
            <sz val="9"/>
            <color indexed="81"/>
            <rFont val="MS P ゴシック"/>
            <family val="3"/>
            <charset val="128"/>
          </rPr>
          <t>・日付は「YYYY/MM/DD」形式でご記入ください。
（例：2023/04/01）</t>
        </r>
      </text>
    </comment>
    <comment ref="G21" authorId="0" shapeId="0" xr:uid="{2FAC3C0B-0B7C-453F-8B8C-C9C6832223DC}">
      <text>
        <r>
          <rPr>
            <sz val="9"/>
            <color indexed="81"/>
            <rFont val="MS P ゴシック"/>
            <family val="3"/>
            <charset val="128"/>
          </rPr>
          <t>・終期は、汚染土壌の処理を確認した日や地下水測定の結果を受理した日等拡散防止対策の完了日を記入してください。
・日付は「YYYY/MM/DD」形式でご記入ください。
（例：2023/04/01）</t>
        </r>
      </text>
    </comment>
    <comment ref="E22" authorId="0" shapeId="0" xr:uid="{2C10134F-BAC4-4EE1-8395-57D0DE56A494}">
      <text>
        <r>
          <rPr>
            <sz val="9"/>
            <color indexed="81"/>
            <rFont val="MS P ゴシック"/>
            <family val="3"/>
            <charset val="128"/>
          </rPr>
          <t xml:space="preserve">リストより選択してください。
</t>
        </r>
      </text>
    </comment>
    <comment ref="E27" authorId="0" shapeId="0" xr:uid="{32C6935F-3489-4565-A124-888C4767BC7A}">
      <text>
        <r>
          <rPr>
            <sz val="9"/>
            <color indexed="81"/>
            <rFont val="MS P ゴシック"/>
            <family val="3"/>
            <charset val="128"/>
          </rPr>
          <t xml:space="preserve">・リストより選択してください。
・法７条９項、または措置完了報告書、または工事完了報告書と同時提出の場合は「○環改化完第○号のとおり」または「〇環多改完第○号のとおり」を選択してください。
</t>
        </r>
      </text>
    </comment>
    <comment ref="E28" authorId="0" shapeId="0" xr:uid="{1C1F49E7-0C44-4302-974A-644AC350C1FB}">
      <text>
        <r>
          <rPr>
            <sz val="9"/>
            <color indexed="81"/>
            <rFont val="MS P ゴシック"/>
            <family val="3"/>
            <charset val="128"/>
          </rPr>
          <t>リストより選択してください。</t>
        </r>
      </text>
    </comment>
    <comment ref="E33" authorId="0" shapeId="0" xr:uid="{CA189795-5E2C-4CC4-8C4E-909969CA5F8C}">
      <text>
        <r>
          <rPr>
            <sz val="9"/>
            <color indexed="81"/>
            <rFont val="MS P ゴシック"/>
            <family val="3"/>
            <charset val="128"/>
          </rPr>
          <t>・リストより選択してください。
・法７条９項、または措置完了報告書、または工事完了報告書と同時提出の場合は「○環改化完第○号のとおり」または「〇環多改完第○号のとおり」を選択してください。</t>
        </r>
      </text>
    </comment>
    <comment ref="E34" authorId="0" shapeId="0" xr:uid="{C4DAF0C2-F809-4128-A0D0-071B5521D691}">
      <text>
        <r>
          <rPr>
            <sz val="9"/>
            <color indexed="81"/>
            <rFont val="MS P ゴシック"/>
            <family val="3"/>
            <charset val="128"/>
          </rPr>
          <t>リスト選択または自由入力より記入してください。</t>
        </r>
      </text>
    </comment>
    <comment ref="C38" authorId="0" shapeId="0" xr:uid="{929EA71B-E1FF-48B9-95B5-B36285079F2B}">
      <text>
        <r>
          <rPr>
            <sz val="9"/>
            <color indexed="81"/>
            <rFont val="MS P ゴシック"/>
            <family val="3"/>
            <charset val="128"/>
          </rPr>
          <t xml:space="preserve">ここの欄には何も記入しないでください。
</t>
        </r>
      </text>
    </comment>
    <comment ref="C39" authorId="0" shapeId="0" xr:uid="{E23A399E-4850-4EA6-B19E-29A189D3E2A5}">
      <text>
        <r>
          <rPr>
            <sz val="9"/>
            <color indexed="81"/>
            <rFont val="MS P ゴシック"/>
            <family val="3"/>
            <charset val="128"/>
          </rPr>
          <t>・担当者（届出者と同じ組織に属する者に限る。）の連絡先を記載してください。
・また、届出者と異なる組織に属する者で届出書の内容が分かる者の連絡先は必要に応じて併記してください。
・なお、連絡先の名前と返送用封筒の宛名が異なる場合には、送り状等にその旨を記載してください。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315E0A50-4103-4A0F-8753-D800622128C5}">
      <text>
        <r>
          <rPr>
            <sz val="9"/>
            <color indexed="81"/>
            <rFont val="MS P ゴシック"/>
            <family val="3"/>
            <charset val="128"/>
          </rPr>
          <t xml:space="preserve">左から「区市町村名」「町名」「丁目名」「番地名」を入力してください。
区市町村
・リストより選択してください。
</t>
        </r>
      </text>
    </comment>
    <comment ref="H4" authorId="0" shapeId="0" xr:uid="{3F6A3D06-3255-4CD8-BD06-62E05DFC7DF9}">
      <text>
        <r>
          <rPr>
            <sz val="9"/>
            <color indexed="81"/>
            <rFont val="MS P ゴシック"/>
            <family val="3"/>
            <charset val="128"/>
          </rPr>
          <t>無地番、道、水の場合は、「区市町村」と「無地番道水」へ記入してください。その他項目の入力は不要です。</t>
        </r>
      </text>
    </comment>
    <comment ref="I4" authorId="0" shapeId="0" xr:uid="{5BB9D2E0-CB73-431E-8D68-A69F86A75F24}">
      <text>
        <r>
          <rPr>
            <sz val="9"/>
            <color indexed="81"/>
            <rFont val="MS P ゴシック"/>
            <family val="3"/>
            <charset val="128"/>
          </rPr>
          <t>・一部の土地が対象となる場合は「一部」を選択してください。
・リストより選択してください。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92F6F512-7695-4F50-93C2-720C663379B1}">
      <text>
        <r>
          <rPr>
            <sz val="9"/>
            <color indexed="81"/>
            <rFont val="MS P ゴシック"/>
            <family val="3"/>
            <charset val="128"/>
          </rPr>
          <t>措置（対策）を講じた台帳面積を記入してください。</t>
        </r>
      </text>
    </comment>
    <comment ref="B8" authorId="0" shapeId="0" xr:uid="{B7EE1B17-5832-42A9-BE38-6E8909801DE1}">
      <text>
        <r>
          <rPr>
            <sz val="9"/>
            <color indexed="81"/>
            <rFont val="MS P ゴシック"/>
            <family val="3"/>
            <charset val="128"/>
          </rPr>
          <t>区域指定の解除を希望する区画数と面積を記入してください。</t>
        </r>
      </text>
    </comment>
    <comment ref="B10" authorId="0" shapeId="0" xr:uid="{BD1DE92F-12F1-495E-8D57-20FFDDFD4C79}">
      <text>
        <r>
          <rPr>
            <sz val="9"/>
            <color indexed="81"/>
            <rFont val="MS P ゴシック"/>
            <family val="3"/>
            <charset val="128"/>
          </rPr>
          <t>要措置区域の指定を解除し、形質変更時要届出区域への指定を希望する区画数と面積を記入してください。</t>
        </r>
      </text>
    </comment>
    <comment ref="B13" authorId="0" shapeId="0" xr:uid="{23CF2E62-1FCC-4A9D-BE24-C5536E5EAC23}">
      <text>
        <r>
          <rPr>
            <sz val="9"/>
            <color indexed="81"/>
            <rFont val="MS P ゴシック"/>
            <family val="3"/>
            <charset val="128"/>
          </rPr>
          <t>・土地の形質の変更後、表層に含有量基準を超過した土壌が残置される場合は、舗装や盛土等による措置をリストより選択又は自由入力で記載してください。
・リストの値はシート「（参考）土地の形質の変更の種類」を参照してください。</t>
        </r>
      </text>
    </comment>
    <comment ref="B19" authorId="0" shapeId="0" xr:uid="{CE23739C-F032-45AD-868C-B2DFA29CDC5D}">
      <text>
        <r>
          <rPr>
            <sz val="9"/>
            <color indexed="81"/>
            <rFont val="MS P ゴシック"/>
            <family val="3"/>
            <charset val="128"/>
          </rPr>
          <t xml:space="preserve">該当する項目にリストより「●」を選択してください。
</t>
        </r>
      </text>
    </comment>
    <comment ref="B28" authorId="0" shapeId="0" xr:uid="{5376EF6C-C4CA-47CA-A7D2-6FC298699D75}">
      <text>
        <r>
          <rPr>
            <sz val="9"/>
            <color indexed="81"/>
            <rFont val="MS P ゴシック"/>
            <family val="3"/>
            <charset val="128"/>
          </rPr>
          <t xml:space="preserve">該当する項目にリストより「●」を選択してください。
</t>
        </r>
      </text>
    </comment>
    <comment ref="B35" authorId="0" shapeId="0" xr:uid="{566712CF-A9E6-44FF-9C84-4DF4ABEAF913}">
      <text>
        <r>
          <rPr>
            <sz val="9"/>
            <color indexed="81"/>
            <rFont val="MS P ゴシック"/>
            <family val="3"/>
            <charset val="128"/>
          </rPr>
          <t xml:space="preserve">該当する項目にリストより「●」を選択してください。
</t>
        </r>
      </text>
    </comment>
    <comment ref="B44" authorId="0" shapeId="0" xr:uid="{6C94DE63-0448-4415-8579-79EC024D765D}">
      <text>
        <r>
          <rPr>
            <sz val="9"/>
            <color indexed="81"/>
            <rFont val="MS P ゴシック"/>
            <family val="3"/>
            <charset val="128"/>
          </rPr>
          <t xml:space="preserve">該当する項目にリストより「●」を選択してください。
</t>
        </r>
      </text>
    </comment>
    <comment ref="B48" authorId="0" shapeId="0" xr:uid="{D98D2107-D04C-4B39-B037-79D73BAFFE1D}">
      <text>
        <r>
          <rPr>
            <sz val="9"/>
            <color indexed="81"/>
            <rFont val="MS P ゴシック"/>
            <family val="3"/>
            <charset val="128"/>
          </rPr>
          <t>日付は「YYYY/MM/DD」形式でご記入ください。
（例：2023/04/01）</t>
        </r>
      </text>
    </comment>
    <comment ref="B49" authorId="0" shapeId="0" xr:uid="{D9E0B39C-35B2-46CC-B123-9D0B561B7B73}">
      <text>
        <r>
          <rPr>
            <sz val="9"/>
            <color indexed="81"/>
            <rFont val="MS P ゴシック"/>
            <family val="3"/>
            <charset val="128"/>
          </rPr>
          <t>日付は「YYYY/MM/DD」形式でご記入ください。
（例：2023/04/01）</t>
        </r>
      </text>
    </comment>
    <comment ref="B50" authorId="0" shapeId="0" xr:uid="{56E06650-B1D4-42C9-AF9D-2BCA756BC47A}">
      <text>
        <r>
          <rPr>
            <sz val="9"/>
            <color indexed="81"/>
            <rFont val="MS P ゴシック"/>
            <family val="3"/>
            <charset val="128"/>
          </rPr>
          <t>日付は「YYYY/MM/DD」形式でご記入ください。
（例：2023/04/01）</t>
        </r>
      </text>
    </comment>
    <comment ref="B51" authorId="0" shapeId="0" xr:uid="{EAF91F19-2350-4008-9DC2-A896754ACE3C}">
      <text>
        <r>
          <rPr>
            <sz val="9"/>
            <color indexed="81"/>
            <rFont val="MS P ゴシック"/>
            <family val="3"/>
            <charset val="128"/>
          </rPr>
          <t xml:space="preserve">該当する項目にリストより「●」を選択してください。
</t>
        </r>
      </text>
    </comment>
    <comment ref="B71" authorId="0" shapeId="0" xr:uid="{46CFD384-4481-4673-9DB3-FD759E695DAF}">
      <text>
        <r>
          <rPr>
            <sz val="9"/>
            <color indexed="81"/>
            <rFont val="MS P ゴシック"/>
            <family val="3"/>
            <charset val="128"/>
          </rPr>
          <t>リストより選択してください。</t>
        </r>
      </text>
    </comment>
    <comment ref="B72" authorId="0" shapeId="0" xr:uid="{0E1BAB5C-D8AA-4AA5-A7E2-3A0FD97F9CED}">
      <text>
        <r>
          <rPr>
            <sz val="9"/>
            <color indexed="81"/>
            <rFont val="MS P ゴシック"/>
            <family val="3"/>
            <charset val="128"/>
          </rPr>
          <t xml:space="preserve">リストより選択してください。
</t>
        </r>
      </text>
    </comment>
    <comment ref="B73" authorId="0" shapeId="0" xr:uid="{F14D0B82-45F8-4572-BF81-A106E80BCC8A}">
      <text>
        <r>
          <rPr>
            <sz val="9"/>
            <color indexed="81"/>
            <rFont val="MS P ゴシック"/>
            <family val="3"/>
            <charset val="128"/>
          </rPr>
          <t xml:space="preserve">リストより選択してください。
</t>
        </r>
      </text>
    </comment>
    <comment ref="B74" authorId="0" shapeId="0" xr:uid="{D057A875-BDF4-48FF-9EA6-1A790117B6F4}">
      <text>
        <r>
          <rPr>
            <sz val="9"/>
            <color indexed="81"/>
            <rFont val="MS P ゴシック"/>
            <family val="3"/>
            <charset val="128"/>
          </rPr>
          <t xml:space="preserve">リストより選択してください。
</t>
        </r>
      </text>
    </comment>
    <comment ref="B75" authorId="0" shapeId="0" xr:uid="{DE181A34-B5CA-467C-AA35-1D455894222A}">
      <text>
        <r>
          <rPr>
            <sz val="9"/>
            <color indexed="81"/>
            <rFont val="MS P ゴシック"/>
            <family val="3"/>
            <charset val="128"/>
          </rPr>
          <t xml:space="preserve">リストより選択してください。
</t>
        </r>
      </text>
    </comment>
    <comment ref="B76" authorId="0" shapeId="0" xr:uid="{4D703A3B-D3AD-47B5-B92E-9A688F01F55F}">
      <text>
        <r>
          <rPr>
            <sz val="9"/>
            <color indexed="81"/>
            <rFont val="MS P ゴシック"/>
            <family val="3"/>
            <charset val="128"/>
          </rPr>
          <t>該当する項目にリストより「●」を選択してください。</t>
        </r>
      </text>
    </comment>
    <comment ref="J89" authorId="0" shapeId="0" xr:uid="{EC2D12A4-50E5-4B85-8592-F06099924886}">
      <text>
        <r>
          <rPr>
            <sz val="9"/>
            <color indexed="81"/>
            <rFont val="MS P ゴシック"/>
            <family val="3"/>
            <charset val="128"/>
          </rPr>
          <t>リストより選択してください。</t>
        </r>
      </text>
    </comment>
    <comment ref="S89" authorId="0" shapeId="0" xr:uid="{5161DA70-AF08-41BD-A58B-93DFC243F36B}">
      <text>
        <r>
          <rPr>
            <sz val="9"/>
            <color indexed="81"/>
            <rFont val="MS P ゴシック"/>
            <family val="3"/>
            <charset val="128"/>
          </rPr>
          <t>リストより選択してください。</t>
        </r>
      </text>
    </comment>
    <comment ref="J90" authorId="0" shapeId="0" xr:uid="{DE48A4D4-20D0-4746-8D0D-821FB52E8A9F}">
      <text>
        <r>
          <rPr>
            <sz val="9"/>
            <color indexed="81"/>
            <rFont val="MS P ゴシック"/>
            <family val="3"/>
            <charset val="128"/>
          </rPr>
          <t>リストより選択してください。</t>
        </r>
      </text>
    </comment>
    <comment ref="S90" authorId="0" shapeId="0" xr:uid="{665CB39A-78C8-4316-A06F-2272722C1A6F}">
      <text>
        <r>
          <rPr>
            <sz val="9"/>
            <color indexed="81"/>
            <rFont val="MS P ゴシック"/>
            <family val="3"/>
            <charset val="128"/>
          </rPr>
          <t>リストより選択してください。</t>
        </r>
      </text>
    </comment>
    <comment ref="J91" authorId="0" shapeId="0" xr:uid="{D2427F56-097D-4961-9843-5988F67ADE51}">
      <text>
        <r>
          <rPr>
            <sz val="9"/>
            <color indexed="81"/>
            <rFont val="MS P ゴシック"/>
            <family val="3"/>
            <charset val="128"/>
          </rPr>
          <t>リストより選択してください。</t>
        </r>
      </text>
    </comment>
    <comment ref="S91" authorId="0" shapeId="0" xr:uid="{8B6F6BD2-C505-4EE8-A379-02D6A2DB4F74}">
      <text>
        <r>
          <rPr>
            <sz val="9"/>
            <color indexed="81"/>
            <rFont val="MS P ゴシック"/>
            <family val="3"/>
            <charset val="128"/>
          </rPr>
          <t>リストより選択してください。</t>
        </r>
      </text>
    </comment>
    <comment ref="G93" authorId="0" shapeId="0" xr:uid="{473F68CB-0512-4423-95B6-9498330B386F}">
      <text>
        <r>
          <rPr>
            <sz val="9"/>
            <color indexed="81"/>
            <rFont val="MS P ゴシック"/>
            <family val="3"/>
            <charset val="128"/>
          </rPr>
          <t>リストより選択してください。</t>
        </r>
      </text>
    </comment>
    <comment ref="P93" authorId="0" shapeId="0" xr:uid="{946B6896-E0C3-49A4-9B6D-81971A586C68}">
      <text>
        <r>
          <rPr>
            <sz val="9"/>
            <color indexed="81"/>
            <rFont val="MS P ゴシック"/>
            <family val="3"/>
            <charset val="128"/>
          </rPr>
          <t>リストより選択してください。</t>
        </r>
      </text>
    </comment>
    <comment ref="B98" authorId="0" shapeId="0" xr:uid="{4AB62609-C260-424C-B379-61501EFC73B3}">
      <text>
        <r>
          <rPr>
            <sz val="9"/>
            <color indexed="81"/>
            <rFont val="MS P ゴシック"/>
            <family val="3"/>
            <charset val="128"/>
          </rPr>
          <t xml:space="preserve">該当する項目にリストより「●」を選択してください。
</t>
        </r>
      </text>
    </comment>
    <comment ref="B105" authorId="0" shapeId="0" xr:uid="{B7EF2676-A31D-49DC-B000-64A98B7CFFCE}">
      <text>
        <r>
          <rPr>
            <sz val="9"/>
            <color indexed="81"/>
            <rFont val="MS P ゴシック"/>
            <family val="3"/>
            <charset val="128"/>
          </rPr>
          <t xml:space="preserve">該当する項目にリストより「●」を選択してください。
</t>
        </r>
      </text>
    </comment>
    <comment ref="B112" authorId="0" shapeId="0" xr:uid="{81A1E698-D9D3-43D8-AF67-B70BAED161A0}">
      <text>
        <r>
          <rPr>
            <sz val="9"/>
            <color indexed="81"/>
            <rFont val="MS P ゴシック"/>
            <family val="3"/>
            <charset val="128"/>
          </rPr>
          <t xml:space="preserve">・リストより選択してください。
・措置完了後に条例上の要管理区域に設定される区画の有無が「有」の場合は、区間名を記入してください。
</t>
        </r>
      </text>
    </comment>
    <comment ref="B113" authorId="0" shapeId="0" xr:uid="{FA364C47-10F0-4B30-BFB5-F8A10A48A9E3}">
      <text>
        <r>
          <rPr>
            <sz val="9"/>
            <color indexed="81"/>
            <rFont val="MS P ゴシック"/>
            <family val="3"/>
            <charset val="128"/>
          </rPr>
          <t>・リストより選択してください。
・措置完了後に条例上の区域設定がなくなる区画の有無が「有」の場合は、区間名を記入してください。</t>
        </r>
      </text>
    </comment>
    <comment ref="B114" authorId="0" shapeId="0" xr:uid="{48C0AA48-0D49-421B-8A47-CED5BA601B3F}">
      <text>
        <r>
          <rPr>
            <sz val="9"/>
            <color indexed="81"/>
            <rFont val="MS P ゴシック"/>
            <family val="3"/>
            <charset val="128"/>
          </rPr>
          <t>該当する項目にリストより「●」を選択してください。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E53C28E0-6E56-41A3-BB73-AD89CF872221}">
      <text>
        <r>
          <rPr>
            <sz val="9"/>
            <color indexed="81"/>
            <rFont val="MS P ゴシック"/>
            <family val="3"/>
            <charset val="128"/>
          </rPr>
          <t>・土地の形質の変更後、表層に含有量基準を超過した土壌が残置される場合は、舗装や盛土等による措置をリストより選択又は自由入力で記載してください。
・リストの値はシート「（参考）土地の形質の変更の種類」を参照してください。</t>
        </r>
      </text>
    </comment>
    <comment ref="B14" authorId="0" shapeId="0" xr:uid="{AF07A2EF-76CC-483C-8527-EE369DA51287}">
      <text>
        <r>
          <rPr>
            <sz val="9"/>
            <color indexed="81"/>
            <rFont val="MS P ゴシック"/>
            <family val="3"/>
            <charset val="128"/>
          </rPr>
          <t>該当する項目にリストより「●」を選択してください。</t>
        </r>
      </text>
    </comment>
    <comment ref="B29" authorId="0" shapeId="0" xr:uid="{3E44436C-DAE3-442C-A26F-F7E5A982EBEF}">
      <text>
        <r>
          <rPr>
            <sz val="9"/>
            <color indexed="81"/>
            <rFont val="MS P ゴシック"/>
            <family val="3"/>
            <charset val="128"/>
          </rPr>
          <t>該当する項目にリストより「●」を選択してください。</t>
        </r>
      </text>
    </comment>
    <comment ref="B38" authorId="0" shapeId="0" xr:uid="{84B91ABD-C2DF-40E6-96BF-D6F52F0BAA38}">
      <text>
        <r>
          <rPr>
            <sz val="9"/>
            <color indexed="81"/>
            <rFont val="MS P ゴシック"/>
            <family val="3"/>
            <charset val="128"/>
          </rPr>
          <t>該当する項目にリストより「●」を選択してください。</t>
        </r>
      </text>
    </comment>
    <comment ref="B47" authorId="0" shapeId="0" xr:uid="{4D0BA60D-9431-46A5-86F9-70C7AD8AE687}">
      <text>
        <r>
          <rPr>
            <sz val="9"/>
            <color indexed="81"/>
            <rFont val="MS P ゴシック"/>
            <family val="3"/>
            <charset val="128"/>
          </rPr>
          <t>複数入力の場合は、左側の展開ボタンより追加行を表示してご記入ください。</t>
        </r>
      </text>
    </comment>
    <comment ref="B59" authorId="0" shapeId="0" xr:uid="{0AA1A0F7-204E-405E-BF2A-07DDA39F83EF}">
      <text>
        <r>
          <rPr>
            <sz val="9"/>
            <color indexed="81"/>
            <rFont val="MS P ゴシック"/>
            <family val="3"/>
            <charset val="128"/>
          </rPr>
          <t>日付は「YYYY/MM/DD」形式でご記入ください。
（例：2023/04/01）</t>
        </r>
      </text>
    </comment>
    <comment ref="B61" authorId="0" shapeId="0" xr:uid="{D147838B-550A-4EE5-8197-406F6ECDDC80}">
      <text>
        <r>
          <rPr>
            <sz val="9"/>
            <color indexed="81"/>
            <rFont val="MS P ゴシック"/>
            <family val="3"/>
            <charset val="128"/>
          </rPr>
          <t xml:space="preserve">該当する項目にリストより「●」を選択してください。
</t>
        </r>
      </text>
    </comment>
    <comment ref="B81" authorId="0" shapeId="0" xr:uid="{C6AC3010-2753-4135-A8F5-7D94BA6F6CB0}">
      <text>
        <r>
          <rPr>
            <sz val="9"/>
            <color indexed="81"/>
            <rFont val="MS P ゴシック"/>
            <family val="3"/>
            <charset val="128"/>
          </rPr>
          <t>・リストより選択してください。</t>
        </r>
      </text>
    </comment>
    <comment ref="B82" authorId="0" shapeId="0" xr:uid="{886125CC-F448-49CC-BF6B-BDF8C678AC2F}">
      <text>
        <r>
          <rPr>
            <sz val="9"/>
            <color indexed="81"/>
            <rFont val="MS P ゴシック"/>
            <family val="3"/>
            <charset val="128"/>
          </rPr>
          <t>・リストより選択してください。</t>
        </r>
      </text>
    </comment>
    <comment ref="B83" authorId="0" shapeId="0" xr:uid="{32AF8ED7-8D8A-4F51-8B84-442809572C64}">
      <text>
        <r>
          <rPr>
            <sz val="9"/>
            <color indexed="81"/>
            <rFont val="MS P ゴシック"/>
            <family val="3"/>
            <charset val="128"/>
          </rPr>
          <t>・リストより選択してください。</t>
        </r>
      </text>
    </comment>
    <comment ref="B84" authorId="0" shapeId="0" xr:uid="{E36BA3BC-26F3-430D-87AF-3A08D01A189B}">
      <text>
        <r>
          <rPr>
            <sz val="9"/>
            <color indexed="81"/>
            <rFont val="MS P ゴシック"/>
            <family val="3"/>
            <charset val="128"/>
          </rPr>
          <t>・リストより選択してください。</t>
        </r>
      </text>
    </comment>
    <comment ref="B85" authorId="0" shapeId="0" xr:uid="{B07D2AA0-B9AA-4748-BF2F-0D0F509DC3A0}">
      <text>
        <r>
          <rPr>
            <sz val="9"/>
            <color indexed="81"/>
            <rFont val="MS P ゴシック"/>
            <family val="3"/>
            <charset val="128"/>
          </rPr>
          <t>・リストより選択してください</t>
        </r>
      </text>
    </comment>
    <comment ref="B86" authorId="0" shapeId="0" xr:uid="{88EBC1EE-5793-46AA-B6BD-151BE94E0D30}">
      <text>
        <r>
          <rPr>
            <sz val="9"/>
            <color indexed="81"/>
            <rFont val="MS P ゴシック"/>
            <family val="3"/>
            <charset val="128"/>
          </rPr>
          <t>・該当する項目にリストより「●」を選択してください。</t>
        </r>
      </text>
    </comment>
    <comment ref="D99" authorId="0" shapeId="0" xr:uid="{5CF26BC2-9DFB-4235-B025-E39FEA7B5262}">
      <text>
        <r>
          <rPr>
            <sz val="9"/>
            <color indexed="81"/>
            <rFont val="MS P ゴシック"/>
            <family val="3"/>
            <charset val="128"/>
          </rPr>
          <t>・リストより選択してください。</t>
        </r>
      </text>
    </comment>
    <comment ref="L99" authorId="0" shapeId="0" xr:uid="{46F91B0C-5F62-42E9-8FDC-263748113CFE}">
      <text>
        <r>
          <rPr>
            <sz val="9"/>
            <color indexed="81"/>
            <rFont val="MS P ゴシック"/>
            <family val="3"/>
            <charset val="128"/>
          </rPr>
          <t>・リストより選択してください。</t>
        </r>
      </text>
    </comment>
    <comment ref="D101" authorId="0" shapeId="0" xr:uid="{5DA7B51A-9A5F-4CC2-B0AE-D7C467504DF1}">
      <text>
        <r>
          <rPr>
            <sz val="9"/>
            <color indexed="81"/>
            <rFont val="MS P ゴシック"/>
            <family val="3"/>
            <charset val="128"/>
          </rPr>
          <t>・リストより選択してください。</t>
        </r>
      </text>
    </comment>
    <comment ref="L101" authorId="0" shapeId="0" xr:uid="{65CC8CDB-C20F-41B5-AE72-D305B9632C3D}">
      <text>
        <r>
          <rPr>
            <sz val="9"/>
            <color indexed="81"/>
            <rFont val="MS P ゴシック"/>
            <family val="3"/>
            <charset val="128"/>
          </rPr>
          <t>・リストより選択してください。</t>
        </r>
      </text>
    </comment>
    <comment ref="B106" authorId="0" shapeId="0" xr:uid="{94140F2A-365C-471D-A378-95E91FD50A33}">
      <text>
        <r>
          <rPr>
            <sz val="9"/>
            <color indexed="81"/>
            <rFont val="MS P ゴシック"/>
            <family val="3"/>
            <charset val="128"/>
          </rPr>
          <t>・該当する項目にリストより「●」を選択してください。</t>
        </r>
      </text>
    </comment>
    <comment ref="B113" authorId="0" shapeId="0" xr:uid="{5B495425-A5B2-4835-AD15-01DACDADDB44}">
      <text>
        <r>
          <rPr>
            <sz val="9"/>
            <color indexed="81"/>
            <rFont val="MS P ゴシック"/>
            <family val="3"/>
            <charset val="128"/>
          </rPr>
          <t>・該当する項目にリストより「●」を選択してください。</t>
        </r>
      </text>
    </comment>
    <comment ref="B120" authorId="0" shapeId="0" xr:uid="{625E78B8-259E-4B78-AAF0-AB4FA7F6F7C5}">
      <text>
        <r>
          <rPr>
            <sz val="9"/>
            <color indexed="81"/>
            <rFont val="MS P ゴシック"/>
            <family val="3"/>
            <charset val="128"/>
          </rPr>
          <t>・リストより選択してください。
・「措置完了後に条例上の区域設定がなくなる区画の有無」が「有」の場合は、区間名を記入してください。</t>
        </r>
      </text>
    </comment>
    <comment ref="B121" authorId="0" shapeId="0" xr:uid="{3A828549-CB39-4A61-8001-98AB1D2A04D7}">
      <text>
        <r>
          <rPr>
            <sz val="9"/>
            <color indexed="81"/>
            <rFont val="MS P ゴシック"/>
            <family val="3"/>
            <charset val="128"/>
          </rPr>
          <t>・リストより選択してください。
・「措置完了後に条例上の要管理区域に設定される区画の有無」が「有」の場合は、区間名を記入してください。</t>
        </r>
      </text>
    </comment>
    <comment ref="B122" authorId="0" shapeId="0" xr:uid="{32F428DC-C5BC-4DA8-9300-24DEB8704C22}">
      <text>
        <r>
          <rPr>
            <sz val="9"/>
            <color indexed="81"/>
            <rFont val="MS P ゴシック"/>
            <family val="3"/>
            <charset val="128"/>
          </rPr>
          <t>・該当する項目にリストより「●」を選択してください。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1" authorId="0" shapeId="0" xr:uid="{6E643BE2-6D0A-4061-8978-B0C9240059EE}">
      <text>
        <r>
          <rPr>
            <sz val="9"/>
            <color indexed="81"/>
            <rFont val="MS P ゴシック"/>
            <family val="3"/>
            <charset val="128"/>
          </rPr>
          <t>・土地の形質の変更後、表層に含有量基準を超過した土壌が残置される場合は、舗装や盛土等による措置をリストより選択又は自由入力で記載してください。
・リストの値はシート「（参考）土地の形質の変更の種類」を参照してください。</t>
        </r>
      </text>
    </comment>
    <comment ref="B16" authorId="0" shapeId="0" xr:uid="{C14E825F-E4A3-4CE8-B61B-717818251D0D}">
      <text>
        <r>
          <rPr>
            <sz val="9"/>
            <color indexed="81"/>
            <rFont val="MS P ゴシック"/>
            <family val="3"/>
            <charset val="128"/>
          </rPr>
          <t>該当する項目にリストより「●」を選択してください。</t>
        </r>
      </text>
    </comment>
    <comment ref="B31" authorId="0" shapeId="0" xr:uid="{05BD9DF4-5C81-4023-A093-C394561E45B4}">
      <text>
        <r>
          <rPr>
            <sz val="9"/>
            <color indexed="81"/>
            <rFont val="MS P ゴシック"/>
            <family val="3"/>
            <charset val="128"/>
          </rPr>
          <t>該当する項目にリストより「●」を選択してください。</t>
        </r>
      </text>
    </comment>
    <comment ref="B40" authorId="0" shapeId="0" xr:uid="{3EE8CBE8-C1D3-4580-B291-375C632C3F47}">
      <text>
        <r>
          <rPr>
            <sz val="9"/>
            <color indexed="81"/>
            <rFont val="MS P ゴシック"/>
            <family val="3"/>
            <charset val="128"/>
          </rPr>
          <t>該当する項目にリストより「●」を選択してください。</t>
        </r>
      </text>
    </comment>
    <comment ref="B49" authorId="0" shapeId="0" xr:uid="{609A5B0E-F147-4C5D-861B-420C496ACBC2}">
      <text>
        <r>
          <rPr>
            <sz val="9"/>
            <color indexed="81"/>
            <rFont val="MS P ゴシック"/>
            <family val="3"/>
            <charset val="128"/>
          </rPr>
          <t>複数入力の場合は、左側の展開ボタンより追加行を表示してご記入ください。</t>
        </r>
      </text>
    </comment>
    <comment ref="B61" authorId="0" shapeId="0" xr:uid="{E109EEDB-B3D0-4D23-9747-6A33D4E49F20}">
      <text>
        <r>
          <rPr>
            <sz val="9"/>
            <color indexed="81"/>
            <rFont val="MS P ゴシック"/>
            <family val="3"/>
            <charset val="128"/>
          </rPr>
          <t>日付は「YYYY/MM/DD」形式でご記入ください。
（例：2023/04/01）</t>
        </r>
      </text>
    </comment>
    <comment ref="B63" authorId="0" shapeId="0" xr:uid="{AF03CCB3-CF3F-4989-9AEE-4B33B817269C}">
      <text>
        <r>
          <rPr>
            <sz val="9"/>
            <color indexed="81"/>
            <rFont val="MS P ゴシック"/>
            <family val="3"/>
            <charset val="128"/>
          </rPr>
          <t xml:space="preserve">該当する項目にリストより「●」を選択してください。
</t>
        </r>
      </text>
    </comment>
    <comment ref="B83" authorId="0" shapeId="0" xr:uid="{54442EA1-3E78-4936-ABDB-C5C86D607A6E}">
      <text>
        <r>
          <rPr>
            <sz val="9"/>
            <color indexed="81"/>
            <rFont val="MS P ゴシック"/>
            <family val="3"/>
            <charset val="128"/>
          </rPr>
          <t>・リストより選択してください。</t>
        </r>
      </text>
    </comment>
    <comment ref="B84" authorId="0" shapeId="0" xr:uid="{9C9A71E4-B7DD-4399-98E4-9ED46376F796}">
      <text>
        <r>
          <rPr>
            <sz val="9"/>
            <color indexed="81"/>
            <rFont val="MS P ゴシック"/>
            <family val="3"/>
            <charset val="128"/>
          </rPr>
          <t>・リストより選択してください。</t>
        </r>
      </text>
    </comment>
    <comment ref="B85" authorId="0" shapeId="0" xr:uid="{9FAC778B-9EF2-43A3-AF64-48EA17DE5440}">
      <text>
        <r>
          <rPr>
            <sz val="9"/>
            <color indexed="81"/>
            <rFont val="MS P ゴシック"/>
            <family val="3"/>
            <charset val="128"/>
          </rPr>
          <t>・リストより選択してください。</t>
        </r>
      </text>
    </comment>
    <comment ref="B86" authorId="0" shapeId="0" xr:uid="{2D5F76EF-97AB-48FB-A357-A83409807C44}">
      <text>
        <r>
          <rPr>
            <sz val="9"/>
            <color indexed="81"/>
            <rFont val="MS P ゴシック"/>
            <family val="3"/>
            <charset val="128"/>
          </rPr>
          <t>・リストより選択してください。</t>
        </r>
      </text>
    </comment>
    <comment ref="B87" authorId="0" shapeId="0" xr:uid="{1BD15E5C-FAB6-430C-8A24-52C3975895C4}">
      <text>
        <r>
          <rPr>
            <sz val="9"/>
            <color indexed="81"/>
            <rFont val="MS P ゴシック"/>
            <family val="3"/>
            <charset val="128"/>
          </rPr>
          <t>・リストより選択してください</t>
        </r>
      </text>
    </comment>
    <comment ref="B88" authorId="0" shapeId="0" xr:uid="{0D6B153A-78D5-4B7B-9D1F-8C37843F9BA6}">
      <text>
        <r>
          <rPr>
            <sz val="9"/>
            <color indexed="81"/>
            <rFont val="MS P ゴシック"/>
            <family val="3"/>
            <charset val="128"/>
          </rPr>
          <t>・該当する項目にリストより「●」を選択してください。</t>
        </r>
      </text>
    </comment>
    <comment ref="D101" authorId="0" shapeId="0" xr:uid="{A3BAC610-3CA0-4546-AF69-97F32C6726CC}">
      <text>
        <r>
          <rPr>
            <sz val="9"/>
            <color indexed="81"/>
            <rFont val="MS P ゴシック"/>
            <family val="3"/>
            <charset val="128"/>
          </rPr>
          <t>・リストより選択してください。</t>
        </r>
      </text>
    </comment>
    <comment ref="L101" authorId="0" shapeId="0" xr:uid="{0680C6A7-4486-4C3B-9025-8E11ED735C06}">
      <text>
        <r>
          <rPr>
            <sz val="9"/>
            <color indexed="81"/>
            <rFont val="MS P ゴシック"/>
            <family val="3"/>
            <charset val="128"/>
          </rPr>
          <t>・リストより選択してください。</t>
        </r>
      </text>
    </comment>
    <comment ref="D103" authorId="0" shapeId="0" xr:uid="{1B84A4A5-DE47-44BA-BCAE-E00E318FBEA3}">
      <text>
        <r>
          <rPr>
            <sz val="9"/>
            <color indexed="81"/>
            <rFont val="MS P ゴシック"/>
            <family val="3"/>
            <charset val="128"/>
          </rPr>
          <t>・リストより選択してください。</t>
        </r>
      </text>
    </comment>
    <comment ref="L103" authorId="0" shapeId="0" xr:uid="{F7AAFABC-435A-4229-B0B8-6E79DB963467}">
      <text>
        <r>
          <rPr>
            <sz val="9"/>
            <color indexed="81"/>
            <rFont val="MS P ゴシック"/>
            <family val="3"/>
            <charset val="128"/>
          </rPr>
          <t>・リストより選択してください。</t>
        </r>
      </text>
    </comment>
    <comment ref="B108" authorId="0" shapeId="0" xr:uid="{09F1A1E8-14EA-4210-B1EC-9E64333E135E}">
      <text>
        <r>
          <rPr>
            <sz val="9"/>
            <color indexed="81"/>
            <rFont val="MS P ゴシック"/>
            <family val="3"/>
            <charset val="128"/>
          </rPr>
          <t>・該当する項目にリストより「●」を選択してください。</t>
        </r>
      </text>
    </comment>
    <comment ref="B115" authorId="0" shapeId="0" xr:uid="{59410685-8F90-4F6E-9FF7-131B4DD35DB4}">
      <text>
        <r>
          <rPr>
            <sz val="9"/>
            <color indexed="81"/>
            <rFont val="MS P ゴシック"/>
            <family val="3"/>
            <charset val="128"/>
          </rPr>
          <t>・該当する項目にリストより「●」を選択してください。</t>
        </r>
      </text>
    </comment>
    <comment ref="B122" authorId="0" shapeId="0" xr:uid="{C2392FE7-AA35-4CFB-82BF-2D6AA90ACD8B}">
      <text>
        <r>
          <rPr>
            <sz val="9"/>
            <color indexed="81"/>
            <rFont val="MS P ゴシック"/>
            <family val="3"/>
            <charset val="128"/>
          </rPr>
          <t>・リストより選択してください。
・「措置完了後に条例上の要管理区域に設定される区画の有無」が「有」の場合は、区間名を記入してください。</t>
        </r>
      </text>
    </comment>
    <comment ref="B123" authorId="0" shapeId="0" xr:uid="{2ADE635C-F744-4037-BCEE-5403D4A1E72A}">
      <text>
        <r>
          <rPr>
            <sz val="9"/>
            <color indexed="81"/>
            <rFont val="MS P ゴシック"/>
            <family val="3"/>
            <charset val="128"/>
          </rPr>
          <t>・リストより選択してください。
・「措置完了後に条例上の区域設定がなくなる区画の有無」が「有」の場合は、区間名を記入してください。</t>
        </r>
      </text>
    </comment>
    <comment ref="B124" authorId="0" shapeId="0" xr:uid="{0391173F-1181-43E6-8250-CD850A24FEF1}">
      <text>
        <r>
          <rPr>
            <sz val="9"/>
            <color indexed="81"/>
            <rFont val="MS P ゴシック"/>
            <family val="3"/>
            <charset val="128"/>
          </rPr>
          <t>・該当する項目にリストより「●」を選択してください。</t>
        </r>
      </text>
    </comment>
  </commentList>
</comments>
</file>

<file path=xl/sharedStrings.xml><?xml version="1.0" encoding="utf-8"?>
<sst xmlns="http://schemas.openxmlformats.org/spreadsheetml/2006/main" count="1818" uniqueCount="703">
  <si>
    <t>第31号様式（第54条の３関係）</t>
    <phoneticPr fontId="22"/>
  </si>
  <si>
    <t>チェック項目</t>
    <rPh sb="4" eb="6">
      <t>コウモク</t>
    </rPh>
    <phoneticPr fontId="22"/>
  </si>
  <si>
    <t>結果</t>
    <rPh sb="0" eb="2">
      <t>ケッカ</t>
    </rPh>
    <phoneticPr fontId="22"/>
  </si>
  <si>
    <t>土壌地下水汚染対策完了届出書</t>
    <phoneticPr fontId="22"/>
  </si>
  <si>
    <t>任意</t>
    <rPh sb="0" eb="2">
      <t>ニンイ</t>
    </rPh>
    <phoneticPr fontId="22"/>
  </si>
  <si>
    <t>分割提出の場合は届出ごとに連番などをご記入ください。例：その１、その２</t>
    <phoneticPr fontId="22"/>
  </si>
  <si>
    <t>必須</t>
    <rPh sb="0" eb="2">
      <t>ヒッス</t>
    </rPh>
    <phoneticPr fontId="22"/>
  </si>
  <si>
    <t>届出日（窓口受理日、電子申請日）又は、届出日から、過去数日以内の日付を記載してください。</t>
    <phoneticPr fontId="22"/>
  </si>
  <si>
    <t>殿</t>
    <rPh sb="0" eb="1">
      <t>ドノ</t>
    </rPh>
    <phoneticPr fontId="22"/>
  </si>
  <si>
    <t>住　所</t>
    <phoneticPr fontId="22"/>
  </si>
  <si>
    <t>届出者が法人である場合は所在地、個人である場合は住所を記入してください。</t>
  </si>
  <si>
    <t>氏　名</t>
    <phoneticPr fontId="22"/>
  </si>
  <si>
    <t>条件必須</t>
    <rPh sb="0" eb="2">
      <t>ジョウケン</t>
    </rPh>
    <rPh sb="2" eb="4">
      <t>ヒッス</t>
    </rPh>
    <phoneticPr fontId="22"/>
  </si>
  <si>
    <t>届出者が法人の場合のみ、法人名を記入してください。</t>
  </si>
  <si>
    <t>届出者が法人である場合には、役職及び氏名を、個人の場合は個人名を記入してください。</t>
    <phoneticPr fontId="22"/>
  </si>
  <si>
    <t>（法人にあっては名称、代表者の氏名及び主たる事務所の所在地）</t>
    <phoneticPr fontId="22"/>
  </si>
  <si>
    <t>なお、法人の場合において代表者以外が届出者となる場合には、その者が届出権限を有していることが確認できる資料を別途添付してください。</t>
    <phoneticPr fontId="22"/>
  </si>
  <si>
    <t>都民の健康と安全を確保する環境に関する条例（</t>
    <phoneticPr fontId="22"/>
  </si>
  <si>
    <t>第116条の２第２項で準用する第116条第８項</t>
  </si>
  <si>
    <t>）の規定により、</t>
    <phoneticPr fontId="22"/>
  </si>
  <si>
    <t>土壌汚染の除去等の措置が完了しましたので、次のとおり届け出ます。</t>
    <phoneticPr fontId="22"/>
  </si>
  <si>
    <t>工場又は指定作業場の名称</t>
    <phoneticPr fontId="22"/>
  </si>
  <si>
    <t>工場又は指定作業場の所在地</t>
    <phoneticPr fontId="22"/>
  </si>
  <si>
    <t>（住居表示）</t>
    <phoneticPr fontId="22"/>
  </si>
  <si>
    <t>区市町村：区市町村が異なる場合は下の行に入力してください。町丁目：複数の所在地を入力する場合は「、」で区切って、セル内に列挙してください。</t>
    <phoneticPr fontId="22"/>
  </si>
  <si>
    <t>条件必須</t>
    <rPh sb="0" eb="4">
      <t>ジョウケンヒッス</t>
    </rPh>
    <phoneticPr fontId="22"/>
  </si>
  <si>
    <t>（地番）</t>
    <phoneticPr fontId="22"/>
  </si>
  <si>
    <t>編集不可</t>
    <rPh sb="0" eb="4">
      <t>ヘンシュウフカ</t>
    </rPh>
    <phoneticPr fontId="22"/>
  </si>
  <si>
    <t>シート「筆一覧」よりご記入ください。</t>
    <phoneticPr fontId="22"/>
  </si>
  <si>
    <t>※詳細は別紙「筆一覧」のとおり</t>
    <rPh sb="7" eb="10">
      <t>フデイチラン</t>
    </rPh>
    <phoneticPr fontId="22"/>
  </si>
  <si>
    <t>措置の開始及び終了の時期</t>
    <phoneticPr fontId="22"/>
  </si>
  <si>
    <t>から</t>
    <phoneticPr fontId="22"/>
  </si>
  <si>
    <t>まで</t>
    <phoneticPr fontId="22"/>
  </si>
  <si>
    <t>終期は、汚染土壌の処理を確認した日や地下水測定の結果を受理した日等拡散防止対策の完了日を記入してください。</t>
    <phoneticPr fontId="22"/>
  </si>
  <si>
    <t>実施した措置の内容</t>
    <phoneticPr fontId="22"/>
  </si>
  <si>
    <t>措置実施後に健康被害及び周辺地下水汚染の拡大が生じるおそれがないことを確認したときは、その方法</t>
    <phoneticPr fontId="22"/>
  </si>
  <si>
    <t>措置完了後における当該土地の汚染の状況</t>
    <phoneticPr fontId="22"/>
  </si>
  <si>
    <t>※受付欄</t>
  </si>
  <si>
    <t>連絡先</t>
  </si>
  <si>
    <t>所　　属</t>
  </si>
  <si>
    <t>氏　　名</t>
    <phoneticPr fontId="22"/>
  </si>
  <si>
    <t>電話番号</t>
    <phoneticPr fontId="22"/>
  </si>
  <si>
    <t>電子メールアドレス</t>
    <phoneticPr fontId="22"/>
  </si>
  <si>
    <t>担当者（届出者と同じ組織に属する者に限る。）の連絡先を記載してください。</t>
  </si>
  <si>
    <t>また、届出者と異なる組織に属する者で届出書の内容が分かる者の連絡先は必要に応じて併記してください。</t>
  </si>
  <si>
    <t>　備考　１　※印の欄には、記入しないこと。</t>
    <phoneticPr fontId="22"/>
  </si>
  <si>
    <t>なお、連絡先の名前と返送用封筒の宛名が異なる場合には、送り状等にその旨を記載してください。</t>
  </si>
  <si>
    <t>　　　　２　この様式各欄に記入しきれないときは、図面、表等を利用すること。</t>
    <phoneticPr fontId="22"/>
  </si>
  <si>
    <t>（日本産業規格Ａ列４番）</t>
    <phoneticPr fontId="22"/>
  </si>
  <si>
    <t xml:space="preserve">筆一覧                                                                                      </t>
    <rPh sb="0" eb="1">
      <t>フデ</t>
    </rPh>
    <rPh sb="1" eb="3">
      <t>イチラン</t>
    </rPh>
    <phoneticPr fontId="22"/>
  </si>
  <si>
    <t>エラーチェック</t>
    <phoneticPr fontId="22"/>
  </si>
  <si>
    <t>※記載行が足りない場合は30番目の行をコピーして行を追加してください。</t>
    <phoneticPr fontId="22"/>
  </si>
  <si>
    <t>連番</t>
    <rPh sb="0" eb="2">
      <t>レンバン</t>
    </rPh>
    <phoneticPr fontId="22"/>
  </si>
  <si>
    <t>地番</t>
    <rPh sb="0" eb="2">
      <t>チバン</t>
    </rPh>
    <phoneticPr fontId="22"/>
  </si>
  <si>
    <t>無地番
道・水</t>
    <rPh sb="0" eb="1">
      <t>ム</t>
    </rPh>
    <rPh sb="1" eb="3">
      <t>チバン</t>
    </rPh>
    <rPh sb="4" eb="5">
      <t>ミチ</t>
    </rPh>
    <rPh sb="6" eb="7">
      <t>ミズ</t>
    </rPh>
    <phoneticPr fontId="22"/>
  </si>
  <si>
    <t>一部</t>
    <rPh sb="0" eb="2">
      <t>イチブ</t>
    </rPh>
    <phoneticPr fontId="22"/>
  </si>
  <si>
    <t>区市町村</t>
    <phoneticPr fontId="22"/>
  </si>
  <si>
    <t>町</t>
    <phoneticPr fontId="22"/>
  </si>
  <si>
    <t>丁目</t>
    <phoneticPr fontId="22"/>
  </si>
  <si>
    <t>番地</t>
    <phoneticPr fontId="22"/>
  </si>
  <si>
    <t>千代田区</t>
  </si>
  <si>
    <t>左から「区市町村名」「町名」「丁目名」「番地名」を入力してください。</t>
    <phoneticPr fontId="22"/>
  </si>
  <si>
    <t>無地番、道、水の場合は、「区市町村」と「無地番道水」へ記入してください。その他項目の入力は不要です。</t>
    <phoneticPr fontId="22"/>
  </si>
  <si>
    <t>一部の土地が対象となる場合は「一部」を選択してください。</t>
  </si>
  <si>
    <t>この行より上に行を追加してください。</t>
    <phoneticPr fontId="22"/>
  </si>
  <si>
    <t>以下関数定義</t>
    <rPh sb="0" eb="6">
      <t>イカカンスウテイギ</t>
    </rPh>
    <phoneticPr fontId="22"/>
  </si>
  <si>
    <t>条例</t>
    <rPh sb="0" eb="2">
      <t>ジョウレイ</t>
    </rPh>
    <phoneticPr fontId="1"/>
  </si>
  <si>
    <t>区市町村</t>
    <rPh sb="0" eb="4">
      <t>クシチョウソン</t>
    </rPh>
    <phoneticPr fontId="20"/>
  </si>
  <si>
    <t>措置の種類</t>
    <rPh sb="0" eb="2">
      <t>ソチ</t>
    </rPh>
    <rPh sb="3" eb="5">
      <t>シュルイ</t>
    </rPh>
    <phoneticPr fontId="1"/>
  </si>
  <si>
    <t>措置実施後に健康被害及び周辺地下水汚染の拡大が生じるおそれがないことを確認したときは、その方法</t>
  </si>
  <si>
    <t>措置完了後における当該土地の汚染の状況</t>
    <rPh sb="0" eb="2">
      <t>ソチ</t>
    </rPh>
    <phoneticPr fontId="1"/>
  </si>
  <si>
    <t>届出種別</t>
    <rPh sb="0" eb="2">
      <t>トドケデ</t>
    </rPh>
    <rPh sb="2" eb="4">
      <t>シュベツ</t>
    </rPh>
    <phoneticPr fontId="24"/>
  </si>
  <si>
    <t>一部</t>
    <rPh sb="0" eb="2">
      <t>イチブ</t>
    </rPh>
    <phoneticPr fontId="24"/>
  </si>
  <si>
    <t>別紙参照</t>
    <rPh sb="0" eb="4">
      <t>ベッシサンショウ</t>
    </rPh>
    <phoneticPr fontId="22"/>
  </si>
  <si>
    <t>無地番道水</t>
    <rPh sb="0" eb="1">
      <t>ム</t>
    </rPh>
    <rPh sb="1" eb="3">
      <t>チバン</t>
    </rPh>
    <rPh sb="3" eb="4">
      <t>ミチ</t>
    </rPh>
    <rPh sb="4" eb="5">
      <t>ミズ</t>
    </rPh>
    <phoneticPr fontId="22"/>
  </si>
  <si>
    <t>第114条第５項</t>
  </si>
  <si>
    <t>土壌汚染の除去（掘削除去）</t>
    <rPh sb="0" eb="2">
      <t>ドジョウ</t>
    </rPh>
    <rPh sb="2" eb="4">
      <t>オセン</t>
    </rPh>
    <rPh sb="5" eb="7">
      <t>ジョキョ</t>
    </rPh>
    <rPh sb="8" eb="10">
      <t>クッサク</t>
    </rPh>
    <rPh sb="10" eb="12">
      <t>ジョキョ</t>
    </rPh>
    <phoneticPr fontId="1"/>
  </si>
  <si>
    <t>写真</t>
  </si>
  <si>
    <t>調査で確認された汚染土壌の全量を除去した。</t>
  </si>
  <si>
    <t>今回届出</t>
  </si>
  <si>
    <t>△別紙「汚染拡散防止の方法」のとおり</t>
    <phoneticPr fontId="22"/>
  </si>
  <si>
    <t>無地番</t>
    <rPh sb="0" eb="1">
      <t>ム</t>
    </rPh>
    <rPh sb="1" eb="3">
      <t>チバン</t>
    </rPh>
    <phoneticPr fontId="22"/>
  </si>
  <si>
    <t>第115条第６項</t>
  </si>
  <si>
    <t>中央区</t>
  </si>
  <si>
    <t>土壌汚染の除去（原位置浄化）</t>
    <rPh sb="0" eb="2">
      <t>ドジョウ</t>
    </rPh>
    <rPh sb="2" eb="4">
      <t>オセン</t>
    </rPh>
    <rPh sb="5" eb="7">
      <t>ジョキョ</t>
    </rPh>
    <rPh sb="8" eb="11">
      <t>ゲンイチ</t>
    </rPh>
    <rPh sb="11" eb="13">
      <t>ジョウカ</t>
    </rPh>
    <phoneticPr fontId="1"/>
  </si>
  <si>
    <t>検尺による出来形確認</t>
  </si>
  <si>
    <t>調査で確認された汚染土壌は全量残置される。</t>
  </si>
  <si>
    <t>○環改化完第○号のとおり</t>
    <phoneticPr fontId="22"/>
  </si>
  <si>
    <t>道</t>
    <rPh sb="0" eb="1">
      <t>ミチ</t>
    </rPh>
    <phoneticPr fontId="22"/>
  </si>
  <si>
    <t>第116条第８項</t>
  </si>
  <si>
    <t>港区</t>
  </si>
  <si>
    <t>一定濃度を超える土壌汚染の除去（第二溶出量基準を超える汚染土壌の掘削による除去）</t>
    <rPh sb="0" eb="2">
      <t>イッテイ</t>
    </rPh>
    <rPh sb="2" eb="4">
      <t>ノウド</t>
    </rPh>
    <rPh sb="5" eb="6">
      <t>コ</t>
    </rPh>
    <rPh sb="8" eb="10">
      <t>ドジョウ</t>
    </rPh>
    <rPh sb="10" eb="12">
      <t>オセン</t>
    </rPh>
    <rPh sb="13" eb="15">
      <t>ジョキョ</t>
    </rPh>
    <rPh sb="16" eb="20">
      <t>ダイニヨウシュツ</t>
    </rPh>
    <rPh sb="20" eb="21">
      <t>リョウ</t>
    </rPh>
    <rPh sb="21" eb="23">
      <t>キジュン</t>
    </rPh>
    <rPh sb="24" eb="25">
      <t>コ</t>
    </rPh>
    <rPh sb="27" eb="29">
      <t>オセン</t>
    </rPh>
    <rPh sb="29" eb="31">
      <t>ドジョウ</t>
    </rPh>
    <rPh sb="32" eb="34">
      <t>クッサク</t>
    </rPh>
    <rPh sb="37" eb="39">
      <t>ジョキョ</t>
    </rPh>
    <phoneticPr fontId="1"/>
  </si>
  <si>
    <t>地下水のモニタリング</t>
  </si>
  <si>
    <t>調査で確認された汚染土壌の一部を除去した。</t>
  </si>
  <si>
    <t>〇環多改完第○号のとおり</t>
    <phoneticPr fontId="22"/>
  </si>
  <si>
    <t>水</t>
    <rPh sb="0" eb="1">
      <t>ミズ</t>
    </rPh>
    <phoneticPr fontId="22"/>
  </si>
  <si>
    <t>第116条第９項</t>
  </si>
  <si>
    <t>新宿区</t>
  </si>
  <si>
    <t>一定濃度を超える土壌汚染の除去（第二溶出量基準を超える汚染土壌の原位置での浄化による除去）</t>
    <rPh sb="0" eb="2">
      <t>イッテイ</t>
    </rPh>
    <rPh sb="2" eb="4">
      <t>ノウド</t>
    </rPh>
    <rPh sb="5" eb="6">
      <t>コ</t>
    </rPh>
    <rPh sb="8" eb="10">
      <t>ドジョウ</t>
    </rPh>
    <rPh sb="10" eb="12">
      <t>オセン</t>
    </rPh>
    <rPh sb="13" eb="15">
      <t>ジョキョ</t>
    </rPh>
    <rPh sb="16" eb="20">
      <t>ダイニヨウシュツ</t>
    </rPh>
    <rPh sb="20" eb="21">
      <t>リョウ</t>
    </rPh>
    <rPh sb="21" eb="23">
      <t>キジュン</t>
    </rPh>
    <rPh sb="24" eb="25">
      <t>コ</t>
    </rPh>
    <rPh sb="27" eb="29">
      <t>オセン</t>
    </rPh>
    <rPh sb="29" eb="31">
      <t>ドジョウ</t>
    </rPh>
    <rPh sb="32" eb="35">
      <t>ゲンイチ</t>
    </rPh>
    <rPh sb="37" eb="39">
      <t>ジョウカ</t>
    </rPh>
    <rPh sb="42" eb="44">
      <t>ジョキョ</t>
    </rPh>
    <phoneticPr fontId="1"/>
  </si>
  <si>
    <t>土壌分析（原位置浄化時のチェックボーリング）</t>
  </si>
  <si>
    <t>文京区</t>
  </si>
  <si>
    <t>一定濃度を超える土壌汚染の除去（第二地下水基準を超える地下水の浄化）</t>
    <rPh sb="0" eb="2">
      <t>イッテイ</t>
    </rPh>
    <rPh sb="2" eb="4">
      <t>ノウド</t>
    </rPh>
    <rPh sb="5" eb="6">
      <t>コ</t>
    </rPh>
    <rPh sb="8" eb="10">
      <t>ドジョウ</t>
    </rPh>
    <rPh sb="10" eb="12">
      <t>オセン</t>
    </rPh>
    <rPh sb="13" eb="15">
      <t>ジョキョ</t>
    </rPh>
    <rPh sb="16" eb="18">
      <t>ダイニ</t>
    </rPh>
    <rPh sb="18" eb="21">
      <t>チカスイ</t>
    </rPh>
    <rPh sb="21" eb="23">
      <t>キジュン</t>
    </rPh>
    <rPh sb="24" eb="25">
      <t>コ</t>
    </rPh>
    <rPh sb="27" eb="30">
      <t>チカスイ</t>
    </rPh>
    <rPh sb="31" eb="33">
      <t>ジョウカ</t>
    </rPh>
    <phoneticPr fontId="1"/>
  </si>
  <si>
    <t>交付者による管理票の確認</t>
  </si>
  <si>
    <t>第116条の２第２項で準用する第116条第９項</t>
  </si>
  <si>
    <t>台東区</t>
  </si>
  <si>
    <t>封じ込め（原位置封じ込め）</t>
    <rPh sb="0" eb="1">
      <t>フウ</t>
    </rPh>
    <rPh sb="2" eb="3">
      <t>コ</t>
    </rPh>
    <rPh sb="5" eb="8">
      <t>ゲンイチ</t>
    </rPh>
    <rPh sb="8" eb="9">
      <t>フウ</t>
    </rPh>
    <rPh sb="10" eb="11">
      <t>コ</t>
    </rPh>
    <phoneticPr fontId="1"/>
  </si>
  <si>
    <t>汚染状態の変更</t>
  </si>
  <si>
    <t>墨田区</t>
  </si>
  <si>
    <t>封じ込め（遮水工封じ込め）</t>
    <rPh sb="0" eb="1">
      <t>フウ</t>
    </rPh>
    <rPh sb="2" eb="3">
      <t>コ</t>
    </rPh>
    <rPh sb="5" eb="7">
      <t>シャスイ</t>
    </rPh>
    <rPh sb="7" eb="8">
      <t>コウ</t>
    </rPh>
    <rPh sb="8" eb="9">
      <t>フウ</t>
    </rPh>
    <rPh sb="10" eb="11">
      <t>コ</t>
    </rPh>
    <phoneticPr fontId="1"/>
  </si>
  <si>
    <t>舗装厚等の検尺写真及び断面図</t>
  </si>
  <si>
    <t>江東区</t>
  </si>
  <si>
    <t>封じ込め（遮断工封じ込め）</t>
    <rPh sb="0" eb="1">
      <t>フウ</t>
    </rPh>
    <rPh sb="2" eb="3">
      <t>コ</t>
    </rPh>
    <rPh sb="5" eb="7">
      <t>シャダン</t>
    </rPh>
    <rPh sb="7" eb="8">
      <t>コウ</t>
    </rPh>
    <rPh sb="8" eb="9">
      <t>フウ</t>
    </rPh>
    <rPh sb="10" eb="11">
      <t>コ</t>
    </rPh>
    <phoneticPr fontId="1"/>
  </si>
  <si>
    <t>品川区</t>
  </si>
  <si>
    <t>不溶化（原位置不溶化）</t>
    <rPh sb="0" eb="3">
      <t>フヨウカ</t>
    </rPh>
    <rPh sb="4" eb="7">
      <t>ゲンイチ</t>
    </rPh>
    <rPh sb="7" eb="10">
      <t>フヨウカ</t>
    </rPh>
    <phoneticPr fontId="1"/>
  </si>
  <si>
    <t>目黒区</t>
  </si>
  <si>
    <t>不溶化（不溶化埋戻し）</t>
    <rPh sb="0" eb="3">
      <t>フヨウカ</t>
    </rPh>
    <rPh sb="4" eb="7">
      <t>フヨウカ</t>
    </rPh>
    <rPh sb="7" eb="9">
      <t>ウメモド</t>
    </rPh>
    <phoneticPr fontId="1"/>
  </si>
  <si>
    <t>大田区</t>
  </si>
  <si>
    <t>地下水汚染の拡大の防止（用水施設による地下水汚染の拡大の防止）</t>
    <rPh sb="0" eb="3">
      <t>チカスイ</t>
    </rPh>
    <rPh sb="3" eb="5">
      <t>オセン</t>
    </rPh>
    <rPh sb="6" eb="8">
      <t>カクダイ</t>
    </rPh>
    <rPh sb="9" eb="11">
      <t>ボウシ</t>
    </rPh>
    <rPh sb="12" eb="14">
      <t>ヨウスイ</t>
    </rPh>
    <rPh sb="14" eb="16">
      <t>シセツ</t>
    </rPh>
    <rPh sb="19" eb="22">
      <t>チカスイ</t>
    </rPh>
    <rPh sb="22" eb="24">
      <t>オセン</t>
    </rPh>
    <rPh sb="25" eb="27">
      <t>カクダイ</t>
    </rPh>
    <rPh sb="28" eb="30">
      <t>ボウシ</t>
    </rPh>
    <phoneticPr fontId="1"/>
  </si>
  <si>
    <t>世田谷区</t>
  </si>
  <si>
    <t>地下水汚染の拡大の防止（透過性地下水浄化壁による地下水汚染の拡大の防止）</t>
    <rPh sb="0" eb="3">
      <t>チカスイ</t>
    </rPh>
    <rPh sb="3" eb="5">
      <t>オセン</t>
    </rPh>
    <rPh sb="6" eb="8">
      <t>カクダイ</t>
    </rPh>
    <rPh sb="9" eb="11">
      <t>ボウシ</t>
    </rPh>
    <rPh sb="12" eb="15">
      <t>トウカセイ</t>
    </rPh>
    <rPh sb="15" eb="18">
      <t>チカスイ</t>
    </rPh>
    <rPh sb="18" eb="20">
      <t>ジョウカ</t>
    </rPh>
    <rPh sb="20" eb="21">
      <t>カベ</t>
    </rPh>
    <rPh sb="24" eb="27">
      <t>チカスイ</t>
    </rPh>
    <rPh sb="27" eb="29">
      <t>オセン</t>
    </rPh>
    <rPh sb="30" eb="32">
      <t>カクダイ</t>
    </rPh>
    <rPh sb="33" eb="35">
      <t>ボウシ</t>
    </rPh>
    <phoneticPr fontId="1"/>
  </si>
  <si>
    <t>渋谷区</t>
  </si>
  <si>
    <t>地下水の水質の継続監視</t>
    <rPh sb="0" eb="3">
      <t>チカスイ</t>
    </rPh>
    <rPh sb="4" eb="6">
      <t>スイシツ</t>
    </rPh>
    <rPh sb="7" eb="9">
      <t>ケイゾク</t>
    </rPh>
    <rPh sb="9" eb="11">
      <t>カンシ</t>
    </rPh>
    <phoneticPr fontId="1"/>
  </si>
  <si>
    <t>中野区</t>
  </si>
  <si>
    <t>土壌入替え（区域外土壌入替え）</t>
    <rPh sb="0" eb="2">
      <t>ドジョウ</t>
    </rPh>
    <rPh sb="2" eb="3">
      <t>イ</t>
    </rPh>
    <rPh sb="3" eb="4">
      <t>カ</t>
    </rPh>
    <rPh sb="6" eb="9">
      <t>クイキガイ</t>
    </rPh>
    <rPh sb="9" eb="11">
      <t>ドジョウ</t>
    </rPh>
    <rPh sb="11" eb="12">
      <t>イ</t>
    </rPh>
    <rPh sb="12" eb="13">
      <t>カ</t>
    </rPh>
    <phoneticPr fontId="1"/>
  </si>
  <si>
    <t>杉並区</t>
  </si>
  <si>
    <t>土壌入替え（区域内土壌入替え）</t>
    <rPh sb="0" eb="2">
      <t>ドジョウ</t>
    </rPh>
    <rPh sb="2" eb="3">
      <t>イ</t>
    </rPh>
    <rPh sb="3" eb="4">
      <t>カ</t>
    </rPh>
    <rPh sb="6" eb="9">
      <t>クイキナイ</t>
    </rPh>
    <rPh sb="9" eb="11">
      <t>ドジョウ</t>
    </rPh>
    <rPh sb="11" eb="13">
      <t>イレカエ</t>
    </rPh>
    <phoneticPr fontId="1"/>
  </si>
  <si>
    <t>豊島区</t>
  </si>
  <si>
    <t>盛土</t>
    <rPh sb="0" eb="2">
      <t>モリド</t>
    </rPh>
    <phoneticPr fontId="1"/>
  </si>
  <si>
    <t>北区</t>
  </si>
  <si>
    <t>舗装</t>
    <rPh sb="0" eb="2">
      <t>ホソウ</t>
    </rPh>
    <phoneticPr fontId="1"/>
  </si>
  <si>
    <t>荒川区</t>
  </si>
  <si>
    <t>立入禁止</t>
    <rPh sb="0" eb="2">
      <t>タチイリ</t>
    </rPh>
    <rPh sb="2" eb="4">
      <t>キンシ</t>
    </rPh>
    <phoneticPr fontId="1"/>
  </si>
  <si>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</si>
  <si>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</si>
  <si>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</si>
  <si>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</si>
  <si>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</si>
  <si>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</si>
  <si>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</si>
  <si>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</si>
  <si>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</si>
  <si>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</si>
  <si>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</si>
  <si>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</si>
  <si>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</si>
  <si>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</si>
  <si>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</si>
  <si>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</si>
  <si>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</si>
  <si>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</si>
  <si>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</si>
  <si>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</si>
  <si>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</si>
  <si>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</si>
  <si>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</si>
  <si>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</si>
  <si>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</si>
  <si>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</si>
  <si>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</si>
  <si>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</si>
  <si>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</si>
  <si>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</si>
  <si>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</si>
  <si>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</si>
  <si>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</si>
  <si>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</si>
  <si>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</si>
  <si>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</si>
  <si>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</si>
  <si>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</si>
  <si>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</si>
  <si>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</si>
  <si>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</si>
  <si>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</si>
  <si>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</si>
  <si>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</si>
  <si>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マスタ</t>
    <phoneticPr fontId="22"/>
  </si>
  <si>
    <t>区市町村</t>
    <rPh sb="0" eb="4">
      <t>クシチョウソン</t>
    </rPh>
    <phoneticPr fontId="22"/>
  </si>
  <si>
    <t>無地番道水</t>
    <rPh sb="3" eb="4">
      <t>ミチ</t>
    </rPh>
    <rPh sb="4" eb="5">
      <t>ミズ</t>
    </rPh>
    <phoneticPr fontId="22"/>
  </si>
  <si>
    <t>無地番</t>
    <phoneticPr fontId="22"/>
  </si>
  <si>
    <t>道</t>
    <phoneticPr fontId="22"/>
  </si>
  <si>
    <t>水</t>
  </si>
  <si>
    <t>法７条９項、または措置完了報告書、または工事完了報告書と同時提出の場合は「○環改化完第○号のとおり」または「〇環多改完第○号のとおり」を選択してください。</t>
  </si>
  <si>
    <t>法７条９項、または措置完了報告書、または工事完了報告書と同時提出の場合は「○環改化完第○号のとおり」または「〇環多改完第○号のとおり」を選択してください。</t>
    <phoneticPr fontId="22"/>
  </si>
  <si>
    <t>土壌汚染対策完了報告シート</t>
    <phoneticPr fontId="22"/>
  </si>
  <si>
    <t>処理用</t>
    <rPh sb="0" eb="3">
      <t>ショリヨウ</t>
    </rPh>
    <phoneticPr fontId="22"/>
  </si>
  <si>
    <t>マスタ</t>
    <phoneticPr fontId="1"/>
  </si>
  <si>
    <t>措置方法</t>
    <rPh sb="0" eb="2">
      <t>ソチ</t>
    </rPh>
    <rPh sb="2" eb="4">
      <t>ホウホウ</t>
    </rPh>
    <phoneticPr fontId="1"/>
  </si>
  <si>
    <t>有無</t>
    <rPh sb="0" eb="2">
      <t>ウム</t>
    </rPh>
    <phoneticPr fontId="22"/>
  </si>
  <si>
    <t>年間の回数</t>
  </si>
  <si>
    <t>継続監視の期間</t>
    <phoneticPr fontId="22"/>
  </si>
  <si>
    <t>※「計画内容」と「実施内容」を記入し、変更箇所（「変更有無」が”有”の項目）について、「変更理由」に理由を記入してください。</t>
    <rPh sb="2" eb="6">
      <t>ケイカクナイヨウ</t>
    </rPh>
    <rPh sb="9" eb="13">
      <t>ジッシナイヨウ</t>
    </rPh>
    <rPh sb="15" eb="17">
      <t>キニュウ</t>
    </rPh>
    <rPh sb="19" eb="23">
      <t>ヘンコウカショ</t>
    </rPh>
    <rPh sb="25" eb="29">
      <t>ヘンコウウム</t>
    </rPh>
    <rPh sb="32" eb="33">
      <t>アリ</t>
    </rPh>
    <rPh sb="35" eb="37">
      <t>コウモク</t>
    </rPh>
    <rPh sb="44" eb="48">
      <t>ヘンコウリユウ</t>
    </rPh>
    <rPh sb="50" eb="52">
      <t>リユウ</t>
    </rPh>
    <rPh sb="53" eb="55">
      <t>キニュウ</t>
    </rPh>
    <phoneticPr fontId="22"/>
  </si>
  <si>
    <t>地下水の水質の測定（汚染あり）</t>
  </si>
  <si>
    <t>有</t>
    <rPh sb="0" eb="1">
      <t>ア</t>
    </rPh>
    <phoneticPr fontId="22"/>
  </si>
  <si>
    <t>年1回以上</t>
  </si>
  <si>
    <t>5年間</t>
  </si>
  <si>
    <t>計画内容</t>
    <rPh sb="0" eb="4">
      <t>ケイカクナイヨウ</t>
    </rPh>
    <phoneticPr fontId="22"/>
  </si>
  <si>
    <t>実施内容</t>
    <rPh sb="0" eb="4">
      <t>ジッシナイヨウ</t>
    </rPh>
    <phoneticPr fontId="22"/>
  </si>
  <si>
    <t>比較</t>
    <rPh sb="0" eb="2">
      <t>ヒカク</t>
    </rPh>
    <phoneticPr fontId="22"/>
  </si>
  <si>
    <t>地下水の水質の測定（汚染なし）</t>
  </si>
  <si>
    <t>無</t>
    <rPh sb="0" eb="1">
      <t>ナ</t>
    </rPh>
    <phoneticPr fontId="22"/>
  </si>
  <si>
    <t>年2回以上</t>
    <phoneticPr fontId="22"/>
  </si>
  <si>
    <t>期間の定めなし</t>
    <phoneticPr fontId="22"/>
  </si>
  <si>
    <t>計画内容</t>
    <rPh sb="0" eb="2">
      <t>ケイカク</t>
    </rPh>
    <rPh sb="2" eb="4">
      <t>ナイヨウ</t>
    </rPh>
    <phoneticPr fontId="22"/>
  </si>
  <si>
    <t>実施内容</t>
    <rPh sb="0" eb="2">
      <t>ジッシ</t>
    </rPh>
    <rPh sb="2" eb="4">
      <t>ナイヨウ</t>
    </rPh>
    <phoneticPr fontId="22"/>
  </si>
  <si>
    <t>変更
有無</t>
    <rPh sb="0" eb="2">
      <t>ヘンコウ</t>
    </rPh>
    <rPh sb="3" eb="5">
      <t>ウム</t>
    </rPh>
    <phoneticPr fontId="22"/>
  </si>
  <si>
    <t>変更理由</t>
    <rPh sb="0" eb="2">
      <t>ヘンコウ</t>
    </rPh>
    <rPh sb="2" eb="4">
      <t>リユウ</t>
    </rPh>
    <phoneticPr fontId="22"/>
  </si>
  <si>
    <t>原位置封じ込め</t>
  </si>
  <si>
    <t>年4回以上</t>
    <phoneticPr fontId="22"/>
  </si>
  <si>
    <t>措置が完了するまでの間</t>
    <phoneticPr fontId="22"/>
  </si>
  <si>
    <t>対策範囲（対策面積）</t>
    <rPh sb="0" eb="4">
      <t>タイサクハンイ</t>
    </rPh>
    <rPh sb="5" eb="9">
      <t>タイサクメンセキ</t>
    </rPh>
    <phoneticPr fontId="22"/>
  </si>
  <si>
    <t>区画数</t>
    <rPh sb="0" eb="2">
      <t>クカク</t>
    </rPh>
    <rPh sb="2" eb="3">
      <t>スウ</t>
    </rPh>
    <phoneticPr fontId="22"/>
  </si>
  <si>
    <t>措置（対策）を講じた台帳面積を記入してください。</t>
  </si>
  <si>
    <t>遮水工封じ込め</t>
  </si>
  <si>
    <t>対策面積</t>
    <rPh sb="0" eb="2">
      <t>タイサク</t>
    </rPh>
    <rPh sb="2" eb="4">
      <t>メンセキ</t>
    </rPh>
    <phoneticPr fontId="39"/>
  </si>
  <si>
    <t>m²</t>
    <phoneticPr fontId="22"/>
  </si>
  <si>
    <t>地下水汚染の拡大の防止（揚水）</t>
  </si>
  <si>
    <t>区域指定の解除を希望する区画</t>
    <phoneticPr fontId="22"/>
  </si>
  <si>
    <t>区域指定の解除を希望する区画数と面積を記入してください。</t>
    <phoneticPr fontId="22"/>
  </si>
  <si>
    <t>掘削除去</t>
  </si>
  <si>
    <t>面積</t>
    <rPh sb="0" eb="2">
      <t>メンセキ</t>
    </rPh>
    <phoneticPr fontId="39"/>
  </si>
  <si>
    <t>オンサイト浄化（熱処理）</t>
  </si>
  <si>
    <t>要措置区域の指定を解除し、形質変更時要届出区域への指定を希望する区画</t>
    <rPh sb="0" eb="1">
      <t>ヨウ</t>
    </rPh>
    <rPh sb="1" eb="3">
      <t>ソチ</t>
    </rPh>
    <rPh sb="3" eb="5">
      <t>クイキ</t>
    </rPh>
    <rPh sb="6" eb="8">
      <t>シテイ</t>
    </rPh>
    <rPh sb="9" eb="11">
      <t>カイジョ</t>
    </rPh>
    <rPh sb="13" eb="15">
      <t>ケイシツ</t>
    </rPh>
    <rPh sb="15" eb="17">
      <t>ヘンコウ</t>
    </rPh>
    <rPh sb="17" eb="18">
      <t>ジ</t>
    </rPh>
    <rPh sb="18" eb="19">
      <t>ヨウ</t>
    </rPh>
    <rPh sb="19" eb="21">
      <t>トドケデ</t>
    </rPh>
    <rPh sb="21" eb="23">
      <t>クイキ</t>
    </rPh>
    <rPh sb="25" eb="27">
      <t>シテイ</t>
    </rPh>
    <rPh sb="28" eb="30">
      <t>キボウ</t>
    </rPh>
    <rPh sb="32" eb="34">
      <t>クカク</t>
    </rPh>
    <phoneticPr fontId="22"/>
  </si>
  <si>
    <t>要措置区域の指定を解除し、形質変更時要届出区域への指定を希望する区画数と面積を記入してください。</t>
    <phoneticPr fontId="22"/>
  </si>
  <si>
    <t>オンサイト浄化（化学処理）</t>
  </si>
  <si>
    <t>オンサイト浄化（生物処理）</t>
  </si>
  <si>
    <t>対策範囲（掘削土量）</t>
    <rPh sb="0" eb="4">
      <t>タイサクハンイ</t>
    </rPh>
    <rPh sb="5" eb="9">
      <t>クッサクドリョウ</t>
    </rPh>
    <phoneticPr fontId="22"/>
  </si>
  <si>
    <t>掘削土量</t>
    <rPh sb="0" eb="2">
      <t>クッサク</t>
    </rPh>
    <rPh sb="2" eb="4">
      <t>ドリョウ</t>
    </rPh>
    <phoneticPr fontId="39"/>
  </si>
  <si>
    <t>m³</t>
    <phoneticPr fontId="22"/>
  </si>
  <si>
    <t>オンサイト浄化（磁力選別）</t>
  </si>
  <si>
    <t>措置方法</t>
    <phoneticPr fontId="22"/>
  </si>
  <si>
    <t>土地の形質の変更後、表層に含有量基準を超過した土壌が残置される場合は、舗装や盛土等による措置をリストより選択又は自由入力で記載してください。</t>
    <phoneticPr fontId="22"/>
  </si>
  <si>
    <t>原位置抽出（地下水揚水）</t>
  </si>
  <si>
    <t>原位置抽出（エアースパージング）</t>
  </si>
  <si>
    <t>原位置分解（化学処理）</t>
  </si>
  <si>
    <t>原位置分解（生物処理）</t>
  </si>
  <si>
    <t>ファイトレメディエーション</t>
  </si>
  <si>
    <t>備考</t>
    <rPh sb="0" eb="2">
      <t>ビコウ</t>
    </rPh>
    <phoneticPr fontId="22"/>
  </si>
  <si>
    <t>原位置土壌洗浄</t>
  </si>
  <si>
    <t>土壌溶出量基準に適合しない汚染状態にある土壌が帯水層に接する場合の特定有害物質の飛散等を防止するために講じた措置</t>
    <phoneticPr fontId="22"/>
  </si>
  <si>
    <t>遮断工封じ込め</t>
  </si>
  <si>
    <t>原位置不溶化</t>
  </si>
  <si>
    <t>不溶化埋戻し</t>
  </si>
  <si>
    <t>アスファルト舗装（3cm以上）</t>
  </si>
  <si>
    <t>コンクリート舗装（10cm以上）</t>
  </si>
  <si>
    <t>①</t>
  </si>
  <si>
    <t>立入禁止</t>
  </si>
  <si>
    <t>②</t>
  </si>
  <si>
    <t>区域外土壌入換え</t>
  </si>
  <si>
    <t>③</t>
  </si>
  <si>
    <t>④</t>
  </si>
  <si>
    <t>⑤</t>
    <phoneticPr fontId="22"/>
  </si>
  <si>
    <t>その他（備考欄に詳細を記入すること）</t>
  </si>
  <si>
    <t>⑥</t>
    <phoneticPr fontId="22"/>
  </si>
  <si>
    <t>⑦</t>
    <phoneticPr fontId="22"/>
  </si>
  <si>
    <t>埋戻し土壌の品質管理</t>
    <rPh sb="0" eb="2">
      <t>ウメモド</t>
    </rPh>
    <rPh sb="3" eb="5">
      <t>ドジョウ</t>
    </rPh>
    <rPh sb="6" eb="10">
      <t>ヒンシツカンリ</t>
    </rPh>
    <phoneticPr fontId="22"/>
  </si>
  <si>
    <t>同一契機での土壌調査(当該区域において指定を受けるに至った土壌
汚染状況調査)において基準適合が確認された土壌により埋め戻す。</t>
    <phoneticPr fontId="43"/>
  </si>
  <si>
    <t>同一契機での土壌調査(当該区域において指定を受けるに至った土壌
汚染状況調査)において基準適合が確認された土壌により埋め戻した。</t>
    <phoneticPr fontId="43"/>
  </si>
  <si>
    <t>飛び地間移動した土壌により埋め戻す。</t>
  </si>
  <si>
    <t>平成31年環境省告示第６号に基づく分析で基準適合を確認した土壌により埋め戻す。</t>
  </si>
  <si>
    <t>平成31年環境省告示第６号に基づく分析で基準適合を確認した土壌により埋め戻した。</t>
    <phoneticPr fontId="43"/>
  </si>
  <si>
    <t>同一契機の地歴調査により汚染のおそれが無いことが確認された場内土により埋め戻す。（法に基づく要措置区域では選択不可）</t>
    <phoneticPr fontId="22"/>
  </si>
  <si>
    <t>該当なし（掘削を行わない場合、埋戻しをしない場合）</t>
    <phoneticPr fontId="22"/>
  </si>
  <si>
    <t>該当なし（掘削を行わなかった場合、埋戻しをしなかった場合）</t>
    <phoneticPr fontId="22"/>
  </si>
  <si>
    <t>完了確認</t>
    <phoneticPr fontId="22"/>
  </si>
  <si>
    <t>舗装厚等の検尺写真及び断面図（含有量基準超過が表層に残置
される場合）</t>
    <phoneticPr fontId="22"/>
  </si>
  <si>
    <t>汚染土搬出先</t>
    <rPh sb="0" eb="2">
      <t>オセン</t>
    </rPh>
    <rPh sb="2" eb="3">
      <t>ツチ</t>
    </rPh>
    <rPh sb="3" eb="5">
      <t>ハンシュツ</t>
    </rPh>
    <rPh sb="5" eb="6">
      <t>サキ</t>
    </rPh>
    <phoneticPr fontId="22"/>
  </si>
  <si>
    <t>汚染土壌処理施設</t>
    <rPh sb="0" eb="2">
      <t>オセン</t>
    </rPh>
    <rPh sb="2" eb="4">
      <t>ドジョウ</t>
    </rPh>
    <rPh sb="4" eb="6">
      <t>ショリ</t>
    </rPh>
    <rPh sb="6" eb="8">
      <t>シセツ</t>
    </rPh>
    <phoneticPr fontId="22"/>
  </si>
  <si>
    <t>（移動先：</t>
    <phoneticPr fontId="22"/>
  </si>
  <si>
    <t>）</t>
  </si>
  <si>
    <t>※飛び地間移動は法7条の届出の場合に選択できます。</t>
    <phoneticPr fontId="22"/>
  </si>
  <si>
    <t>飛び地間移動</t>
  </si>
  <si>
    <t>（移動先：</t>
  </si>
  <si>
    <t>その他（備考欄に詳細を記入すること）</t>
    <rPh sb="4" eb="6">
      <t>ビコウ</t>
    </rPh>
    <rPh sb="6" eb="7">
      <t>ラン</t>
    </rPh>
    <rPh sb="8" eb="10">
      <t>ショウサイ</t>
    </rPh>
    <rPh sb="11" eb="13">
      <t>キニュウ</t>
    </rPh>
    <phoneticPr fontId="39"/>
  </si>
  <si>
    <t>実施措置の着手時期</t>
    <rPh sb="0" eb="2">
      <t>ジッシ</t>
    </rPh>
    <rPh sb="2" eb="4">
      <t>ソチ</t>
    </rPh>
    <rPh sb="5" eb="7">
      <t>チャクシュ</t>
    </rPh>
    <rPh sb="7" eb="9">
      <t>ジキ</t>
    </rPh>
    <phoneticPr fontId="22"/>
  </si>
  <si>
    <t>【工事完了報告書の場合】規則第42条の２第２項各号に掲げる措置の実施が完了した時期</t>
    <rPh sb="1" eb="3">
      <t>コウジ</t>
    </rPh>
    <rPh sb="3" eb="5">
      <t>カンリョウ</t>
    </rPh>
    <rPh sb="5" eb="8">
      <t>ホウコクショ</t>
    </rPh>
    <rPh sb="9" eb="11">
      <t>バアイ</t>
    </rPh>
    <rPh sb="12" eb="14">
      <t>キソク</t>
    </rPh>
    <rPh sb="14" eb="15">
      <t>ダイ</t>
    </rPh>
    <rPh sb="17" eb="18">
      <t>ジョウ</t>
    </rPh>
    <rPh sb="20" eb="21">
      <t>ダイ</t>
    </rPh>
    <rPh sb="22" eb="23">
      <t>コウ</t>
    </rPh>
    <rPh sb="23" eb="25">
      <t>カクゴウ</t>
    </rPh>
    <rPh sb="26" eb="27">
      <t>カカ</t>
    </rPh>
    <rPh sb="29" eb="31">
      <t>ソチ</t>
    </rPh>
    <rPh sb="32" eb="34">
      <t>ジッシ</t>
    </rPh>
    <rPh sb="35" eb="37">
      <t>カンリョウ</t>
    </rPh>
    <rPh sb="39" eb="41">
      <t>ジキ</t>
    </rPh>
    <phoneticPr fontId="22"/>
  </si>
  <si>
    <t>【実施措置完了報告書の場合】実施措置に係る全ての措置の実施が完了した時期</t>
    <rPh sb="1" eb="3">
      <t>ジッシ</t>
    </rPh>
    <rPh sb="3" eb="5">
      <t>ソチ</t>
    </rPh>
    <rPh sb="5" eb="7">
      <t>カンリョウ</t>
    </rPh>
    <rPh sb="7" eb="10">
      <t>ホウコクショ</t>
    </rPh>
    <rPh sb="11" eb="13">
      <t>バアイ</t>
    </rPh>
    <rPh sb="14" eb="16">
      <t>ジッシ</t>
    </rPh>
    <rPh sb="16" eb="18">
      <t>ソチ</t>
    </rPh>
    <rPh sb="19" eb="20">
      <t>カカ</t>
    </rPh>
    <rPh sb="21" eb="22">
      <t>スベ</t>
    </rPh>
    <rPh sb="24" eb="26">
      <t>ソチ</t>
    </rPh>
    <rPh sb="27" eb="29">
      <t>ジッシ</t>
    </rPh>
    <rPh sb="30" eb="32">
      <t>カンリョウ</t>
    </rPh>
    <rPh sb="34" eb="36">
      <t>ジキ</t>
    </rPh>
    <phoneticPr fontId="22"/>
  </si>
  <si>
    <t>環境保全対策</t>
    <rPh sb="0" eb="2">
      <t>カンキョウ</t>
    </rPh>
    <rPh sb="2" eb="4">
      <t>ホゼン</t>
    </rPh>
    <rPh sb="4" eb="6">
      <t>タイサク</t>
    </rPh>
    <phoneticPr fontId="22"/>
  </si>
  <si>
    <t>お知らせ看板</t>
    <rPh sb="1" eb="2">
      <t>シ</t>
    </rPh>
    <rPh sb="4" eb="6">
      <t>カンバン</t>
    </rPh>
    <phoneticPr fontId="22"/>
  </si>
  <si>
    <t>仮囲いの設置</t>
    <rPh sb="0" eb="2">
      <t>カリガコ</t>
    </rPh>
    <rPh sb="4" eb="6">
      <t>セッチ</t>
    </rPh>
    <phoneticPr fontId="39"/>
  </si>
  <si>
    <t>散水</t>
    <rPh sb="0" eb="2">
      <t>サンスイ</t>
    </rPh>
    <phoneticPr fontId="39"/>
  </si>
  <si>
    <t>シート養生</t>
    <rPh sb="3" eb="5">
      <t>ヨウジョウ</t>
    </rPh>
    <phoneticPr fontId="39"/>
  </si>
  <si>
    <t>敷鉄板</t>
    <rPh sb="0" eb="3">
      <t>シキテッパン</t>
    </rPh>
    <phoneticPr fontId="39"/>
  </si>
  <si>
    <t>コンテナ(内袋付)やフレコンバック(内袋付)を使用した汚染土壌運搬</t>
    <rPh sb="23" eb="25">
      <t>シヨウ</t>
    </rPh>
    <rPh sb="27" eb="29">
      <t>オセン</t>
    </rPh>
    <rPh sb="29" eb="31">
      <t>ドジョウ</t>
    </rPh>
    <rPh sb="31" eb="33">
      <t>ウンパン</t>
    </rPh>
    <phoneticPr fontId="39"/>
  </si>
  <si>
    <t>防塵用フェンス・ネットの設置</t>
    <rPh sb="0" eb="3">
      <t>ボウジンヨウ</t>
    </rPh>
    <rPh sb="12" eb="14">
      <t>セッチ</t>
    </rPh>
    <phoneticPr fontId="22"/>
  </si>
  <si>
    <t>負圧テントの設置、排ガス処理</t>
    <rPh sb="0" eb="2">
      <t>フアツ</t>
    </rPh>
    <rPh sb="6" eb="8">
      <t>セッチ</t>
    </rPh>
    <rPh sb="9" eb="10">
      <t>ハイ</t>
    </rPh>
    <rPh sb="12" eb="14">
      <t>ショリ</t>
    </rPh>
    <phoneticPr fontId="22"/>
  </si>
  <si>
    <r>
      <rPr>
        <sz val="10.5"/>
        <rFont val="Meiryo UI"/>
        <family val="3"/>
        <charset val="128"/>
      </rPr>
      <t>粉塵又は有害物質濃度等の</t>
    </r>
    <r>
      <rPr>
        <sz val="10.5"/>
        <color theme="1"/>
        <rFont val="Meiryo UI"/>
        <family val="3"/>
        <charset val="128"/>
      </rPr>
      <t>周辺環境の監視（大気モニタリング）</t>
    </r>
    <rPh sb="0" eb="2">
      <t>フンジン</t>
    </rPh>
    <rPh sb="2" eb="3">
      <t>マタ</t>
    </rPh>
    <rPh sb="4" eb="6">
      <t>ユウガイ</t>
    </rPh>
    <rPh sb="6" eb="8">
      <t>ブッシツ</t>
    </rPh>
    <rPh sb="8" eb="10">
      <t>ノウド</t>
    </rPh>
    <rPh sb="10" eb="11">
      <t>ナド</t>
    </rPh>
    <rPh sb="12" eb="14">
      <t>シュウヘン</t>
    </rPh>
    <rPh sb="14" eb="16">
      <t>カンキョウ</t>
    </rPh>
    <rPh sb="17" eb="19">
      <t>カンシ</t>
    </rPh>
    <rPh sb="20" eb="22">
      <t>タイキ</t>
    </rPh>
    <phoneticPr fontId="22"/>
  </si>
  <si>
    <t>搬出車両の洗浄</t>
    <rPh sb="0" eb="2">
      <t>ハンシュツ</t>
    </rPh>
    <rPh sb="2" eb="4">
      <t>シャリョウ</t>
    </rPh>
    <rPh sb="5" eb="7">
      <t>センジョウ</t>
    </rPh>
    <phoneticPr fontId="22"/>
  </si>
  <si>
    <t>排水処理施設の設置、排水分析</t>
    <rPh sb="0" eb="2">
      <t>ハイスイ</t>
    </rPh>
    <rPh sb="2" eb="4">
      <t>ショリ</t>
    </rPh>
    <rPh sb="4" eb="6">
      <t>シセツ</t>
    </rPh>
    <rPh sb="7" eb="9">
      <t>セッチ</t>
    </rPh>
    <rPh sb="10" eb="12">
      <t>ハイスイ</t>
    </rPh>
    <rPh sb="12" eb="14">
      <t>ブンセキ</t>
    </rPh>
    <phoneticPr fontId="22"/>
  </si>
  <si>
    <t>運搬時の被覆（シート被覆等）</t>
    <rPh sb="0" eb="2">
      <t>ウンパン</t>
    </rPh>
    <rPh sb="2" eb="3">
      <t>ジ</t>
    </rPh>
    <rPh sb="4" eb="6">
      <t>ヒフク</t>
    </rPh>
    <rPh sb="10" eb="12">
      <t>ヒフク</t>
    </rPh>
    <rPh sb="12" eb="13">
      <t>ナド</t>
    </rPh>
    <phoneticPr fontId="22"/>
  </si>
  <si>
    <t>運搬時の積載状況の随時確認</t>
    <rPh sb="0" eb="2">
      <t>ウンパン</t>
    </rPh>
    <rPh sb="2" eb="3">
      <t>ジ</t>
    </rPh>
    <rPh sb="4" eb="6">
      <t>セキサイ</t>
    </rPh>
    <rPh sb="6" eb="8">
      <t>ジョウキョウ</t>
    </rPh>
    <rPh sb="9" eb="11">
      <t>ズイジ</t>
    </rPh>
    <rPh sb="11" eb="13">
      <t>カクニン</t>
    </rPh>
    <phoneticPr fontId="22"/>
  </si>
  <si>
    <t>低騒音、低振動の機械の使用</t>
    <rPh sb="0" eb="3">
      <t>テイソウオン</t>
    </rPh>
    <rPh sb="4" eb="7">
      <t>テイシンドウ</t>
    </rPh>
    <rPh sb="8" eb="10">
      <t>キカイ</t>
    </rPh>
    <rPh sb="11" eb="13">
      <t>シヨウ</t>
    </rPh>
    <phoneticPr fontId="22"/>
  </si>
  <si>
    <t>作業員の衛生管理（靴の洗浄等）</t>
    <rPh sb="0" eb="3">
      <t>サギョウイン</t>
    </rPh>
    <rPh sb="4" eb="6">
      <t>エイセイ</t>
    </rPh>
    <rPh sb="6" eb="8">
      <t>カンリ</t>
    </rPh>
    <rPh sb="9" eb="10">
      <t>クツ</t>
    </rPh>
    <rPh sb="11" eb="13">
      <t>センジョウ</t>
    </rPh>
    <rPh sb="13" eb="14">
      <t>ナド</t>
    </rPh>
    <phoneticPr fontId="22"/>
  </si>
  <si>
    <t>条例における地下水汚染拡大防止区域に対する対策の報告</t>
    <phoneticPr fontId="22"/>
  </si>
  <si>
    <t>都条例に関わる届出の有無</t>
    <phoneticPr fontId="22"/>
  </si>
  <si>
    <t>※都条例第117条契機の案件について、平成31年4月1日以降に条例第117条第2項の届出を行った場合及び条例116条契機の場合には、「有」を選択してください。</t>
    <phoneticPr fontId="22"/>
  </si>
  <si>
    <t>東京都土壌汚染対策指針に定める地下水汚染拡大防止区域の該当の有無</t>
    <phoneticPr fontId="22"/>
  </si>
  <si>
    <t>※対象地または対象地境界において第二溶出量基準超過または第二地下水基準超過があり、かつ、都条例規則第55条第3項に定める土地に
該当しない場合は「有」を選択してください。</t>
    <phoneticPr fontId="22"/>
  </si>
  <si>
    <t>代表地点における地下水調査における地下水基準超過の有無</t>
    <phoneticPr fontId="22"/>
  </si>
  <si>
    <t>※「第二地下水基準超過」の場合で措置として地下水の水質の継続監視のみを選択した場合、期間の定めがなくなります。</t>
    <phoneticPr fontId="22"/>
  </si>
  <si>
    <t>地下水汚染拡大防止区域における地下水基準超過の有無</t>
    <phoneticPr fontId="22"/>
  </si>
  <si>
    <t>対象地境界における地下水調査での地下水基準超過の有無</t>
    <phoneticPr fontId="22"/>
  </si>
  <si>
    <t>※「第二地下水基準超過」の場合、地下水の継続監視（単独での措置）は選択できません。</t>
    <phoneticPr fontId="22"/>
  </si>
  <si>
    <t>地下水汚染拡大防止区域に対する措置</t>
    <phoneticPr fontId="22"/>
  </si>
  <si>
    <t>土壌汚染の除去（汚染土壌の掘削による除去）</t>
    <phoneticPr fontId="22"/>
  </si>
  <si>
    <t>土壌汚染の除去（汚染土壌の掘削による除去）</t>
  </si>
  <si>
    <t>土壌汚染の除去（原位置での浄化による除去）</t>
    <rPh sb="0" eb="2">
      <t>ドジョウ</t>
    </rPh>
    <rPh sb="2" eb="4">
      <t>オセン</t>
    </rPh>
    <rPh sb="5" eb="7">
      <t>ジョキョ</t>
    </rPh>
    <rPh sb="8" eb="11">
      <t>ゲンイチ</t>
    </rPh>
    <rPh sb="13" eb="15">
      <t>ジョウカ</t>
    </rPh>
    <rPh sb="18" eb="20">
      <t>ジョキョ</t>
    </rPh>
    <phoneticPr fontId="22"/>
  </si>
  <si>
    <t>一定濃度を超える土壌汚染の除去
（第二溶出量を超える汚染土壌の掘削による除去）
※溶出量基準超過による要対策区域の場合選択不可</t>
    <rPh sb="0" eb="2">
      <t>イッテイ</t>
    </rPh>
    <rPh sb="2" eb="4">
      <t>ノウド</t>
    </rPh>
    <rPh sb="5" eb="6">
      <t>コ</t>
    </rPh>
    <rPh sb="8" eb="10">
      <t>ドジョウ</t>
    </rPh>
    <rPh sb="10" eb="12">
      <t>オセン</t>
    </rPh>
    <rPh sb="13" eb="15">
      <t>ジョキョ</t>
    </rPh>
    <rPh sb="17" eb="19">
      <t>ダイニ</t>
    </rPh>
    <rPh sb="19" eb="21">
      <t>ヨウシュツ</t>
    </rPh>
    <rPh sb="21" eb="22">
      <t>リョウ</t>
    </rPh>
    <rPh sb="23" eb="24">
      <t>コ</t>
    </rPh>
    <rPh sb="26" eb="28">
      <t>オセン</t>
    </rPh>
    <rPh sb="28" eb="30">
      <t>ドジョウ</t>
    </rPh>
    <rPh sb="31" eb="33">
      <t>クッサク</t>
    </rPh>
    <rPh sb="36" eb="38">
      <t>ジョキョ</t>
    </rPh>
    <rPh sb="41" eb="43">
      <t>ヨウシュツ</t>
    </rPh>
    <rPh sb="43" eb="44">
      <t>リョウ</t>
    </rPh>
    <rPh sb="44" eb="46">
      <t>キジュン</t>
    </rPh>
    <rPh sb="46" eb="48">
      <t>チョウカ</t>
    </rPh>
    <rPh sb="51" eb="52">
      <t>ヨウ</t>
    </rPh>
    <rPh sb="52" eb="54">
      <t>タイサク</t>
    </rPh>
    <rPh sb="54" eb="56">
      <t>クイキ</t>
    </rPh>
    <rPh sb="57" eb="59">
      <t>バアイ</t>
    </rPh>
    <rPh sb="59" eb="61">
      <t>センタク</t>
    </rPh>
    <rPh sb="61" eb="63">
      <t>フカ</t>
    </rPh>
    <phoneticPr fontId="22"/>
  </si>
  <si>
    <t>一定濃度を超える土壌汚染の除去
（第二溶出量を超える汚染土壌の原位置での浄化による除去）
※溶出量基準超過による要対策区域の場合選択不可</t>
    <rPh sb="0" eb="2">
      <t>イッテイ</t>
    </rPh>
    <rPh sb="2" eb="4">
      <t>ノウド</t>
    </rPh>
    <rPh sb="5" eb="6">
      <t>コ</t>
    </rPh>
    <rPh sb="8" eb="10">
      <t>ドジョウ</t>
    </rPh>
    <rPh sb="10" eb="12">
      <t>オセン</t>
    </rPh>
    <rPh sb="13" eb="15">
      <t>ジョキョ</t>
    </rPh>
    <rPh sb="17" eb="19">
      <t>ダイニ</t>
    </rPh>
    <rPh sb="19" eb="21">
      <t>ヨウシュツ</t>
    </rPh>
    <rPh sb="21" eb="22">
      <t>リョウ</t>
    </rPh>
    <rPh sb="23" eb="24">
      <t>コ</t>
    </rPh>
    <rPh sb="26" eb="28">
      <t>オセン</t>
    </rPh>
    <rPh sb="28" eb="30">
      <t>ドジョウ</t>
    </rPh>
    <rPh sb="31" eb="34">
      <t>ゲンイチ</t>
    </rPh>
    <rPh sb="36" eb="38">
      <t>ジョウカ</t>
    </rPh>
    <rPh sb="41" eb="43">
      <t>ジョキョ</t>
    </rPh>
    <phoneticPr fontId="22"/>
  </si>
  <si>
    <t>一定濃度を超える土壌汚染の除去
（第二地下水基準を超える地下水の浄化）
※溶出量基準超過による要対策区域の場合選択不可</t>
    <rPh sb="0" eb="2">
      <t>イッテイ</t>
    </rPh>
    <rPh sb="2" eb="4">
      <t>ノウド</t>
    </rPh>
    <rPh sb="5" eb="6">
      <t>コ</t>
    </rPh>
    <rPh sb="8" eb="10">
      <t>ドジョウ</t>
    </rPh>
    <rPh sb="10" eb="12">
      <t>オセン</t>
    </rPh>
    <rPh sb="13" eb="15">
      <t>ジョキョ</t>
    </rPh>
    <rPh sb="17" eb="19">
      <t>ダイニ</t>
    </rPh>
    <rPh sb="19" eb="22">
      <t>チカスイ</t>
    </rPh>
    <rPh sb="22" eb="24">
      <t>キジュン</t>
    </rPh>
    <rPh sb="25" eb="26">
      <t>コ</t>
    </rPh>
    <rPh sb="28" eb="31">
      <t>チカスイ</t>
    </rPh>
    <rPh sb="32" eb="34">
      <t>ジョウカ</t>
    </rPh>
    <phoneticPr fontId="22"/>
  </si>
  <si>
    <t>封じ込め（原位置封じ込め）</t>
    <rPh sb="0" eb="1">
      <t>フウ</t>
    </rPh>
    <rPh sb="2" eb="3">
      <t>コ</t>
    </rPh>
    <rPh sb="5" eb="8">
      <t>ゲンイチ</t>
    </rPh>
    <rPh sb="8" eb="9">
      <t>フウ</t>
    </rPh>
    <rPh sb="10" eb="11">
      <t>コ</t>
    </rPh>
    <phoneticPr fontId="22"/>
  </si>
  <si>
    <t>封じ込め（遮水工封じ込め）</t>
    <rPh sb="0" eb="1">
      <t>フウ</t>
    </rPh>
    <rPh sb="2" eb="3">
      <t>コ</t>
    </rPh>
    <rPh sb="5" eb="7">
      <t>シャスイ</t>
    </rPh>
    <rPh sb="7" eb="8">
      <t>コウ</t>
    </rPh>
    <rPh sb="8" eb="9">
      <t>フウ</t>
    </rPh>
    <rPh sb="10" eb="11">
      <t>コ</t>
    </rPh>
    <phoneticPr fontId="22"/>
  </si>
  <si>
    <t>封じ込め（遮断工封じ込め）</t>
    <rPh sb="0" eb="1">
      <t>フウ</t>
    </rPh>
    <rPh sb="2" eb="3">
      <t>コ</t>
    </rPh>
    <rPh sb="5" eb="7">
      <t>シャダン</t>
    </rPh>
    <rPh sb="7" eb="8">
      <t>コウ</t>
    </rPh>
    <rPh sb="8" eb="9">
      <t>フウ</t>
    </rPh>
    <rPh sb="10" eb="11">
      <t>コ</t>
    </rPh>
    <phoneticPr fontId="22"/>
  </si>
  <si>
    <t>不溶化（原位置不溶化）</t>
    <rPh sb="0" eb="2">
      <t>フヨウ</t>
    </rPh>
    <rPh sb="2" eb="3">
      <t>カ</t>
    </rPh>
    <rPh sb="4" eb="7">
      <t>ゲンイチ</t>
    </rPh>
    <phoneticPr fontId="22"/>
  </si>
  <si>
    <t>不溶化（不溶化埋戻し）</t>
    <rPh sb="0" eb="2">
      <t>フヨウ</t>
    </rPh>
    <rPh sb="2" eb="3">
      <t>カ</t>
    </rPh>
    <rPh sb="7" eb="9">
      <t>ウメモド</t>
    </rPh>
    <phoneticPr fontId="22"/>
  </si>
  <si>
    <t>地下水汚染の拡大の防止
（揚水施設による地下水汚染の拡大の防止）</t>
    <rPh sb="0" eb="3">
      <t>チカスイ</t>
    </rPh>
    <rPh sb="3" eb="5">
      <t>オセン</t>
    </rPh>
    <rPh sb="6" eb="8">
      <t>カクダイ</t>
    </rPh>
    <rPh sb="9" eb="11">
      <t>ボウシ</t>
    </rPh>
    <rPh sb="13" eb="15">
      <t>ヨウスイ</t>
    </rPh>
    <rPh sb="15" eb="17">
      <t>シセツ</t>
    </rPh>
    <rPh sb="20" eb="23">
      <t>チカスイ</t>
    </rPh>
    <rPh sb="23" eb="25">
      <t>オセン</t>
    </rPh>
    <rPh sb="26" eb="28">
      <t>カクダイ</t>
    </rPh>
    <rPh sb="29" eb="31">
      <t>ボウシ</t>
    </rPh>
    <phoneticPr fontId="22"/>
  </si>
  <si>
    <t>地下水汚染の拡大の防止
（透過性地下水浄化壁による地下水汚染の拡大の防止）</t>
    <rPh sb="0" eb="3">
      <t>チカスイ</t>
    </rPh>
    <rPh sb="3" eb="5">
      <t>オセン</t>
    </rPh>
    <rPh sb="6" eb="8">
      <t>カクダイ</t>
    </rPh>
    <rPh sb="9" eb="11">
      <t>ボウシ</t>
    </rPh>
    <rPh sb="13" eb="16">
      <t>トウカセイ</t>
    </rPh>
    <rPh sb="16" eb="19">
      <t>チカスイ</t>
    </rPh>
    <rPh sb="19" eb="21">
      <t>ジョウカ</t>
    </rPh>
    <rPh sb="21" eb="22">
      <t>カベ</t>
    </rPh>
    <rPh sb="25" eb="28">
      <t>チカスイ</t>
    </rPh>
    <rPh sb="28" eb="30">
      <t>オセン</t>
    </rPh>
    <rPh sb="31" eb="33">
      <t>カクダイ</t>
    </rPh>
    <rPh sb="34" eb="36">
      <t>ボウシ</t>
    </rPh>
    <phoneticPr fontId="22"/>
  </si>
  <si>
    <t>地下水の水質の継続監視（単独での措置）
※対象地境界において第二地下水汚染がある場合、選択不可</t>
    <rPh sb="0" eb="3">
      <t>チカスイ</t>
    </rPh>
    <rPh sb="4" eb="6">
      <t>スイシツ</t>
    </rPh>
    <rPh sb="7" eb="9">
      <t>ケイゾク</t>
    </rPh>
    <rPh sb="9" eb="11">
      <t>カンシ</t>
    </rPh>
    <rPh sb="12" eb="14">
      <t>タンドク</t>
    </rPh>
    <rPh sb="16" eb="18">
      <t>ソチ</t>
    </rPh>
    <rPh sb="21" eb="23">
      <t>タイショウ</t>
    </rPh>
    <rPh sb="23" eb="24">
      <t>チ</t>
    </rPh>
    <rPh sb="24" eb="26">
      <t>キョウカイ</t>
    </rPh>
    <rPh sb="30" eb="32">
      <t>ダイニ</t>
    </rPh>
    <rPh sb="32" eb="35">
      <t>チカスイ</t>
    </rPh>
    <rPh sb="35" eb="37">
      <t>オセン</t>
    </rPh>
    <rPh sb="40" eb="42">
      <t>バアイ</t>
    </rPh>
    <rPh sb="43" eb="45">
      <t>センタク</t>
    </rPh>
    <rPh sb="45" eb="47">
      <t>フカ</t>
    </rPh>
    <phoneticPr fontId="22"/>
  </si>
  <si>
    <t>測定頻度</t>
    <rPh sb="0" eb="2">
      <t>ソクテイ</t>
    </rPh>
    <rPh sb="2" eb="4">
      <t>ヒンド</t>
    </rPh>
    <phoneticPr fontId="22"/>
  </si>
  <si>
    <t>1年目</t>
    <rPh sb="1" eb="3">
      <t>ネンメ</t>
    </rPh>
    <phoneticPr fontId="22"/>
  </si>
  <si>
    <t>2年目～10年目</t>
    <rPh sb="1" eb="3">
      <t>ネンメ</t>
    </rPh>
    <rPh sb="6" eb="8">
      <t>ネンメ</t>
    </rPh>
    <phoneticPr fontId="22"/>
  </si>
  <si>
    <t>11年目以降</t>
    <rPh sb="2" eb="4">
      <t>ネンメ</t>
    </rPh>
    <rPh sb="4" eb="6">
      <t>イコウ</t>
    </rPh>
    <phoneticPr fontId="22"/>
  </si>
  <si>
    <t>地下水の水質の継続監視（他の措置と同時実施）</t>
    <rPh sb="0" eb="3">
      <t>チカスイ</t>
    </rPh>
    <rPh sb="4" eb="6">
      <t>スイシツ</t>
    </rPh>
    <rPh sb="7" eb="9">
      <t>ケイゾク</t>
    </rPh>
    <rPh sb="9" eb="11">
      <t>カンシ</t>
    </rPh>
    <rPh sb="12" eb="13">
      <t>タ</t>
    </rPh>
    <rPh sb="14" eb="16">
      <t>ソチ</t>
    </rPh>
    <rPh sb="17" eb="19">
      <t>ドウジ</t>
    </rPh>
    <rPh sb="19" eb="21">
      <t>ジッシ</t>
    </rPh>
    <phoneticPr fontId="22"/>
  </si>
  <si>
    <t>年間の回数</t>
    <rPh sb="0" eb="2">
      <t>ネンカン</t>
    </rPh>
    <rPh sb="3" eb="5">
      <t>カイスウ</t>
    </rPh>
    <phoneticPr fontId="22"/>
  </si>
  <si>
    <t>土壌入換え（区域外土壌入換え）</t>
    <phoneticPr fontId="22"/>
  </si>
  <si>
    <t>土壌入換え（区域内土壌入換え）</t>
    <phoneticPr fontId="22"/>
  </si>
  <si>
    <t>措置が適切に実施されたことの確認</t>
    <rPh sb="0" eb="2">
      <t>ソチ</t>
    </rPh>
    <rPh sb="3" eb="5">
      <t>テキセツ</t>
    </rPh>
    <rPh sb="6" eb="8">
      <t>ジッシ</t>
    </rPh>
    <rPh sb="14" eb="16">
      <t>カクニン</t>
    </rPh>
    <phoneticPr fontId="22"/>
  </si>
  <si>
    <t>検尺等による出来高確認</t>
    <rPh sb="0" eb="2">
      <t>ケンジャク</t>
    </rPh>
    <rPh sb="2" eb="3">
      <t>トウ</t>
    </rPh>
    <rPh sb="6" eb="9">
      <t>デキダカ</t>
    </rPh>
    <rPh sb="9" eb="11">
      <t>カクニン</t>
    </rPh>
    <phoneticPr fontId="1"/>
  </si>
  <si>
    <t>地下水のモニタリング</t>
    <rPh sb="0" eb="3">
      <t>チカスイ</t>
    </rPh>
    <phoneticPr fontId="1"/>
  </si>
  <si>
    <t>構造物に囲まれた範囲に観測井を設け、
地下水等の侵入がないことの確認</t>
    <rPh sb="0" eb="3">
      <t>コウゾウブツ</t>
    </rPh>
    <rPh sb="4" eb="5">
      <t>カコ</t>
    </rPh>
    <rPh sb="8" eb="10">
      <t>ハンイ</t>
    </rPh>
    <rPh sb="11" eb="13">
      <t>カンソク</t>
    </rPh>
    <rPh sb="13" eb="14">
      <t>イ</t>
    </rPh>
    <rPh sb="15" eb="16">
      <t>モウ</t>
    </rPh>
    <rPh sb="19" eb="22">
      <t>チカスイ</t>
    </rPh>
    <rPh sb="22" eb="23">
      <t>トウ</t>
    </rPh>
    <rPh sb="24" eb="26">
      <t>シンニュウ</t>
    </rPh>
    <rPh sb="32" eb="34">
      <t>カクニン</t>
    </rPh>
    <phoneticPr fontId="1"/>
  </si>
  <si>
    <t>その他（備考に記入）</t>
    <rPh sb="2" eb="3">
      <t>タ</t>
    </rPh>
    <rPh sb="4" eb="6">
      <t>ビコウ</t>
    </rPh>
    <rPh sb="7" eb="9">
      <t>キニュウ</t>
    </rPh>
    <phoneticPr fontId="1"/>
  </si>
  <si>
    <t>措置の完了の要件を満たすことの確認</t>
    <rPh sb="0" eb="2">
      <t>ソチ</t>
    </rPh>
    <rPh sb="3" eb="5">
      <t>カンリョウ</t>
    </rPh>
    <rPh sb="6" eb="8">
      <t>ヨウケン</t>
    </rPh>
    <rPh sb="9" eb="10">
      <t>ミ</t>
    </rPh>
    <rPh sb="15" eb="17">
      <t>カクニン</t>
    </rPh>
    <phoneticPr fontId="22"/>
  </si>
  <si>
    <t>措置完了後に条例上の要管理区域に設定される区画の有無</t>
    <phoneticPr fontId="22"/>
  </si>
  <si>
    <t>区間名：</t>
    <rPh sb="0" eb="2">
      <t>クカン</t>
    </rPh>
    <rPh sb="2" eb="3">
      <t>メイ</t>
    </rPh>
    <phoneticPr fontId="22"/>
  </si>
  <si>
    <t>措置完了後に条例上の要管理区域に設定される区画の有無が「有」の場合は、区間名を記入してください。</t>
    <rPh sb="28" eb="29">
      <t>ア</t>
    </rPh>
    <rPh sb="31" eb="33">
      <t>バアイ</t>
    </rPh>
    <rPh sb="35" eb="37">
      <t>クカン</t>
    </rPh>
    <rPh sb="37" eb="38">
      <t>メイ</t>
    </rPh>
    <rPh sb="39" eb="41">
      <t>キニュウ</t>
    </rPh>
    <phoneticPr fontId="22"/>
  </si>
  <si>
    <t>措置完了後に条例上の区域設定がなくなる区画の有無</t>
    <phoneticPr fontId="22"/>
  </si>
  <si>
    <t>措置完了後に条例上の区域設定がなくなる区画の有無が「有」の場合は、区間名を記入してください。さい。</t>
    <phoneticPr fontId="22"/>
  </si>
  <si>
    <t>5年間の地下水モニタリング</t>
    <phoneticPr fontId="22"/>
  </si>
  <si>
    <t>終期の設定のない、地下水モニタリング</t>
    <phoneticPr fontId="22"/>
  </si>
  <si>
    <t>※モニタリング終了後、区域設定を解除するまたは区域を変更する場合、第31号様式または第33号の２様式の届出の提出が必要です。</t>
    <phoneticPr fontId="22"/>
  </si>
  <si>
    <t>相違点一覧（工事完了報告用）</t>
    <phoneticPr fontId="22"/>
  </si>
  <si>
    <t>土地の形質の変更の種類</t>
    <rPh sb="0" eb="2">
      <t>トチ</t>
    </rPh>
    <phoneticPr fontId="1"/>
  </si>
  <si>
    <t>都条例に関わる届出の有無</t>
  </si>
  <si>
    <t>有無</t>
    <rPh sb="0" eb="1">
      <t>ア</t>
    </rPh>
    <rPh sb="1" eb="2">
      <t>ナ</t>
    </rPh>
    <phoneticPr fontId="22"/>
  </si>
  <si>
    <t>地下水基準</t>
    <rPh sb="0" eb="3">
      <t>チカスイ</t>
    </rPh>
    <rPh sb="3" eb="5">
      <t>キジュン</t>
    </rPh>
    <phoneticPr fontId="22"/>
  </si>
  <si>
    <t>【措置】地下水の水質の測定（汚染あり）</t>
  </si>
  <si>
    <t>有（条例第117条第6項代用）</t>
    <phoneticPr fontId="22"/>
  </si>
  <si>
    <t>基準適合</t>
    <phoneticPr fontId="22"/>
  </si>
  <si>
    <r>
      <rPr>
        <sz val="11"/>
        <rFont val="游ゴシック"/>
        <family val="3"/>
        <charset val="128"/>
        <scheme val="minor"/>
      </rPr>
      <t>1年目から</t>
    </r>
    <r>
      <rPr>
        <sz val="11"/>
        <rFont val="Calibri"/>
        <family val="2"/>
      </rPr>
      <t>3</t>
    </r>
    <r>
      <rPr>
        <sz val="11"/>
        <rFont val="游ゴシック"/>
        <family val="3"/>
        <charset val="128"/>
        <scheme val="minor"/>
      </rPr>
      <t>年目は年</t>
    </r>
    <r>
      <rPr>
        <sz val="11"/>
        <rFont val="Calibri"/>
        <family val="2"/>
      </rPr>
      <t>1</t>
    </r>
    <r>
      <rPr>
        <sz val="11"/>
        <rFont val="游ゴシック"/>
        <family val="3"/>
        <charset val="128"/>
        <scheme val="minor"/>
      </rPr>
      <t>回以上、</t>
    </r>
    <r>
      <rPr>
        <sz val="11"/>
        <rFont val="Calibri"/>
        <family val="2"/>
      </rPr>
      <t>4</t>
    </r>
    <r>
      <rPr>
        <sz val="11"/>
        <rFont val="游ゴシック"/>
        <family val="3"/>
        <charset val="128"/>
        <scheme val="minor"/>
      </rPr>
      <t>年目と</t>
    </r>
    <r>
      <rPr>
        <sz val="11"/>
        <rFont val="Calibri"/>
        <family val="2"/>
      </rPr>
      <t>5</t>
    </r>
    <r>
      <rPr>
        <sz val="11"/>
        <rFont val="游ゴシック"/>
        <family val="3"/>
        <charset val="128"/>
        <scheme val="minor"/>
      </rPr>
      <t>年目は年</t>
    </r>
    <r>
      <rPr>
        <sz val="11"/>
        <rFont val="Calibri"/>
        <family val="2"/>
      </rPr>
      <t>4</t>
    </r>
    <r>
      <rPr>
        <sz val="11"/>
        <rFont val="游ゴシック"/>
        <family val="3"/>
        <charset val="128"/>
        <scheme val="minor"/>
      </rPr>
      <t>回以上</t>
    </r>
    <phoneticPr fontId="22"/>
  </si>
  <si>
    <t>【措置】地下水の水質の測定（汚染なし）</t>
  </si>
  <si>
    <t>有（条例のみの届出）</t>
    <phoneticPr fontId="22"/>
  </si>
  <si>
    <t>基準超過</t>
    <phoneticPr fontId="22"/>
  </si>
  <si>
    <r>
      <rPr>
        <sz val="11"/>
        <rFont val="Calibri"/>
        <family val="2"/>
      </rPr>
      <t>1</t>
    </r>
    <r>
      <rPr>
        <sz val="11"/>
        <rFont val="游ゴシック"/>
        <family val="3"/>
        <charset val="128"/>
        <scheme val="minor"/>
      </rPr>
      <t>年目から</t>
    </r>
    <r>
      <rPr>
        <sz val="11"/>
        <rFont val="Calibri"/>
        <family val="2"/>
      </rPr>
      <t>3</t>
    </r>
    <r>
      <rPr>
        <sz val="11"/>
        <rFont val="游ゴシック"/>
        <family val="3"/>
        <charset val="128"/>
        <scheme val="minor"/>
      </rPr>
      <t>年目は年</t>
    </r>
    <r>
      <rPr>
        <sz val="11"/>
        <rFont val="Calibri"/>
        <family val="2"/>
      </rPr>
      <t>2</t>
    </r>
    <r>
      <rPr>
        <sz val="11"/>
        <rFont val="游ゴシック"/>
        <family val="3"/>
        <charset val="128"/>
        <scheme val="minor"/>
      </rPr>
      <t>回以上、</t>
    </r>
    <r>
      <rPr>
        <sz val="11"/>
        <rFont val="Calibri"/>
        <family val="2"/>
      </rPr>
      <t>4</t>
    </r>
    <r>
      <rPr>
        <sz val="11"/>
        <rFont val="游ゴシック"/>
        <family val="3"/>
        <charset val="128"/>
        <scheme val="minor"/>
      </rPr>
      <t>年目と</t>
    </r>
    <r>
      <rPr>
        <sz val="11"/>
        <rFont val="Calibri"/>
        <family val="2"/>
      </rPr>
      <t>5</t>
    </r>
    <r>
      <rPr>
        <sz val="11"/>
        <rFont val="游ゴシック"/>
        <family val="3"/>
        <charset val="128"/>
        <scheme val="minor"/>
      </rPr>
      <t>年目は年</t>
    </r>
    <r>
      <rPr>
        <sz val="11"/>
        <rFont val="Calibri"/>
        <family val="2"/>
      </rPr>
      <t>4</t>
    </r>
    <r>
      <rPr>
        <sz val="11"/>
        <rFont val="游ゴシック"/>
        <family val="3"/>
        <charset val="128"/>
        <scheme val="minor"/>
      </rPr>
      <t>回以上</t>
    </r>
    <phoneticPr fontId="22"/>
  </si>
  <si>
    <t>【措置】原位置封じ込め</t>
  </si>
  <si>
    <t>無（法律のみの届出）</t>
    <phoneticPr fontId="22"/>
  </si>
  <si>
    <t>第二地下水基準超過</t>
    <phoneticPr fontId="22"/>
  </si>
  <si>
    <r>
      <t>終期を定めず、年</t>
    </r>
    <r>
      <rPr>
        <sz val="11"/>
        <rFont val="Calibri"/>
        <family val="2"/>
      </rPr>
      <t>4</t>
    </r>
    <r>
      <rPr>
        <sz val="11"/>
        <rFont val="游ゴシック"/>
        <family val="3"/>
        <charset val="128"/>
        <scheme val="minor"/>
      </rPr>
      <t>回以上</t>
    </r>
    <phoneticPr fontId="22"/>
  </si>
  <si>
    <t>【措置】遮水工封じ込め</t>
  </si>
  <si>
    <t>無（旧条例下における特例適用のため）</t>
    <phoneticPr fontId="22"/>
  </si>
  <si>
    <t>【措置】地下水汚染の拡大の防止（揚水）</t>
  </si>
  <si>
    <t>【措置】地下水汚染の拡大の防止（透過性浄化壁）</t>
  </si>
  <si>
    <t>対策方法</t>
    <rPh sb="0" eb="4">
      <t>タイサクホウホウ</t>
    </rPh>
    <phoneticPr fontId="22"/>
  </si>
  <si>
    <t>【措置】掘削除去</t>
  </si>
  <si>
    <t>【措置】オンサイト浄化（熱処理）</t>
  </si>
  <si>
    <t>【措置】オンサイト浄化（洗浄処理）</t>
  </si>
  <si>
    <t>【措置】オンサイト浄化（化学処理）</t>
  </si>
  <si>
    <t>【措置】オンサイト浄化（生物処理）</t>
  </si>
  <si>
    <t>溶出量基準に適合しない土壌が帯水層に接する場合、汚染の拡大を防止するために必要な措置
※条例のみの届出の場合には、埋立地管理区域は条例規則第55条第3項により定める土地に該当する場合と読み替えます。</t>
    <phoneticPr fontId="22"/>
  </si>
  <si>
    <t>含有量基準超過のため非該当</t>
    <rPh sb="0" eb="3">
      <t>ガンユウリョウ</t>
    </rPh>
    <rPh sb="3" eb="5">
      <t>キジュン</t>
    </rPh>
    <rPh sb="5" eb="7">
      <t>チョウカ</t>
    </rPh>
    <rPh sb="10" eb="13">
      <t>ヒガイトウ</t>
    </rPh>
    <phoneticPr fontId="39"/>
  </si>
  <si>
    <t>【措置】オンサイト浄化（生石灰添加真空抽出）</t>
  </si>
  <si>
    <t>掘削深度は、地下水位より上方（1m以上）である。</t>
    <rPh sb="0" eb="2">
      <t>クッサク</t>
    </rPh>
    <rPh sb="2" eb="4">
      <t>シンド</t>
    </rPh>
    <rPh sb="6" eb="8">
      <t>チカ</t>
    </rPh>
    <rPh sb="8" eb="10">
      <t>スイイ</t>
    </rPh>
    <rPh sb="12" eb="14">
      <t>ジョウホウ</t>
    </rPh>
    <rPh sb="13" eb="14">
      <t>イジョウ</t>
    </rPh>
    <rPh sb="17" eb="19">
      <t>イジョウ</t>
    </rPh>
    <phoneticPr fontId="39"/>
  </si>
  <si>
    <t>掘削深度は、地下水位より上方（1m以上）であった。</t>
    <rPh sb="0" eb="2">
      <t>クッサク</t>
    </rPh>
    <rPh sb="2" eb="4">
      <t>シンド</t>
    </rPh>
    <rPh sb="6" eb="8">
      <t>チカ</t>
    </rPh>
    <rPh sb="8" eb="10">
      <t>スイイ</t>
    </rPh>
    <rPh sb="12" eb="14">
      <t>ジョウホウ</t>
    </rPh>
    <rPh sb="13" eb="14">
      <t>イジョウ</t>
    </rPh>
    <rPh sb="17" eb="19">
      <t>イジョウ</t>
    </rPh>
    <phoneticPr fontId="39"/>
  </si>
  <si>
    <t>【措置】オンサイト浄化（磁力選別）</t>
  </si>
  <si>
    <t>掘削深度は、地下水位より上方であるが、その差が1m未満であるため、地下水が確認された場合は以下（①～⑦から選択）の対策を講じる。</t>
    <rPh sb="0" eb="2">
      <t>クッサク</t>
    </rPh>
    <rPh sb="2" eb="4">
      <t>シンド</t>
    </rPh>
    <rPh sb="6" eb="8">
      <t>チカ</t>
    </rPh>
    <rPh sb="8" eb="10">
      <t>スイイ</t>
    </rPh>
    <rPh sb="12" eb="14">
      <t>ジョウホウ</t>
    </rPh>
    <rPh sb="13" eb="14">
      <t>イジョウ</t>
    </rPh>
    <rPh sb="21" eb="22">
      <t>サ</t>
    </rPh>
    <rPh sb="25" eb="27">
      <t>ミマン</t>
    </rPh>
    <rPh sb="33" eb="36">
      <t>チカスイ</t>
    </rPh>
    <rPh sb="37" eb="39">
      <t>カクニン</t>
    </rPh>
    <rPh sb="42" eb="44">
      <t>バアイ</t>
    </rPh>
    <rPh sb="45" eb="47">
      <t>イカ</t>
    </rPh>
    <rPh sb="53" eb="55">
      <t>センタク</t>
    </rPh>
    <rPh sb="57" eb="59">
      <t>タイサク</t>
    </rPh>
    <rPh sb="60" eb="61">
      <t>コウ</t>
    </rPh>
    <phoneticPr fontId="39"/>
  </si>
  <si>
    <t>掘削深度は、地下水位より上方であるが、その差が1m未満であるため、地下水が確認された場合は以下（①～⑦から選択）の対策を講じた。</t>
    <rPh sb="0" eb="2">
      <t>クッサク</t>
    </rPh>
    <rPh sb="2" eb="4">
      <t>シンド</t>
    </rPh>
    <rPh sb="6" eb="8">
      <t>チカ</t>
    </rPh>
    <rPh sb="8" eb="10">
      <t>スイイ</t>
    </rPh>
    <rPh sb="12" eb="14">
      <t>ジョウホウ</t>
    </rPh>
    <rPh sb="13" eb="14">
      <t>イジョウ</t>
    </rPh>
    <rPh sb="21" eb="22">
      <t>サ</t>
    </rPh>
    <rPh sb="25" eb="27">
      <t>ミマン</t>
    </rPh>
    <rPh sb="33" eb="36">
      <t>チカスイ</t>
    </rPh>
    <rPh sb="37" eb="39">
      <t>カクニン</t>
    </rPh>
    <rPh sb="42" eb="44">
      <t>バアイ</t>
    </rPh>
    <rPh sb="45" eb="47">
      <t>イカ</t>
    </rPh>
    <rPh sb="53" eb="55">
      <t>センタク</t>
    </rPh>
    <rPh sb="57" eb="59">
      <t>タイサク</t>
    </rPh>
    <rPh sb="60" eb="61">
      <t>コウ</t>
    </rPh>
    <phoneticPr fontId="39"/>
  </si>
  <si>
    <t>【措置】原位置抽出（土壌ガス吸引）</t>
  </si>
  <si>
    <t>帯水層に触れるため、以下（①～⑦から選択）の対策を講じる。</t>
    <rPh sb="0" eb="3">
      <t>タイスイソウ</t>
    </rPh>
    <rPh sb="4" eb="5">
      <t>フ</t>
    </rPh>
    <rPh sb="10" eb="12">
      <t>イカ</t>
    </rPh>
    <rPh sb="22" eb="24">
      <t>タイサク</t>
    </rPh>
    <rPh sb="25" eb="26">
      <t>コウ</t>
    </rPh>
    <phoneticPr fontId="39"/>
  </si>
  <si>
    <t>帯水層に触れるため、以下（①～⑦から選択）の対策を講じた。</t>
    <rPh sb="0" eb="3">
      <t>タイスイソウ</t>
    </rPh>
    <rPh sb="4" eb="5">
      <t>フ</t>
    </rPh>
    <rPh sb="10" eb="12">
      <t>イカ</t>
    </rPh>
    <rPh sb="22" eb="24">
      <t>タイサク</t>
    </rPh>
    <rPh sb="25" eb="26">
      <t>コウ</t>
    </rPh>
    <phoneticPr fontId="39"/>
  </si>
  <si>
    <t>【措置】原位置抽出（地下水揚水）</t>
  </si>
  <si>
    <t>観測井戸を設置し、釜場排水により地下水位の管理及び地下水の
水質の監視を行う。</t>
    <rPh sb="0" eb="2">
      <t>カンソク</t>
    </rPh>
    <rPh sb="2" eb="4">
      <t>イド</t>
    </rPh>
    <rPh sb="5" eb="7">
      <t>セッチ</t>
    </rPh>
    <rPh sb="9" eb="11">
      <t>カマバ</t>
    </rPh>
    <rPh sb="11" eb="13">
      <t>ハイスイ</t>
    </rPh>
    <rPh sb="16" eb="18">
      <t>チカ</t>
    </rPh>
    <rPh sb="18" eb="20">
      <t>スイイ</t>
    </rPh>
    <rPh sb="21" eb="23">
      <t>カンリ</t>
    </rPh>
    <rPh sb="23" eb="24">
      <t>オヨ</t>
    </rPh>
    <rPh sb="25" eb="28">
      <t>チカスイ</t>
    </rPh>
    <rPh sb="30" eb="32">
      <t>スイシツ</t>
    </rPh>
    <rPh sb="33" eb="35">
      <t>カンシ</t>
    </rPh>
    <rPh sb="36" eb="37">
      <t>オコナ</t>
    </rPh>
    <phoneticPr fontId="39"/>
  </si>
  <si>
    <t>観測井戸を設置し、釜場排水により地下水位の管理及び地下水の
水質の監視を行った。</t>
    <rPh sb="0" eb="2">
      <t>カンソク</t>
    </rPh>
    <rPh sb="2" eb="4">
      <t>イド</t>
    </rPh>
    <rPh sb="5" eb="7">
      <t>セッチ</t>
    </rPh>
    <rPh sb="9" eb="11">
      <t>カマバ</t>
    </rPh>
    <rPh sb="11" eb="13">
      <t>ハイスイ</t>
    </rPh>
    <rPh sb="16" eb="18">
      <t>チカ</t>
    </rPh>
    <rPh sb="18" eb="20">
      <t>スイイ</t>
    </rPh>
    <rPh sb="21" eb="23">
      <t>カンリ</t>
    </rPh>
    <rPh sb="23" eb="24">
      <t>オヨ</t>
    </rPh>
    <rPh sb="25" eb="28">
      <t>チカスイ</t>
    </rPh>
    <rPh sb="30" eb="32">
      <t>スイシツ</t>
    </rPh>
    <rPh sb="33" eb="35">
      <t>カンシ</t>
    </rPh>
    <rPh sb="36" eb="37">
      <t>オコナ</t>
    </rPh>
    <phoneticPr fontId="39"/>
  </si>
  <si>
    <t>【措置】原位置抽出（エアースパージング）</t>
  </si>
  <si>
    <t>観測井戸を設置し、揚水井戸により地下水位の管理及び地下水の
水質の監視を行う。</t>
    <rPh sb="0" eb="2">
      <t>カンソク</t>
    </rPh>
    <rPh sb="2" eb="4">
      <t>イド</t>
    </rPh>
    <rPh sb="5" eb="7">
      <t>セッチ</t>
    </rPh>
    <rPh sb="9" eb="11">
      <t>ヨウスイ</t>
    </rPh>
    <rPh sb="11" eb="13">
      <t>イド</t>
    </rPh>
    <rPh sb="16" eb="18">
      <t>チカ</t>
    </rPh>
    <rPh sb="18" eb="20">
      <t>スイイ</t>
    </rPh>
    <rPh sb="21" eb="23">
      <t>カンリ</t>
    </rPh>
    <rPh sb="23" eb="24">
      <t>オヨ</t>
    </rPh>
    <rPh sb="25" eb="28">
      <t>チカスイ</t>
    </rPh>
    <rPh sb="30" eb="32">
      <t>スイシツ</t>
    </rPh>
    <rPh sb="33" eb="35">
      <t>カンシ</t>
    </rPh>
    <rPh sb="36" eb="37">
      <t>オコナ</t>
    </rPh>
    <phoneticPr fontId="39"/>
  </si>
  <si>
    <t>観測井戸を設置し、揚水井戸により地下水位の管理及び地下水の
水質の監視を行った。</t>
    <rPh sb="0" eb="2">
      <t>カンソク</t>
    </rPh>
    <rPh sb="2" eb="4">
      <t>イド</t>
    </rPh>
    <rPh sb="5" eb="7">
      <t>セッチ</t>
    </rPh>
    <rPh sb="9" eb="11">
      <t>ヨウスイ</t>
    </rPh>
    <rPh sb="11" eb="13">
      <t>イド</t>
    </rPh>
    <rPh sb="16" eb="18">
      <t>チカ</t>
    </rPh>
    <rPh sb="18" eb="20">
      <t>スイイ</t>
    </rPh>
    <rPh sb="21" eb="23">
      <t>カンリ</t>
    </rPh>
    <rPh sb="23" eb="24">
      <t>オヨ</t>
    </rPh>
    <rPh sb="25" eb="28">
      <t>チカスイ</t>
    </rPh>
    <rPh sb="30" eb="32">
      <t>スイシツ</t>
    </rPh>
    <rPh sb="33" eb="35">
      <t>カンシ</t>
    </rPh>
    <rPh sb="36" eb="37">
      <t>オコナ</t>
    </rPh>
    <phoneticPr fontId="39"/>
  </si>
  <si>
    <t>【措置】原位置分解（化学処理）</t>
  </si>
  <si>
    <t>観測井戸を設置し、地下水位の管理を行う。
（埋立地管理区域の場合）</t>
    <rPh sb="9" eb="11">
      <t>チカ</t>
    </rPh>
    <rPh sb="11" eb="13">
      <t>スイイ</t>
    </rPh>
    <rPh sb="14" eb="16">
      <t>カンリ</t>
    </rPh>
    <rPh sb="17" eb="18">
      <t>オコナ</t>
    </rPh>
    <rPh sb="22" eb="25">
      <t>ウメタテチ</t>
    </rPh>
    <rPh sb="25" eb="27">
      <t>カンリ</t>
    </rPh>
    <rPh sb="27" eb="29">
      <t>クイキ</t>
    </rPh>
    <rPh sb="30" eb="32">
      <t>バアイ</t>
    </rPh>
    <phoneticPr fontId="39"/>
  </si>
  <si>
    <t>観測井戸を設置し、地下水位の管理を行った。
（埋立地管理区域の場合）</t>
    <rPh sb="9" eb="11">
      <t>チカ</t>
    </rPh>
    <rPh sb="11" eb="13">
      <t>スイイ</t>
    </rPh>
    <rPh sb="14" eb="16">
      <t>カンリ</t>
    </rPh>
    <rPh sb="17" eb="18">
      <t>オコナ</t>
    </rPh>
    <rPh sb="23" eb="26">
      <t>ウメタテチ</t>
    </rPh>
    <rPh sb="26" eb="28">
      <t>カンリ</t>
    </rPh>
    <rPh sb="28" eb="30">
      <t>クイキ</t>
    </rPh>
    <rPh sb="31" eb="33">
      <t>バアイ</t>
    </rPh>
    <phoneticPr fontId="39"/>
  </si>
  <si>
    <t>【措置】原位置分解（生物処理）</t>
  </si>
  <si>
    <t>観測井戸を設置し、地下水の水質の監視を行う。
（埋立地管理区域の場合）</t>
    <rPh sb="9" eb="11">
      <t>チカ</t>
    </rPh>
    <rPh sb="11" eb="12">
      <t>スイ</t>
    </rPh>
    <rPh sb="13" eb="15">
      <t>スイシツ</t>
    </rPh>
    <rPh sb="16" eb="18">
      <t>カンシ</t>
    </rPh>
    <rPh sb="19" eb="20">
      <t>オコナ</t>
    </rPh>
    <phoneticPr fontId="39"/>
  </si>
  <si>
    <t>観測井戸を設置し、地下水の水質の監視を行った。
（埋立地管理区域の場合）</t>
    <rPh sb="9" eb="11">
      <t>チカ</t>
    </rPh>
    <rPh sb="11" eb="12">
      <t>スイ</t>
    </rPh>
    <rPh sb="13" eb="15">
      <t>スイシツ</t>
    </rPh>
    <rPh sb="16" eb="18">
      <t>カンシ</t>
    </rPh>
    <rPh sb="19" eb="20">
      <t>オコナ</t>
    </rPh>
    <phoneticPr fontId="39"/>
  </si>
  <si>
    <t>【措置】ファイトレメディエーション</t>
  </si>
  <si>
    <t>準不透水層の深さまで遮水壁（鋼矢板、ケーシング等）を設置する。</t>
    <rPh sb="0" eb="1">
      <t>ジュン</t>
    </rPh>
    <rPh sb="1" eb="2">
      <t>フ</t>
    </rPh>
    <rPh sb="2" eb="3">
      <t>トウ</t>
    </rPh>
    <rPh sb="3" eb="5">
      <t>スイソウ</t>
    </rPh>
    <rPh sb="6" eb="7">
      <t>フカ</t>
    </rPh>
    <rPh sb="10" eb="12">
      <t>シャスイ</t>
    </rPh>
    <rPh sb="12" eb="13">
      <t>ヘキ</t>
    </rPh>
    <rPh sb="14" eb="17">
      <t>コウヤイタ</t>
    </rPh>
    <rPh sb="23" eb="24">
      <t>ナド</t>
    </rPh>
    <rPh sb="26" eb="28">
      <t>セッチ</t>
    </rPh>
    <phoneticPr fontId="39"/>
  </si>
  <si>
    <t>準不透水層の深さまで遮水壁（鋼矢板、ケーシング等）を設置した。</t>
    <rPh sb="0" eb="1">
      <t>ジュン</t>
    </rPh>
    <rPh sb="1" eb="2">
      <t>フ</t>
    </rPh>
    <rPh sb="2" eb="3">
      <t>トウ</t>
    </rPh>
    <rPh sb="3" eb="5">
      <t>スイソウ</t>
    </rPh>
    <rPh sb="6" eb="7">
      <t>フカ</t>
    </rPh>
    <rPh sb="10" eb="12">
      <t>シャスイ</t>
    </rPh>
    <rPh sb="12" eb="13">
      <t>ヘキ</t>
    </rPh>
    <rPh sb="14" eb="17">
      <t>コウヤイタ</t>
    </rPh>
    <rPh sb="23" eb="24">
      <t>ナド</t>
    </rPh>
    <rPh sb="26" eb="28">
      <t>セッチ</t>
    </rPh>
    <phoneticPr fontId="39"/>
  </si>
  <si>
    <t>【措置】原位置土壌洗浄</t>
  </si>
  <si>
    <t>第二帯水層以深を掘削するため、第一帯水層直下の準不透水層まで遮水壁を設置し、かつ下位帯水層への汚染拡散防止措置を講じ、施工終了時に準不透水層の回復を行う。</t>
    <rPh sb="0" eb="2">
      <t>ダイニ</t>
    </rPh>
    <rPh sb="2" eb="5">
      <t>タイスイソウ</t>
    </rPh>
    <rPh sb="5" eb="7">
      <t>イシン</t>
    </rPh>
    <rPh sb="8" eb="10">
      <t>クッサク</t>
    </rPh>
    <rPh sb="15" eb="17">
      <t>ダイイチ</t>
    </rPh>
    <rPh sb="17" eb="20">
      <t>タイスイソウ</t>
    </rPh>
    <rPh sb="20" eb="22">
      <t>チョッカ</t>
    </rPh>
    <rPh sb="23" eb="24">
      <t>ジュン</t>
    </rPh>
    <rPh sb="24" eb="27">
      <t>フトウスイ</t>
    </rPh>
    <rPh sb="27" eb="28">
      <t>ソウ</t>
    </rPh>
    <rPh sb="30" eb="32">
      <t>シャスイ</t>
    </rPh>
    <rPh sb="32" eb="33">
      <t>カベ</t>
    </rPh>
    <rPh sb="34" eb="36">
      <t>セッチ</t>
    </rPh>
    <rPh sb="40" eb="42">
      <t>カイ</t>
    </rPh>
    <rPh sb="42" eb="45">
      <t>タイスイソウ</t>
    </rPh>
    <rPh sb="47" eb="49">
      <t>オセン</t>
    </rPh>
    <rPh sb="49" eb="51">
      <t>カクサン</t>
    </rPh>
    <rPh sb="51" eb="53">
      <t>ボウシ</t>
    </rPh>
    <rPh sb="53" eb="55">
      <t>ソチ</t>
    </rPh>
    <rPh sb="56" eb="57">
      <t>コウ</t>
    </rPh>
    <rPh sb="59" eb="61">
      <t>セコウ</t>
    </rPh>
    <rPh sb="61" eb="64">
      <t>シュウリョウジ</t>
    </rPh>
    <rPh sb="65" eb="66">
      <t>ジュン</t>
    </rPh>
    <rPh sb="66" eb="69">
      <t>フトウスイ</t>
    </rPh>
    <rPh sb="69" eb="70">
      <t>ソウ</t>
    </rPh>
    <rPh sb="71" eb="73">
      <t>カイフク</t>
    </rPh>
    <rPh sb="74" eb="75">
      <t>オコナ</t>
    </rPh>
    <phoneticPr fontId="39"/>
  </si>
  <si>
    <t>第二帯水層以深を掘削するため、第一帯水層直下の準不透水層まで遮水壁を設置し、かつ下位帯水層への汚染拡散防止措置を講じ、施工終了時に準不透水層の回復を行った。</t>
    <rPh sb="0" eb="2">
      <t>ダイニ</t>
    </rPh>
    <rPh sb="2" eb="5">
      <t>タイスイソウ</t>
    </rPh>
    <rPh sb="5" eb="7">
      <t>イシン</t>
    </rPh>
    <rPh sb="8" eb="10">
      <t>クッサク</t>
    </rPh>
    <rPh sb="15" eb="17">
      <t>ダイイチ</t>
    </rPh>
    <rPh sb="17" eb="20">
      <t>タイスイソウ</t>
    </rPh>
    <rPh sb="20" eb="22">
      <t>チョッカ</t>
    </rPh>
    <rPh sb="23" eb="24">
      <t>ジュン</t>
    </rPh>
    <rPh sb="24" eb="27">
      <t>フトウスイ</t>
    </rPh>
    <rPh sb="27" eb="28">
      <t>ソウ</t>
    </rPh>
    <rPh sb="30" eb="32">
      <t>シャスイ</t>
    </rPh>
    <rPh sb="32" eb="33">
      <t>カベ</t>
    </rPh>
    <rPh sb="34" eb="36">
      <t>セッチ</t>
    </rPh>
    <rPh sb="40" eb="42">
      <t>カイ</t>
    </rPh>
    <rPh sb="42" eb="45">
      <t>タイスイソウ</t>
    </rPh>
    <rPh sb="47" eb="49">
      <t>オセン</t>
    </rPh>
    <rPh sb="49" eb="51">
      <t>カクサン</t>
    </rPh>
    <rPh sb="51" eb="53">
      <t>ボウシ</t>
    </rPh>
    <rPh sb="53" eb="55">
      <t>ソチ</t>
    </rPh>
    <rPh sb="56" eb="57">
      <t>コウ</t>
    </rPh>
    <rPh sb="59" eb="61">
      <t>セコウ</t>
    </rPh>
    <rPh sb="61" eb="64">
      <t>シュウリョウジ</t>
    </rPh>
    <rPh sb="65" eb="66">
      <t>ジュン</t>
    </rPh>
    <rPh sb="66" eb="69">
      <t>フトウスイ</t>
    </rPh>
    <rPh sb="69" eb="70">
      <t>ソウ</t>
    </rPh>
    <rPh sb="71" eb="73">
      <t>カイフク</t>
    </rPh>
    <rPh sb="74" eb="75">
      <t>オコナ</t>
    </rPh>
    <phoneticPr fontId="39"/>
  </si>
  <si>
    <t>【措置】遮断工封じ込め</t>
  </si>
  <si>
    <t>【措置】原位置不溶化</t>
  </si>
  <si>
    <t>観測井戸設置のため、Appendix-7に従い施工を行う。</t>
    <rPh sb="0" eb="2">
      <t>カンソク</t>
    </rPh>
    <rPh sb="2" eb="4">
      <t>イド</t>
    </rPh>
    <rPh sb="4" eb="6">
      <t>セッチ</t>
    </rPh>
    <rPh sb="21" eb="22">
      <t>シタガ</t>
    </rPh>
    <rPh sb="23" eb="25">
      <t>セコウ</t>
    </rPh>
    <rPh sb="26" eb="27">
      <t>オコナ</t>
    </rPh>
    <phoneticPr fontId="39"/>
  </si>
  <si>
    <t>観測井戸設置のため、Appendix-7に従い施工を行った。</t>
    <rPh sb="0" eb="2">
      <t>カンソク</t>
    </rPh>
    <rPh sb="2" eb="4">
      <t>イド</t>
    </rPh>
    <rPh sb="4" eb="6">
      <t>セッチ</t>
    </rPh>
    <rPh sb="21" eb="22">
      <t>シタガ</t>
    </rPh>
    <rPh sb="23" eb="25">
      <t>セコウ</t>
    </rPh>
    <rPh sb="26" eb="27">
      <t>オコナ</t>
    </rPh>
    <phoneticPr fontId="39"/>
  </si>
  <si>
    <t>【措置】不溶化埋戻し</t>
  </si>
  <si>
    <t>解除手続き中、または掘削除去後の2年間地下水モニタリング中</t>
    <rPh sb="0" eb="2">
      <t>カイジョ</t>
    </rPh>
    <rPh sb="2" eb="4">
      <t>テツヅ</t>
    </rPh>
    <rPh sb="5" eb="6">
      <t>チュウ</t>
    </rPh>
    <rPh sb="10" eb="12">
      <t>クッサク</t>
    </rPh>
    <rPh sb="12" eb="14">
      <t>ジョキョ</t>
    </rPh>
    <rPh sb="14" eb="15">
      <t>ゴ</t>
    </rPh>
    <rPh sb="17" eb="19">
      <t>ネンカン</t>
    </rPh>
    <rPh sb="19" eb="22">
      <t>チカスイ</t>
    </rPh>
    <rPh sb="28" eb="29">
      <t>チュウ</t>
    </rPh>
    <phoneticPr fontId="39"/>
  </si>
  <si>
    <t>【措置】アスファルト舗装（3cm以上）</t>
  </si>
  <si>
    <t>その他（備考欄に詳細を記入すること）</t>
    <phoneticPr fontId="39"/>
  </si>
  <si>
    <t>【措置】コンクリート舗装（10cm以上）</t>
  </si>
  <si>
    <t>【措置】立入禁止</t>
  </si>
  <si>
    <t>掘削土の仮置き・埋戻し</t>
    <rPh sb="0" eb="2">
      <t>クッサク</t>
    </rPh>
    <rPh sb="2" eb="3">
      <t>ド</t>
    </rPh>
    <rPh sb="4" eb="6">
      <t>カリオ</t>
    </rPh>
    <rPh sb="8" eb="10">
      <t>ウメモド</t>
    </rPh>
    <phoneticPr fontId="39"/>
  </si>
  <si>
    <t>【措置】区域外土壌入換え</t>
  </si>
  <si>
    <t>※区域間移動及び飛び地間移動は法律の届出の場合のみ選択できます。</t>
    <phoneticPr fontId="22"/>
  </si>
  <si>
    <t>同一契機での土壌調査(当該区域において指定を受けるに至った土壌汚染
状況調査)において基準適合が確認された土壌により埋め戻す。</t>
    <phoneticPr fontId="43"/>
  </si>
  <si>
    <t>同一契機での土壌調査(当該区域において指定を受けるに至った土壌汚染
状況調査)において基準適合が確認された土壌により埋め戻した。</t>
    <phoneticPr fontId="22"/>
  </si>
  <si>
    <t>【措置】区域内土壌入換え</t>
  </si>
  <si>
    <t>区域間移動した土壌により埋め戻す。
（埋立地特例区域、自然由来特例区域）</t>
    <rPh sb="0" eb="2">
      <t>クイキ</t>
    </rPh>
    <rPh sb="2" eb="3">
      <t>カン</t>
    </rPh>
    <rPh sb="3" eb="5">
      <t>イドウ</t>
    </rPh>
    <rPh sb="7" eb="9">
      <t>ドジョウ</t>
    </rPh>
    <rPh sb="12" eb="13">
      <t>ウ</t>
    </rPh>
    <rPh sb="14" eb="15">
      <t>モド</t>
    </rPh>
    <rPh sb="19" eb="22">
      <t>ウメタテチ</t>
    </rPh>
    <rPh sb="22" eb="24">
      <t>トクレイ</t>
    </rPh>
    <rPh sb="24" eb="26">
      <t>クイキ</t>
    </rPh>
    <rPh sb="27" eb="29">
      <t>シゼン</t>
    </rPh>
    <rPh sb="29" eb="31">
      <t>ユライ</t>
    </rPh>
    <rPh sb="31" eb="33">
      <t>トクレイ</t>
    </rPh>
    <rPh sb="33" eb="35">
      <t>クイキ</t>
    </rPh>
    <phoneticPr fontId="39"/>
  </si>
  <si>
    <t>区域間移動した土壌により埋め戻した。
（埋立地特例区域、自然由来特例区域）</t>
    <rPh sb="0" eb="2">
      <t>クイキ</t>
    </rPh>
    <rPh sb="2" eb="3">
      <t>カン</t>
    </rPh>
    <rPh sb="3" eb="5">
      <t>イドウ</t>
    </rPh>
    <rPh sb="7" eb="9">
      <t>ドジョウ</t>
    </rPh>
    <rPh sb="12" eb="13">
      <t>ウ</t>
    </rPh>
    <rPh sb="14" eb="15">
      <t>モド</t>
    </rPh>
    <rPh sb="20" eb="23">
      <t>ウメタテチ</t>
    </rPh>
    <rPh sb="23" eb="25">
      <t>トクレイ</t>
    </rPh>
    <rPh sb="25" eb="27">
      <t>クイキ</t>
    </rPh>
    <rPh sb="28" eb="30">
      <t>シゼン</t>
    </rPh>
    <rPh sb="30" eb="32">
      <t>ユライ</t>
    </rPh>
    <rPh sb="32" eb="34">
      <t>トクレイ</t>
    </rPh>
    <rPh sb="34" eb="36">
      <t>クイキ</t>
    </rPh>
    <phoneticPr fontId="39"/>
  </si>
  <si>
    <t>【措置】盛土</t>
  </si>
  <si>
    <t>飛び地間移動した土壌により埋め戻す。</t>
    <rPh sb="0" eb="1">
      <t>ト</t>
    </rPh>
    <rPh sb="2" eb="3">
      <t>チ</t>
    </rPh>
    <rPh sb="3" eb="4">
      <t>カン</t>
    </rPh>
    <rPh sb="4" eb="6">
      <t>イドウ</t>
    </rPh>
    <rPh sb="8" eb="10">
      <t>ドジョウ</t>
    </rPh>
    <rPh sb="13" eb="14">
      <t>ウ</t>
    </rPh>
    <rPh sb="15" eb="16">
      <t>モド</t>
    </rPh>
    <phoneticPr fontId="39"/>
  </si>
  <si>
    <t>飛び地間移動した土壌により埋め戻した。</t>
    <rPh sb="0" eb="1">
      <t>ト</t>
    </rPh>
    <rPh sb="2" eb="3">
      <t>チ</t>
    </rPh>
    <rPh sb="3" eb="4">
      <t>カン</t>
    </rPh>
    <rPh sb="4" eb="6">
      <t>イドウ</t>
    </rPh>
    <rPh sb="8" eb="10">
      <t>ドジョウ</t>
    </rPh>
    <rPh sb="13" eb="14">
      <t>ウ</t>
    </rPh>
    <rPh sb="15" eb="16">
      <t>モド</t>
    </rPh>
    <phoneticPr fontId="39"/>
  </si>
  <si>
    <t>【措置】追完調査の実施</t>
    <phoneticPr fontId="22"/>
  </si>
  <si>
    <t>平成31年環境省告示第６号に基づく分析で基準適合を確認した土壌により
埋め戻す。</t>
    <phoneticPr fontId="39"/>
  </si>
  <si>
    <t>平成31年環境省告示第６号に基づく分析で基準適合を確認した土壌により
埋め戻した。</t>
    <phoneticPr fontId="39"/>
  </si>
  <si>
    <t>【土工】掘削工</t>
  </si>
  <si>
    <t>同一契機の地歴調査により汚染のおそれが無いことが確認された場内土により
埋め戻す。</t>
    <rPh sb="0" eb="2">
      <t>ドウイツ</t>
    </rPh>
    <rPh sb="2" eb="4">
      <t>ケイキ</t>
    </rPh>
    <rPh sb="24" eb="26">
      <t>カクニン</t>
    </rPh>
    <rPh sb="36" eb="37">
      <t>ウ</t>
    </rPh>
    <rPh sb="38" eb="39">
      <t>モド</t>
    </rPh>
    <phoneticPr fontId="22"/>
  </si>
  <si>
    <t>同一契機の地歴調査により汚染のおそれが無いことが確認された場内土により
埋め戻した。</t>
    <rPh sb="0" eb="2">
      <t>ドウイツ</t>
    </rPh>
    <rPh sb="2" eb="4">
      <t>ケイキ</t>
    </rPh>
    <rPh sb="24" eb="26">
      <t>カクニン</t>
    </rPh>
    <rPh sb="36" eb="37">
      <t>ウ</t>
    </rPh>
    <rPh sb="38" eb="39">
      <t>モド</t>
    </rPh>
    <phoneticPr fontId="22"/>
  </si>
  <si>
    <t>【土工】一次掘削工</t>
  </si>
  <si>
    <t>該当なし（掘削を行わない場合、埋戻しをしない場合、今後予定している
新築等別工事の際に埋戻しを行う場合）</t>
    <rPh sb="0" eb="2">
      <t>ガイトウ</t>
    </rPh>
    <rPh sb="5" eb="7">
      <t>クッサク</t>
    </rPh>
    <rPh sb="8" eb="9">
      <t>オコナ</t>
    </rPh>
    <rPh sb="12" eb="14">
      <t>バアイ</t>
    </rPh>
    <rPh sb="15" eb="17">
      <t>ウメモド</t>
    </rPh>
    <rPh sb="22" eb="24">
      <t>バアイ</t>
    </rPh>
    <rPh sb="25" eb="27">
      <t>コンゴ</t>
    </rPh>
    <rPh sb="27" eb="29">
      <t>ヨテイ</t>
    </rPh>
    <rPh sb="34" eb="36">
      <t>シンチク</t>
    </rPh>
    <rPh sb="41" eb="42">
      <t>サイ</t>
    </rPh>
    <phoneticPr fontId="49"/>
  </si>
  <si>
    <t>【土工】二次掘削工</t>
  </si>
  <si>
    <t>その他（備考欄に詳細を記入すること）</t>
    <rPh sb="4" eb="6">
      <t>ビコウ</t>
    </rPh>
    <rPh sb="6" eb="7">
      <t>ラン</t>
    </rPh>
    <rPh sb="8" eb="10">
      <t>ショウサイ</t>
    </rPh>
    <rPh sb="11" eb="13">
      <t>キニュウ</t>
    </rPh>
    <phoneticPr fontId="49"/>
  </si>
  <si>
    <t>【土工】床掘り工</t>
  </si>
  <si>
    <t>【土工】盛土工</t>
  </si>
  <si>
    <t>【土工】根切り工</t>
  </si>
  <si>
    <t>舗装厚等の検尺写真及び断面図
（含有量基準超過が表層に残置される場合）</t>
    <phoneticPr fontId="22"/>
  </si>
  <si>
    <t>【土工】一次根切り工</t>
  </si>
  <si>
    <t>【土工】二次根切り工</t>
  </si>
  <si>
    <t>【土工】鋤取り工</t>
  </si>
  <si>
    <t>【土工】埋戻し工</t>
  </si>
  <si>
    <t>【土工】基準適合土壌埋戻し工</t>
  </si>
  <si>
    <t>【土工】基準不適合土壌埋戻し工</t>
  </si>
  <si>
    <t>【土工】流動化処理土埋戻し工</t>
  </si>
  <si>
    <t>【土工】仮置工（基準不適合土壌）</t>
  </si>
  <si>
    <t>搬出先①</t>
    <rPh sb="0" eb="2">
      <t>ハンシュツ</t>
    </rPh>
    <rPh sb="2" eb="3">
      <t>サキ</t>
    </rPh>
    <phoneticPr fontId="22"/>
  </si>
  <si>
    <t>【土工】仮置工（基準適合土壌）</t>
  </si>
  <si>
    <t>施設名称</t>
    <rPh sb="0" eb="2">
      <t>シセツ</t>
    </rPh>
    <rPh sb="2" eb="4">
      <t>メイショウ</t>
    </rPh>
    <phoneticPr fontId="39"/>
  </si>
  <si>
    <t>【土工】試掘工</t>
  </si>
  <si>
    <t>所在地</t>
    <rPh sb="0" eb="3">
      <t>ショザイチ</t>
    </rPh>
    <phoneticPr fontId="39"/>
  </si>
  <si>
    <t>【地業・基礎工】砂地業</t>
  </si>
  <si>
    <t>搬出先②</t>
    <rPh sb="0" eb="2">
      <t>ハンシュツ</t>
    </rPh>
    <rPh sb="2" eb="3">
      <t>サキ</t>
    </rPh>
    <phoneticPr fontId="22"/>
  </si>
  <si>
    <t>【地業・基礎工】砕石地業</t>
  </si>
  <si>
    <t>【地業・基礎工】砂利地業</t>
  </si>
  <si>
    <t>【地業・基礎工】基礎設置工</t>
  </si>
  <si>
    <t>搬出先③</t>
    <rPh sb="0" eb="2">
      <t>ハンシュツ</t>
    </rPh>
    <rPh sb="2" eb="3">
      <t>サキ</t>
    </rPh>
    <phoneticPr fontId="22"/>
  </si>
  <si>
    <t>【地業・基礎工】既存基礎撤去工</t>
  </si>
  <si>
    <t>【地業・基礎工】深礎工</t>
  </si>
  <si>
    <t>【地業・基礎工】埋設物撤去工</t>
  </si>
  <si>
    <t>搬出先④</t>
    <rPh sb="0" eb="2">
      <t>ハンシュツ</t>
    </rPh>
    <rPh sb="2" eb="3">
      <t>サキ</t>
    </rPh>
    <phoneticPr fontId="22"/>
  </si>
  <si>
    <t>【地業・基礎工】土間基礎撤去工</t>
  </si>
  <si>
    <t>【管工】配管布設工</t>
  </si>
  <si>
    <t>【管工】配管撤去工</t>
  </si>
  <si>
    <t>工事工期</t>
    <rPh sb="0" eb="2">
      <t>コウジ</t>
    </rPh>
    <rPh sb="2" eb="4">
      <t>コウキ</t>
    </rPh>
    <phoneticPr fontId="22"/>
  </si>
  <si>
    <t>開始日</t>
    <rPh sb="0" eb="2">
      <t>カイシ</t>
    </rPh>
    <rPh sb="2" eb="3">
      <t>ビ</t>
    </rPh>
    <phoneticPr fontId="22"/>
  </si>
  <si>
    <t>【管工】雨水配管工</t>
  </si>
  <si>
    <t>完了日</t>
    <rPh sb="0" eb="2">
      <t>カンリョウ</t>
    </rPh>
    <rPh sb="2" eb="3">
      <t>ビ</t>
    </rPh>
    <phoneticPr fontId="22"/>
  </si>
  <si>
    <t>【管工】電気配管工</t>
  </si>
  <si>
    <t>【管工】ガス配管工</t>
  </si>
  <si>
    <t>【管工】汚水管設置工</t>
  </si>
  <si>
    <t>【管工】排水管設置工</t>
  </si>
  <si>
    <t>【管工】開削管路設置工</t>
  </si>
  <si>
    <t>【管工】人孔設置工</t>
  </si>
  <si>
    <t>【杭工】杭工</t>
  </si>
  <si>
    <t>【杭工】PHC杭工</t>
  </si>
  <si>
    <t>【杭工】SC杭工</t>
  </si>
  <si>
    <t>【杭工】鋼管杭工</t>
  </si>
  <si>
    <t>【杭工】鋼管ソイルセメント杭工</t>
  </si>
  <si>
    <t>【杭工】プレボーリング杭工</t>
  </si>
  <si>
    <t>【杭工】場所打ち杭工</t>
  </si>
  <si>
    <t>【杭工】回転杭工</t>
  </si>
  <si>
    <t>【杭工】Ｈ鋼打設工</t>
  </si>
  <si>
    <t>【杭工】親杭打設工</t>
  </si>
  <si>
    <t>【杭工】構台杭打設工</t>
  </si>
  <si>
    <t>【杭工】既存杭撤去工</t>
  </si>
  <si>
    <t>【地盤改良工】地盤改良工</t>
  </si>
  <si>
    <t>【地盤改良工】表層地盤改良工</t>
  </si>
  <si>
    <t>【地盤改良工】柱状地盤改良工</t>
  </si>
  <si>
    <t>都条例に関わる届出の有無</t>
    <rPh sb="0" eb="1">
      <t>ト</t>
    </rPh>
    <rPh sb="1" eb="3">
      <t>ジョウレイ</t>
    </rPh>
    <rPh sb="4" eb="5">
      <t>カカ</t>
    </rPh>
    <rPh sb="7" eb="9">
      <t>トドケデ</t>
    </rPh>
    <rPh sb="10" eb="12">
      <t>ウム</t>
    </rPh>
    <phoneticPr fontId="22"/>
  </si>
  <si>
    <t>※「有」の場合、以下の項目についても記載をお願いします。</t>
    <rPh sb="2" eb="3">
      <t>アリ</t>
    </rPh>
    <rPh sb="5" eb="7">
      <t>バアイ</t>
    </rPh>
    <rPh sb="8" eb="10">
      <t>イカ</t>
    </rPh>
    <rPh sb="11" eb="13">
      <t>コウモク</t>
    </rPh>
    <rPh sb="18" eb="20">
      <t>キサイ</t>
    </rPh>
    <rPh sb="22" eb="23">
      <t>ネガ</t>
    </rPh>
    <phoneticPr fontId="22"/>
  </si>
  <si>
    <t>【地盤改良工】小口径鋼管圧入工</t>
  </si>
  <si>
    <t>東京都土壌汚染対策指針に定める地下水汚染拡大
防止区域の該当の有無</t>
    <rPh sb="0" eb="3">
      <t>トウキョウト</t>
    </rPh>
    <rPh sb="3" eb="5">
      <t>ドジョウ</t>
    </rPh>
    <rPh sb="5" eb="7">
      <t>オセン</t>
    </rPh>
    <rPh sb="7" eb="9">
      <t>タイサク</t>
    </rPh>
    <rPh sb="9" eb="11">
      <t>シシン</t>
    </rPh>
    <rPh sb="12" eb="13">
      <t>サダ</t>
    </rPh>
    <rPh sb="15" eb="18">
      <t>チカスイ</t>
    </rPh>
    <rPh sb="18" eb="20">
      <t>オセン</t>
    </rPh>
    <rPh sb="20" eb="22">
      <t>カクダイ</t>
    </rPh>
    <rPh sb="23" eb="25">
      <t>ボウシ</t>
    </rPh>
    <rPh sb="25" eb="27">
      <t>クイキ</t>
    </rPh>
    <rPh sb="28" eb="30">
      <t>ガイトウ</t>
    </rPh>
    <rPh sb="31" eb="33">
      <t>ウム</t>
    </rPh>
    <phoneticPr fontId="22"/>
  </si>
  <si>
    <t>※対象地または対象地境界において第二溶出量基準超過または第二地下水基準超過があり、かつ、都条例規則第55条第3項に定める土地に該当しない場合は「有」を選択してください。</t>
    <rPh sb="1" eb="3">
      <t>タイショウ</t>
    </rPh>
    <rPh sb="3" eb="4">
      <t>チ</t>
    </rPh>
    <rPh sb="7" eb="9">
      <t>タイショウ</t>
    </rPh>
    <rPh sb="9" eb="10">
      <t>チ</t>
    </rPh>
    <rPh sb="10" eb="12">
      <t>キョウカイ</t>
    </rPh>
    <rPh sb="16" eb="18">
      <t>ダイニ</t>
    </rPh>
    <rPh sb="18" eb="20">
      <t>ヨウシュツ</t>
    </rPh>
    <rPh sb="20" eb="21">
      <t>リョウ</t>
    </rPh>
    <rPh sb="21" eb="23">
      <t>キジュン</t>
    </rPh>
    <rPh sb="23" eb="25">
      <t>チョウカ</t>
    </rPh>
    <rPh sb="28" eb="30">
      <t>ダイニ</t>
    </rPh>
    <rPh sb="30" eb="33">
      <t>チカスイ</t>
    </rPh>
    <rPh sb="33" eb="35">
      <t>キジュン</t>
    </rPh>
    <rPh sb="35" eb="37">
      <t>チョウカ</t>
    </rPh>
    <rPh sb="44" eb="45">
      <t>ト</t>
    </rPh>
    <rPh sb="45" eb="47">
      <t>ジョウレイ</t>
    </rPh>
    <rPh sb="47" eb="49">
      <t>キソク</t>
    </rPh>
    <rPh sb="49" eb="50">
      <t>ダイ</t>
    </rPh>
    <rPh sb="52" eb="53">
      <t>ジョウ</t>
    </rPh>
    <rPh sb="53" eb="54">
      <t>ダイ</t>
    </rPh>
    <rPh sb="55" eb="56">
      <t>コウ</t>
    </rPh>
    <rPh sb="57" eb="58">
      <t>サダ</t>
    </rPh>
    <rPh sb="60" eb="62">
      <t>トチ</t>
    </rPh>
    <rPh sb="63" eb="65">
      <t>ガイトウ</t>
    </rPh>
    <rPh sb="68" eb="70">
      <t>バアイ</t>
    </rPh>
    <rPh sb="72" eb="73">
      <t>アリ</t>
    </rPh>
    <rPh sb="75" eb="77">
      <t>センタク</t>
    </rPh>
    <phoneticPr fontId="22"/>
  </si>
  <si>
    <t>【地盤改良工】薬液注入工</t>
  </si>
  <si>
    <t>代表地点における地下水調査における地下水基準超過の有無</t>
    <rPh sb="0" eb="2">
      <t>ダイヒョウ</t>
    </rPh>
    <rPh sb="2" eb="4">
      <t>チテン</t>
    </rPh>
    <rPh sb="8" eb="11">
      <t>チカスイ</t>
    </rPh>
    <rPh sb="11" eb="13">
      <t>チョウサ</t>
    </rPh>
    <rPh sb="17" eb="20">
      <t>チカスイ</t>
    </rPh>
    <rPh sb="20" eb="22">
      <t>キジュン</t>
    </rPh>
    <rPh sb="22" eb="24">
      <t>チョウカ</t>
    </rPh>
    <rPh sb="25" eb="27">
      <t>ウム</t>
    </rPh>
    <phoneticPr fontId="22"/>
  </si>
  <si>
    <t>【軟弱地盤対策工】サンドコンパクションパイル工</t>
  </si>
  <si>
    <t>【軟弱地盤対策工】サンドドレーン工</t>
  </si>
  <si>
    <t>対象地境界における地下水調査での地下水基準超過の有無</t>
    <rPh sb="0" eb="2">
      <t>タイショウ</t>
    </rPh>
    <rPh sb="2" eb="3">
      <t>チ</t>
    </rPh>
    <rPh sb="3" eb="5">
      <t>キョウカイ</t>
    </rPh>
    <rPh sb="9" eb="12">
      <t>チカスイ</t>
    </rPh>
    <rPh sb="12" eb="14">
      <t>チョウサ</t>
    </rPh>
    <rPh sb="16" eb="19">
      <t>チカスイ</t>
    </rPh>
    <rPh sb="19" eb="21">
      <t>キジュン</t>
    </rPh>
    <rPh sb="21" eb="23">
      <t>チョウカ</t>
    </rPh>
    <rPh sb="24" eb="26">
      <t>ウム</t>
    </rPh>
    <phoneticPr fontId="22"/>
  </si>
  <si>
    <t>【軟弱地盤対策工】バーチカルドレーン工</t>
  </si>
  <si>
    <t>地下水汚染拡大防止区域に対する措置</t>
    <rPh sb="0" eb="3">
      <t>チカスイ</t>
    </rPh>
    <rPh sb="3" eb="5">
      <t>オセン</t>
    </rPh>
    <rPh sb="5" eb="7">
      <t>カクダイ</t>
    </rPh>
    <rPh sb="7" eb="9">
      <t>ボウシ</t>
    </rPh>
    <rPh sb="9" eb="11">
      <t>クイキ</t>
    </rPh>
    <rPh sb="12" eb="13">
      <t>タイ</t>
    </rPh>
    <rPh sb="15" eb="17">
      <t>ソチ</t>
    </rPh>
    <phoneticPr fontId="22"/>
  </si>
  <si>
    <t>【軟弱地盤対策工】ペーパードレーン工</t>
  </si>
  <si>
    <t>土壌汚染の除去（原位置での浄化による除去）</t>
  </si>
  <si>
    <t>【軟弱地盤対策工】抑え盛土工</t>
  </si>
  <si>
    <t>一定濃度を超える土壌汚染の除去
（第二溶出量を超える汚染土壌の掘削による除去）</t>
    <phoneticPr fontId="22"/>
  </si>
  <si>
    <t>【地下水工】ウェルポイント工</t>
  </si>
  <si>
    <t>一定濃度を超える土壌汚染の除去
（第二溶出量を超える汚染土壌の原位置での浄化による除去）</t>
    <phoneticPr fontId="22"/>
  </si>
  <si>
    <t>【地下水工】ディープウェル工</t>
  </si>
  <si>
    <t>一定濃度を超える土壌汚染の除去
（第二地下水基準を超える地下水の浄化）</t>
    <phoneticPr fontId="22"/>
  </si>
  <si>
    <t>【地下水工】観測井設置工</t>
  </si>
  <si>
    <t>封じ込め（原位置封じ込め）</t>
  </si>
  <si>
    <t>【地下水工】観測井撤去工</t>
  </si>
  <si>
    <t>封じ込め（遮水工封じ込め）</t>
  </si>
  <si>
    <t>【地下水工】地下水モニタリング工</t>
  </si>
  <si>
    <t>封じ込め（遮断工封じ込め）</t>
  </si>
  <si>
    <t>【山留工】土留壁設置工</t>
  </si>
  <si>
    <t>不溶化（原位置不溶化）</t>
  </si>
  <si>
    <t>【山留工】土留壁撤去工</t>
  </si>
  <si>
    <t>不溶化（不溶化埋戻し）</t>
  </si>
  <si>
    <t>【山留工】山留設置工</t>
  </si>
  <si>
    <t>地下水汚染の拡大の防止
（揚水施設による地下水汚染の拡大の防止）</t>
    <phoneticPr fontId="22"/>
  </si>
  <si>
    <t>【山留工】山留撤去工</t>
  </si>
  <si>
    <t>地下水汚染の拡大の防止
（透過性地下水浄化壁による地下水汚染の拡大の防止）</t>
    <phoneticPr fontId="22"/>
  </si>
  <si>
    <t>【山留工】親杭横矢板設置工</t>
  </si>
  <si>
    <t>地下水の水質の継続監視（単独での措置）</t>
  </si>
  <si>
    <t>地下水の水質の継続監視（単独での措置）</t>
    <phoneticPr fontId="22"/>
  </si>
  <si>
    <t>【山留工】親杭横矢板撤去工</t>
  </si>
  <si>
    <t>【山留工】鋼矢板打設工</t>
  </si>
  <si>
    <t>地下水の水質の継続監視（他の措置と同時実施）</t>
    <phoneticPr fontId="22"/>
  </si>
  <si>
    <t>地下水の水質の継続監視（他の措置と同時実施）</t>
  </si>
  <si>
    <t>【山留工】鋼矢板撤去工</t>
  </si>
  <si>
    <t>【山留工】SMW打設工</t>
  </si>
  <si>
    <t>土壌入換え（区域外土壌入換え）</t>
  </si>
  <si>
    <t>【山留工】SMW撤去工</t>
  </si>
  <si>
    <t>土壌入換え（区域内土壌入換え）</t>
  </si>
  <si>
    <t>【山留工】既製杭柱列壁打設工</t>
  </si>
  <si>
    <t>その他（備考に記載する）</t>
  </si>
  <si>
    <t>【山留工】既製杭柱列壁撤去工</t>
  </si>
  <si>
    <t>【山留工】RC連続壁打設工</t>
  </si>
  <si>
    <t>措置が適切に実施されたことの確認</t>
  </si>
  <si>
    <t>検尺等による出来高確認</t>
  </si>
  <si>
    <t>【山留工】RC連続壁撤去工</t>
  </si>
  <si>
    <t>【山留工】アースアンカー工</t>
  </si>
  <si>
    <t>【山留工】アースアンカー撤去工</t>
  </si>
  <si>
    <t>【舗装工】アスファルト舗装工</t>
  </si>
  <si>
    <t>構造物に囲まれた範囲に観測井を設け、
地下水等の侵入がないことの確認</t>
    <phoneticPr fontId="22"/>
  </si>
  <si>
    <t>【舗装工】コンクリート舗装工</t>
  </si>
  <si>
    <t>【舗装工】インターロッキング舗装工</t>
  </si>
  <si>
    <t>【舗装工】セメントコンクリート舗装工</t>
  </si>
  <si>
    <t>措置の完了の要件を満たすことの確認</t>
  </si>
  <si>
    <t>【舗装工】セメント安定処理路盤工</t>
  </si>
  <si>
    <t>【舗装工】アスファルト安定処理路盤工</t>
  </si>
  <si>
    <t>【舗装工】砕石路盤工</t>
  </si>
  <si>
    <t>【舗装工】凍上抑制層工</t>
  </si>
  <si>
    <t>【舗装工】コンクリートブロック舗装工</t>
  </si>
  <si>
    <t>措置完了後に条例上の要管理区域に設定される区画
の有無</t>
    <rPh sb="0" eb="2">
      <t>ソチ</t>
    </rPh>
    <rPh sb="2" eb="4">
      <t>カンリョウ</t>
    </rPh>
    <rPh sb="4" eb="5">
      <t>ゴ</t>
    </rPh>
    <rPh sb="6" eb="8">
      <t>ジョウレイ</t>
    </rPh>
    <rPh sb="8" eb="9">
      <t>ジョウ</t>
    </rPh>
    <rPh sb="10" eb="11">
      <t>ヨウ</t>
    </rPh>
    <rPh sb="11" eb="13">
      <t>カンリ</t>
    </rPh>
    <rPh sb="13" eb="15">
      <t>クイキ</t>
    </rPh>
    <rPh sb="16" eb="18">
      <t>セッテイ</t>
    </rPh>
    <rPh sb="21" eb="23">
      <t>クカク</t>
    </rPh>
    <rPh sb="25" eb="27">
      <t>ウム</t>
    </rPh>
    <phoneticPr fontId="22"/>
  </si>
  <si>
    <t>区画名：</t>
    <rPh sb="0" eb="2">
      <t>クカク</t>
    </rPh>
    <rPh sb="2" eb="3">
      <t>メイ</t>
    </rPh>
    <phoneticPr fontId="22"/>
  </si>
  <si>
    <t>【舗装工】路上再生処理工</t>
  </si>
  <si>
    <t>措置完了後に条例上の区域設定がなくなる区画
の有無</t>
    <rPh sb="0" eb="2">
      <t>ソチ</t>
    </rPh>
    <rPh sb="2" eb="4">
      <t>カンリョウ</t>
    </rPh>
    <rPh sb="4" eb="5">
      <t>ゴ</t>
    </rPh>
    <rPh sb="6" eb="8">
      <t>ジョウレイ</t>
    </rPh>
    <rPh sb="8" eb="9">
      <t>ジョウ</t>
    </rPh>
    <rPh sb="10" eb="12">
      <t>クイキ</t>
    </rPh>
    <rPh sb="12" eb="14">
      <t>セッテイ</t>
    </rPh>
    <rPh sb="19" eb="21">
      <t>クカク</t>
    </rPh>
    <rPh sb="23" eb="25">
      <t>ウム</t>
    </rPh>
    <phoneticPr fontId="22"/>
  </si>
  <si>
    <t>【舗装工】切削オーバーレイ工</t>
  </si>
  <si>
    <t>【舗装工】アスファルト舗装撤去工</t>
  </si>
  <si>
    <t>【舗装工】コンクリート舗装撤去工</t>
  </si>
  <si>
    <t>終期の設定のない、地下水モニタリング</t>
    <rPh sb="0" eb="2">
      <t>シュウキ</t>
    </rPh>
    <rPh sb="3" eb="5">
      <t>セッテイ</t>
    </rPh>
    <rPh sb="9" eb="12">
      <t>チカスイ</t>
    </rPh>
    <phoneticPr fontId="22"/>
  </si>
  <si>
    <t>【舗装工】インターロッキング舗装撤去工</t>
  </si>
  <si>
    <t>※モニタリング終了後、措置の完了の確認がされ、要管理区域に設定される場合や、汚染土壌がなくなったことの確認がされ、区域設定がなくなる場合には、
第31号様式または第33号の２様式の届出の提出が必要です。</t>
    <phoneticPr fontId="22"/>
  </si>
  <si>
    <t>【舗装工】セメントコンクリート舗装撤去工</t>
  </si>
  <si>
    <t>【舗装工】コンクリートブロック舗装撤去工</t>
  </si>
  <si>
    <t>【調査】ボーリング調査</t>
  </si>
  <si>
    <t>【調査】地下水調査</t>
  </si>
  <si>
    <t>【調査】詳細調査</t>
  </si>
  <si>
    <t>【調査】追完調査</t>
  </si>
  <si>
    <t>【調査】地盤調査</t>
  </si>
  <si>
    <t>【調査】埋蔵文化財調査</t>
  </si>
  <si>
    <t>【河川工】築堤工</t>
  </si>
  <si>
    <t>【河川工】護岸工</t>
  </si>
  <si>
    <t>【河川工】特殊堤工</t>
  </si>
  <si>
    <t>【河川工】根固工</t>
  </si>
  <si>
    <t>【河川工】水路工</t>
  </si>
  <si>
    <t>【河川工】河床高水敷整正工</t>
  </si>
  <si>
    <t>【河川工】堤防地盤処理工</t>
  </si>
  <si>
    <t>【河川工】河川構造物グラウト工</t>
  </si>
  <si>
    <t>【河川工】函（管）渠工</t>
  </si>
  <si>
    <t>【河川工】側溝工</t>
  </si>
  <si>
    <t>【道路工】道路築造工</t>
  </si>
  <si>
    <t>【道路工】外灯基礎工</t>
  </si>
  <si>
    <t>【道路工】擁壁工</t>
  </si>
  <si>
    <t>【道路工】路床改良工</t>
  </si>
  <si>
    <t>【道路工】法面工</t>
  </si>
  <si>
    <t>【道路工】落石防止柵工</t>
  </si>
  <si>
    <t>【道路工】道路地盤処理工</t>
  </si>
  <si>
    <t>【道路工】標識工</t>
  </si>
  <si>
    <t>【道路工】防護柵</t>
  </si>
  <si>
    <t>【道路工】街築工</t>
  </si>
  <si>
    <t>【道路工】法面維持工</t>
  </si>
  <si>
    <t>【共同溝等工】共同溝工</t>
  </si>
  <si>
    <t>【共同溝等工】地下立体交差工</t>
  </si>
  <si>
    <t>【共同溝等工】共同溝立坑工</t>
  </si>
  <si>
    <t>【共同溝等工】共同溝立坑撤去工</t>
  </si>
  <si>
    <t>【トンネル工】シールド工</t>
  </si>
  <si>
    <t>【トンネル工】推進工</t>
  </si>
  <si>
    <t>【トンネル工】NATM工</t>
  </si>
  <si>
    <t>【トンネル工】開削トンネル工</t>
  </si>
  <si>
    <t>【砂防・地すべり等工】堰堤工</t>
  </si>
  <si>
    <t>【砂防・地すべり等工】流路工</t>
  </si>
  <si>
    <t>【砂防・地すべり等工】山腹工</t>
  </si>
  <si>
    <t>【砂防・地すべり等工】抑制工</t>
  </si>
  <si>
    <t>【砂防・地すべり等工】床固工</t>
  </si>
  <si>
    <t>【砂防・地すべり等工】落石雪崩防止工</t>
  </si>
  <si>
    <t>【砂防・地すべり等工】集水井工</t>
  </si>
  <si>
    <t>【砂防・地すべり等工】集排水井ボーリング工</t>
  </si>
  <si>
    <t>【砂防・地すべり等工】排水トンネル工</t>
  </si>
  <si>
    <t>【下水道工】管渠工（シールド工）</t>
  </si>
  <si>
    <t>【下水道工】管渠工（推進工）</t>
  </si>
  <si>
    <t>【下水道工】発進立坑工</t>
  </si>
  <si>
    <t>【下水道工】ポンプ場工</t>
  </si>
  <si>
    <t>【公園工】敷地造成工</t>
  </si>
  <si>
    <t>【公園工】園路広場工</t>
  </si>
  <si>
    <t>【公園工】植樹工</t>
  </si>
  <si>
    <t>【公園工】除草工</t>
  </si>
  <si>
    <t>【公園工】芝付工</t>
  </si>
  <si>
    <t>【公園工】花壇工</t>
  </si>
  <si>
    <t>【公園工】日陰棚工</t>
  </si>
  <si>
    <t>【公園工】池工</t>
  </si>
  <si>
    <t>【公園工】遊戯施設工</t>
  </si>
  <si>
    <t>【公園工】運動施設工</t>
  </si>
  <si>
    <t>【公園工】ゴムチップ工</t>
  </si>
  <si>
    <t>【公園工】樹木伐根工</t>
  </si>
  <si>
    <t>【外構工】境石工</t>
  </si>
  <si>
    <t>【外構工】フェンス設置工</t>
  </si>
  <si>
    <t>【その他】構造物新設工</t>
  </si>
  <si>
    <t>【その他】立入禁止工</t>
  </si>
  <si>
    <t>うち区域指定の解除を希望する区画</t>
  </si>
  <si>
    <t>相違点一覧(措置完了報告用）</t>
    <rPh sb="0" eb="3">
      <t>ソウイテン</t>
    </rPh>
    <rPh sb="3" eb="5">
      <t>イチラン</t>
    </rPh>
    <rPh sb="6" eb="8">
      <t>ソチ</t>
    </rPh>
    <rPh sb="8" eb="10">
      <t>カンリョウ</t>
    </rPh>
    <rPh sb="10" eb="13">
      <t>ホウコクヨウ</t>
    </rPh>
    <phoneticPr fontId="22"/>
  </si>
  <si>
    <t>基準適合</t>
  </si>
  <si>
    <t>基準超過</t>
  </si>
  <si>
    <t>第二地下水基準超過</t>
  </si>
  <si>
    <t>区域指定の解除を希望する区画</t>
    <rPh sb="0" eb="2">
      <t>クイキ</t>
    </rPh>
    <rPh sb="2" eb="4">
      <t>シテイ</t>
    </rPh>
    <rPh sb="5" eb="7">
      <t>カイジョ</t>
    </rPh>
    <rPh sb="8" eb="10">
      <t>キボウ</t>
    </rPh>
    <rPh sb="12" eb="14">
      <t>クカク</t>
    </rPh>
    <phoneticPr fontId="22"/>
  </si>
  <si>
    <t>解除面積</t>
    <rPh sb="0" eb="2">
      <t>カイジョ</t>
    </rPh>
    <rPh sb="2" eb="4">
      <t>メンセキ</t>
    </rPh>
    <phoneticPr fontId="39"/>
  </si>
  <si>
    <t>第二帯水層以深を掘削するため、第一帯水層直下の準不透水層まで遮水壁を設置し、かつ下位帯水層への汚染拡散防止措置を講じ、
施工終了時に準不透水層の回復を行う。</t>
    <rPh sb="0" eb="2">
      <t>ダイニ</t>
    </rPh>
    <rPh sb="2" eb="5">
      <t>タイスイソウ</t>
    </rPh>
    <rPh sb="5" eb="7">
      <t>イシン</t>
    </rPh>
    <rPh sb="8" eb="10">
      <t>クッサク</t>
    </rPh>
    <rPh sb="15" eb="17">
      <t>ダイイチ</t>
    </rPh>
    <rPh sb="17" eb="20">
      <t>タイスイソウ</t>
    </rPh>
    <rPh sb="20" eb="22">
      <t>チョッカ</t>
    </rPh>
    <rPh sb="23" eb="24">
      <t>ジュン</t>
    </rPh>
    <rPh sb="24" eb="27">
      <t>フトウスイ</t>
    </rPh>
    <rPh sb="27" eb="28">
      <t>ソウ</t>
    </rPh>
    <rPh sb="30" eb="32">
      <t>シャスイ</t>
    </rPh>
    <rPh sb="32" eb="33">
      <t>カベ</t>
    </rPh>
    <rPh sb="34" eb="36">
      <t>セッチ</t>
    </rPh>
    <rPh sb="40" eb="42">
      <t>カイ</t>
    </rPh>
    <rPh sb="42" eb="45">
      <t>タイスイソウ</t>
    </rPh>
    <rPh sb="47" eb="49">
      <t>オセン</t>
    </rPh>
    <rPh sb="49" eb="51">
      <t>カクサン</t>
    </rPh>
    <rPh sb="51" eb="53">
      <t>ボウシ</t>
    </rPh>
    <rPh sb="53" eb="55">
      <t>ソチ</t>
    </rPh>
    <rPh sb="56" eb="57">
      <t>コウ</t>
    </rPh>
    <rPh sb="60" eb="62">
      <t>セコウ</t>
    </rPh>
    <rPh sb="62" eb="65">
      <t>シュウリョウジ</t>
    </rPh>
    <rPh sb="66" eb="67">
      <t>ジュン</t>
    </rPh>
    <rPh sb="67" eb="70">
      <t>フトウスイ</t>
    </rPh>
    <rPh sb="70" eb="71">
      <t>ソウ</t>
    </rPh>
    <rPh sb="72" eb="74">
      <t>カイフク</t>
    </rPh>
    <rPh sb="75" eb="76">
      <t>オコナ</t>
    </rPh>
    <phoneticPr fontId="39"/>
  </si>
  <si>
    <t>第二帯水層以深を掘削するため、第一帯水層直下の準不透水層まで遮水壁を設置し、かつ下位帯水層への汚染拡散防止措置を講じ、
施工終了時に準不透水層の回復を行った。</t>
    <rPh sb="0" eb="2">
      <t>ダイニ</t>
    </rPh>
    <rPh sb="2" eb="5">
      <t>タイスイソウ</t>
    </rPh>
    <rPh sb="5" eb="7">
      <t>イシン</t>
    </rPh>
    <rPh sb="8" eb="10">
      <t>クッサク</t>
    </rPh>
    <rPh sb="15" eb="17">
      <t>ダイイチ</t>
    </rPh>
    <rPh sb="17" eb="20">
      <t>タイスイソウ</t>
    </rPh>
    <rPh sb="20" eb="22">
      <t>チョッカ</t>
    </rPh>
    <rPh sb="23" eb="24">
      <t>ジュン</t>
    </rPh>
    <rPh sb="24" eb="27">
      <t>フトウスイ</t>
    </rPh>
    <rPh sb="27" eb="28">
      <t>ソウ</t>
    </rPh>
    <rPh sb="30" eb="32">
      <t>シャスイ</t>
    </rPh>
    <rPh sb="32" eb="33">
      <t>カベ</t>
    </rPh>
    <rPh sb="34" eb="36">
      <t>セッチ</t>
    </rPh>
    <rPh sb="40" eb="42">
      <t>カイ</t>
    </rPh>
    <rPh sb="42" eb="45">
      <t>タイスイソウ</t>
    </rPh>
    <rPh sb="47" eb="49">
      <t>オセン</t>
    </rPh>
    <rPh sb="49" eb="51">
      <t>カクサン</t>
    </rPh>
    <rPh sb="51" eb="53">
      <t>ボウシ</t>
    </rPh>
    <rPh sb="53" eb="55">
      <t>ソチ</t>
    </rPh>
    <rPh sb="56" eb="57">
      <t>コウ</t>
    </rPh>
    <rPh sb="60" eb="62">
      <t>セコウ</t>
    </rPh>
    <rPh sb="62" eb="65">
      <t>シュウリョウジ</t>
    </rPh>
    <rPh sb="66" eb="67">
      <t>ジュン</t>
    </rPh>
    <rPh sb="67" eb="70">
      <t>フトウスイ</t>
    </rPh>
    <rPh sb="70" eb="71">
      <t>ソウ</t>
    </rPh>
    <rPh sb="72" eb="74">
      <t>カイフク</t>
    </rPh>
    <rPh sb="75" eb="76">
      <t>オコナ</t>
    </rPh>
    <phoneticPr fontId="39"/>
  </si>
  <si>
    <t>同一契機での土壌調査(当該区域において指定を受けるに至った土壌汚染状況調査)において基準適合が確認された土壌により埋め戻す。</t>
  </si>
  <si>
    <t>同一契機での土壌調査(当該区域において指定を受けるに至った土壌汚染状況調査)において基準適合が確認された土壌により埋め戻した。</t>
    <phoneticPr fontId="22"/>
  </si>
  <si>
    <t>粉塵又は有害物質濃度等の周辺環境の監視（大気モニタリング）</t>
    <rPh sb="0" eb="2">
      <t>フンジン</t>
    </rPh>
    <rPh sb="2" eb="3">
      <t>マタ</t>
    </rPh>
    <rPh sb="4" eb="6">
      <t>ユウガイ</t>
    </rPh>
    <rPh sb="6" eb="8">
      <t>ブッシツ</t>
    </rPh>
    <rPh sb="8" eb="10">
      <t>ノウド</t>
    </rPh>
    <rPh sb="10" eb="11">
      <t>ナド</t>
    </rPh>
    <rPh sb="12" eb="14">
      <t>シュウヘン</t>
    </rPh>
    <rPh sb="14" eb="16">
      <t>カンキョウ</t>
    </rPh>
    <rPh sb="17" eb="19">
      <t>カンシ</t>
    </rPh>
    <rPh sb="20" eb="22">
      <t>タイキ</t>
    </rPh>
    <phoneticPr fontId="22"/>
  </si>
  <si>
    <t>※対象地または対象地境界において第二溶出量基準超過または第二地下水基準超過があり、かつ、都条例規則第55条第3項に定める土地に該当しない場合は「有」を選択してください。</t>
    <phoneticPr fontId="22"/>
  </si>
  <si>
    <t>代表地点における地下水調査における地下水基準超過
の有無</t>
    <rPh sb="0" eb="2">
      <t>ダイヒョウ</t>
    </rPh>
    <rPh sb="2" eb="4">
      <t>チテン</t>
    </rPh>
    <rPh sb="8" eb="11">
      <t>チカスイ</t>
    </rPh>
    <rPh sb="11" eb="13">
      <t>チョウサ</t>
    </rPh>
    <rPh sb="17" eb="20">
      <t>チカスイ</t>
    </rPh>
    <rPh sb="20" eb="22">
      <t>キジュン</t>
    </rPh>
    <rPh sb="22" eb="24">
      <t>チョウカ</t>
    </rPh>
    <rPh sb="26" eb="28">
      <t>ウム</t>
    </rPh>
    <phoneticPr fontId="22"/>
  </si>
  <si>
    <t>地下水汚染拡大防止区域における地下水基準超過
の有無</t>
    <phoneticPr fontId="22"/>
  </si>
  <si>
    <t>対象地境界における地下水調査での地下水基準超過
の有無</t>
    <rPh sb="0" eb="2">
      <t>タイショウ</t>
    </rPh>
    <rPh sb="2" eb="3">
      <t>チ</t>
    </rPh>
    <rPh sb="3" eb="5">
      <t>キョウカイ</t>
    </rPh>
    <rPh sb="9" eb="12">
      <t>チカスイ</t>
    </rPh>
    <rPh sb="12" eb="14">
      <t>チョウサ</t>
    </rPh>
    <rPh sb="16" eb="19">
      <t>チカスイ</t>
    </rPh>
    <rPh sb="19" eb="21">
      <t>キジュン</t>
    </rPh>
    <rPh sb="21" eb="23">
      <t>チョウカ</t>
    </rPh>
    <rPh sb="25" eb="27">
      <t>ウム</t>
    </rPh>
    <phoneticPr fontId="22"/>
  </si>
  <si>
    <t>構造物に囲まれた範囲に観測井を設け、地下水等の侵入がないことの確認</t>
    <phoneticPr fontId="22"/>
  </si>
  <si>
    <t>措置完了後に条例上の要管理区域に設定される区画の有無</t>
    <rPh sb="0" eb="2">
      <t>ソチ</t>
    </rPh>
    <rPh sb="2" eb="4">
      <t>カンリョウ</t>
    </rPh>
    <rPh sb="4" eb="5">
      <t>ゴ</t>
    </rPh>
    <rPh sb="6" eb="8">
      <t>ジョウレイ</t>
    </rPh>
    <rPh sb="8" eb="9">
      <t>ジョウ</t>
    </rPh>
    <rPh sb="10" eb="11">
      <t>ヨウ</t>
    </rPh>
    <rPh sb="11" eb="13">
      <t>カンリ</t>
    </rPh>
    <rPh sb="13" eb="15">
      <t>クイキ</t>
    </rPh>
    <rPh sb="16" eb="18">
      <t>セッテイ</t>
    </rPh>
    <rPh sb="21" eb="23">
      <t>クカク</t>
    </rPh>
    <rPh sb="24" eb="26">
      <t>ウム</t>
    </rPh>
    <phoneticPr fontId="22"/>
  </si>
  <si>
    <t>・「措置完了後に条例上の要管理区域に設定される区画の有無」が「有」の場合は、区間名を記入してください。</t>
    <phoneticPr fontId="22"/>
  </si>
  <si>
    <t>・「措置完了後に条例上の区域設定がなくなる区画の有無」が「有」の場合は、区間名を記入してください。</t>
    <phoneticPr fontId="22"/>
  </si>
  <si>
    <t>①地下水測定（1年に4回以上定期的に地下水を採取し、第二地下水地下水基準以下である状態が2年間継続継続すことの確認）</t>
  </si>
  <si>
    <t>②地下水測定（1回以上地下水を採取し、第二地下水基準以下であることの確認）</t>
    <rPh sb="1" eb="4">
      <t>チカスイ</t>
    </rPh>
    <rPh sb="4" eb="6">
      <t>ソクテイ</t>
    </rPh>
    <rPh sb="8" eb="11">
      <t>カイイジョウ</t>
    </rPh>
    <rPh sb="11" eb="14">
      <t>チカスイ</t>
    </rPh>
    <rPh sb="15" eb="17">
      <t>サイシュ</t>
    </rPh>
    <rPh sb="19" eb="21">
      <t>ダイニ</t>
    </rPh>
    <rPh sb="21" eb="24">
      <t>チカスイ</t>
    </rPh>
    <rPh sb="24" eb="26">
      <t>キジュン</t>
    </rPh>
    <rPh sb="26" eb="28">
      <t>イカ</t>
    </rPh>
    <rPh sb="34" eb="36">
      <t>カクニン</t>
    </rPh>
    <phoneticPr fontId="52"/>
  </si>
  <si>
    <t>③地下水測定（汚染土壌を全量除去し、汚染土壌がなくなったことの確認として地下水モニタリングを実施）</t>
    <rPh sb="1" eb="4">
      <t>チカスイ</t>
    </rPh>
    <rPh sb="4" eb="6">
      <t>ソクテイ</t>
    </rPh>
    <rPh sb="7" eb="9">
      <t>オセン</t>
    </rPh>
    <rPh sb="9" eb="11">
      <t>ドジョウ</t>
    </rPh>
    <rPh sb="12" eb="14">
      <t>ゼンリョウ</t>
    </rPh>
    <rPh sb="14" eb="16">
      <t>ジョキョ</t>
    </rPh>
    <rPh sb="18" eb="20">
      <t>オセン</t>
    </rPh>
    <rPh sb="20" eb="22">
      <t>ドジョウ</t>
    </rPh>
    <rPh sb="31" eb="33">
      <t>カクニン</t>
    </rPh>
    <rPh sb="36" eb="39">
      <t>チカスイ</t>
    </rPh>
    <rPh sb="46" eb="48">
      <t>ジッシ</t>
    </rPh>
    <phoneticPr fontId="52"/>
  </si>
  <si>
    <t>上記①～③を選択した場合、地下水測定の終期に、対象地境界において地下水を採取し、第二地下水基準以下であることの確認</t>
    <rPh sb="0" eb="2">
      <t>ジョウキ</t>
    </rPh>
    <rPh sb="6" eb="8">
      <t>センタク</t>
    </rPh>
    <rPh sb="10" eb="12">
      <t>バアイ</t>
    </rPh>
    <rPh sb="13" eb="16">
      <t>チカスイ</t>
    </rPh>
    <rPh sb="16" eb="18">
      <t>ソクテイ</t>
    </rPh>
    <rPh sb="19" eb="21">
      <t>シュウキ</t>
    </rPh>
    <rPh sb="23" eb="26">
      <t>タイショウチ</t>
    </rPh>
    <rPh sb="26" eb="28">
      <t>キョウカイ</t>
    </rPh>
    <rPh sb="32" eb="35">
      <t>チカスイ</t>
    </rPh>
    <rPh sb="36" eb="38">
      <t>サイシュ</t>
    </rPh>
    <rPh sb="40" eb="42">
      <t>ダイニ</t>
    </rPh>
    <rPh sb="42" eb="45">
      <t>チカスイ</t>
    </rPh>
    <rPh sb="45" eb="47">
      <t>キジュン</t>
    </rPh>
    <rPh sb="47" eb="49">
      <t>イカ</t>
    </rPh>
    <rPh sb="55" eb="57">
      <t>カクニン</t>
    </rPh>
    <phoneticPr fontId="52"/>
  </si>
  <si>
    <t>④措置として地下水の水質の継続監視を選択したため、引き続き地下水継続監視を行う。</t>
    <rPh sb="1" eb="3">
      <t>ソチ</t>
    </rPh>
    <rPh sb="2" eb="3">
      <t>チ</t>
    </rPh>
    <rPh sb="6" eb="9">
      <t>チカスイ</t>
    </rPh>
    <rPh sb="10" eb="12">
      <t>スイシツ</t>
    </rPh>
    <rPh sb="13" eb="15">
      <t>ケイゾク</t>
    </rPh>
    <rPh sb="15" eb="17">
      <t>カンシ</t>
    </rPh>
    <rPh sb="18" eb="20">
      <t>センタク</t>
    </rPh>
    <rPh sb="25" eb="26">
      <t>ヒ</t>
    </rPh>
    <rPh sb="27" eb="28">
      <t>ツヅ</t>
    </rPh>
    <rPh sb="29" eb="32">
      <t>チカスイ</t>
    </rPh>
    <rPh sb="32" eb="34">
      <t>ケイゾク</t>
    </rPh>
    <rPh sb="34" eb="36">
      <t>カンシ</t>
    </rPh>
    <rPh sb="37" eb="38">
      <t>オコナ</t>
    </rPh>
    <phoneticPr fontId="52"/>
  </si>
  <si>
    <t>本報告後の地下水の継続監視の実施計画</t>
    <phoneticPr fontId="22"/>
  </si>
  <si>
    <t>引き続き、5年間の地下水モニタリング</t>
    <phoneticPr fontId="22"/>
  </si>
  <si>
    <t xml:space="preserve">本報告後の地下水の継続監視の実施計画
</t>
    <rPh sb="0" eb="1">
      <t>ホン</t>
    </rPh>
    <rPh sb="1" eb="3">
      <t>ホウコク</t>
    </rPh>
    <rPh sb="3" eb="4">
      <t>ゴ</t>
    </rPh>
    <rPh sb="5" eb="8">
      <t>チカスイ</t>
    </rPh>
    <rPh sb="9" eb="11">
      <t>ケイゾク</t>
    </rPh>
    <rPh sb="11" eb="13">
      <t>カンシ</t>
    </rPh>
    <rPh sb="14" eb="16">
      <t>ジッシ</t>
    </rPh>
    <rPh sb="16" eb="18">
      <t>ケイカク</t>
    </rPh>
    <phoneticPr fontId="22"/>
  </si>
  <si>
    <t>※単独の措置として地下水の継続監視を選択した場合、記入する</t>
    <phoneticPr fontId="43"/>
  </si>
  <si>
    <t xml:space="preserve">
※単独の措置として地下水の継続監視を選択した場合、記入する</t>
    <phoneticPr fontId="43"/>
  </si>
  <si>
    <t>（法7条第9項、土壌地下水汚染対策完了届出書、汚染拡散防止措置完了届出書（条例は要対策区域に限る）届出用）</t>
    <phoneticPr fontId="22"/>
  </si>
  <si>
    <t>（形質変更時要届出区域における工事完了報告書、土壌地下水汚染対策完了届出書、汚染拡散防止措置完了届出書（条例は要対策区域を除く））</t>
    <rPh sb="5" eb="6">
      <t>ジ</t>
    </rPh>
    <phoneticPr fontId="22"/>
  </si>
  <si>
    <t>（形質変更時要届出区域における措置完了報告書、土壌地下水汚染対策完了届出書、汚染拡散防止措置完了届出書（条例は要対策区域を除く））</t>
    <rPh sb="5" eb="6">
      <t>ジ</t>
    </rPh>
    <phoneticPr fontId="22"/>
  </si>
  <si>
    <t>東京都知事</t>
    <phoneticPr fontId="22"/>
  </si>
  <si>
    <t>含有量基準超過の為対象外</t>
    <phoneticPr fontId="43"/>
  </si>
  <si>
    <t>基準超過土壌が帯水層に接していないため対象外</t>
    <phoneticPr fontId="43"/>
  </si>
  <si>
    <t>・土地の形質の変更に着手する前に、形質変更範囲の側面を囲み、基準不適合土壌の下にある準不透水層であって最も浅い位置にあるものの深さまで、鋼矢板その他の遮水の効力を有する構造物を設置する
・土地の形質の変更が終了するまでの間、上記の構造物により囲まれた範囲の土地の地下水位が当該構造物を設置する前の地下水を超えないようにする</t>
    <phoneticPr fontId="43"/>
  </si>
  <si>
    <t>・土地の形質の変更に着手する前に、形質変更範囲の側面を囲み、基準不適合土壌の下にある準不透水層であって最も浅い位置にあるものの深さまで、鋼矢板その他の遮水の効力を有する構造物を設置した
・土地の形質の変更が終了するまでの間、上記の構造物により囲まれた範囲の土地の地下水位が当該構造物を設置する前の地下水を超えないようにした</t>
    <phoneticPr fontId="43"/>
  </si>
  <si>
    <t>最も浅い位置にある準不透水層より深い位置にある帯水層まで土地の形質の変更を行うため、以下の措置を講ずる。
①土地の形質の変更を行う準不透水層より浅い位置にある帯水層内の基準不適合土壌又は特定有害物質が当該準不透水層より深い位置にある帯水層に流出することを防止するために必要な措置（備考欄に具体的に記載してください。）
②最も浅い位置にある準不透水層より深い位置にある帯水層までの土地の形質の変更が終了した時点で、当該土地の形質の変更が行われた準不透水層が本来の遮水の効力を回復する。</t>
    <phoneticPr fontId="43"/>
  </si>
  <si>
    <t>最も浅い位置にある準不透水層より深い位置にある帯水層まで土地の形質の変更を行うため、以下の措置を講じた。
①土地の形質の変更を行う準不透水層より浅い位置にある帯水層内の基準不適合土壌又は特定有害物質が当該準不透水層より深い位置にある帯水層に流出することを防止するために必要な措置（備考欄に具体的に記載してください。）
②最も浅い位置にある準不透水層より深い位置にある帯水層までの土地の形質の変更が終了した時点で、当該土地の形質の変更が行われた準不透水層が本来の遮水の効力を回復した。</t>
    <phoneticPr fontId="43"/>
  </si>
  <si>
    <t>観測井戸を設置し、釜場排水により地下水位の管理及び地下水の水質の監視を行う。</t>
    <phoneticPr fontId="43"/>
  </si>
  <si>
    <t>観測井戸を設置し、釜場排水により地下水位の管理及び地下水の水質の監視を行った。</t>
    <rPh sb="35" eb="36">
      <t>オコナ</t>
    </rPh>
    <phoneticPr fontId="43"/>
  </si>
  <si>
    <t>観測井戸を設置し、揚水井戸により地下水位の管理及び地下水の水質の監視を行う。</t>
    <phoneticPr fontId="39"/>
  </si>
  <si>
    <t>観測井戸を設置し、揚水井戸により地下水位の管理及び地下水の水質の監視を行った。</t>
    <rPh sb="35" eb="36">
      <t>オコナ</t>
    </rPh>
    <phoneticPr fontId="39"/>
  </si>
  <si>
    <t>既に措置が講じられており、構造物が設置されている土地については、土地の形質変更が終了した時点で当該構造物等の原状回復を行う。</t>
    <rPh sb="0" eb="1">
      <t>スデ</t>
    </rPh>
    <rPh sb="2" eb="4">
      <t>ソチ</t>
    </rPh>
    <rPh sb="5" eb="6">
      <t>コウ</t>
    </rPh>
    <rPh sb="13" eb="16">
      <t>コウゾウブツ</t>
    </rPh>
    <rPh sb="17" eb="19">
      <t>セッチ</t>
    </rPh>
    <rPh sb="24" eb="26">
      <t>トチ</t>
    </rPh>
    <rPh sb="32" eb="34">
      <t>トチ</t>
    </rPh>
    <rPh sb="35" eb="37">
      <t>ケイシツ</t>
    </rPh>
    <rPh sb="37" eb="39">
      <t>ヘンコウ</t>
    </rPh>
    <rPh sb="40" eb="42">
      <t>シュウリョウ</t>
    </rPh>
    <rPh sb="44" eb="46">
      <t>ジテン</t>
    </rPh>
    <rPh sb="47" eb="49">
      <t>トウガイ</t>
    </rPh>
    <rPh sb="49" eb="52">
      <t>コウゾウブツ</t>
    </rPh>
    <rPh sb="52" eb="53">
      <t>トウ</t>
    </rPh>
    <rPh sb="54" eb="56">
      <t>ゲンジョウ</t>
    </rPh>
    <rPh sb="56" eb="58">
      <t>カイフク</t>
    </rPh>
    <rPh sb="59" eb="60">
      <t>オコナ</t>
    </rPh>
    <phoneticPr fontId="39"/>
  </si>
  <si>
    <t>既に措置が講じられており、構造物が設置されている土地については、土地の形質変更が終了した時点で当該構造物等の原状回復を行った。</t>
    <rPh sb="0" eb="1">
      <t>スデ</t>
    </rPh>
    <rPh sb="2" eb="4">
      <t>ソチ</t>
    </rPh>
    <rPh sb="5" eb="6">
      <t>コウ</t>
    </rPh>
    <rPh sb="13" eb="16">
      <t>コウゾウブツ</t>
    </rPh>
    <rPh sb="17" eb="19">
      <t>セッチ</t>
    </rPh>
    <rPh sb="24" eb="26">
      <t>トチ</t>
    </rPh>
    <rPh sb="32" eb="34">
      <t>トチ</t>
    </rPh>
    <rPh sb="35" eb="37">
      <t>ケイシツ</t>
    </rPh>
    <rPh sb="37" eb="39">
      <t>ヘンコウ</t>
    </rPh>
    <rPh sb="40" eb="42">
      <t>シュウリョウ</t>
    </rPh>
    <rPh sb="44" eb="46">
      <t>ジテン</t>
    </rPh>
    <rPh sb="47" eb="49">
      <t>トウガイ</t>
    </rPh>
    <rPh sb="49" eb="52">
      <t>コウゾウブツ</t>
    </rPh>
    <rPh sb="52" eb="53">
      <t>トウ</t>
    </rPh>
    <rPh sb="54" eb="56">
      <t>ゲンジョウ</t>
    </rPh>
    <rPh sb="56" eb="58">
      <t>カイフク</t>
    </rPh>
    <rPh sb="59" eb="60">
      <t>オコナ</t>
    </rPh>
    <phoneticPr fontId="39"/>
  </si>
  <si>
    <t>計画より余堀りを多く行ったため、掘削土量が増加した。</t>
    <phoneticPr fontId="22"/>
  </si>
  <si>
    <t>●</t>
  </si>
  <si>
    <t>計画では埋戻しを計画していたが、今後の工事の関係で、埋戻しはしないこととした。</t>
    <phoneticPr fontId="22"/>
  </si>
  <si>
    <t>○○株式会社</t>
    <phoneticPr fontId="22"/>
  </si>
  <si>
    <t>準備が早く済んだため着手を早めた。</t>
    <phoneticPr fontId="22"/>
  </si>
  <si>
    <t>想定より早く工事が完了したため。</t>
    <phoneticPr fontId="22"/>
  </si>
  <si>
    <t>年4回以上</t>
  </si>
  <si>
    <t>年2回以上</t>
  </si>
  <si>
    <t>○○</t>
  </si>
  <si>
    <t>○ブロックにおいて地中障害物が存在したため１ｍ余分に掘削を行ったことにより増加した。</t>
    <phoneticPr fontId="22"/>
  </si>
  <si>
    <t>○ブロックにおいて１ｍ余分に掘削したため底盤の土壌分析確認が不要となった。</t>
    <phoneticPr fontId="22"/>
  </si>
  <si>
    <t>□□□□処理施設(管理型)</t>
  </si>
  <si>
    <t>○○県○○市○○町○丁目○番</t>
  </si>
  <si>
    <t>平成○○年○月○日</t>
  </si>
  <si>
    <t>平成○○年□月□日</t>
  </si>
  <si>
    <t>一部の汚染土壌の搬出先に変更があり調整に時間を要したことから工期が○○日延伸した。</t>
    <phoneticPr fontId="22"/>
  </si>
  <si>
    <t>汚染土壌処理の内容における情報を近隣住民に対し提供する必要が生じたために掲示板２枚を設置した。</t>
    <phoneticPr fontId="22"/>
  </si>
  <si>
    <t>有（条例第117条第6項代用）</t>
  </si>
  <si>
    <t>1年目から3年目は年1回以上、4年目と5年目は年4回以上</t>
  </si>
  <si>
    <t>令和○○年○月○日</t>
    <rPh sb="0" eb="2">
      <t>レイワ</t>
    </rPh>
    <phoneticPr fontId="22"/>
  </si>
  <si>
    <t>令和○○年□月□日</t>
    <rPh sb="0" eb="2">
      <t>レイワ</t>
    </rPh>
    <phoneticPr fontId="22"/>
  </si>
  <si>
    <t>○○町</t>
    <rPh sb="2" eb="3">
      <t>チョウ</t>
    </rPh>
    <phoneticPr fontId="22"/>
  </si>
  <si>
    <t>○○丁目</t>
    <rPh sb="2" eb="3">
      <t>チョウ</t>
    </rPh>
    <rPh sb="3" eb="4">
      <t>メ</t>
    </rPh>
    <phoneticPr fontId="22"/>
  </si>
  <si>
    <t>○○番</t>
    <rPh sb="2" eb="3">
      <t>バン</t>
    </rPh>
    <phoneticPr fontId="22"/>
  </si>
  <si>
    <t>無地番</t>
  </si>
  <si>
    <t>東京都○○区○○町○丁目○番○号</t>
  </si>
  <si>
    <t>○○○株式会社</t>
  </si>
  <si>
    <t>代表取締役 ○○ ○○</t>
  </si>
  <si>
    <t>○○○○</t>
    <phoneticPr fontId="22"/>
  </si>
  <si>
    <t>○○町○丁目○番○号</t>
    <phoneticPr fontId="22"/>
  </si>
  <si>
    <t>○○株式会社△△課</t>
    <phoneticPr fontId="22"/>
  </si>
  <si>
    <t>○○　○○</t>
    <phoneticPr fontId="22"/>
  </si>
  <si>
    <t>99-9999-9999</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</si>
</sst>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quot;）&quot;"/>
    <numFmt numFmtId="177" formatCode="[$-411]ggge&quot;年&quot;m&quot;月&quot;d&quot;日&quot;;@"/>
    <numFmt numFmtId="178" formatCode="0_ ;[Red]\-0\ "/>
    <numFmt numFmtId="179" formatCode="#,##0.00_ "/>
    <numFmt numFmtId="180" formatCode="0_ "/>
  </numFmts>
  <fonts count="5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
      <color theme="1"/>
      <name val="Century"/>
      <family val="1"/>
    </font>
    <font>
      <sz val="14"/>
      <color theme="1"/>
      <name val="ＭＳ 明朝"/>
      <family val="1"/>
      <charset val="128"/>
    </font>
    <font>
      <sz val="10"/>
      <color theme="1"/>
      <name val="ＭＳ 明朝"/>
      <family val="1"/>
      <charset val="128"/>
    </font>
    <font>
      <sz val="6"/>
      <name val="游ゴシック"/>
      <family val="2"/>
      <charset val="128"/>
      <scheme val="minor"/>
    </font>
    <font>
      <sz val="10.5"/>
      <color theme="1"/>
      <name val="游ゴシック"/>
      <family val="2"/>
      <charset val="128"/>
      <scheme val="minor"/>
    </font>
    <font>
      <sz val="11"/>
      <color theme="1"/>
      <name val="ＭＳ 明朝"/>
      <family val="1"/>
      <charset val="128"/>
    </font>
    <font>
      <b/>
      <sz val="10.5"/>
      <color theme="1"/>
      <name val="Meiryo UI"/>
      <family val="3"/>
      <charset val="128"/>
    </font>
    <font>
      <sz val="10.5"/>
      <color theme="1"/>
      <name val="Meiryo UI"/>
      <family val="3"/>
      <charset val="128"/>
    </font>
    <font>
      <sz val="10.5"/>
      <color rgb="FF000000"/>
      <name val="ＭＳ 明朝"/>
      <family val="1"/>
      <charset val="128"/>
    </font>
    <font>
      <sz val="10.5"/>
      <color rgb="FF000000"/>
      <name val="ＭＳ 明朝"/>
      <family val="1"/>
    </font>
    <font>
      <b/>
      <sz val="10.5"/>
      <color rgb="FFC00000"/>
      <name val="Meiryo UI"/>
      <family val="3"/>
      <charset val="128"/>
    </font>
    <font>
      <sz val="10.5"/>
      <color rgb="FF242424"/>
      <name val="Meiryo UI"/>
      <family val="3"/>
      <charset val="128"/>
    </font>
    <font>
      <sz val="9"/>
      <color indexed="81"/>
      <name val="MS P ゴシック"/>
      <family val="3"/>
      <charset val="128"/>
    </font>
    <font>
      <b/>
      <sz val="10.5"/>
      <color theme="1"/>
      <name val="ＭＳ 明朝"/>
      <family val="1"/>
      <charset val="128"/>
    </font>
    <font>
      <b/>
      <sz val="11"/>
      <color theme="1"/>
      <name val="Meiryo UI"/>
      <family val="3"/>
      <charset val="128"/>
    </font>
    <font>
      <b/>
      <sz val="11"/>
      <color theme="1"/>
      <name val="游ゴシック"/>
      <family val="3"/>
      <charset val="128"/>
      <scheme val="minor"/>
    </font>
    <font>
      <sz val="10.5"/>
      <name val="Meiryo UI"/>
      <family val="3"/>
      <charset val="128"/>
    </font>
    <font>
      <b/>
      <sz val="14"/>
      <name val="Meiryo UI"/>
      <family val="3"/>
      <charset val="128"/>
    </font>
    <font>
      <sz val="14"/>
      <color theme="1"/>
      <name val="Meiryo UI"/>
      <family val="3"/>
      <charset val="128"/>
    </font>
    <font>
      <b/>
      <sz val="12"/>
      <color theme="1"/>
      <name val="Meiryo UI"/>
      <family val="3"/>
      <charset val="128"/>
    </font>
    <font>
      <b/>
      <sz val="11"/>
      <color indexed="8"/>
      <name val="ＭＳ Ｐゴシック"/>
      <family val="3"/>
      <charset val="128"/>
    </font>
    <font>
      <b/>
      <sz val="10.5"/>
      <name val="Meiryo UI"/>
      <family val="3"/>
      <charset val="128"/>
    </font>
    <font>
      <sz val="11"/>
      <color theme="1"/>
      <name val="游ゴシック"/>
      <family val="2"/>
      <scheme val="minor"/>
    </font>
    <font>
      <sz val="14"/>
      <name val="Meiryo UI"/>
      <family val="3"/>
      <charset val="128"/>
    </font>
    <font>
      <sz val="6"/>
      <name val="Meiryo UI"/>
      <family val="2"/>
      <charset val="128"/>
    </font>
    <font>
      <b/>
      <sz val="12"/>
      <name val="Meiryo UI"/>
      <family val="3"/>
      <charset val="128"/>
    </font>
    <font>
      <sz val="11"/>
      <name val="Meiryo UI"/>
      <family val="3"/>
      <charset val="128"/>
    </font>
    <font>
      <sz val="11"/>
      <name val="游ゴシック"/>
      <family val="3"/>
      <charset val="128"/>
      <scheme val="minor"/>
    </font>
    <font>
      <sz val="11"/>
      <name val="Calibri"/>
      <family val="2"/>
    </font>
    <font>
      <sz val="11"/>
      <name val="游ゴシック"/>
      <family val="2"/>
      <charset val="128"/>
      <scheme val="minor"/>
    </font>
    <font>
      <sz val="6"/>
      <name val="ＭＳ Ｐゴシック"/>
      <family val="3"/>
      <charset val="128"/>
    </font>
    <font>
      <b/>
      <u/>
      <sz val="11"/>
      <color rgb="FFFFFFFF"/>
      <name val="游ゴシック"/>
      <family val="3"/>
      <charset val="128"/>
      <scheme val="minor"/>
    </font>
    <font>
      <b/>
      <sz val="10.5"/>
      <color rgb="FFFF0000"/>
      <name val="Meiryo UI"/>
      <family val="3"/>
      <charset val="128"/>
    </font>
    <font>
      <sz val="14"/>
      <name val="游ゴシック"/>
      <family val="3"/>
      <charset val="128"/>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FF2CC"/>
        <bgColor rgb="FF000000"/>
      </patternFill>
    </fill>
    <fill>
      <patternFill patternType="solid">
        <fgColor rgb="FFDDEBF7"/>
        <bgColor rgb="FF000000"/>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0" tint="-0.249977111117893"/>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hair">
        <color rgb="FF000000"/>
      </right>
      <top style="thin">
        <color indexed="64"/>
      </top>
      <bottom style="hair">
        <color indexed="64"/>
      </bottom>
      <diagonal/>
    </border>
    <border>
      <left/>
      <right style="hair">
        <color indexed="64"/>
      </right>
      <top/>
      <bottom style="hair">
        <color indexed="64"/>
      </bottom>
      <diagonal/>
    </border>
    <border>
      <left/>
      <right style="thin">
        <color rgb="FF000000"/>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s>
  <cellStyleXfs count="6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41"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716">
    <xf numFmtId="0" fontId="0" fillId="0" borderId="0" xfId="0">
      <alignment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center" vertical="center"/>
    </xf>
    <xf numFmtId="0" fontId="26" fillId="0" borderId="0" xfId="0" applyFont="1">
      <alignment vertical="center"/>
    </xf>
    <xf numFmtId="0" fontId="20" fillId="0" borderId="13" xfId="0" applyFont="1" applyBorder="1" applyAlignment="1">
      <alignment horizontal="center" vertical="center" wrapText="1"/>
    </xf>
    <xf numFmtId="0" fontId="20" fillId="0" borderId="0" xfId="0" applyFont="1" applyAlignment="1">
      <alignment horizontal="center" vertical="center" wrapText="1"/>
    </xf>
    <xf numFmtId="176" fontId="27" fillId="33" borderId="0" xfId="0" applyNumberFormat="1" applyFont="1" applyFill="1" applyAlignment="1" applyProtection="1">
      <alignment vertical="center" wrapText="1"/>
      <protection locked="0"/>
    </xf>
    <xf numFmtId="0" fontId="18" fillId="0" borderId="0" xfId="0" applyFont="1" applyAlignment="1">
      <alignment vertical="center" wrapText="1"/>
    </xf>
    <xf numFmtId="0" fontId="18" fillId="0" borderId="14" xfId="0" applyFont="1" applyBorder="1" applyAlignment="1">
      <alignment vertical="center" wrapText="1"/>
    </xf>
    <xf numFmtId="0" fontId="18" fillId="0" borderId="0" xfId="0" applyFont="1">
      <alignment vertical="center"/>
    </xf>
    <xf numFmtId="0" fontId="25" fillId="0" borderId="0" xfId="0" applyFont="1">
      <alignment vertical="center"/>
    </xf>
    <xf numFmtId="0" fontId="20" fillId="0" borderId="0" xfId="0" applyFont="1" applyAlignment="1">
      <alignment horizontal="right" vertical="center" wrapText="1"/>
    </xf>
    <xf numFmtId="0" fontId="18" fillId="0" borderId="13" xfId="0" applyFont="1" applyBorder="1" applyAlignment="1">
      <alignment vertical="center" wrapText="1"/>
    </xf>
    <xf numFmtId="0" fontId="18" fillId="0" borderId="0" xfId="0" applyFont="1" applyAlignment="1">
      <alignment horizontal="center" vertical="center" wrapText="1"/>
    </xf>
    <xf numFmtId="0" fontId="29" fillId="0" borderId="0" xfId="0" applyFont="1">
      <alignment vertical="center"/>
    </xf>
    <xf numFmtId="0" fontId="18" fillId="0" borderId="13"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vertical="center" wrapText="1"/>
    </xf>
    <xf numFmtId="0" fontId="27" fillId="0" borderId="0" xfId="0" applyFont="1" applyAlignment="1">
      <alignment vertical="center" wrapText="1"/>
    </xf>
    <xf numFmtId="0" fontId="27" fillId="0" borderId="14" xfId="0" applyFont="1" applyBorder="1" applyAlignment="1">
      <alignment vertical="center" wrapText="1"/>
    </xf>
    <xf numFmtId="0" fontId="27" fillId="0" borderId="13" xfId="0" applyFont="1" applyBorder="1" applyAlignment="1">
      <alignment vertical="center" wrapText="1"/>
    </xf>
    <xf numFmtId="0" fontId="18" fillId="0" borderId="13" xfId="0" applyFont="1" applyBorder="1" applyAlignment="1">
      <alignment vertical="top" wrapText="1"/>
    </xf>
    <xf numFmtId="0" fontId="18" fillId="0" borderId="14" xfId="0" applyFont="1" applyBorder="1" applyAlignment="1">
      <alignment vertical="top" wrapText="1"/>
    </xf>
    <xf numFmtId="0" fontId="30" fillId="0" borderId="0" xfId="0" applyFont="1">
      <alignment vertical="center"/>
    </xf>
    <xf numFmtId="0" fontId="18" fillId="0" borderId="0" xfId="0" applyFont="1" applyAlignment="1">
      <alignment horizontal="right" vertical="center" wrapText="1"/>
    </xf>
    <xf numFmtId="0" fontId="18" fillId="0" borderId="0" xfId="0" applyFont="1" applyAlignment="1">
      <alignment vertical="top" wrapText="1"/>
    </xf>
    <xf numFmtId="0" fontId="21" fillId="0" borderId="14" xfId="0" applyFont="1" applyBorder="1" applyAlignment="1">
      <alignment vertical="center" wrapText="1"/>
    </xf>
    <xf numFmtId="0" fontId="27" fillId="36" borderId="10" xfId="0" applyFont="1" applyFill="1" applyBorder="1" applyAlignment="1" applyProtection="1">
      <alignment vertical="center" wrapText="1"/>
      <protection locked="0"/>
    </xf>
    <xf numFmtId="0" fontId="18" fillId="0" borderId="12" xfId="0" applyFont="1" applyBorder="1" applyAlignment="1">
      <alignment horizontal="left" vertical="center" wrapText="1"/>
    </xf>
    <xf numFmtId="0" fontId="27" fillId="37" borderId="13" xfId="0" applyFont="1" applyFill="1" applyBorder="1" applyAlignment="1" applyProtection="1">
      <alignment vertical="center" wrapText="1"/>
      <protection locked="0"/>
    </xf>
    <xf numFmtId="0" fontId="18" fillId="0" borderId="14" xfId="0" applyFont="1" applyBorder="1" applyAlignment="1">
      <alignment horizontal="left" vertical="center" wrapText="1"/>
    </xf>
    <xf numFmtId="0" fontId="19" fillId="0" borderId="14" xfId="0" applyFont="1" applyBorder="1" applyAlignment="1">
      <alignment vertical="center" wrapText="1"/>
    </xf>
    <xf numFmtId="0" fontId="21" fillId="0" borderId="13" xfId="0" applyFont="1" applyBorder="1" applyAlignment="1">
      <alignment horizontal="justify" vertical="top" wrapText="1"/>
    </xf>
    <xf numFmtId="0" fontId="18" fillId="0" borderId="10" xfId="0" applyFont="1" applyBorder="1" applyAlignment="1">
      <alignment vertical="center" wrapText="1"/>
    </xf>
    <xf numFmtId="0" fontId="18" fillId="0" borderId="11" xfId="0" applyFont="1" applyBorder="1" applyAlignment="1">
      <alignment vertical="top" wrapText="1"/>
    </xf>
    <xf numFmtId="0" fontId="18" fillId="0" borderId="12" xfId="0" applyFont="1" applyBorder="1" applyAlignment="1">
      <alignment vertical="top" wrapText="1"/>
    </xf>
    <xf numFmtId="0" fontId="21" fillId="0" borderId="14" xfId="0" applyFont="1" applyBorder="1" applyAlignment="1">
      <alignment horizontal="justify" vertical="top" wrapText="1"/>
    </xf>
    <xf numFmtId="0" fontId="18" fillId="0" borderId="13" xfId="0" applyFont="1" applyBorder="1" applyAlignment="1">
      <alignment horizontal="left" vertical="top" wrapText="1"/>
    </xf>
    <xf numFmtId="0" fontId="18" fillId="0" borderId="14" xfId="0" applyFont="1" applyBorder="1" applyAlignment="1">
      <alignment horizontal="justify" vertical="top" wrapText="1"/>
    </xf>
    <xf numFmtId="0" fontId="27" fillId="0" borderId="24" xfId="0" applyFont="1" applyBorder="1" applyAlignment="1">
      <alignment horizontal="center" vertical="center" wrapText="1"/>
    </xf>
    <xf numFmtId="0" fontId="28" fillId="34" borderId="29" xfId="0" applyFont="1" applyFill="1" applyBorder="1" applyAlignment="1">
      <alignment vertical="center" wrapText="1"/>
    </xf>
    <xf numFmtId="0" fontId="27" fillId="37" borderId="34" xfId="0" applyFont="1" applyFill="1" applyBorder="1" applyAlignment="1" applyProtection="1">
      <alignment vertical="center" wrapText="1"/>
      <protection locked="0"/>
    </xf>
    <xf numFmtId="0" fontId="21" fillId="0" borderId="13" xfId="0" applyFont="1" applyBorder="1" applyAlignment="1">
      <alignment vertical="top" wrapText="1"/>
    </xf>
    <xf numFmtId="0" fontId="21" fillId="0" borderId="14" xfId="0" applyFont="1" applyBorder="1" applyAlignment="1">
      <alignment vertical="top" wrapText="1"/>
    </xf>
    <xf numFmtId="0" fontId="18" fillId="0" borderId="19" xfId="0" applyFont="1" applyBorder="1" applyAlignment="1">
      <alignment horizontal="justify" vertical="top" wrapText="1"/>
    </xf>
    <xf numFmtId="0" fontId="18" fillId="0" borderId="20" xfId="0" applyFont="1" applyBorder="1" applyAlignment="1">
      <alignment vertical="top"/>
    </xf>
    <xf numFmtId="0" fontId="18" fillId="0" borderId="20" xfId="0" applyFont="1" applyBorder="1" applyAlignment="1">
      <alignment horizontal="justify" vertical="top" wrapText="1"/>
    </xf>
    <xf numFmtId="0" fontId="18" fillId="0" borderId="21" xfId="0" applyFont="1" applyBorder="1">
      <alignment vertical="center"/>
    </xf>
    <xf numFmtId="0" fontId="18" fillId="0" borderId="0" xfId="0" applyFont="1" applyAlignment="1">
      <alignment horizontal="left" vertical="center"/>
    </xf>
    <xf numFmtId="0" fontId="25" fillId="0" borderId="0" xfId="0" applyFont="1" applyAlignment="1">
      <alignment horizontal="center" vertical="center" shrinkToFit="1"/>
    </xf>
    <xf numFmtId="0" fontId="25" fillId="0" borderId="0" xfId="0" applyFont="1" applyAlignment="1">
      <alignment vertical="center" shrinkToFit="1"/>
    </xf>
    <xf numFmtId="0" fontId="26" fillId="0" borderId="0" xfId="0" applyFont="1" applyAlignment="1">
      <alignment vertical="center" shrinkToFit="1"/>
    </xf>
    <xf numFmtId="177" fontId="18" fillId="36" borderId="16" xfId="0" applyNumberFormat="1" applyFont="1" applyFill="1" applyBorder="1" applyAlignment="1" applyProtection="1">
      <alignment vertical="center" wrapText="1"/>
      <protection locked="0"/>
    </xf>
    <xf numFmtId="0" fontId="18" fillId="0" borderId="17" xfId="0" applyFont="1" applyBorder="1" applyAlignment="1">
      <alignment vertical="center" wrapText="1"/>
    </xf>
    <xf numFmtId="177" fontId="18" fillId="36" borderId="17" xfId="0" applyNumberFormat="1" applyFont="1" applyFill="1" applyBorder="1" applyAlignment="1" applyProtection="1">
      <alignment vertical="center" wrapText="1"/>
      <protection locked="0"/>
    </xf>
    <xf numFmtId="0" fontId="18" fillId="0" borderId="18" xfId="0" applyFont="1" applyBorder="1" applyAlignment="1">
      <alignment vertical="center" wrapText="1"/>
    </xf>
    <xf numFmtId="0" fontId="27" fillId="0" borderId="0" xfId="0" applyFont="1" applyAlignment="1">
      <alignment horizontal="right" vertical="center" wrapText="1"/>
    </xf>
    <xf numFmtId="49" fontId="28" fillId="34" borderId="29" xfId="0" applyNumberFormat="1" applyFont="1" applyFill="1" applyBorder="1" applyAlignment="1">
      <alignment vertical="center" wrapText="1"/>
    </xf>
    <xf numFmtId="49" fontId="27" fillId="37" borderId="34" xfId="0" applyNumberFormat="1" applyFont="1" applyFill="1" applyBorder="1" applyAlignment="1" applyProtection="1">
      <alignment vertical="center" wrapText="1"/>
      <protection locked="0"/>
    </xf>
    <xf numFmtId="0" fontId="34" fillId="0" borderId="0" xfId="0" applyFont="1">
      <alignment vertical="center"/>
    </xf>
    <xf numFmtId="0" fontId="18" fillId="0" borderId="20" xfId="42" applyFont="1" applyBorder="1" applyAlignment="1">
      <alignment horizontal="left" vertical="center"/>
    </xf>
    <xf numFmtId="0" fontId="18" fillId="0" borderId="20" xfId="42" applyFont="1" applyBorder="1">
      <alignment vertical="center"/>
    </xf>
    <xf numFmtId="0" fontId="18" fillId="0" borderId="0" xfId="42" applyFont="1">
      <alignment vertical="center"/>
    </xf>
    <xf numFmtId="0" fontId="26" fillId="0" borderId="0" xfId="42" applyFont="1" applyAlignment="1">
      <alignment horizontal="center" vertical="center"/>
    </xf>
    <xf numFmtId="0" fontId="18" fillId="0" borderId="13" xfId="42" applyFont="1" applyBorder="1" applyAlignment="1">
      <alignment vertical="center" wrapText="1"/>
    </xf>
    <xf numFmtId="0" fontId="18" fillId="0" borderId="0" xfId="42" applyFont="1" applyAlignment="1">
      <alignment vertical="center" wrapText="1"/>
    </xf>
    <xf numFmtId="0" fontId="18" fillId="0" borderId="14" xfId="42" applyFont="1" applyBorder="1" applyAlignment="1">
      <alignment vertical="center" wrapText="1"/>
    </xf>
    <xf numFmtId="0" fontId="33" fillId="0" borderId="0" xfId="42" applyFont="1" applyAlignment="1">
      <alignment horizontal="center" vertical="center"/>
    </xf>
    <xf numFmtId="0" fontId="18" fillId="0" borderId="0" xfId="42" applyFont="1" applyAlignment="1">
      <alignment horizontal="right" vertical="center"/>
    </xf>
    <xf numFmtId="0" fontId="29" fillId="0" borderId="0" xfId="42" applyFont="1">
      <alignment vertical="center"/>
    </xf>
    <xf numFmtId="0" fontId="25" fillId="0" borderId="0" xfId="42" applyFont="1" applyAlignment="1">
      <alignment vertical="center" shrinkToFit="1"/>
    </xf>
    <xf numFmtId="0" fontId="25" fillId="0" borderId="0" xfId="42" applyFont="1">
      <alignment vertical="center"/>
    </xf>
    <xf numFmtId="0" fontId="26" fillId="0" borderId="0" xfId="42" applyFont="1">
      <alignment vertical="center"/>
    </xf>
    <xf numFmtId="0" fontId="18" fillId="0" borderId="15" xfId="42" applyFont="1" applyBorder="1" applyAlignment="1">
      <alignment horizontal="center" vertical="center" wrapText="1"/>
    </xf>
    <xf numFmtId="0" fontId="18" fillId="36" borderId="15" xfId="42" applyFont="1" applyFill="1" applyBorder="1" applyAlignment="1" applyProtection="1">
      <alignment vertical="center" wrapText="1"/>
      <protection locked="0"/>
    </xf>
    <xf numFmtId="0" fontId="18" fillId="37" borderId="15" xfId="42" applyFont="1" applyFill="1" applyBorder="1" applyAlignment="1" applyProtection="1">
      <alignment vertical="center" wrapText="1"/>
      <protection locked="0"/>
    </xf>
    <xf numFmtId="49" fontId="18" fillId="37" borderId="15" xfId="42" applyNumberFormat="1" applyFont="1" applyFill="1" applyBorder="1" applyAlignment="1" applyProtection="1">
      <alignment vertical="center" wrapText="1"/>
      <protection locked="0"/>
    </xf>
    <xf numFmtId="49" fontId="18" fillId="37" borderId="15" xfId="42" quotePrefix="1" applyNumberFormat="1" applyFont="1" applyFill="1" applyBorder="1" applyAlignment="1" applyProtection="1">
      <alignment vertical="center" wrapText="1"/>
      <protection locked="0"/>
    </xf>
    <xf numFmtId="0" fontId="35" fillId="0" borderId="0" xfId="42" applyFont="1">
      <alignment vertical="center"/>
    </xf>
    <xf numFmtId="0" fontId="30" fillId="0" borderId="0" xfId="42" applyFont="1">
      <alignment vertical="center"/>
    </xf>
    <xf numFmtId="0" fontId="18" fillId="38" borderId="16" xfId="42" applyFont="1" applyFill="1" applyBorder="1" applyAlignment="1">
      <alignment horizontal="left" vertical="center"/>
    </xf>
    <xf numFmtId="0" fontId="18" fillId="38" borderId="17" xfId="42" applyFont="1" applyFill="1" applyBorder="1" applyProtection="1">
      <alignment vertical="center"/>
      <protection locked="0"/>
    </xf>
    <xf numFmtId="0" fontId="18" fillId="38" borderId="18" xfId="42" applyFont="1" applyFill="1" applyBorder="1" applyProtection="1">
      <alignment vertical="center"/>
      <protection locked="0"/>
    </xf>
    <xf numFmtId="0" fontId="18" fillId="0" borderId="19" xfId="42" applyFont="1" applyBorder="1" applyAlignment="1">
      <alignment vertical="center" wrapText="1"/>
    </xf>
    <xf numFmtId="0" fontId="18" fillId="0" borderId="20" xfId="42" applyFont="1" applyBorder="1" applyAlignment="1">
      <alignment vertical="center" wrapText="1"/>
    </xf>
    <xf numFmtId="0" fontId="18" fillId="0" borderId="21" xfId="42" applyFont="1" applyBorder="1" applyAlignment="1">
      <alignment vertical="center" wrapText="1"/>
    </xf>
    <xf numFmtId="0" fontId="32" fillId="0" borderId="0" xfId="42" applyFont="1">
      <alignment vertical="center"/>
    </xf>
    <xf numFmtId="0" fontId="18" fillId="0" borderId="0" xfId="42" applyFont="1" applyAlignment="1">
      <alignment vertical="center" shrinkToFit="1"/>
    </xf>
    <xf numFmtId="0" fontId="18" fillId="0" borderId="0" xfId="42" applyFont="1" applyAlignment="1">
      <alignment horizontal="left" vertical="center"/>
    </xf>
    <xf numFmtId="0" fontId="32" fillId="0" borderId="0" xfId="42" applyFont="1" applyAlignment="1">
      <alignment vertical="center" shrinkToFit="1"/>
    </xf>
    <xf numFmtId="49" fontId="18" fillId="0" borderId="0" xfId="42" applyNumberFormat="1" applyFont="1">
      <alignment vertical="center"/>
    </xf>
    <xf numFmtId="0" fontId="34" fillId="0" borderId="0" xfId="42" applyFont="1">
      <alignment vertical="center"/>
    </xf>
    <xf numFmtId="0" fontId="23" fillId="0" borderId="0" xfId="42" applyFont="1">
      <alignment vertical="center"/>
    </xf>
    <xf numFmtId="0" fontId="1" fillId="0" borderId="0" xfId="42">
      <alignment vertical="center"/>
    </xf>
    <xf numFmtId="0" fontId="25" fillId="0" borderId="0" xfId="42" applyFont="1" applyAlignment="1">
      <alignment horizontal="center" vertical="center"/>
    </xf>
    <xf numFmtId="0" fontId="35" fillId="0" borderId="39" xfId="45" applyFont="1" applyBorder="1" applyAlignment="1">
      <alignment horizontal="center" vertical="center" wrapText="1"/>
    </xf>
    <xf numFmtId="0" fontId="35" fillId="0" borderId="11" xfId="45" applyFont="1" applyBorder="1" applyAlignment="1">
      <alignment horizontal="center" vertical="center" wrapText="1"/>
    </xf>
    <xf numFmtId="0" fontId="35" fillId="0" borderId="11" xfId="45" applyFont="1" applyBorder="1" applyAlignment="1">
      <alignment vertical="center" wrapText="1"/>
    </xf>
    <xf numFmtId="0" fontId="36" fillId="0" borderId="0" xfId="52" applyFont="1">
      <alignment vertical="center"/>
    </xf>
    <xf numFmtId="0" fontId="26" fillId="0" borderId="0" xfId="52" applyFont="1">
      <alignment vertical="center"/>
    </xf>
    <xf numFmtId="0" fontId="34" fillId="0" borderId="0" xfId="52" applyFont="1">
      <alignment vertical="center"/>
    </xf>
    <xf numFmtId="0" fontId="34" fillId="0" borderId="0" xfId="53" applyFont="1">
      <alignment vertical="center"/>
    </xf>
    <xf numFmtId="0" fontId="37" fillId="0" borderId="0" xfId="52" applyFont="1">
      <alignment vertical="center"/>
    </xf>
    <xf numFmtId="0" fontId="25" fillId="0" borderId="0" xfId="52" applyFont="1" applyAlignment="1">
      <alignment horizontal="center" vertical="center" shrinkToFit="1"/>
    </xf>
    <xf numFmtId="0" fontId="1" fillId="0" borderId="0" xfId="52">
      <alignment vertical="center"/>
    </xf>
    <xf numFmtId="0" fontId="46" fillId="0" borderId="0" xfId="53" applyFont="1">
      <alignment vertical="center"/>
    </xf>
    <xf numFmtId="0" fontId="48" fillId="0" borderId="0" xfId="53" applyFont="1">
      <alignment vertical="center"/>
    </xf>
    <xf numFmtId="0" fontId="26" fillId="0" borderId="15" xfId="52" applyFont="1" applyBorder="1">
      <alignment vertical="center"/>
    </xf>
    <xf numFmtId="0" fontId="38" fillId="0" borderId="15" xfId="52" applyFont="1" applyBorder="1" applyAlignment="1">
      <alignment horizontal="center" vertical="center" wrapText="1"/>
    </xf>
    <xf numFmtId="0" fontId="26" fillId="0" borderId="0" xfId="52" applyFont="1" applyAlignment="1">
      <alignment vertical="center" shrinkToFit="1"/>
    </xf>
    <xf numFmtId="0" fontId="1" fillId="0" borderId="0" xfId="53">
      <alignment vertical="center"/>
    </xf>
    <xf numFmtId="0" fontId="26" fillId="0" borderId="22" xfId="52" applyFont="1" applyBorder="1">
      <alignment vertical="center"/>
    </xf>
    <xf numFmtId="0" fontId="26" fillId="0" borderId="27" xfId="52" applyFont="1" applyBorder="1">
      <alignment vertical="center"/>
    </xf>
    <xf numFmtId="0" fontId="26" fillId="0" borderId="38" xfId="52" applyFont="1" applyBorder="1">
      <alignment vertical="center"/>
    </xf>
    <xf numFmtId="0" fontId="26" fillId="0" borderId="42" xfId="52" applyFont="1" applyBorder="1">
      <alignment vertical="center"/>
    </xf>
    <xf numFmtId="0" fontId="26" fillId="0" borderId="0" xfId="52" applyFont="1" applyAlignment="1">
      <alignment horizontal="left" vertical="top"/>
    </xf>
    <xf numFmtId="0" fontId="25" fillId="0" borderId="0" xfId="52" applyFont="1">
      <alignment vertical="center"/>
    </xf>
    <xf numFmtId="0" fontId="25" fillId="0" borderId="0" xfId="52" applyFont="1" applyAlignment="1">
      <alignment vertical="center" shrinkToFit="1"/>
    </xf>
    <xf numFmtId="0" fontId="26" fillId="0" borderId="26" xfId="52" applyFont="1" applyBorder="1">
      <alignment vertical="center"/>
    </xf>
    <xf numFmtId="0" fontId="26" fillId="0" borderId="13" xfId="52" applyFont="1" applyBorder="1">
      <alignment vertical="center"/>
    </xf>
    <xf numFmtId="0" fontId="26" fillId="0" borderId="14" xfId="52" applyFont="1" applyBorder="1">
      <alignment vertical="center"/>
    </xf>
    <xf numFmtId="0" fontId="26" fillId="0" borderId="18" xfId="52" applyFont="1" applyBorder="1">
      <alignment vertical="center"/>
    </xf>
    <xf numFmtId="0" fontId="26" fillId="0" borderId="31" xfId="52" applyFont="1" applyBorder="1">
      <alignment vertical="center"/>
    </xf>
    <xf numFmtId="0" fontId="42" fillId="37" borderId="40" xfId="52" applyFont="1" applyFill="1" applyBorder="1" applyAlignment="1">
      <alignment horizontal="center" vertical="center"/>
    </xf>
    <xf numFmtId="0" fontId="26" fillId="0" borderId="22" xfId="52" applyFont="1" applyBorder="1" applyAlignment="1">
      <alignment vertical="top"/>
    </xf>
    <xf numFmtId="0" fontId="42" fillId="36" borderId="27" xfId="52" applyFont="1" applyFill="1" applyBorder="1" applyAlignment="1">
      <alignment horizontal="center" vertical="center"/>
    </xf>
    <xf numFmtId="0" fontId="42" fillId="36" borderId="39" xfId="52" applyFont="1" applyFill="1" applyBorder="1" applyAlignment="1">
      <alignment horizontal="center" vertical="center"/>
    </xf>
    <xf numFmtId="0" fontId="42" fillId="36" borderId="51" xfId="52" applyFont="1" applyFill="1" applyBorder="1" applyAlignment="1">
      <alignment horizontal="center" vertical="center"/>
    </xf>
    <xf numFmtId="0" fontId="26" fillId="0" borderId="44" xfId="52" applyFont="1" applyBorder="1">
      <alignment vertical="center"/>
    </xf>
    <xf numFmtId="0" fontId="26" fillId="0" borderId="35" xfId="52" applyFont="1" applyBorder="1">
      <alignment vertical="center"/>
    </xf>
    <xf numFmtId="0" fontId="26" fillId="0" borderId="46" xfId="52" applyFont="1" applyBorder="1">
      <alignment vertical="center"/>
    </xf>
    <xf numFmtId="0" fontId="26" fillId="0" borderId="38" xfId="52" applyFont="1" applyBorder="1" applyAlignment="1">
      <alignment horizontal="left" vertical="center"/>
    </xf>
    <xf numFmtId="0" fontId="26" fillId="0" borderId="38" xfId="52" applyFont="1" applyBorder="1" applyAlignment="1">
      <alignment horizontal="center" vertical="center"/>
    </xf>
    <xf numFmtId="0" fontId="26" fillId="0" borderId="42" xfId="52" applyFont="1" applyBorder="1" applyAlignment="1">
      <alignment horizontal="center" vertical="center"/>
    </xf>
    <xf numFmtId="0" fontId="26" fillId="0" borderId="40" xfId="52" applyFont="1" applyBorder="1" applyAlignment="1">
      <alignment horizontal="center" vertical="center"/>
    </xf>
    <xf numFmtId="0" fontId="26" fillId="0" borderId="45" xfId="52" applyFont="1" applyBorder="1" applyAlignment="1">
      <alignment horizontal="center" vertical="center"/>
    </xf>
    <xf numFmtId="0" fontId="26" fillId="0" borderId="16" xfId="52" applyFont="1" applyBorder="1">
      <alignment vertical="center"/>
    </xf>
    <xf numFmtId="0" fontId="26" fillId="38" borderId="15" xfId="52" applyFont="1" applyFill="1" applyBorder="1" applyAlignment="1">
      <alignment horizontal="center" vertical="top"/>
    </xf>
    <xf numFmtId="0" fontId="26" fillId="37" borderId="15" xfId="52" applyFont="1" applyFill="1" applyBorder="1" applyAlignment="1">
      <alignment horizontal="left" vertical="top" wrapText="1"/>
    </xf>
    <xf numFmtId="0" fontId="35" fillId="0" borderId="15" xfId="52" applyFont="1" applyBorder="1">
      <alignment vertical="center"/>
    </xf>
    <xf numFmtId="0" fontId="26" fillId="0" borderId="17" xfId="52" applyFont="1" applyBorder="1">
      <alignment vertical="center"/>
    </xf>
    <xf numFmtId="0" fontId="29" fillId="0" borderId="0" xfId="52" applyFont="1">
      <alignment vertical="center"/>
    </xf>
    <xf numFmtId="0" fontId="26" fillId="0" borderId="15" xfId="52" applyFont="1" applyBorder="1" applyAlignment="1">
      <alignment vertical="center" wrapText="1"/>
    </xf>
    <xf numFmtId="0" fontId="26" fillId="36" borderId="16" xfId="52" applyFont="1" applyFill="1" applyBorder="1" applyAlignment="1">
      <alignment horizontal="center" vertical="center"/>
    </xf>
    <xf numFmtId="0" fontId="26" fillId="41" borderId="22" xfId="52" applyFont="1" applyFill="1" applyBorder="1" applyAlignment="1">
      <alignment horizontal="center" vertical="top"/>
    </xf>
    <xf numFmtId="0" fontId="26" fillId="41" borderId="22" xfId="52" applyFont="1" applyFill="1" applyBorder="1" applyAlignment="1">
      <alignment horizontal="left" vertical="top" wrapText="1"/>
    </xf>
    <xf numFmtId="0" fontId="35" fillId="0" borderId="15" xfId="52" applyFont="1" applyBorder="1" applyAlignment="1">
      <alignment horizontal="left" vertical="center" wrapText="1"/>
    </xf>
    <xf numFmtId="0" fontId="37" fillId="36" borderId="39" xfId="52" applyFont="1" applyFill="1" applyBorder="1" applyAlignment="1">
      <alignment horizontal="center" vertical="center"/>
    </xf>
    <xf numFmtId="0" fontId="26" fillId="38" borderId="26" xfId="52" applyFont="1" applyFill="1" applyBorder="1" applyAlignment="1">
      <alignment vertical="top"/>
    </xf>
    <xf numFmtId="0" fontId="37" fillId="0" borderId="51" xfId="52" applyFont="1" applyBorder="1" applyAlignment="1">
      <alignment horizontal="center" vertical="center"/>
    </xf>
    <xf numFmtId="0" fontId="37" fillId="0" borderId="39" xfId="52" applyFont="1" applyBorder="1" applyAlignment="1">
      <alignment horizontal="center" vertical="center"/>
    </xf>
    <xf numFmtId="0" fontId="26" fillId="0" borderId="39" xfId="52" applyFont="1" applyBorder="1" applyAlignment="1">
      <alignment horizontal="left" vertical="center"/>
    </xf>
    <xf numFmtId="0" fontId="26" fillId="38" borderId="31" xfId="52" applyFont="1" applyFill="1" applyBorder="1" applyAlignment="1">
      <alignment vertical="top"/>
    </xf>
    <xf numFmtId="0" fontId="37" fillId="36" borderId="27" xfId="52" applyFont="1" applyFill="1" applyBorder="1" applyAlignment="1">
      <alignment horizontal="center" vertical="center"/>
    </xf>
    <xf numFmtId="0" fontId="26" fillId="0" borderId="50" xfId="52" applyFont="1" applyBorder="1" applyAlignment="1">
      <alignment horizontal="left" vertical="center"/>
    </xf>
    <xf numFmtId="0" fontId="26" fillId="0" borderId="48" xfId="52" applyFont="1" applyBorder="1" applyAlignment="1">
      <alignment horizontal="left" vertical="center"/>
    </xf>
    <xf numFmtId="0" fontId="26" fillId="0" borderId="49" xfId="52" applyFont="1" applyBorder="1" applyAlignment="1">
      <alignment horizontal="left" vertical="center"/>
    </xf>
    <xf numFmtId="0" fontId="26" fillId="0" borderId="22" xfId="52" applyFont="1" applyBorder="1" applyAlignment="1">
      <alignment vertical="center" wrapText="1"/>
    </xf>
    <xf numFmtId="0" fontId="37" fillId="36" borderId="48" xfId="52" applyFont="1" applyFill="1" applyBorder="1" applyAlignment="1">
      <alignment horizontal="center" vertical="center"/>
    </xf>
    <xf numFmtId="0" fontId="35" fillId="0" borderId="22" xfId="52" applyFont="1" applyBorder="1" applyAlignment="1">
      <alignment vertical="top" wrapText="1"/>
    </xf>
    <xf numFmtId="0" fontId="26" fillId="0" borderId="12" xfId="52" applyFont="1" applyBorder="1">
      <alignment vertical="center"/>
    </xf>
    <xf numFmtId="0" fontId="26" fillId="0" borderId="49" xfId="52" applyFont="1" applyBorder="1">
      <alignment vertical="center"/>
    </xf>
    <xf numFmtId="0" fontId="26" fillId="0" borderId="31" xfId="52" applyFont="1" applyBorder="1" applyAlignment="1">
      <alignment vertical="top" wrapText="1"/>
    </xf>
    <xf numFmtId="0" fontId="36" fillId="0" borderId="0" xfId="56" applyFont="1">
      <alignment vertical="center"/>
    </xf>
    <xf numFmtId="0" fontId="26" fillId="0" borderId="0" xfId="56" applyFont="1">
      <alignment vertical="center"/>
    </xf>
    <xf numFmtId="0" fontId="26" fillId="0" borderId="0" xfId="56" applyFont="1" applyAlignment="1">
      <alignment vertical="center" wrapText="1"/>
    </xf>
    <xf numFmtId="0" fontId="34" fillId="0" borderId="0" xfId="56" applyFont="1">
      <alignment vertical="center"/>
    </xf>
    <xf numFmtId="0" fontId="37" fillId="0" borderId="0" xfId="56" applyFont="1">
      <alignment vertical="center"/>
    </xf>
    <xf numFmtId="0" fontId="25" fillId="0" borderId="0" xfId="56" applyFont="1" applyAlignment="1">
      <alignment horizontal="center" vertical="center" shrinkToFit="1"/>
    </xf>
    <xf numFmtId="0" fontId="1" fillId="0" borderId="0" xfId="56">
      <alignment vertical="center"/>
    </xf>
    <xf numFmtId="0" fontId="26" fillId="0" borderId="15" xfId="56" applyFont="1" applyBorder="1">
      <alignment vertical="center"/>
    </xf>
    <xf numFmtId="0" fontId="38" fillId="0" borderId="15" xfId="56" applyFont="1" applyBorder="1" applyAlignment="1">
      <alignment horizontal="center" vertical="center" wrapText="1"/>
    </xf>
    <xf numFmtId="0" fontId="26" fillId="0" borderId="0" xfId="56" applyFont="1" applyAlignment="1">
      <alignment vertical="center" shrinkToFit="1"/>
    </xf>
    <xf numFmtId="0" fontId="26" fillId="0" borderId="22" xfId="56" applyFont="1" applyBorder="1">
      <alignment vertical="center"/>
    </xf>
    <xf numFmtId="0" fontId="26" fillId="0" borderId="27" xfId="56" applyFont="1" applyBorder="1">
      <alignment vertical="center"/>
    </xf>
    <xf numFmtId="0" fontId="26" fillId="0" borderId="0" xfId="56" applyFont="1" applyAlignment="1">
      <alignment horizontal="left" vertical="top"/>
    </xf>
    <xf numFmtId="0" fontId="25" fillId="0" borderId="0" xfId="56" applyFont="1">
      <alignment vertical="center"/>
    </xf>
    <xf numFmtId="0" fontId="25" fillId="0" borderId="0" xfId="56" applyFont="1" applyAlignment="1">
      <alignment vertical="center" shrinkToFit="1"/>
    </xf>
    <xf numFmtId="0" fontId="26" fillId="0" borderId="26" xfId="56" applyFont="1" applyBorder="1">
      <alignment vertical="center"/>
    </xf>
    <xf numFmtId="0" fontId="26" fillId="0" borderId="39" xfId="56" applyFont="1" applyBorder="1">
      <alignment vertical="center"/>
    </xf>
    <xf numFmtId="0" fontId="26" fillId="0" borderId="14" xfId="56" applyFont="1" applyBorder="1">
      <alignment vertical="center"/>
    </xf>
    <xf numFmtId="0" fontId="35" fillId="0" borderId="27" xfId="56" applyFont="1" applyBorder="1">
      <alignment vertical="center"/>
    </xf>
    <xf numFmtId="0" fontId="35" fillId="0" borderId="38" xfId="56" applyFont="1" applyBorder="1">
      <alignment vertical="center"/>
    </xf>
    <xf numFmtId="0" fontId="40" fillId="0" borderId="0" xfId="56" applyFont="1">
      <alignment vertical="center"/>
    </xf>
    <xf numFmtId="0" fontId="35" fillId="0" borderId="0" xfId="56" applyFont="1">
      <alignment vertical="center"/>
    </xf>
    <xf numFmtId="0" fontId="35" fillId="0" borderId="39" xfId="56" applyFont="1" applyBorder="1">
      <alignment vertical="center"/>
    </xf>
    <xf numFmtId="0" fontId="35" fillId="0" borderId="40" xfId="56" applyFont="1" applyBorder="1">
      <alignment vertical="center"/>
    </xf>
    <xf numFmtId="0" fontId="26" fillId="0" borderId="12" xfId="56" applyFont="1" applyBorder="1">
      <alignment vertical="center"/>
    </xf>
    <xf numFmtId="0" fontId="26" fillId="0" borderId="31" xfId="56" applyFont="1" applyBorder="1">
      <alignment vertical="center"/>
    </xf>
    <xf numFmtId="0" fontId="42" fillId="36" borderId="27" xfId="56" applyFont="1" applyFill="1" applyBorder="1" applyAlignment="1">
      <alignment horizontal="center" vertical="center"/>
    </xf>
    <xf numFmtId="0" fontId="42" fillId="36" borderId="39" xfId="56" applyFont="1" applyFill="1" applyBorder="1" applyAlignment="1">
      <alignment horizontal="center" vertical="center"/>
    </xf>
    <xf numFmtId="0" fontId="26" fillId="0" borderId="42" xfId="56" applyFont="1" applyBorder="1">
      <alignment vertical="center"/>
    </xf>
    <xf numFmtId="0" fontId="26" fillId="0" borderId="45" xfId="56" applyFont="1" applyBorder="1">
      <alignment vertical="center"/>
    </xf>
    <xf numFmtId="0" fontId="26" fillId="0" borderId="47" xfId="56" applyFont="1" applyBorder="1">
      <alignment vertical="center"/>
    </xf>
    <xf numFmtId="0" fontId="42" fillId="37" borderId="27" xfId="56" applyFont="1" applyFill="1" applyBorder="1" applyAlignment="1">
      <alignment horizontal="center" vertical="center"/>
    </xf>
    <xf numFmtId="0" fontId="26" fillId="0" borderId="38" xfId="56" applyFont="1" applyBorder="1" applyAlignment="1">
      <alignment horizontal="right" vertical="center"/>
    </xf>
    <xf numFmtId="0" fontId="42" fillId="37" borderId="39" xfId="56" applyFont="1" applyFill="1" applyBorder="1" applyAlignment="1">
      <alignment horizontal="center" vertical="center"/>
    </xf>
    <xf numFmtId="0" fontId="26" fillId="0" borderId="40" xfId="56" applyFont="1" applyBorder="1" applyAlignment="1">
      <alignment horizontal="right" vertical="center"/>
    </xf>
    <xf numFmtId="0" fontId="26" fillId="0" borderId="22" xfId="56" applyFont="1" applyBorder="1" applyAlignment="1">
      <alignment vertical="top" wrapText="1"/>
    </xf>
    <xf numFmtId="0" fontId="26" fillId="0" borderId="15" xfId="56" applyFont="1" applyBorder="1" applyAlignment="1">
      <alignment horizontal="left" vertical="top" wrapText="1"/>
    </xf>
    <xf numFmtId="0" fontId="26" fillId="38" borderId="15" xfId="56" applyFont="1" applyFill="1" applyBorder="1" applyAlignment="1">
      <alignment horizontal="center" vertical="top"/>
    </xf>
    <xf numFmtId="0" fontId="26" fillId="37" borderId="15" xfId="56" applyFont="1" applyFill="1" applyBorder="1" applyAlignment="1">
      <alignment horizontal="left" vertical="top" wrapText="1"/>
    </xf>
    <xf numFmtId="0" fontId="26" fillId="0" borderId="38" xfId="56" applyFont="1" applyBorder="1" applyAlignment="1">
      <alignment horizontal="center" vertical="center"/>
    </xf>
    <xf numFmtId="0" fontId="26" fillId="0" borderId="42" xfId="56" applyFont="1" applyBorder="1" applyAlignment="1">
      <alignment horizontal="center" vertical="center"/>
    </xf>
    <xf numFmtId="0" fontId="26" fillId="0" borderId="45" xfId="56" applyFont="1" applyBorder="1" applyAlignment="1">
      <alignment horizontal="center" vertical="center"/>
    </xf>
    <xf numFmtId="0" fontId="26" fillId="0" borderId="40" xfId="56" applyFont="1" applyBorder="1" applyAlignment="1">
      <alignment horizontal="center" vertical="center"/>
    </xf>
    <xf numFmtId="0" fontId="35" fillId="0" borderId="15" xfId="56" applyFont="1" applyBorder="1">
      <alignment vertical="center"/>
    </xf>
    <xf numFmtId="0" fontId="26" fillId="40" borderId="15" xfId="56" applyFont="1" applyFill="1" applyBorder="1" applyAlignment="1">
      <alignment horizontal="center" vertical="top"/>
    </xf>
    <xf numFmtId="0" fontId="26" fillId="40" borderId="15" xfId="56" applyFont="1" applyFill="1" applyBorder="1" applyAlignment="1">
      <alignment horizontal="left" vertical="top" wrapText="1"/>
    </xf>
    <xf numFmtId="0" fontId="26" fillId="0" borderId="11" xfId="56" applyFont="1" applyBorder="1">
      <alignment vertical="center"/>
    </xf>
    <xf numFmtId="0" fontId="26" fillId="0" borderId="11" xfId="56" applyFont="1" applyBorder="1" applyAlignment="1">
      <alignment horizontal="center" vertical="top"/>
    </xf>
    <xf numFmtId="0" fontId="26" fillId="0" borderId="11" xfId="56" applyFont="1" applyBorder="1" applyAlignment="1">
      <alignment horizontal="left" vertical="top" wrapText="1"/>
    </xf>
    <xf numFmtId="0" fontId="35" fillId="0" borderId="31" xfId="56" applyFont="1" applyBorder="1">
      <alignment vertical="center"/>
    </xf>
    <xf numFmtId="0" fontId="29" fillId="0" borderId="0" xfId="56" applyFont="1">
      <alignment vertical="center"/>
    </xf>
    <xf numFmtId="0" fontId="26" fillId="0" borderId="31" xfId="56" applyFont="1" applyBorder="1" applyAlignment="1">
      <alignment vertical="center" wrapText="1"/>
    </xf>
    <xf numFmtId="0" fontId="35" fillId="0" borderId="31" xfId="56" applyFont="1" applyBorder="1" applyAlignment="1">
      <alignment vertical="center" wrapText="1"/>
    </xf>
    <xf numFmtId="0" fontId="42" fillId="36" borderId="48" xfId="56" applyFont="1" applyFill="1" applyBorder="1" applyAlignment="1">
      <alignment horizontal="center" vertical="center"/>
    </xf>
    <xf numFmtId="0" fontId="26" fillId="38" borderId="26" xfId="56" applyFont="1" applyFill="1" applyBorder="1" applyAlignment="1">
      <alignment vertical="top"/>
    </xf>
    <xf numFmtId="0" fontId="42" fillId="0" borderId="51" xfId="56" applyFont="1" applyBorder="1" applyAlignment="1">
      <alignment horizontal="center" vertical="center"/>
    </xf>
    <xf numFmtId="0" fontId="26" fillId="0" borderId="49" xfId="56" applyFont="1" applyBorder="1" applyAlignment="1">
      <alignment horizontal="left" vertical="center"/>
    </xf>
    <xf numFmtId="0" fontId="26" fillId="37" borderId="49" xfId="56" applyFont="1" applyFill="1" applyBorder="1" applyAlignment="1">
      <alignment horizontal="left" vertical="center"/>
    </xf>
    <xf numFmtId="0" fontId="26" fillId="0" borderId="50" xfId="56" applyFont="1" applyBorder="1" applyAlignment="1">
      <alignment horizontal="center" vertical="center"/>
    </xf>
    <xf numFmtId="0" fontId="42" fillId="0" borderId="13" xfId="56" applyFont="1" applyBorder="1" applyAlignment="1">
      <alignment horizontal="center" vertical="center"/>
    </xf>
    <xf numFmtId="0" fontId="42" fillId="0" borderId="48" xfId="56" applyFont="1" applyBorder="1" applyAlignment="1">
      <alignment horizontal="center" vertical="center"/>
    </xf>
    <xf numFmtId="0" fontId="35" fillId="0" borderId="40" xfId="56" applyFont="1" applyBorder="1" applyAlignment="1">
      <alignment horizontal="left" vertical="center"/>
    </xf>
    <xf numFmtId="0" fontId="35" fillId="0" borderId="40" xfId="56" applyFont="1" applyBorder="1" applyAlignment="1">
      <alignment horizontal="center" vertical="center"/>
    </xf>
    <xf numFmtId="0" fontId="26" fillId="38" borderId="31" xfId="56" applyFont="1" applyFill="1" applyBorder="1" applyAlignment="1">
      <alignment vertical="top"/>
    </xf>
    <xf numFmtId="0" fontId="45" fillId="0" borderId="0" xfId="56" applyFont="1" applyAlignment="1">
      <alignment horizontal="left" vertical="center"/>
    </xf>
    <xf numFmtId="0" fontId="26" fillId="0" borderId="26" xfId="56" applyFont="1" applyBorder="1" applyAlignment="1">
      <alignment vertical="center" wrapText="1"/>
    </xf>
    <xf numFmtId="0" fontId="50" fillId="0" borderId="0" xfId="58" applyFont="1">
      <alignment vertical="center"/>
    </xf>
    <xf numFmtId="0" fontId="36" fillId="0" borderId="0" xfId="58" applyFont="1">
      <alignment vertical="center"/>
    </xf>
    <xf numFmtId="0" fontId="35" fillId="0" borderId="0" xfId="58" applyFont="1">
      <alignment vertical="center"/>
    </xf>
    <xf numFmtId="0" fontId="26" fillId="0" borderId="0" xfId="58" applyFont="1">
      <alignment vertical="center"/>
    </xf>
    <xf numFmtId="0" fontId="34" fillId="0" borderId="0" xfId="58" applyFont="1">
      <alignment vertical="center"/>
    </xf>
    <xf numFmtId="0" fontId="42" fillId="0" borderId="0" xfId="58" applyFont="1">
      <alignment vertical="center"/>
    </xf>
    <xf numFmtId="0" fontId="25" fillId="0" borderId="0" xfId="58" applyFont="1" applyAlignment="1">
      <alignment horizontal="center" vertical="center" shrinkToFit="1"/>
    </xf>
    <xf numFmtId="0" fontId="1" fillId="0" borderId="0" xfId="58">
      <alignment vertical="center"/>
    </xf>
    <xf numFmtId="0" fontId="46" fillId="0" borderId="0" xfId="58" applyFont="1">
      <alignment vertical="center"/>
    </xf>
    <xf numFmtId="0" fontId="48" fillId="0" borderId="0" xfId="58" applyFont="1">
      <alignment vertical="center"/>
    </xf>
    <xf numFmtId="0" fontId="35" fillId="0" borderId="15" xfId="58" applyFont="1" applyBorder="1">
      <alignment vertical="center"/>
    </xf>
    <xf numFmtId="0" fontId="38" fillId="0" borderId="15" xfId="58" applyFont="1" applyBorder="1" applyAlignment="1">
      <alignment horizontal="center" vertical="center" wrapText="1"/>
    </xf>
    <xf numFmtId="0" fontId="38" fillId="0" borderId="15" xfId="58" applyFont="1" applyBorder="1" applyAlignment="1">
      <alignment horizontal="center" vertical="center"/>
    </xf>
    <xf numFmtId="0" fontId="26" fillId="0" borderId="0" xfId="58" applyFont="1" applyAlignment="1">
      <alignment vertical="center" shrinkToFit="1"/>
    </xf>
    <xf numFmtId="0" fontId="35" fillId="0" borderId="22" xfId="58" applyFont="1" applyBorder="1">
      <alignment vertical="center"/>
    </xf>
    <xf numFmtId="0" fontId="35" fillId="0" borderId="27" xfId="58" applyFont="1" applyBorder="1">
      <alignment vertical="center"/>
    </xf>
    <xf numFmtId="0" fontId="35" fillId="0" borderId="38" xfId="58" applyFont="1" applyBorder="1">
      <alignment vertical="center"/>
    </xf>
    <xf numFmtId="0" fontId="35" fillId="0" borderId="42" xfId="58" applyFont="1" applyBorder="1">
      <alignment vertical="center"/>
    </xf>
    <xf numFmtId="0" fontId="26" fillId="0" borderId="0" xfId="58" applyFont="1" applyAlignment="1">
      <alignment horizontal="left" vertical="top"/>
    </xf>
    <xf numFmtId="0" fontId="25" fillId="0" borderId="0" xfId="58" applyFont="1">
      <alignment vertical="center"/>
    </xf>
    <xf numFmtId="0" fontId="25" fillId="0" borderId="0" xfId="58" applyFont="1" applyAlignment="1">
      <alignment vertical="center" shrinkToFit="1"/>
    </xf>
    <xf numFmtId="0" fontId="35" fillId="0" borderId="26" xfId="58" applyFont="1" applyBorder="1">
      <alignment vertical="center"/>
    </xf>
    <xf numFmtId="0" fontId="35" fillId="0" borderId="13" xfId="58" applyFont="1" applyBorder="1">
      <alignment vertical="center"/>
    </xf>
    <xf numFmtId="0" fontId="35" fillId="0" borderId="14" xfId="58" applyFont="1" applyBorder="1">
      <alignment vertical="center"/>
    </xf>
    <xf numFmtId="0" fontId="26" fillId="0" borderId="0" xfId="58" applyFont="1" applyAlignment="1">
      <alignment vertical="top"/>
    </xf>
    <xf numFmtId="0" fontId="35" fillId="0" borderId="22" xfId="58" applyFont="1" applyBorder="1" applyAlignment="1">
      <alignment vertical="top"/>
    </xf>
    <xf numFmtId="0" fontId="35" fillId="0" borderId="11" xfId="58" applyFont="1" applyBorder="1" applyAlignment="1">
      <alignment vertical="top"/>
    </xf>
    <xf numFmtId="0" fontId="35" fillId="0" borderId="18" xfId="58" applyFont="1" applyBorder="1">
      <alignment vertical="center"/>
    </xf>
    <xf numFmtId="0" fontId="25" fillId="0" borderId="0" xfId="58" applyFont="1" applyAlignment="1">
      <alignment vertical="top"/>
    </xf>
    <xf numFmtId="0" fontId="25" fillId="0" borderId="0" xfId="58" applyFont="1" applyAlignment="1">
      <alignment vertical="top" shrinkToFit="1"/>
    </xf>
    <xf numFmtId="0" fontId="35" fillId="0" borderId="31" xfId="58" applyFont="1" applyBorder="1">
      <alignment vertical="center"/>
    </xf>
    <xf numFmtId="0" fontId="42" fillId="37" borderId="40" xfId="58" applyFont="1" applyFill="1" applyBorder="1" applyAlignment="1">
      <alignment horizontal="center" vertical="center"/>
    </xf>
    <xf numFmtId="0" fontId="42" fillId="36" borderId="27" xfId="58" applyFont="1" applyFill="1" applyBorder="1" applyAlignment="1">
      <alignment horizontal="center" vertical="center"/>
    </xf>
    <xf numFmtId="0" fontId="42" fillId="36" borderId="39" xfId="58" applyFont="1" applyFill="1" applyBorder="1" applyAlignment="1">
      <alignment horizontal="center" vertical="center"/>
    </xf>
    <xf numFmtId="0" fontId="42" fillId="36" borderId="51" xfId="58" applyFont="1" applyFill="1" applyBorder="1" applyAlignment="1">
      <alignment horizontal="center" vertical="center"/>
    </xf>
    <xf numFmtId="0" fontId="35" fillId="0" borderId="44" xfId="58" applyFont="1" applyBorder="1">
      <alignment vertical="center"/>
    </xf>
    <xf numFmtId="0" fontId="35" fillId="0" borderId="35" xfId="58" applyFont="1" applyBorder="1">
      <alignment vertical="center"/>
    </xf>
    <xf numFmtId="0" fontId="35" fillId="0" borderId="46" xfId="58" applyFont="1" applyBorder="1">
      <alignment vertical="center"/>
    </xf>
    <xf numFmtId="0" fontId="35" fillId="0" borderId="38" xfId="58" applyFont="1" applyBorder="1" applyAlignment="1">
      <alignment horizontal="left" vertical="center"/>
    </xf>
    <xf numFmtId="0" fontId="35" fillId="0" borderId="38" xfId="58" applyFont="1" applyBorder="1" applyAlignment="1">
      <alignment horizontal="center" vertical="center"/>
    </xf>
    <xf numFmtId="0" fontId="35" fillId="0" borderId="42" xfId="58" applyFont="1" applyBorder="1" applyAlignment="1">
      <alignment horizontal="center" vertical="center"/>
    </xf>
    <xf numFmtId="0" fontId="35" fillId="0" borderId="40" xfId="58" applyFont="1" applyBorder="1" applyAlignment="1">
      <alignment horizontal="center" vertical="center"/>
    </xf>
    <xf numFmtId="0" fontId="35" fillId="0" borderId="45" xfId="58" applyFont="1" applyBorder="1" applyAlignment="1">
      <alignment horizontal="center" vertical="center"/>
    </xf>
    <xf numFmtId="0" fontId="35" fillId="0" borderId="16" xfId="58" applyFont="1" applyBorder="1">
      <alignment vertical="center"/>
    </xf>
    <xf numFmtId="0" fontId="26" fillId="38" borderId="15" xfId="58" applyFont="1" applyFill="1" applyBorder="1" applyAlignment="1">
      <alignment horizontal="center" vertical="top"/>
    </xf>
    <xf numFmtId="0" fontId="26" fillId="37" borderId="15" xfId="58" applyFont="1" applyFill="1" applyBorder="1" applyAlignment="1">
      <alignment horizontal="left" vertical="top" wrapText="1"/>
    </xf>
    <xf numFmtId="0" fontId="35" fillId="0" borderId="15" xfId="58" applyFont="1" applyBorder="1" applyAlignment="1">
      <alignment vertical="top"/>
    </xf>
    <xf numFmtId="0" fontId="35" fillId="0" borderId="17" xfId="58" applyFont="1" applyBorder="1">
      <alignment vertical="center"/>
    </xf>
    <xf numFmtId="0" fontId="26" fillId="41" borderId="22" xfId="58" applyFont="1" applyFill="1" applyBorder="1">
      <alignment vertical="center"/>
    </xf>
    <xf numFmtId="0" fontId="51" fillId="0" borderId="0" xfId="58" applyFont="1">
      <alignment vertical="center"/>
    </xf>
    <xf numFmtId="0" fontId="35" fillId="0" borderId="15" xfId="58" applyFont="1" applyBorder="1" applyAlignment="1">
      <alignment vertical="top" wrapText="1"/>
    </xf>
    <xf numFmtId="0" fontId="35" fillId="36" borderId="16" xfId="58" applyFont="1" applyFill="1" applyBorder="1" applyAlignment="1">
      <alignment horizontal="center" vertical="center"/>
    </xf>
    <xf numFmtId="0" fontId="35" fillId="0" borderId="15" xfId="58" applyFont="1" applyBorder="1" applyAlignment="1">
      <alignment horizontal="left" vertical="top" wrapText="1"/>
    </xf>
    <xf numFmtId="0" fontId="26" fillId="41" borderId="26" xfId="58" applyFont="1" applyFill="1" applyBorder="1">
      <alignment vertical="center"/>
    </xf>
    <xf numFmtId="0" fontId="35" fillId="0" borderId="26" xfId="58" applyFont="1" applyBorder="1" applyAlignment="1">
      <alignment vertical="top"/>
    </xf>
    <xf numFmtId="0" fontId="35" fillId="0" borderId="51" xfId="58" applyFont="1" applyBorder="1">
      <alignment vertical="center"/>
    </xf>
    <xf numFmtId="0" fontId="35" fillId="0" borderId="39" xfId="58" applyFont="1" applyBorder="1">
      <alignment vertical="center"/>
    </xf>
    <xf numFmtId="0" fontId="35" fillId="0" borderId="39" xfId="58" applyFont="1" applyBorder="1" applyAlignment="1">
      <alignment horizontal="left" vertical="center"/>
    </xf>
    <xf numFmtId="0" fontId="35" fillId="0" borderId="31" xfId="58" applyFont="1" applyBorder="1" applyAlignment="1">
      <alignment vertical="top"/>
    </xf>
    <xf numFmtId="0" fontId="35" fillId="0" borderId="50" xfId="58" applyFont="1" applyBorder="1" applyAlignment="1">
      <alignment horizontal="left" vertical="center"/>
    </xf>
    <xf numFmtId="0" fontId="35" fillId="0" borderId="48" xfId="58" applyFont="1" applyBorder="1" applyAlignment="1">
      <alignment horizontal="left" vertical="center"/>
    </xf>
    <xf numFmtId="0" fontId="35" fillId="0" borderId="49" xfId="58" applyFont="1" applyBorder="1" applyAlignment="1">
      <alignment horizontal="left" vertical="center"/>
    </xf>
    <xf numFmtId="0" fontId="26" fillId="0" borderId="22" xfId="60" applyFont="1" applyBorder="1" applyAlignment="1">
      <alignment vertical="center" wrapText="1"/>
    </xf>
    <xf numFmtId="0" fontId="37" fillId="36" borderId="27" xfId="60" applyFont="1" applyFill="1" applyBorder="1" applyAlignment="1">
      <alignment horizontal="center" vertical="center"/>
    </xf>
    <xf numFmtId="0" fontId="26" fillId="0" borderId="0" xfId="60" applyFont="1">
      <alignment vertical="center"/>
    </xf>
    <xf numFmtId="0" fontId="26" fillId="0" borderId="0" xfId="60" applyFont="1" applyAlignment="1">
      <alignment horizontal="left" vertical="top"/>
    </xf>
    <xf numFmtId="0" fontId="25" fillId="0" borderId="0" xfId="60" applyFont="1">
      <alignment vertical="center"/>
    </xf>
    <xf numFmtId="0" fontId="25" fillId="0" borderId="0" xfId="60" applyFont="1" applyAlignment="1">
      <alignment vertical="center" shrinkToFit="1"/>
    </xf>
    <xf numFmtId="0" fontId="1" fillId="0" borderId="0" xfId="60">
      <alignment vertical="center"/>
    </xf>
    <xf numFmtId="0" fontId="26" fillId="0" borderId="26" xfId="60" applyFont="1" applyBorder="1">
      <alignment vertical="center"/>
    </xf>
    <xf numFmtId="0" fontId="37" fillId="36" borderId="39" xfId="60" applyFont="1" applyFill="1" applyBorder="1" applyAlignment="1">
      <alignment horizontal="center" vertical="center"/>
    </xf>
    <xf numFmtId="0" fontId="26" fillId="0" borderId="0" xfId="60" applyFont="1" applyAlignment="1">
      <alignment vertical="center" shrinkToFit="1"/>
    </xf>
    <xf numFmtId="0" fontId="37" fillId="36" borderId="48" xfId="60" applyFont="1" applyFill="1" applyBorder="1" applyAlignment="1">
      <alignment horizontal="center" vertical="center"/>
    </xf>
    <xf numFmtId="0" fontId="26" fillId="0" borderId="50" xfId="60" applyFont="1" applyBorder="1" applyAlignment="1">
      <alignment horizontal="left" vertical="center"/>
    </xf>
    <xf numFmtId="0" fontId="26" fillId="0" borderId="48" xfId="60" applyFont="1" applyBorder="1" applyAlignment="1">
      <alignment horizontal="left" vertical="center"/>
    </xf>
    <xf numFmtId="0" fontId="26" fillId="0" borderId="49" xfId="60" applyFont="1" applyBorder="1" applyAlignment="1">
      <alignment horizontal="left" vertical="center"/>
    </xf>
    <xf numFmtId="0" fontId="26" fillId="0" borderId="31" xfId="60" applyFont="1" applyBorder="1">
      <alignment vertical="center"/>
    </xf>
    <xf numFmtId="0" fontId="35" fillId="0" borderId="22" xfId="58" applyFont="1" applyBorder="1" applyAlignment="1">
      <alignment vertical="top" wrapText="1"/>
    </xf>
    <xf numFmtId="0" fontId="35" fillId="36" borderId="10" xfId="58" applyFont="1" applyFill="1" applyBorder="1" applyAlignment="1">
      <alignment horizontal="center" vertical="center"/>
    </xf>
    <xf numFmtId="0" fontId="35" fillId="0" borderId="12" xfId="58" applyFont="1" applyBorder="1">
      <alignment vertical="center"/>
    </xf>
    <xf numFmtId="0" fontId="26" fillId="0" borderId="49" xfId="60" applyFont="1" applyBorder="1">
      <alignment vertical="center"/>
    </xf>
    <xf numFmtId="0" fontId="26" fillId="0" borderId="50" xfId="60" applyFont="1" applyBorder="1">
      <alignment vertical="center"/>
    </xf>
    <xf numFmtId="0" fontId="26" fillId="0" borderId="40" xfId="60" applyFont="1" applyBorder="1">
      <alignment vertical="center"/>
    </xf>
    <xf numFmtId="0" fontId="26" fillId="0" borderId="45" xfId="60" applyFont="1" applyBorder="1">
      <alignment vertical="center"/>
    </xf>
    <xf numFmtId="0" fontId="26" fillId="0" borderId="31" xfId="60" applyFont="1" applyBorder="1" applyAlignment="1">
      <alignment vertical="top" wrapText="1"/>
    </xf>
    <xf numFmtId="0" fontId="35" fillId="0" borderId="16" xfId="58" applyFont="1" applyBorder="1" applyAlignment="1">
      <alignment vertical="top"/>
    </xf>
    <xf numFmtId="0" fontId="26" fillId="38" borderId="22" xfId="56" applyFont="1" applyFill="1" applyBorder="1" applyAlignment="1">
      <alignment horizontal="center" vertical="top"/>
    </xf>
    <xf numFmtId="0" fontId="26" fillId="38" borderId="26" xfId="56" applyFont="1" applyFill="1" applyBorder="1" applyAlignment="1">
      <alignment horizontal="center" vertical="top"/>
    </xf>
    <xf numFmtId="0" fontId="26" fillId="37" borderId="22" xfId="56" applyFont="1" applyFill="1" applyBorder="1" applyAlignment="1">
      <alignment horizontal="left" vertical="top" wrapText="1"/>
    </xf>
    <xf numFmtId="0" fontId="25" fillId="0" borderId="0" xfId="56" applyFont="1" applyAlignment="1">
      <alignment horizontal="center" vertical="center"/>
    </xf>
    <xf numFmtId="0" fontId="26" fillId="39" borderId="26" xfId="56" applyFont="1" applyFill="1" applyBorder="1" applyAlignment="1">
      <alignment horizontal="left" vertical="top" wrapText="1"/>
    </xf>
    <xf numFmtId="0" fontId="26" fillId="39" borderId="26" xfId="56" applyFont="1" applyFill="1" applyBorder="1" applyAlignment="1">
      <alignment horizontal="center" vertical="top"/>
    </xf>
    <xf numFmtId="0" fontId="26" fillId="37" borderId="31" xfId="56" applyFont="1" applyFill="1" applyBorder="1" applyAlignment="1">
      <alignment horizontal="left" vertical="top" wrapText="1"/>
    </xf>
    <xf numFmtId="0" fontId="26" fillId="0" borderId="40" xfId="56" applyFont="1" applyBorder="1">
      <alignment vertical="center"/>
    </xf>
    <xf numFmtId="0" fontId="26" fillId="0" borderId="38" xfId="56" applyFont="1" applyBorder="1">
      <alignment vertical="center"/>
    </xf>
    <xf numFmtId="0" fontId="26" fillId="37" borderId="40" xfId="56" applyFont="1" applyFill="1" applyBorder="1">
      <alignment vertical="center"/>
    </xf>
    <xf numFmtId="0" fontId="26" fillId="0" borderId="38" xfId="56" applyFont="1" applyBorder="1" applyAlignment="1">
      <alignment horizontal="left" vertical="center"/>
    </xf>
    <xf numFmtId="0" fontId="26" fillId="0" borderId="42" xfId="56" applyFont="1" applyBorder="1" applyAlignment="1">
      <alignment horizontal="left" vertical="center"/>
    </xf>
    <xf numFmtId="0" fontId="26" fillId="0" borderId="49" xfId="56" applyFont="1" applyBorder="1" applyAlignment="1">
      <alignment horizontal="center" vertical="center"/>
    </xf>
    <xf numFmtId="0" fontId="26" fillId="0" borderId="40" xfId="56" applyFont="1" applyBorder="1" applyAlignment="1">
      <alignment horizontal="left" vertical="center"/>
    </xf>
    <xf numFmtId="0" fontId="26" fillId="0" borderId="45" xfId="56" applyFont="1" applyBorder="1" applyAlignment="1">
      <alignment horizontal="left" vertical="center"/>
    </xf>
    <xf numFmtId="0" fontId="26" fillId="41" borderId="31" xfId="56" applyFont="1" applyFill="1" applyBorder="1" applyAlignment="1">
      <alignment horizontal="center" vertical="top"/>
    </xf>
    <xf numFmtId="0" fontId="26" fillId="41" borderId="31" xfId="56" applyFont="1" applyFill="1" applyBorder="1" applyAlignment="1">
      <alignment horizontal="left" vertical="top" wrapText="1"/>
    </xf>
    <xf numFmtId="0" fontId="26" fillId="37" borderId="22" xfId="52" applyFont="1" applyFill="1" applyBorder="1" applyAlignment="1">
      <alignment horizontal="left" vertical="top" wrapText="1"/>
    </xf>
    <xf numFmtId="0" fontId="26" fillId="38" borderId="22" xfId="52" applyFont="1" applyFill="1" applyBorder="1" applyAlignment="1">
      <alignment horizontal="center" vertical="top"/>
    </xf>
    <xf numFmtId="0" fontId="26" fillId="0" borderId="40" xfId="52" applyFont="1" applyBorder="1" applyAlignment="1">
      <alignment horizontal="left" vertical="center"/>
    </xf>
    <xf numFmtId="0" fontId="26" fillId="0" borderId="45" xfId="52" applyFont="1" applyBorder="1" applyAlignment="1">
      <alignment horizontal="left" vertical="center"/>
    </xf>
    <xf numFmtId="0" fontId="26" fillId="0" borderId="19" xfId="52" applyFont="1" applyBorder="1">
      <alignment vertical="center"/>
    </xf>
    <xf numFmtId="0" fontId="26" fillId="0" borderId="20" xfId="52" applyFont="1" applyBorder="1">
      <alignment vertical="center"/>
    </xf>
    <xf numFmtId="0" fontId="26" fillId="0" borderId="10" xfId="52" applyFont="1" applyBorder="1">
      <alignment vertical="center"/>
    </xf>
    <xf numFmtId="0" fontId="26" fillId="0" borderId="11" xfId="52" applyFont="1" applyBorder="1">
      <alignment vertical="center"/>
    </xf>
    <xf numFmtId="0" fontId="26" fillId="0" borderId="40" xfId="52" applyFont="1" applyBorder="1">
      <alignment vertical="center"/>
    </xf>
    <xf numFmtId="0" fontId="26" fillId="0" borderId="45" xfId="52" applyFont="1" applyBorder="1">
      <alignment vertical="center"/>
    </xf>
    <xf numFmtId="0" fontId="25" fillId="0" borderId="0" xfId="52" applyFont="1" applyAlignment="1">
      <alignment horizontal="center" vertical="center"/>
    </xf>
    <xf numFmtId="0" fontId="38" fillId="0" borderId="15" xfId="52" applyFont="1" applyBorder="1" applyAlignment="1">
      <alignment horizontal="center" vertical="center"/>
    </xf>
    <xf numFmtId="0" fontId="25" fillId="0" borderId="0" xfId="58" applyFont="1" applyAlignment="1">
      <alignment horizontal="center" vertical="center"/>
    </xf>
    <xf numFmtId="0" fontId="26" fillId="38" borderId="22" xfId="58" applyFont="1" applyFill="1" applyBorder="1" applyAlignment="1">
      <alignment horizontal="center" vertical="top"/>
    </xf>
    <xf numFmtId="0" fontId="26" fillId="37" borderId="22" xfId="58" applyFont="1" applyFill="1" applyBorder="1" applyAlignment="1">
      <alignment horizontal="left" vertical="top" wrapText="1"/>
    </xf>
    <xf numFmtId="0" fontId="35" fillId="0" borderId="40" xfId="58" applyFont="1" applyBorder="1">
      <alignment vertical="center"/>
    </xf>
    <xf numFmtId="0" fontId="35" fillId="0" borderId="45" xfId="58" applyFont="1" applyBorder="1">
      <alignment vertical="center"/>
    </xf>
    <xf numFmtId="0" fontId="35" fillId="0" borderId="19" xfId="58" applyFont="1" applyBorder="1">
      <alignment vertical="center"/>
    </xf>
    <xf numFmtId="0" fontId="35" fillId="0" borderId="20" xfId="58" applyFont="1" applyBorder="1">
      <alignment vertical="center"/>
    </xf>
    <xf numFmtId="0" fontId="35" fillId="0" borderId="10" xfId="58" applyFont="1" applyBorder="1">
      <alignment vertical="center"/>
    </xf>
    <xf numFmtId="0" fontId="35" fillId="0" borderId="11" xfId="58" applyFont="1" applyBorder="1">
      <alignment vertical="center"/>
    </xf>
    <xf numFmtId="0" fontId="35" fillId="0" borderId="40" xfId="58" applyFont="1" applyBorder="1" applyAlignment="1">
      <alignment horizontal="left" vertical="center"/>
    </xf>
    <xf numFmtId="0" fontId="35" fillId="0" borderId="45" xfId="58" applyFont="1" applyBorder="1" applyAlignment="1">
      <alignment horizontal="left" vertical="center"/>
    </xf>
    <xf numFmtId="0" fontId="27" fillId="0" borderId="25" xfId="0" applyFont="1" applyBorder="1" applyAlignment="1">
      <alignment horizontal="center" vertical="center" wrapText="1"/>
    </xf>
    <xf numFmtId="0" fontId="27" fillId="0" borderId="18" xfId="0" applyFont="1" applyBorder="1" applyAlignment="1">
      <alignment horizontal="center" vertical="center" wrapText="1"/>
    </xf>
    <xf numFmtId="0" fontId="18" fillId="0" borderId="10" xfId="0" applyFont="1" applyBorder="1" applyAlignment="1">
      <alignment vertical="top" wrapText="1"/>
    </xf>
    <xf numFmtId="0" fontId="18" fillId="0" borderId="12" xfId="0" applyFont="1" applyBorder="1" applyAlignment="1">
      <alignment vertical="top" wrapText="1"/>
    </xf>
    <xf numFmtId="0" fontId="18" fillId="0" borderId="13" xfId="0" applyFont="1" applyBorder="1" applyAlignment="1">
      <alignment vertical="top" wrapText="1"/>
    </xf>
    <xf numFmtId="0" fontId="18" fillId="0" borderId="14" xfId="0" applyFont="1" applyBorder="1" applyAlignment="1">
      <alignment vertical="top" wrapText="1"/>
    </xf>
    <xf numFmtId="0" fontId="18" fillId="0" borderId="19" xfId="0" applyFont="1" applyBorder="1" applyAlignment="1">
      <alignment vertical="top" wrapText="1"/>
    </xf>
    <xf numFmtId="0" fontId="18" fillId="0" borderId="21" xfId="0" applyFont="1" applyBorder="1" applyAlignment="1">
      <alignment vertical="top" wrapText="1"/>
    </xf>
    <xf numFmtId="0" fontId="21" fillId="0" borderId="0" xfId="0" applyFont="1" applyAlignment="1">
      <alignment vertical="center" wrapText="1"/>
    </xf>
    <xf numFmtId="0" fontId="21" fillId="0" borderId="11" xfId="0" applyFont="1" applyBorder="1" applyAlignment="1">
      <alignment vertical="center" wrapText="1"/>
    </xf>
    <xf numFmtId="0" fontId="18" fillId="37" borderId="13" xfId="0" applyFont="1" applyFill="1" applyBorder="1" applyAlignment="1" applyProtection="1">
      <alignment vertical="center" wrapText="1"/>
      <protection locked="0"/>
    </xf>
    <xf numFmtId="0" fontId="18" fillId="37" borderId="0" xfId="0" applyFont="1" applyFill="1" applyAlignment="1" applyProtection="1">
      <alignment vertical="center" wrapText="1"/>
      <protection locked="0"/>
    </xf>
    <xf numFmtId="0" fontId="18" fillId="37" borderId="14" xfId="0" applyFont="1" applyFill="1" applyBorder="1" applyAlignment="1" applyProtection="1">
      <alignment vertical="center" wrapText="1"/>
      <protection locked="0"/>
    </xf>
    <xf numFmtId="0" fontId="18" fillId="33" borderId="19" xfId="0" applyFont="1" applyFill="1" applyBorder="1" applyAlignment="1" applyProtection="1">
      <alignment vertical="center" wrapText="1"/>
      <protection locked="0"/>
    </xf>
    <xf numFmtId="0" fontId="18" fillId="33" borderId="20" xfId="0" applyFont="1" applyFill="1" applyBorder="1" applyAlignment="1" applyProtection="1">
      <alignment vertical="center" wrapText="1"/>
      <protection locked="0"/>
    </xf>
    <xf numFmtId="0" fontId="18" fillId="33" borderId="21" xfId="0" applyFont="1" applyFill="1" applyBorder="1" applyAlignment="1" applyProtection="1">
      <alignment vertical="center" wrapText="1"/>
      <protection locked="0"/>
    </xf>
    <xf numFmtId="0" fontId="18" fillId="36" borderId="10" xfId="0" applyFont="1" applyFill="1" applyBorder="1" applyAlignment="1" applyProtection="1">
      <alignment vertical="center" wrapText="1"/>
      <protection locked="0"/>
    </xf>
    <xf numFmtId="0" fontId="18" fillId="36" borderId="11" xfId="0" applyFont="1" applyFill="1" applyBorder="1" applyAlignment="1" applyProtection="1">
      <alignment vertical="center" wrapText="1"/>
      <protection locked="0"/>
    </xf>
    <xf numFmtId="0" fontId="18" fillId="36" borderId="12" xfId="0" applyFont="1" applyFill="1" applyBorder="1" applyAlignment="1" applyProtection="1">
      <alignment vertical="center" wrapText="1"/>
      <protection locked="0"/>
    </xf>
    <xf numFmtId="0" fontId="18" fillId="37" borderId="19" xfId="0" applyFont="1" applyFill="1" applyBorder="1" applyAlignment="1" applyProtection="1">
      <alignment vertical="center" wrapText="1"/>
      <protection locked="0"/>
    </xf>
    <xf numFmtId="0" fontId="18" fillId="37" borderId="20" xfId="0" applyFont="1" applyFill="1" applyBorder="1" applyAlignment="1" applyProtection="1">
      <alignment vertical="center" wrapText="1"/>
      <protection locked="0"/>
    </xf>
    <xf numFmtId="0" fontId="18" fillId="37" borderId="21" xfId="0" applyFont="1" applyFill="1" applyBorder="1" applyAlignment="1" applyProtection="1">
      <alignment vertical="center" wrapText="1"/>
      <protection locked="0"/>
    </xf>
    <xf numFmtId="0" fontId="18" fillId="36" borderId="0" xfId="0" applyFont="1" applyFill="1" applyAlignment="1" applyProtection="1">
      <alignment horizontal="center" vertical="center" wrapText="1"/>
      <protection locked="0"/>
    </xf>
    <xf numFmtId="0" fontId="27" fillId="37" borderId="35" xfId="0" applyFont="1" applyFill="1" applyBorder="1" applyAlignment="1" applyProtection="1">
      <alignment vertical="center" wrapText="1"/>
      <protection locked="0"/>
    </xf>
    <xf numFmtId="0" fontId="27" fillId="37" borderId="36" xfId="0" applyFont="1" applyFill="1" applyBorder="1" applyAlignment="1" applyProtection="1">
      <alignment vertical="center" wrapText="1"/>
      <protection locked="0"/>
    </xf>
    <xf numFmtId="0" fontId="18" fillId="0" borderId="0" xfId="0" applyFont="1" applyAlignment="1">
      <alignment horizontal="right" vertical="center" wrapText="1"/>
    </xf>
    <xf numFmtId="0" fontId="18" fillId="0" borderId="0" xfId="0" applyFont="1" applyAlignment="1">
      <alignment horizontal="left" vertical="center" wrapText="1"/>
    </xf>
    <xf numFmtId="0" fontId="18" fillId="0" borderId="15" xfId="0" applyFont="1" applyBorder="1" applyAlignment="1">
      <alignment vertical="top" wrapText="1"/>
    </xf>
    <xf numFmtId="0" fontId="18" fillId="36" borderId="16" xfId="0" applyFont="1" applyFill="1" applyBorder="1" applyAlignment="1" applyProtection="1">
      <alignment vertical="center" wrapText="1"/>
      <protection locked="0"/>
    </xf>
    <xf numFmtId="0" fontId="18" fillId="36" borderId="17" xfId="0" applyFont="1" applyFill="1" applyBorder="1" applyAlignment="1" applyProtection="1">
      <alignment vertical="center" wrapText="1"/>
      <protection locked="0"/>
    </xf>
    <xf numFmtId="0" fontId="18" fillId="36" borderId="18" xfId="0" applyFont="1" applyFill="1" applyBorder="1" applyAlignment="1" applyProtection="1">
      <alignment vertical="center" wrapText="1"/>
      <protection locked="0"/>
    </xf>
    <xf numFmtId="0" fontId="27" fillId="37" borderId="0" xfId="0" applyFont="1" applyFill="1" applyAlignment="1" applyProtection="1">
      <alignment vertical="center" wrapText="1"/>
      <protection locked="0"/>
    </xf>
    <xf numFmtId="0" fontId="18" fillId="38" borderId="13" xfId="0" applyFont="1" applyFill="1" applyBorder="1" applyAlignment="1">
      <alignment vertical="center" wrapText="1"/>
    </xf>
    <xf numFmtId="0" fontId="18" fillId="38" borderId="0" xfId="0" applyFont="1" applyFill="1" applyAlignment="1">
      <alignment vertical="center" wrapText="1"/>
    </xf>
    <xf numFmtId="0" fontId="18" fillId="0" borderId="19" xfId="0" applyFont="1" applyBorder="1" applyAlignment="1" applyProtection="1">
      <alignment vertical="top" wrapText="1"/>
      <protection locked="0"/>
    </xf>
    <xf numFmtId="0" fontId="18" fillId="0" borderId="20" xfId="0" applyFont="1" applyBorder="1" applyAlignment="1" applyProtection="1">
      <alignment vertical="top" wrapText="1"/>
      <protection locked="0"/>
    </xf>
    <xf numFmtId="0" fontId="18" fillId="0" borderId="21" xfId="0" applyFont="1" applyBorder="1" applyAlignment="1" applyProtection="1">
      <alignment vertical="top" wrapText="1"/>
      <protection locked="0"/>
    </xf>
    <xf numFmtId="0" fontId="27" fillId="0" borderId="22"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23" xfId="0" applyFont="1" applyBorder="1" applyAlignment="1">
      <alignment horizontal="center" vertical="center" wrapText="1"/>
    </xf>
    <xf numFmtId="0" fontId="28" fillId="34" borderId="27" xfId="0" applyFont="1" applyFill="1" applyBorder="1" applyAlignment="1">
      <alignment vertical="center" wrapText="1"/>
    </xf>
    <xf numFmtId="0" fontId="28" fillId="34" borderId="28" xfId="0" applyFont="1" applyFill="1" applyBorder="1" applyAlignment="1">
      <alignment vertical="center" wrapText="1"/>
    </xf>
    <xf numFmtId="0" fontId="28" fillId="34" borderId="37" xfId="0" applyFont="1" applyFill="1" applyBorder="1" applyAlignment="1">
      <alignment vertical="center" wrapText="1"/>
    </xf>
    <xf numFmtId="0" fontId="28" fillId="34" borderId="30" xfId="0" applyFont="1" applyFill="1" applyBorder="1" applyAlignment="1">
      <alignment vertical="center" wrapText="1"/>
    </xf>
    <xf numFmtId="0" fontId="27" fillId="37" borderId="32" xfId="0" applyFont="1" applyFill="1" applyBorder="1" applyAlignment="1" applyProtection="1">
      <alignment vertical="center" wrapText="1" shrinkToFit="1"/>
      <protection locked="0"/>
    </xf>
    <xf numFmtId="0" fontId="27" fillId="37" borderId="33" xfId="0" applyFont="1" applyFill="1" applyBorder="1" applyAlignment="1" applyProtection="1">
      <alignment vertical="center" wrapText="1" shrinkToFit="1"/>
      <protection locked="0"/>
    </xf>
    <xf numFmtId="0" fontId="18" fillId="37" borderId="10" xfId="0" applyFont="1" applyFill="1" applyBorder="1" applyAlignment="1" applyProtection="1">
      <alignment vertical="center" wrapText="1"/>
      <protection locked="0"/>
    </xf>
    <xf numFmtId="0" fontId="18" fillId="37" borderId="11" xfId="0" applyFont="1" applyFill="1" applyBorder="1" applyAlignment="1" applyProtection="1">
      <alignment vertical="center" wrapText="1"/>
      <protection locked="0"/>
    </xf>
    <xf numFmtId="0" fontId="18" fillId="37" borderId="12" xfId="0" applyFont="1" applyFill="1" applyBorder="1" applyAlignment="1" applyProtection="1">
      <alignment vertical="center" wrapText="1"/>
      <protection locked="0"/>
    </xf>
    <xf numFmtId="0" fontId="27" fillId="34" borderId="0" xfId="0" applyFont="1" applyFill="1" applyAlignment="1">
      <alignment vertical="center" wrapText="1"/>
    </xf>
    <xf numFmtId="0" fontId="27" fillId="35" borderId="0" xfId="0" applyFont="1" applyFill="1" applyAlignment="1">
      <alignment vertical="center" wrapText="1"/>
    </xf>
    <xf numFmtId="0" fontId="18" fillId="0" borderId="0" xfId="0" applyFont="1" applyAlignment="1">
      <alignment horizontal="justify" vertical="center" wrapText="1"/>
    </xf>
    <xf numFmtId="0" fontId="23" fillId="0" borderId="0" xfId="0" applyFont="1" applyAlignment="1">
      <alignment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18" fillId="0" borderId="0" xfId="0" applyFont="1" applyAlignment="1" applyProtection="1">
      <alignment vertical="center" wrapText="1"/>
      <protection locked="0"/>
    </xf>
    <xf numFmtId="58" fontId="28" fillId="34" borderId="0" xfId="0" applyNumberFormat="1" applyFont="1" applyFill="1" applyAlignment="1">
      <alignment horizontal="right" vertical="center" wrapText="1"/>
    </xf>
    <xf numFmtId="0" fontId="27" fillId="0" borderId="13" xfId="0" applyFont="1" applyBorder="1" applyAlignment="1">
      <alignment horizontal="center" vertical="center" wrapText="1"/>
    </xf>
    <xf numFmtId="0" fontId="27" fillId="0" borderId="0" xfId="0" applyFont="1" applyAlignment="1">
      <alignment horizontal="center" vertical="center" wrapText="1"/>
    </xf>
    <xf numFmtId="0" fontId="27" fillId="0" borderId="13" xfId="0" applyFont="1" applyBorder="1" applyAlignment="1">
      <alignment vertical="center" wrapText="1"/>
    </xf>
    <xf numFmtId="0" fontId="27" fillId="0" borderId="0" xfId="0" applyFont="1" applyAlignment="1">
      <alignment vertical="center" wrapText="1"/>
    </xf>
    <xf numFmtId="0" fontId="27" fillId="0" borderId="14" xfId="0" applyFont="1" applyBorder="1" applyAlignment="1">
      <alignment vertical="center" wrapText="1"/>
    </xf>
    <xf numFmtId="0" fontId="25" fillId="0" borderId="0" xfId="42" applyFont="1" applyAlignment="1">
      <alignment horizontal="center" vertical="center"/>
    </xf>
    <xf numFmtId="0" fontId="18" fillId="0" borderId="22" xfId="42" applyFont="1" applyBorder="1" applyAlignment="1">
      <alignment horizontal="center" vertical="center" wrapText="1"/>
    </xf>
    <xf numFmtId="0" fontId="18" fillId="0" borderId="31" xfId="42" applyFont="1" applyBorder="1" applyAlignment="1">
      <alignment horizontal="center" vertical="center" wrapText="1"/>
    </xf>
    <xf numFmtId="0" fontId="18" fillId="0" borderId="16" xfId="42" applyFont="1" applyBorder="1" applyAlignment="1">
      <alignment horizontal="center" vertical="center" wrapText="1"/>
    </xf>
    <xf numFmtId="0" fontId="18" fillId="0" borderId="17" xfId="42" applyFont="1" applyBorder="1" applyAlignment="1">
      <alignment horizontal="center" vertical="center" wrapText="1"/>
    </xf>
    <xf numFmtId="0" fontId="18" fillId="0" borderId="18" xfId="42" applyFont="1" applyBorder="1" applyAlignment="1">
      <alignment horizontal="center" vertical="center" wrapText="1"/>
    </xf>
    <xf numFmtId="0" fontId="26" fillId="0" borderId="26" xfId="56" applyFont="1" applyBorder="1" applyAlignment="1">
      <alignment horizontal="left" vertical="center" wrapText="1"/>
    </xf>
    <xf numFmtId="0" fontId="26" fillId="0" borderId="31" xfId="56" applyFont="1" applyBorder="1" applyAlignment="1">
      <alignment horizontal="left" vertical="center" wrapText="1"/>
    </xf>
    <xf numFmtId="0" fontId="35" fillId="0" borderId="49" xfId="45" applyFont="1" applyBorder="1" applyAlignment="1">
      <alignment horizontal="left" vertical="center" wrapText="1"/>
    </xf>
    <xf numFmtId="0" fontId="35" fillId="0" borderId="50" xfId="45" applyFont="1" applyBorder="1" applyAlignment="1">
      <alignment horizontal="left" vertical="center" wrapText="1"/>
    </xf>
    <xf numFmtId="0" fontId="35" fillId="0" borderId="32" xfId="45" applyFont="1" applyBorder="1" applyAlignment="1">
      <alignment horizontal="left" vertical="center" wrapText="1"/>
    </xf>
    <xf numFmtId="0" fontId="35" fillId="0" borderId="46" xfId="45" applyFont="1" applyBorder="1" applyAlignment="1">
      <alignment horizontal="left" vertical="center" wrapText="1"/>
    </xf>
    <xf numFmtId="0" fontId="35" fillId="0" borderId="36" xfId="45" applyFont="1" applyBorder="1" applyAlignment="1">
      <alignment horizontal="left" vertical="center" wrapText="1"/>
    </xf>
    <xf numFmtId="0" fontId="35" fillId="37" borderId="17" xfId="45" applyFont="1" applyFill="1" applyBorder="1" applyAlignment="1">
      <alignment horizontal="left" vertical="center" wrapText="1"/>
    </xf>
    <xf numFmtId="0" fontId="35" fillId="37" borderId="18" xfId="45" applyFont="1" applyFill="1" applyBorder="1" applyAlignment="1">
      <alignment horizontal="left" vertical="center" wrapText="1"/>
    </xf>
    <xf numFmtId="0" fontId="42" fillId="36" borderId="16" xfId="45" applyFont="1" applyFill="1" applyBorder="1" applyAlignment="1">
      <alignment horizontal="center" vertical="center" wrapText="1"/>
    </xf>
    <xf numFmtId="0" fontId="42" fillId="36" borderId="17" xfId="45" applyFont="1" applyFill="1" applyBorder="1" applyAlignment="1">
      <alignment horizontal="center" vertical="center" wrapText="1"/>
    </xf>
    <xf numFmtId="0" fontId="35" fillId="0" borderId="17" xfId="45" applyFont="1" applyBorder="1" applyAlignment="1">
      <alignment horizontal="center" vertical="center"/>
    </xf>
    <xf numFmtId="0" fontId="42" fillId="36" borderId="27" xfId="45" applyFont="1" applyFill="1" applyBorder="1" applyAlignment="1">
      <alignment horizontal="center" vertical="center" wrapText="1"/>
    </xf>
    <xf numFmtId="0" fontId="42" fillId="36" borderId="38" xfId="45" applyFont="1" applyFill="1" applyBorder="1" applyAlignment="1">
      <alignment horizontal="center" vertical="center" wrapText="1"/>
    </xf>
    <xf numFmtId="0" fontId="35" fillId="33" borderId="16" xfId="45" applyFont="1" applyFill="1" applyBorder="1" applyAlignment="1">
      <alignment horizontal="left" vertical="center" wrapText="1"/>
    </xf>
    <xf numFmtId="0" fontId="35" fillId="33" borderId="17" xfId="45" applyFont="1" applyFill="1" applyBorder="1" applyAlignment="1">
      <alignment horizontal="left" vertical="center" wrapText="1"/>
    </xf>
    <xf numFmtId="0" fontId="35" fillId="33" borderId="18" xfId="45" applyFont="1" applyFill="1" applyBorder="1" applyAlignment="1">
      <alignment horizontal="left" vertical="center" wrapText="1"/>
    </xf>
    <xf numFmtId="0" fontId="26" fillId="41" borderId="26" xfId="56" applyFont="1" applyFill="1" applyBorder="1" applyAlignment="1">
      <alignment horizontal="center" vertical="top"/>
    </xf>
    <xf numFmtId="0" fontId="26" fillId="41" borderId="31" xfId="56" applyFont="1" applyFill="1" applyBorder="1" applyAlignment="1">
      <alignment horizontal="center" vertical="top"/>
    </xf>
    <xf numFmtId="0" fontId="26" fillId="41" borderId="26" xfId="56" applyFont="1" applyFill="1" applyBorder="1" applyAlignment="1">
      <alignment horizontal="left" vertical="top" wrapText="1"/>
    </xf>
    <xf numFmtId="0" fontId="26" fillId="41" borderId="31" xfId="56" applyFont="1" applyFill="1" applyBorder="1" applyAlignment="1">
      <alignment horizontal="left" vertical="top" wrapText="1"/>
    </xf>
    <xf numFmtId="0" fontId="35" fillId="0" borderId="40" xfId="56" applyFont="1" applyBorder="1" applyAlignment="1">
      <alignment horizontal="left" vertical="center" wrapText="1"/>
    </xf>
    <xf numFmtId="0" fontId="35" fillId="0" borderId="45" xfId="56" applyFont="1" applyBorder="1" applyAlignment="1">
      <alignment horizontal="left" vertical="center" wrapText="1"/>
    </xf>
    <xf numFmtId="0" fontId="26" fillId="0" borderId="40" xfId="56" applyFont="1" applyBorder="1" applyAlignment="1">
      <alignment horizontal="left" vertical="center"/>
    </xf>
    <xf numFmtId="0" fontId="26" fillId="0" borderId="45" xfId="56" applyFont="1" applyBorder="1" applyAlignment="1">
      <alignment horizontal="left" vertical="center"/>
    </xf>
    <xf numFmtId="0" fontId="35" fillId="0" borderId="32" xfId="45" applyFont="1" applyBorder="1" applyAlignment="1">
      <alignment horizontal="center" vertical="center" wrapText="1"/>
    </xf>
    <xf numFmtId="0" fontId="35" fillId="0" borderId="46" xfId="45" applyFont="1" applyBorder="1" applyAlignment="1">
      <alignment horizontal="center" vertical="center" wrapText="1"/>
    </xf>
    <xf numFmtId="0" fontId="35" fillId="37" borderId="46" xfId="45" applyFont="1" applyFill="1" applyBorder="1" applyAlignment="1">
      <alignment vertical="center" wrapText="1"/>
    </xf>
    <xf numFmtId="0" fontId="35" fillId="37" borderId="36" xfId="45" applyFont="1" applyFill="1" applyBorder="1" applyAlignment="1">
      <alignment vertical="center" wrapText="1"/>
    </xf>
    <xf numFmtId="0" fontId="26" fillId="0" borderId="22" xfId="56" applyFont="1" applyBorder="1" applyAlignment="1">
      <alignment horizontal="left" vertical="top" wrapText="1"/>
    </xf>
    <xf numFmtId="0" fontId="26" fillId="0" borderId="26" xfId="56" applyFont="1" applyBorder="1" applyAlignment="1">
      <alignment horizontal="left" vertical="top" wrapText="1"/>
    </xf>
    <xf numFmtId="0" fontId="35" fillId="0" borderId="38" xfId="56" applyFont="1" applyBorder="1" applyAlignment="1">
      <alignment horizontal="left" vertical="center" wrapText="1"/>
    </xf>
    <xf numFmtId="0" fontId="35" fillId="0" borderId="42" xfId="56" applyFont="1" applyBorder="1" applyAlignment="1">
      <alignment horizontal="left" vertical="center" wrapText="1"/>
    </xf>
    <xf numFmtId="0" fontId="26" fillId="37" borderId="22" xfId="56" applyFont="1" applyFill="1" applyBorder="1" applyAlignment="1">
      <alignment horizontal="left" vertical="top" wrapText="1"/>
    </xf>
    <xf numFmtId="0" fontId="26" fillId="37" borderId="26" xfId="56" applyFont="1" applyFill="1" applyBorder="1" applyAlignment="1">
      <alignment horizontal="left" vertical="top" wrapText="1"/>
    </xf>
    <xf numFmtId="0" fontId="26" fillId="37" borderId="31" xfId="56" applyFont="1" applyFill="1" applyBorder="1" applyAlignment="1">
      <alignment horizontal="left" vertical="top" wrapText="1"/>
    </xf>
    <xf numFmtId="0" fontId="26" fillId="0" borderId="40" xfId="56" applyFont="1" applyBorder="1" applyAlignment="1">
      <alignment horizontal="left" vertical="center" wrapText="1"/>
    </xf>
    <xf numFmtId="0" fontId="26" fillId="0" borderId="45" xfId="56" applyFont="1" applyBorder="1" applyAlignment="1">
      <alignment horizontal="left" vertical="center" wrapText="1"/>
    </xf>
    <xf numFmtId="0" fontId="26" fillId="0" borderId="38" xfId="56" applyFont="1" applyBorder="1" applyAlignment="1">
      <alignment horizontal="left" vertical="center"/>
    </xf>
    <xf numFmtId="0" fontId="26" fillId="0" borderId="42" xfId="56" applyFont="1" applyBorder="1" applyAlignment="1">
      <alignment horizontal="left" vertical="center"/>
    </xf>
    <xf numFmtId="0" fontId="26" fillId="0" borderId="0" xfId="56" applyFont="1" applyAlignment="1">
      <alignment horizontal="center" vertical="center"/>
    </xf>
    <xf numFmtId="0" fontId="26" fillId="0" borderId="49" xfId="56" applyFont="1" applyBorder="1" applyAlignment="1">
      <alignment horizontal="center" vertical="center"/>
    </xf>
    <xf numFmtId="0" fontId="35" fillId="0" borderId="38" xfId="45" applyFont="1" applyBorder="1" applyAlignment="1">
      <alignment horizontal="left" vertical="center" wrapText="1"/>
    </xf>
    <xf numFmtId="0" fontId="35" fillId="0" borderId="42" xfId="45" applyFont="1" applyBorder="1" applyAlignment="1">
      <alignment horizontal="left" vertical="center" wrapText="1"/>
    </xf>
    <xf numFmtId="0" fontId="26" fillId="0" borderId="49" xfId="56" applyFont="1" applyBorder="1" applyAlignment="1">
      <alignment horizontal="left" vertical="center" wrapText="1"/>
    </xf>
    <xf numFmtId="0" fontId="26" fillId="0" borderId="50" xfId="56" applyFont="1" applyBorder="1" applyAlignment="1">
      <alignment horizontal="left" vertical="center" wrapText="1"/>
    </xf>
    <xf numFmtId="0" fontId="35" fillId="36" borderId="27" xfId="45" applyFont="1" applyFill="1" applyBorder="1" applyAlignment="1">
      <alignment horizontal="center" vertical="center" wrapText="1"/>
    </xf>
    <xf numFmtId="0" fontId="35" fillId="36" borderId="38" xfId="45" applyFont="1" applyFill="1" applyBorder="1" applyAlignment="1">
      <alignment horizontal="center" vertical="center" wrapText="1"/>
    </xf>
    <xf numFmtId="0" fontId="35" fillId="0" borderId="17" xfId="45" applyFont="1" applyBorder="1" applyAlignment="1">
      <alignment horizontal="left" vertical="top" wrapText="1"/>
    </xf>
    <xf numFmtId="0" fontId="35" fillId="0" borderId="18" xfId="45" applyFont="1" applyBorder="1" applyAlignment="1">
      <alignment horizontal="left" vertical="top" wrapText="1"/>
    </xf>
    <xf numFmtId="0" fontId="35" fillId="36" borderId="16" xfId="45" applyFont="1" applyFill="1" applyBorder="1" applyAlignment="1">
      <alignment horizontal="center" vertical="center" wrapText="1"/>
    </xf>
    <xf numFmtId="0" fontId="35" fillId="36" borderId="17" xfId="45" applyFont="1" applyFill="1" applyBorder="1" applyAlignment="1">
      <alignment horizontal="center" vertical="center" wrapText="1"/>
    </xf>
    <xf numFmtId="0" fontId="44" fillId="0" borderId="16" xfId="56" applyFont="1" applyBorder="1" applyAlignment="1">
      <alignment horizontal="left" vertical="center"/>
    </xf>
    <xf numFmtId="0" fontId="44" fillId="0" borderId="17" xfId="56" applyFont="1" applyBorder="1" applyAlignment="1">
      <alignment horizontal="left" vertical="center"/>
    </xf>
    <xf numFmtId="0" fontId="44" fillId="0" borderId="18" xfId="56" applyFont="1" applyBorder="1" applyAlignment="1">
      <alignment horizontal="left" vertical="center"/>
    </xf>
    <xf numFmtId="0" fontId="35" fillId="0" borderId="17" xfId="45" applyFont="1" applyBorder="1" applyAlignment="1">
      <alignment horizontal="left" vertical="center" wrapText="1"/>
    </xf>
    <xf numFmtId="0" fontId="35" fillId="0" borderId="18" xfId="45" applyFont="1" applyBorder="1" applyAlignment="1">
      <alignment horizontal="left" vertical="center" wrapText="1"/>
    </xf>
    <xf numFmtId="177" fontId="26" fillId="36" borderId="16" xfId="56" applyNumberFormat="1" applyFont="1" applyFill="1" applyBorder="1" applyAlignment="1">
      <alignment horizontal="left" vertical="center"/>
    </xf>
    <xf numFmtId="177" fontId="26" fillId="36" borderId="17" xfId="56" applyNumberFormat="1" applyFont="1" applyFill="1" applyBorder="1" applyAlignment="1">
      <alignment horizontal="left" vertical="center"/>
    </xf>
    <xf numFmtId="177" fontId="26" fillId="36" borderId="18" xfId="56" applyNumberFormat="1" applyFont="1" applyFill="1" applyBorder="1" applyAlignment="1">
      <alignment horizontal="left" vertical="center"/>
    </xf>
    <xf numFmtId="0" fontId="26" fillId="38" borderId="22" xfId="56" applyFont="1" applyFill="1" applyBorder="1" applyAlignment="1">
      <alignment horizontal="center" vertical="top"/>
    </xf>
    <xf numFmtId="0" fontId="26" fillId="38" borderId="26" xfId="56" applyFont="1" applyFill="1" applyBorder="1" applyAlignment="1">
      <alignment horizontal="center" vertical="top"/>
    </xf>
    <xf numFmtId="0" fontId="26" fillId="38" borderId="31" xfId="56" applyFont="1" applyFill="1" applyBorder="1" applyAlignment="1">
      <alignment horizontal="center" vertical="top"/>
    </xf>
    <xf numFmtId="177" fontId="26" fillId="36" borderId="10" xfId="56" applyNumberFormat="1" applyFont="1" applyFill="1" applyBorder="1" applyAlignment="1">
      <alignment horizontal="left" vertical="center"/>
    </xf>
    <xf numFmtId="177" fontId="26" fillId="36" borderId="11" xfId="56" applyNumberFormat="1" applyFont="1" applyFill="1" applyBorder="1" applyAlignment="1">
      <alignment horizontal="left" vertical="center"/>
    </xf>
    <xf numFmtId="177" fontId="26" fillId="36" borderId="12" xfId="56" applyNumberFormat="1" applyFont="1" applyFill="1" applyBorder="1" applyAlignment="1">
      <alignment horizontal="left" vertical="center"/>
    </xf>
    <xf numFmtId="0" fontId="35" fillId="0" borderId="38" xfId="56" applyFont="1" applyBorder="1" applyAlignment="1">
      <alignment vertical="center" shrinkToFit="1"/>
    </xf>
    <xf numFmtId="0" fontId="26" fillId="37" borderId="38" xfId="56" applyFont="1" applyFill="1" applyBorder="1">
      <alignment vertical="center"/>
    </xf>
    <xf numFmtId="0" fontId="35" fillId="0" borderId="26" xfId="56" applyFont="1" applyBorder="1" applyAlignment="1">
      <alignment horizontal="left" vertical="top" wrapText="1"/>
    </xf>
    <xf numFmtId="0" fontId="35" fillId="0" borderId="31" xfId="56" applyFont="1" applyBorder="1" applyAlignment="1">
      <alignment horizontal="left" vertical="top" wrapText="1"/>
    </xf>
    <xf numFmtId="0" fontId="35" fillId="0" borderId="40" xfId="56" applyFont="1" applyBorder="1" applyAlignment="1">
      <alignment vertical="center" shrinkToFit="1"/>
    </xf>
    <xf numFmtId="0" fontId="26" fillId="37" borderId="40" xfId="56" applyFont="1" applyFill="1" applyBorder="1">
      <alignment vertical="center"/>
    </xf>
    <xf numFmtId="0" fontId="26" fillId="0" borderId="40" xfId="56" applyFont="1" applyBorder="1">
      <alignment vertical="center"/>
    </xf>
    <xf numFmtId="0" fontId="35" fillId="0" borderId="19" xfId="45" applyFont="1" applyBorder="1" applyAlignment="1">
      <alignment horizontal="center" vertical="center" wrapText="1"/>
    </xf>
    <xf numFmtId="0" fontId="35" fillId="0" borderId="20" xfId="45" applyFont="1" applyBorder="1" applyAlignment="1">
      <alignment horizontal="center" vertical="center" wrapText="1"/>
    </xf>
    <xf numFmtId="0" fontId="35" fillId="0" borderId="40" xfId="45" applyFont="1" applyBorder="1" applyAlignment="1">
      <alignment vertical="center" wrapText="1"/>
    </xf>
    <xf numFmtId="0" fontId="35" fillId="0" borderId="45" xfId="45" applyFont="1" applyBorder="1" applyAlignment="1">
      <alignment vertical="center" wrapText="1"/>
    </xf>
    <xf numFmtId="0" fontId="26" fillId="0" borderId="38" xfId="56" applyFont="1" applyBorder="1">
      <alignment vertical="center"/>
    </xf>
    <xf numFmtId="0" fontId="35" fillId="0" borderId="38" xfId="45" applyFont="1" applyBorder="1" applyAlignment="1">
      <alignment vertical="center" wrapText="1"/>
    </xf>
    <xf numFmtId="0" fontId="35" fillId="0" borderId="42" xfId="45" applyFont="1" applyBorder="1" applyAlignment="1">
      <alignment vertical="center" wrapText="1"/>
    </xf>
    <xf numFmtId="0" fontId="35" fillId="38" borderId="22" xfId="45" applyFont="1" applyFill="1" applyBorder="1" applyAlignment="1">
      <alignment horizontal="center" vertical="top"/>
    </xf>
    <xf numFmtId="0" fontId="35" fillId="38" borderId="26" xfId="45" applyFont="1" applyFill="1" applyBorder="1" applyAlignment="1">
      <alignment horizontal="center" vertical="top"/>
    </xf>
    <xf numFmtId="0" fontId="35" fillId="38" borderId="31" xfId="45" applyFont="1" applyFill="1" applyBorder="1" applyAlignment="1">
      <alignment horizontal="center" vertical="top"/>
    </xf>
    <xf numFmtId="0" fontId="42" fillId="36" borderId="39" xfId="45" applyFont="1" applyFill="1" applyBorder="1" applyAlignment="1">
      <alignment horizontal="center" vertical="center" wrapText="1"/>
    </xf>
    <xf numFmtId="0" fontId="42" fillId="36" borderId="40" xfId="45" applyFont="1" applyFill="1" applyBorder="1" applyAlignment="1">
      <alignment horizontal="center" vertical="center" wrapText="1"/>
    </xf>
    <xf numFmtId="0" fontId="26" fillId="0" borderId="31" xfId="56" applyFont="1" applyBorder="1" applyAlignment="1">
      <alignment horizontal="left" vertical="top" wrapText="1"/>
    </xf>
    <xf numFmtId="0" fontId="26" fillId="39" borderId="22" xfId="56" applyFont="1" applyFill="1" applyBorder="1" applyAlignment="1">
      <alignment horizontal="left" vertical="top" wrapText="1"/>
    </xf>
    <xf numFmtId="0" fontId="26" fillId="39" borderId="26" xfId="56" applyFont="1" applyFill="1" applyBorder="1" applyAlignment="1">
      <alignment horizontal="left" vertical="top" wrapText="1"/>
    </xf>
    <xf numFmtId="0" fontId="26" fillId="39" borderId="31" xfId="56" applyFont="1" applyFill="1" applyBorder="1" applyAlignment="1">
      <alignment horizontal="left" vertical="top" wrapText="1"/>
    </xf>
    <xf numFmtId="0" fontId="26" fillId="37" borderId="39" xfId="56" applyFont="1" applyFill="1" applyBorder="1" applyAlignment="1">
      <alignment horizontal="left" vertical="center" shrinkToFit="1"/>
    </xf>
    <xf numFmtId="0" fontId="26" fillId="37" borderId="40" xfId="56" applyFont="1" applyFill="1" applyBorder="1" applyAlignment="1">
      <alignment horizontal="left" vertical="center" shrinkToFit="1"/>
    </xf>
    <xf numFmtId="0" fontId="26" fillId="37" borderId="43" xfId="56" applyFont="1" applyFill="1" applyBorder="1" applyAlignment="1">
      <alignment horizontal="left" vertical="center" shrinkToFit="1"/>
    </xf>
    <xf numFmtId="0" fontId="26" fillId="37" borderId="44" xfId="56" applyFont="1" applyFill="1" applyBorder="1" applyAlignment="1">
      <alignment vertical="center" shrinkToFit="1"/>
    </xf>
    <xf numFmtId="0" fontId="26" fillId="37" borderId="40" xfId="56" applyFont="1" applyFill="1" applyBorder="1" applyAlignment="1">
      <alignment vertical="center" shrinkToFit="1"/>
    </xf>
    <xf numFmtId="0" fontId="26" fillId="37" borderId="45" xfId="56" applyFont="1" applyFill="1" applyBorder="1" applyAlignment="1">
      <alignment vertical="center" shrinkToFit="1"/>
    </xf>
    <xf numFmtId="0" fontId="26" fillId="39" borderId="22" xfId="56" applyFont="1" applyFill="1" applyBorder="1" applyAlignment="1">
      <alignment horizontal="center" vertical="top"/>
    </xf>
    <xf numFmtId="0" fontId="26" fillId="39" borderId="26" xfId="56" applyFont="1" applyFill="1" applyBorder="1" applyAlignment="1">
      <alignment horizontal="center" vertical="top"/>
    </xf>
    <xf numFmtId="0" fontId="26" fillId="39" borderId="31" xfId="56" applyFont="1" applyFill="1" applyBorder="1" applyAlignment="1">
      <alignment horizontal="center" vertical="top"/>
    </xf>
    <xf numFmtId="179" fontId="26" fillId="36" borderId="38" xfId="57" applyNumberFormat="1" applyFont="1" applyFill="1" applyBorder="1" applyAlignment="1">
      <alignment horizontal="right" vertical="center"/>
    </xf>
    <xf numFmtId="0" fontId="26" fillId="36" borderId="27" xfId="56" applyFont="1" applyFill="1" applyBorder="1" applyAlignment="1">
      <alignment horizontal="left" vertical="center" shrinkToFit="1"/>
    </xf>
    <xf numFmtId="0" fontId="26" fillId="36" borderId="38" xfId="56" applyFont="1" applyFill="1" applyBorder="1" applyAlignment="1">
      <alignment horizontal="left" vertical="center" shrinkToFit="1"/>
    </xf>
    <xf numFmtId="0" fontId="26" fillId="36" borderId="41" xfId="56" applyFont="1" applyFill="1" applyBorder="1" applyAlignment="1">
      <alignment horizontal="left" vertical="center" shrinkToFit="1"/>
    </xf>
    <xf numFmtId="0" fontId="26" fillId="37" borderId="37" xfId="56" applyFont="1" applyFill="1" applyBorder="1" applyAlignment="1">
      <alignment vertical="center" shrinkToFit="1"/>
    </xf>
    <xf numFmtId="0" fontId="26" fillId="37" borderId="38" xfId="56" applyFont="1" applyFill="1" applyBorder="1" applyAlignment="1">
      <alignment vertical="center" shrinkToFit="1"/>
    </xf>
    <xf numFmtId="0" fontId="26" fillId="37" borderId="42" xfId="56" applyFont="1" applyFill="1" applyBorder="1" applyAlignment="1">
      <alignment vertical="center" shrinkToFit="1"/>
    </xf>
    <xf numFmtId="0" fontId="35" fillId="0" borderId="22" xfId="56" applyFont="1" applyBorder="1" applyAlignment="1">
      <alignment horizontal="left" vertical="center" wrapText="1"/>
    </xf>
    <xf numFmtId="0" fontId="35" fillId="0" borderId="26" xfId="56" applyFont="1" applyBorder="1" applyAlignment="1">
      <alignment horizontal="left" vertical="center" wrapText="1"/>
    </xf>
    <xf numFmtId="178" fontId="26" fillId="36" borderId="38" xfId="57" applyNumberFormat="1" applyFont="1" applyFill="1" applyBorder="1" applyAlignment="1">
      <alignment horizontal="right" vertical="center"/>
    </xf>
    <xf numFmtId="179" fontId="26" fillId="36" borderId="40" xfId="57" applyNumberFormat="1" applyFont="1" applyFill="1" applyBorder="1" applyAlignment="1">
      <alignment horizontal="right" vertical="center"/>
    </xf>
    <xf numFmtId="0" fontId="35" fillId="0" borderId="22" xfId="56" applyFont="1" applyBorder="1" applyAlignment="1">
      <alignment horizontal="left" vertical="top" wrapText="1"/>
    </xf>
    <xf numFmtId="0" fontId="25" fillId="0" borderId="0" xfId="56" applyFont="1" applyAlignment="1">
      <alignment horizontal="center" vertical="center"/>
    </xf>
    <xf numFmtId="0" fontId="38" fillId="0" borderId="16" xfId="56" applyFont="1" applyBorder="1" applyAlignment="1">
      <alignment horizontal="center" vertical="center"/>
    </xf>
    <xf numFmtId="0" fontId="38" fillId="0" borderId="17" xfId="56" applyFont="1" applyBorder="1" applyAlignment="1">
      <alignment horizontal="center" vertical="center"/>
    </xf>
    <xf numFmtId="0" fontId="38" fillId="0" borderId="18" xfId="56" applyFont="1" applyBorder="1" applyAlignment="1">
      <alignment horizontal="center" vertical="center"/>
    </xf>
    <xf numFmtId="0" fontId="26" fillId="33" borderId="16" xfId="52" applyFont="1" applyFill="1" applyBorder="1" applyAlignment="1">
      <alignment horizontal="left" vertical="center"/>
    </xf>
    <xf numFmtId="0" fontId="26" fillId="33" borderId="17" xfId="52" applyFont="1" applyFill="1" applyBorder="1" applyAlignment="1">
      <alignment horizontal="left" vertical="center"/>
    </xf>
    <xf numFmtId="0" fontId="26" fillId="37" borderId="17" xfId="52" applyFont="1" applyFill="1" applyBorder="1" applyAlignment="1">
      <alignment horizontal="left" vertical="center"/>
    </xf>
    <xf numFmtId="0" fontId="26" fillId="37" borderId="18" xfId="52" applyFont="1" applyFill="1" applyBorder="1" applyAlignment="1">
      <alignment horizontal="left" vertical="center"/>
    </xf>
    <xf numFmtId="0" fontId="26" fillId="37" borderId="22" xfId="52" applyFont="1" applyFill="1" applyBorder="1" applyAlignment="1">
      <alignment horizontal="left" vertical="top" wrapText="1"/>
    </xf>
    <xf numFmtId="0" fontId="26" fillId="37" borderId="26" xfId="52" applyFont="1" applyFill="1" applyBorder="1" applyAlignment="1">
      <alignment horizontal="left" vertical="top" wrapText="1"/>
    </xf>
    <xf numFmtId="0" fontId="26" fillId="37" borderId="31" xfId="52" applyFont="1" applyFill="1" applyBorder="1" applyAlignment="1">
      <alignment horizontal="left" vertical="top" wrapText="1"/>
    </xf>
    <xf numFmtId="0" fontId="35" fillId="0" borderId="40" xfId="52" applyFont="1" applyBorder="1" applyAlignment="1">
      <alignment horizontal="left" vertical="center" wrapText="1"/>
    </xf>
    <xf numFmtId="0" fontId="35" fillId="0" borderId="45" xfId="52" applyFont="1" applyBorder="1" applyAlignment="1">
      <alignment horizontal="left" vertical="center" wrapText="1"/>
    </xf>
    <xf numFmtId="0" fontId="26" fillId="38" borderId="22" xfId="52" applyFont="1" applyFill="1" applyBorder="1" applyAlignment="1">
      <alignment horizontal="center" vertical="top"/>
    </xf>
    <xf numFmtId="0" fontId="26" fillId="38" borderId="26" xfId="52" applyFont="1" applyFill="1" applyBorder="1" applyAlignment="1">
      <alignment horizontal="center" vertical="top"/>
    </xf>
    <xf numFmtId="0" fontId="26" fillId="0" borderId="40" xfId="52" applyFont="1" applyBorder="1" applyAlignment="1">
      <alignment horizontal="left" vertical="center" wrapText="1"/>
    </xf>
    <xf numFmtId="0" fontId="26" fillId="0" borderId="45" xfId="52" applyFont="1" applyBorder="1" applyAlignment="1">
      <alignment horizontal="left" vertical="center" wrapText="1"/>
    </xf>
    <xf numFmtId="0" fontId="26" fillId="0" borderId="22" xfId="52" applyFont="1" applyBorder="1" applyAlignment="1">
      <alignment horizontal="left" vertical="top" wrapText="1"/>
    </xf>
    <xf numFmtId="0" fontId="26" fillId="0" borderId="26" xfId="52" applyFont="1" applyBorder="1" applyAlignment="1">
      <alignment horizontal="left" vertical="top" wrapText="1"/>
    </xf>
    <xf numFmtId="0" fontId="26" fillId="41" borderId="26" xfId="52" applyFont="1" applyFill="1" applyBorder="1" applyAlignment="1">
      <alignment horizontal="center" vertical="center"/>
    </xf>
    <xf numFmtId="0" fontId="26" fillId="41" borderId="31" xfId="52" applyFont="1" applyFill="1" applyBorder="1" applyAlignment="1">
      <alignment horizontal="center" vertical="center"/>
    </xf>
    <xf numFmtId="0" fontId="26" fillId="38" borderId="31" xfId="52" applyFont="1" applyFill="1" applyBorder="1" applyAlignment="1">
      <alignment horizontal="center" vertical="top"/>
    </xf>
    <xf numFmtId="0" fontId="26" fillId="41" borderId="26" xfId="52" applyFont="1" applyFill="1" applyBorder="1" applyAlignment="1">
      <alignment horizontal="left" vertical="center"/>
    </xf>
    <xf numFmtId="0" fontId="26" fillId="41" borderId="31" xfId="52" applyFont="1" applyFill="1" applyBorder="1" applyAlignment="1">
      <alignment horizontal="left" vertical="center"/>
    </xf>
    <xf numFmtId="0" fontId="35" fillId="0" borderId="32" xfId="52" applyFont="1" applyBorder="1" applyAlignment="1">
      <alignment horizontal="left" vertical="center" wrapText="1"/>
    </xf>
    <xf numFmtId="0" fontId="35" fillId="0" borderId="46" xfId="52" applyFont="1" applyBorder="1" applyAlignment="1">
      <alignment horizontal="left" vertical="center" wrapText="1"/>
    </xf>
    <xf numFmtId="0" fontId="35" fillId="0" borderId="36" xfId="52" applyFont="1" applyBorder="1" applyAlignment="1">
      <alignment horizontal="left" vertical="center" wrapText="1"/>
    </xf>
    <xf numFmtId="0" fontId="26" fillId="37" borderId="40" xfId="52" applyFont="1" applyFill="1" applyBorder="1" applyAlignment="1">
      <alignment horizontal="left" vertical="center"/>
    </xf>
    <xf numFmtId="0" fontId="26" fillId="37" borderId="45" xfId="52" applyFont="1" applyFill="1" applyBorder="1" applyAlignment="1">
      <alignment horizontal="left" vertical="center"/>
    </xf>
    <xf numFmtId="0" fontId="26" fillId="0" borderId="40" xfId="52" applyFont="1" applyBorder="1" applyAlignment="1">
      <alignment horizontal="left" vertical="center"/>
    </xf>
    <xf numFmtId="0" fontId="35" fillId="0" borderId="38" xfId="52" applyFont="1" applyBorder="1" applyAlignment="1">
      <alignment horizontal="left" vertical="center" wrapText="1"/>
    </xf>
    <xf numFmtId="0" fontId="35" fillId="0" borderId="42" xfId="52" applyFont="1" applyBorder="1" applyAlignment="1">
      <alignment horizontal="left" vertical="center" wrapText="1"/>
    </xf>
    <xf numFmtId="0" fontId="26" fillId="0" borderId="45" xfId="52" applyFont="1" applyBorder="1" applyAlignment="1">
      <alignment horizontal="left" vertical="center"/>
    </xf>
    <xf numFmtId="0" fontId="26" fillId="33" borderId="18" xfId="52" applyFont="1" applyFill="1" applyBorder="1" applyAlignment="1">
      <alignment horizontal="left" vertical="center"/>
    </xf>
    <xf numFmtId="0" fontId="35" fillId="0" borderId="15" xfId="53" applyFont="1" applyBorder="1" applyAlignment="1">
      <alignment horizontal="left" vertical="center"/>
    </xf>
    <xf numFmtId="0" fontId="26" fillId="36" borderId="16" xfId="52" applyFont="1" applyFill="1" applyBorder="1" applyAlignment="1">
      <alignment horizontal="left" vertical="center"/>
    </xf>
    <xf numFmtId="0" fontId="26" fillId="36" borderId="17" xfId="52" applyFont="1" applyFill="1" applyBorder="1" applyAlignment="1">
      <alignment horizontal="left" vertical="center"/>
    </xf>
    <xf numFmtId="0" fontId="35" fillId="0" borderId="17" xfId="52" applyFont="1" applyBorder="1" applyAlignment="1">
      <alignment horizontal="left" vertical="center" wrapText="1"/>
    </xf>
    <xf numFmtId="0" fontId="35" fillId="0" borderId="18" xfId="52" applyFont="1" applyBorder="1" applyAlignment="1">
      <alignment horizontal="left" vertical="center" wrapText="1"/>
    </xf>
    <xf numFmtId="0" fontId="26" fillId="0" borderId="17" xfId="52" applyFont="1" applyBorder="1" applyAlignment="1">
      <alignment horizontal="left" vertical="center"/>
    </xf>
    <xf numFmtId="0" fontId="26" fillId="0" borderId="18" xfId="52" applyFont="1" applyBorder="1" applyAlignment="1">
      <alignment horizontal="left" vertical="center"/>
    </xf>
    <xf numFmtId="0" fontId="26" fillId="0" borderId="19" xfId="52" applyFont="1" applyBorder="1">
      <alignment vertical="center"/>
    </xf>
    <xf numFmtId="0" fontId="26" fillId="0" borderId="20" xfId="52" applyFont="1" applyBorder="1">
      <alignment vertical="center"/>
    </xf>
    <xf numFmtId="177" fontId="26" fillId="36" borderId="20" xfId="52" applyNumberFormat="1" applyFont="1" applyFill="1" applyBorder="1" applyAlignment="1">
      <alignment horizontal="left" vertical="center"/>
    </xf>
    <xf numFmtId="177" fontId="26" fillId="36" borderId="21" xfId="52" applyNumberFormat="1" applyFont="1" applyFill="1" applyBorder="1" applyAlignment="1">
      <alignment horizontal="left" vertical="center"/>
    </xf>
    <xf numFmtId="0" fontId="26" fillId="0" borderId="10" xfId="52" applyFont="1" applyBorder="1">
      <alignment vertical="center"/>
    </xf>
    <xf numFmtId="0" fontId="26" fillId="0" borderId="11" xfId="52" applyFont="1" applyBorder="1">
      <alignment vertical="center"/>
    </xf>
    <xf numFmtId="177" fontId="26" fillId="36" borderId="38" xfId="52" applyNumberFormat="1" applyFont="1" applyFill="1" applyBorder="1" applyAlignment="1">
      <alignment horizontal="left" vertical="center"/>
    </xf>
    <xf numFmtId="177" fontId="26" fillId="36" borderId="42" xfId="52" applyNumberFormat="1" applyFont="1" applyFill="1" applyBorder="1" applyAlignment="1">
      <alignment horizontal="left" vertical="center"/>
    </xf>
    <xf numFmtId="0" fontId="26" fillId="33" borderId="40" xfId="52" applyFont="1" applyFill="1" applyBorder="1" applyAlignment="1">
      <alignment vertical="center" wrapText="1"/>
    </xf>
    <xf numFmtId="0" fontId="26" fillId="33" borderId="45" xfId="52" applyFont="1" applyFill="1" applyBorder="1" applyAlignment="1">
      <alignment vertical="center" wrapText="1"/>
    </xf>
    <xf numFmtId="0" fontId="26" fillId="33" borderId="46" xfId="52" applyFont="1" applyFill="1" applyBorder="1" applyAlignment="1">
      <alignment vertical="center" wrapText="1"/>
    </xf>
    <xf numFmtId="0" fontId="26" fillId="33" borderId="36" xfId="52" applyFont="1" applyFill="1" applyBorder="1" applyAlignment="1">
      <alignment vertical="center" wrapText="1"/>
    </xf>
    <xf numFmtId="0" fontId="26" fillId="0" borderId="40" xfId="52" applyFont="1" applyBorder="1">
      <alignment vertical="center"/>
    </xf>
    <xf numFmtId="0" fontId="26" fillId="0" borderId="45" xfId="52" applyFont="1" applyBorder="1">
      <alignment vertical="center"/>
    </xf>
    <xf numFmtId="0" fontId="26" fillId="0" borderId="40" xfId="52" applyFont="1" applyBorder="1" applyAlignment="1">
      <alignment vertical="center" wrapText="1"/>
    </xf>
    <xf numFmtId="0" fontId="26" fillId="0" borderId="52" xfId="52" applyFont="1" applyBorder="1">
      <alignment vertical="center"/>
    </xf>
    <xf numFmtId="0" fontId="26" fillId="0" borderId="47" xfId="52" applyFont="1" applyBorder="1">
      <alignment vertical="center"/>
    </xf>
    <xf numFmtId="0" fontId="35" fillId="37" borderId="20" xfId="45" applyFont="1" applyFill="1" applyBorder="1" applyAlignment="1">
      <alignment vertical="center" wrapText="1"/>
    </xf>
    <xf numFmtId="0" fontId="35" fillId="37" borderId="21" xfId="45" applyFont="1" applyFill="1" applyBorder="1" applyAlignment="1">
      <alignment vertical="center" wrapText="1"/>
    </xf>
    <xf numFmtId="0" fontId="35" fillId="0" borderId="40" xfId="45" applyFont="1" applyBorder="1" applyAlignment="1">
      <alignment horizontal="left" vertical="center" wrapText="1"/>
    </xf>
    <xf numFmtId="0" fontId="35" fillId="0" borderId="26" xfId="52" applyFont="1" applyBorder="1" applyAlignment="1">
      <alignment horizontal="left" vertical="top" wrapText="1"/>
    </xf>
    <xf numFmtId="0" fontId="35" fillId="0" borderId="52" xfId="45" applyFont="1" applyBorder="1" applyAlignment="1">
      <alignment horizontal="left" vertical="center" wrapText="1"/>
    </xf>
    <xf numFmtId="0" fontId="42" fillId="36" borderId="51" xfId="45" applyFont="1" applyFill="1" applyBorder="1" applyAlignment="1">
      <alignment horizontal="center" vertical="center" wrapText="1"/>
    </xf>
    <xf numFmtId="0" fontId="42" fillId="36" borderId="52" xfId="45" applyFont="1" applyFill="1" applyBorder="1" applyAlignment="1">
      <alignment horizontal="center" vertical="center" wrapText="1"/>
    </xf>
    <xf numFmtId="0" fontId="35" fillId="0" borderId="22" xfId="52" applyFont="1" applyBorder="1" applyAlignment="1">
      <alignment horizontal="left" vertical="top" wrapText="1"/>
    </xf>
    <xf numFmtId="0" fontId="35" fillId="0" borderId="31" xfId="52" applyFont="1" applyBorder="1" applyAlignment="1">
      <alignment horizontal="left" vertical="top" wrapText="1"/>
    </xf>
    <xf numFmtId="0" fontId="26" fillId="36" borderId="39" xfId="52" applyFont="1" applyFill="1" applyBorder="1" applyAlignment="1">
      <alignment horizontal="left" vertical="center" shrinkToFit="1"/>
    </xf>
    <xf numFmtId="0" fontId="26" fillId="36" borderId="40" xfId="52" applyFont="1" applyFill="1" applyBorder="1" applyAlignment="1">
      <alignment horizontal="left" vertical="center" shrinkToFit="1"/>
    </xf>
    <xf numFmtId="0" fontId="26" fillId="36" borderId="43" xfId="52" applyFont="1" applyFill="1" applyBorder="1" applyAlignment="1">
      <alignment horizontal="left" vertical="center" shrinkToFit="1"/>
    </xf>
    <xf numFmtId="0" fontId="26" fillId="36" borderId="44" xfId="52" applyFont="1" applyFill="1" applyBorder="1" applyAlignment="1">
      <alignment horizontal="left" vertical="center" shrinkToFit="1"/>
    </xf>
    <xf numFmtId="0" fontId="26" fillId="36" borderId="45" xfId="52" applyFont="1" applyFill="1" applyBorder="1" applyAlignment="1">
      <alignment horizontal="left" vertical="center" shrinkToFit="1"/>
    </xf>
    <xf numFmtId="0" fontId="26" fillId="36" borderId="32" xfId="52" applyFont="1" applyFill="1" applyBorder="1" applyAlignment="1">
      <alignment horizontal="left" vertical="center" shrinkToFit="1"/>
    </xf>
    <xf numFmtId="0" fontId="26" fillId="36" borderId="46" xfId="52" applyFont="1" applyFill="1" applyBorder="1" applyAlignment="1">
      <alignment horizontal="left" vertical="center" shrinkToFit="1"/>
    </xf>
    <xf numFmtId="0" fontId="26" fillId="36" borderId="33" xfId="52" applyFont="1" applyFill="1" applyBorder="1" applyAlignment="1">
      <alignment horizontal="left" vertical="center" shrinkToFit="1"/>
    </xf>
    <xf numFmtId="0" fontId="26" fillId="36" borderId="35" xfId="52" applyFont="1" applyFill="1" applyBorder="1" applyAlignment="1">
      <alignment horizontal="left" vertical="center" shrinkToFit="1"/>
    </xf>
    <xf numFmtId="0" fontId="26" fillId="36" borderId="36" xfId="52" applyFont="1" applyFill="1" applyBorder="1" applyAlignment="1">
      <alignment horizontal="left" vertical="center" shrinkToFit="1"/>
    </xf>
    <xf numFmtId="179" fontId="26" fillId="36" borderId="17" xfId="54" applyNumberFormat="1" applyFont="1" applyFill="1" applyBorder="1" applyAlignment="1">
      <alignment vertical="center"/>
    </xf>
    <xf numFmtId="0" fontId="26" fillId="36" borderId="27" xfId="52" applyFont="1" applyFill="1" applyBorder="1" applyAlignment="1">
      <alignment horizontal="left" vertical="center" shrinkToFit="1"/>
    </xf>
    <xf numFmtId="0" fontId="26" fillId="36" borderId="38" xfId="52" applyFont="1" applyFill="1" applyBorder="1" applyAlignment="1">
      <alignment horizontal="left" vertical="center" shrinkToFit="1"/>
    </xf>
    <xf numFmtId="0" fontId="26" fillId="36" borderId="41" xfId="52" applyFont="1" applyFill="1" applyBorder="1" applyAlignment="1">
      <alignment horizontal="left" vertical="center" shrinkToFit="1"/>
    </xf>
    <xf numFmtId="0" fontId="26" fillId="36" borderId="37" xfId="52" applyFont="1" applyFill="1" applyBorder="1" applyAlignment="1">
      <alignment horizontal="left" vertical="center" shrinkToFit="1"/>
    </xf>
    <xf numFmtId="0" fontId="26" fillId="36" borderId="42" xfId="52" applyFont="1" applyFill="1" applyBorder="1" applyAlignment="1">
      <alignment horizontal="left" vertical="center" shrinkToFit="1"/>
    </xf>
    <xf numFmtId="180" fontId="26" fillId="36" borderId="38" xfId="54" applyNumberFormat="1" applyFont="1" applyFill="1" applyBorder="1" applyAlignment="1">
      <alignment horizontal="right" vertical="center"/>
    </xf>
    <xf numFmtId="179" fontId="26" fillId="36" borderId="46" xfId="54" applyNumberFormat="1" applyFont="1" applyFill="1" applyBorder="1" applyAlignment="1">
      <alignment vertical="center"/>
    </xf>
    <xf numFmtId="0" fontId="25" fillId="0" borderId="0" xfId="52" applyFont="1" applyAlignment="1">
      <alignment horizontal="center" vertical="center"/>
    </xf>
    <xf numFmtId="0" fontId="26" fillId="0" borderId="0" xfId="52" applyFont="1" applyAlignment="1">
      <alignment horizontal="center" vertical="center"/>
    </xf>
    <xf numFmtId="0" fontId="38" fillId="0" borderId="15" xfId="52" applyFont="1" applyBorder="1" applyAlignment="1">
      <alignment horizontal="center" vertical="center"/>
    </xf>
    <xf numFmtId="0" fontId="26" fillId="0" borderId="22" xfId="60" applyFont="1" applyBorder="1" applyAlignment="1">
      <alignment horizontal="left" vertical="top" wrapText="1"/>
    </xf>
    <xf numFmtId="0" fontId="26" fillId="0" borderId="26" xfId="60" applyFont="1" applyBorder="1" applyAlignment="1">
      <alignment horizontal="left" vertical="top" wrapText="1"/>
    </xf>
    <xf numFmtId="0" fontId="26" fillId="41" borderId="26" xfId="60" applyFont="1" applyFill="1" applyBorder="1" applyAlignment="1">
      <alignment horizontal="center" vertical="center"/>
    </xf>
    <xf numFmtId="0" fontId="26" fillId="41" borderId="31" xfId="60" applyFont="1" applyFill="1" applyBorder="1" applyAlignment="1">
      <alignment horizontal="center" vertical="center"/>
    </xf>
    <xf numFmtId="0" fontId="26" fillId="38" borderId="22" xfId="60" applyFont="1" applyFill="1" applyBorder="1" applyAlignment="1">
      <alignment horizontal="center" vertical="top"/>
    </xf>
    <xf numFmtId="0" fontId="26" fillId="38" borderId="26" xfId="60" applyFont="1" applyFill="1" applyBorder="1" applyAlignment="1">
      <alignment horizontal="center" vertical="top"/>
    </xf>
    <xf numFmtId="0" fontId="26" fillId="38" borderId="31" xfId="60" applyFont="1" applyFill="1" applyBorder="1" applyAlignment="1">
      <alignment horizontal="center" vertical="top"/>
    </xf>
    <xf numFmtId="0" fontId="26" fillId="41" borderId="26" xfId="60" applyFont="1" applyFill="1" applyBorder="1" applyAlignment="1">
      <alignment horizontal="left" vertical="center"/>
    </xf>
    <xf numFmtId="0" fontId="26" fillId="41" borderId="31" xfId="60" applyFont="1" applyFill="1" applyBorder="1" applyAlignment="1">
      <alignment horizontal="left" vertical="center"/>
    </xf>
    <xf numFmtId="0" fontId="35" fillId="0" borderId="32" xfId="60" applyFont="1" applyBorder="1" applyAlignment="1">
      <alignment horizontal="left" vertical="center" wrapText="1"/>
    </xf>
    <xf numFmtId="0" fontId="35" fillId="0" borderId="46" xfId="60" applyFont="1" applyBorder="1" applyAlignment="1">
      <alignment horizontal="left" vertical="center" wrapText="1"/>
    </xf>
    <xf numFmtId="0" fontId="35" fillId="0" borderId="36" xfId="60" applyFont="1" applyBorder="1" applyAlignment="1">
      <alignment horizontal="left" vertical="center" wrapText="1"/>
    </xf>
    <xf numFmtId="0" fontId="35" fillId="33" borderId="16" xfId="58" applyFont="1" applyFill="1" applyBorder="1" applyAlignment="1">
      <alignment horizontal="center" vertical="center"/>
    </xf>
    <xf numFmtId="0" fontId="35" fillId="33" borderId="17" xfId="58" applyFont="1" applyFill="1" applyBorder="1" applyAlignment="1">
      <alignment horizontal="center" vertical="center"/>
    </xf>
    <xf numFmtId="0" fontId="35" fillId="37" borderId="17" xfId="58" applyFont="1" applyFill="1" applyBorder="1" applyAlignment="1">
      <alignment horizontal="left" vertical="center"/>
    </xf>
    <xf numFmtId="0" fontId="35" fillId="37" borderId="18" xfId="58" applyFont="1" applyFill="1" applyBorder="1" applyAlignment="1">
      <alignment horizontal="left" vertical="center"/>
    </xf>
    <xf numFmtId="0" fontId="26" fillId="37" borderId="22" xfId="60" applyFont="1" applyFill="1" applyBorder="1" applyAlignment="1">
      <alignment horizontal="left" vertical="top" wrapText="1"/>
    </xf>
    <xf numFmtId="0" fontId="26" fillId="37" borderId="26" xfId="60" applyFont="1" applyFill="1" applyBorder="1" applyAlignment="1">
      <alignment horizontal="left" vertical="top" wrapText="1"/>
    </xf>
    <xf numFmtId="0" fontId="26" fillId="37" borderId="31" xfId="60" applyFont="1" applyFill="1" applyBorder="1" applyAlignment="1">
      <alignment horizontal="left" vertical="top" wrapText="1"/>
    </xf>
    <xf numFmtId="0" fontId="35" fillId="0" borderId="40" xfId="60" applyFont="1" applyBorder="1" applyAlignment="1">
      <alignment horizontal="left" vertical="center" wrapText="1"/>
    </xf>
    <xf numFmtId="0" fontId="35" fillId="0" borderId="45" xfId="60" applyFont="1" applyBorder="1" applyAlignment="1">
      <alignment horizontal="left" vertical="center" wrapText="1"/>
    </xf>
    <xf numFmtId="0" fontId="35" fillId="0" borderId="22" xfId="58" applyFont="1" applyBorder="1" applyAlignment="1">
      <alignment horizontal="left" vertical="top" wrapText="1"/>
    </xf>
    <xf numFmtId="0" fontId="35" fillId="0" borderId="26" xfId="58" applyFont="1" applyBorder="1" applyAlignment="1">
      <alignment horizontal="left" vertical="top" wrapText="1"/>
    </xf>
    <xf numFmtId="0" fontId="26" fillId="38" borderId="22" xfId="58" applyFont="1" applyFill="1" applyBorder="1" applyAlignment="1">
      <alignment horizontal="center" vertical="top"/>
    </xf>
    <xf numFmtId="0" fontId="26" fillId="38" borderId="26" xfId="58" applyFont="1" applyFill="1" applyBorder="1" applyAlignment="1">
      <alignment horizontal="center" vertical="top"/>
    </xf>
    <xf numFmtId="0" fontId="26" fillId="37" borderId="22" xfId="58" applyFont="1" applyFill="1" applyBorder="1" applyAlignment="1">
      <alignment horizontal="left" vertical="top" wrapText="1"/>
    </xf>
    <xf numFmtId="0" fontId="26" fillId="37" borderId="26" xfId="58" applyFont="1" applyFill="1" applyBorder="1" applyAlignment="1">
      <alignment horizontal="left" vertical="top" wrapText="1"/>
    </xf>
    <xf numFmtId="0" fontId="26" fillId="37" borderId="31" xfId="58" applyFont="1" applyFill="1" applyBorder="1" applyAlignment="1">
      <alignment horizontal="left" vertical="top" wrapText="1"/>
    </xf>
    <xf numFmtId="0" fontId="35" fillId="0" borderId="40" xfId="58" applyFont="1" applyBorder="1" applyAlignment="1">
      <alignment horizontal="left" vertical="center" wrapText="1"/>
    </xf>
    <xf numFmtId="0" fontId="35" fillId="0" borderId="45" xfId="58" applyFont="1" applyBorder="1" applyAlignment="1">
      <alignment horizontal="left" vertical="center" wrapText="1"/>
    </xf>
    <xf numFmtId="0" fontId="35" fillId="0" borderId="38" xfId="60" applyFont="1" applyBorder="1" applyAlignment="1">
      <alignment horizontal="left" vertical="center" wrapText="1"/>
    </xf>
    <xf numFmtId="0" fontId="35" fillId="0" borderId="42" xfId="60" applyFont="1" applyBorder="1" applyAlignment="1">
      <alignment horizontal="left" vertical="center" wrapText="1"/>
    </xf>
    <xf numFmtId="0" fontId="35" fillId="37" borderId="40" xfId="58" applyFont="1" applyFill="1" applyBorder="1" applyAlignment="1">
      <alignment horizontal="left" vertical="center"/>
    </xf>
    <xf numFmtId="0" fontId="35" fillId="37" borderId="45" xfId="58" applyFont="1" applyFill="1" applyBorder="1" applyAlignment="1">
      <alignment horizontal="left" vertical="center"/>
    </xf>
    <xf numFmtId="0" fontId="35" fillId="0" borderId="40" xfId="58" applyFont="1" applyBorder="1" applyAlignment="1">
      <alignment horizontal="left" vertical="center"/>
    </xf>
    <xf numFmtId="0" fontId="35" fillId="0" borderId="45" xfId="58" applyFont="1" applyBorder="1" applyAlignment="1">
      <alignment horizontal="left" vertical="center"/>
    </xf>
    <xf numFmtId="0" fontId="26" fillId="36" borderId="16" xfId="60" applyFont="1" applyFill="1" applyBorder="1" applyAlignment="1">
      <alignment horizontal="left" vertical="center"/>
    </xf>
    <xf numFmtId="0" fontId="26" fillId="36" borderId="17" xfId="60" applyFont="1" applyFill="1" applyBorder="1" applyAlignment="1">
      <alignment horizontal="left" vertical="center"/>
    </xf>
    <xf numFmtId="0" fontId="26" fillId="0" borderId="17" xfId="60" applyFont="1" applyBorder="1" applyAlignment="1">
      <alignment horizontal="left" vertical="center"/>
    </xf>
    <xf numFmtId="0" fontId="26" fillId="0" borderId="18" xfId="60" applyFont="1" applyBorder="1" applyAlignment="1">
      <alignment horizontal="left" vertical="center"/>
    </xf>
    <xf numFmtId="0" fontId="35" fillId="0" borderId="17" xfId="60" applyFont="1" applyBorder="1" applyAlignment="1">
      <alignment horizontal="left" vertical="center" wrapText="1"/>
    </xf>
    <xf numFmtId="0" fontId="35" fillId="0" borderId="18" xfId="60" applyFont="1" applyBorder="1" applyAlignment="1">
      <alignment horizontal="left" vertical="center" wrapText="1"/>
    </xf>
    <xf numFmtId="0" fontId="26" fillId="38" borderId="31" xfId="58" applyFont="1" applyFill="1" applyBorder="1" applyAlignment="1">
      <alignment horizontal="center" vertical="top"/>
    </xf>
    <xf numFmtId="0" fontId="35" fillId="33" borderId="18" xfId="58" applyFont="1" applyFill="1" applyBorder="1" applyAlignment="1">
      <alignment horizontal="center" vertical="center"/>
    </xf>
    <xf numFmtId="0" fontId="35" fillId="0" borderId="15" xfId="58" applyFont="1" applyBorder="1" applyAlignment="1">
      <alignment horizontal="left" vertical="center"/>
    </xf>
    <xf numFmtId="0" fontId="35" fillId="36" borderId="16" xfId="58" applyFont="1" applyFill="1" applyBorder="1" applyAlignment="1">
      <alignment horizontal="left" vertical="center"/>
    </xf>
    <xf numFmtId="0" fontId="35" fillId="36" borderId="17" xfId="58" applyFont="1" applyFill="1" applyBorder="1" applyAlignment="1">
      <alignment horizontal="left" vertical="center"/>
    </xf>
    <xf numFmtId="0" fontId="35" fillId="0" borderId="17" xfId="58" applyFont="1" applyBorder="1" applyAlignment="1">
      <alignment horizontal="left" vertical="center" wrapText="1"/>
    </xf>
    <xf numFmtId="0" fontId="35" fillId="0" borderId="18" xfId="58" applyFont="1" applyBorder="1" applyAlignment="1">
      <alignment horizontal="left" vertical="center" wrapText="1"/>
    </xf>
    <xf numFmtId="0" fontId="35" fillId="0" borderId="19" xfId="58" applyFont="1" applyBorder="1">
      <alignment vertical="center"/>
    </xf>
    <xf numFmtId="0" fontId="35" fillId="0" borderId="20" xfId="58" applyFont="1" applyBorder="1">
      <alignment vertical="center"/>
    </xf>
    <xf numFmtId="177" fontId="35" fillId="36" borderId="20" xfId="58" applyNumberFormat="1" applyFont="1" applyFill="1" applyBorder="1" applyAlignment="1">
      <alignment horizontal="left" vertical="center"/>
    </xf>
    <xf numFmtId="177" fontId="35" fillId="36" borderId="21" xfId="58" applyNumberFormat="1" applyFont="1" applyFill="1" applyBorder="1" applyAlignment="1">
      <alignment horizontal="left" vertical="center"/>
    </xf>
    <xf numFmtId="0" fontId="35" fillId="33" borderId="46" xfId="58" applyFont="1" applyFill="1" applyBorder="1" applyAlignment="1">
      <alignment vertical="center" wrapText="1"/>
    </xf>
    <xf numFmtId="0" fontId="35" fillId="33" borderId="36" xfId="58" applyFont="1" applyFill="1" applyBorder="1" applyAlignment="1">
      <alignment vertical="center" wrapText="1"/>
    </xf>
    <xf numFmtId="0" fontId="35" fillId="0" borderId="10" xfId="58" applyFont="1" applyBorder="1">
      <alignment vertical="center"/>
    </xf>
    <xf numFmtId="0" fontId="35" fillId="0" borderId="11" xfId="58" applyFont="1" applyBorder="1">
      <alignment vertical="center"/>
    </xf>
    <xf numFmtId="177" fontId="35" fillId="36" borderId="38" xfId="58" applyNumberFormat="1" applyFont="1" applyFill="1" applyBorder="1" applyAlignment="1">
      <alignment horizontal="left" vertical="center"/>
    </xf>
    <xf numFmtId="177" fontId="35" fillId="36" borderId="42" xfId="58" applyNumberFormat="1" applyFont="1" applyFill="1" applyBorder="1" applyAlignment="1">
      <alignment horizontal="left" vertical="center"/>
    </xf>
    <xf numFmtId="0" fontId="35" fillId="33" borderId="40" xfId="58" applyFont="1" applyFill="1" applyBorder="1" applyAlignment="1">
      <alignment vertical="center" wrapText="1"/>
    </xf>
    <xf numFmtId="0" fontId="35" fillId="33" borderId="45" xfId="58" applyFont="1" applyFill="1" applyBorder="1" applyAlignment="1">
      <alignment vertical="center" wrapText="1"/>
    </xf>
    <xf numFmtId="0" fontId="35" fillId="0" borderId="40" xfId="58" applyFont="1" applyBorder="1">
      <alignment vertical="center"/>
    </xf>
    <xf numFmtId="0" fontId="35" fillId="0" borderId="45" xfId="58" applyFont="1" applyBorder="1">
      <alignment vertical="center"/>
    </xf>
    <xf numFmtId="0" fontId="35" fillId="0" borderId="40" xfId="58" applyFont="1" applyBorder="1" applyAlignment="1">
      <alignment vertical="center" wrapText="1"/>
    </xf>
    <xf numFmtId="0" fontId="35" fillId="0" borderId="52" xfId="58" applyFont="1" applyBorder="1">
      <alignment vertical="center"/>
    </xf>
    <xf numFmtId="0" fontId="35" fillId="0" borderId="47" xfId="58" applyFont="1" applyBorder="1">
      <alignment vertical="center"/>
    </xf>
    <xf numFmtId="0" fontId="35" fillId="0" borderId="26" xfId="58" applyFont="1" applyBorder="1" applyAlignment="1">
      <alignment horizontal="left" vertical="center" wrapText="1"/>
    </xf>
    <xf numFmtId="0" fontId="35" fillId="0" borderId="31" xfId="58" applyFont="1" applyBorder="1" applyAlignment="1">
      <alignment horizontal="left" vertical="top" wrapText="1"/>
    </xf>
    <xf numFmtId="0" fontId="35" fillId="36" borderId="39" xfId="58" applyFont="1" applyFill="1" applyBorder="1" applyAlignment="1">
      <alignment horizontal="left" vertical="center" shrinkToFit="1"/>
    </xf>
    <xf numFmtId="0" fontId="35" fillId="36" borderId="40" xfId="58" applyFont="1" applyFill="1" applyBorder="1" applyAlignment="1">
      <alignment horizontal="left" vertical="center" shrinkToFit="1"/>
    </xf>
    <xf numFmtId="0" fontId="35" fillId="36" borderId="43" xfId="58" applyFont="1" applyFill="1" applyBorder="1" applyAlignment="1">
      <alignment horizontal="left" vertical="center" shrinkToFit="1"/>
    </xf>
    <xf numFmtId="0" fontId="35" fillId="36" borderId="44" xfId="58" applyFont="1" applyFill="1" applyBorder="1" applyAlignment="1">
      <alignment horizontal="left" vertical="center" shrinkToFit="1"/>
    </xf>
    <xf numFmtId="0" fontId="35" fillId="36" borderId="45" xfId="58" applyFont="1" applyFill="1" applyBorder="1" applyAlignment="1">
      <alignment horizontal="left" vertical="center" shrinkToFit="1"/>
    </xf>
    <xf numFmtId="0" fontId="35" fillId="36" borderId="32" xfId="58" applyFont="1" applyFill="1" applyBorder="1" applyAlignment="1">
      <alignment horizontal="left" vertical="center" shrinkToFit="1"/>
    </xf>
    <xf numFmtId="0" fontId="35" fillId="36" borderId="46" xfId="58" applyFont="1" applyFill="1" applyBorder="1" applyAlignment="1">
      <alignment horizontal="left" vertical="center" shrinkToFit="1"/>
    </xf>
    <xf numFmtId="0" fontId="35" fillId="36" borderId="33" xfId="58" applyFont="1" applyFill="1" applyBorder="1" applyAlignment="1">
      <alignment horizontal="left" vertical="center" shrinkToFit="1"/>
    </xf>
    <xf numFmtId="0" fontId="35" fillId="36" borderId="35" xfId="58" applyFont="1" applyFill="1" applyBorder="1" applyAlignment="1">
      <alignment horizontal="left" vertical="center" shrinkToFit="1"/>
    </xf>
    <xf numFmtId="0" fontId="35" fillId="36" borderId="36" xfId="58" applyFont="1" applyFill="1" applyBorder="1" applyAlignment="1">
      <alignment horizontal="left" vertical="center" shrinkToFit="1"/>
    </xf>
    <xf numFmtId="179" fontId="35" fillId="36" borderId="17" xfId="59" applyNumberFormat="1" applyFont="1" applyFill="1" applyBorder="1" applyAlignment="1">
      <alignment vertical="center"/>
    </xf>
    <xf numFmtId="0" fontId="35" fillId="36" borderId="27" xfId="58" applyFont="1" applyFill="1" applyBorder="1" applyAlignment="1">
      <alignment horizontal="left" vertical="center" shrinkToFit="1"/>
    </xf>
    <xf numFmtId="0" fontId="35" fillId="36" borderId="38" xfId="58" applyFont="1" applyFill="1" applyBorder="1" applyAlignment="1">
      <alignment horizontal="left" vertical="center" shrinkToFit="1"/>
    </xf>
    <xf numFmtId="0" fontId="35" fillId="36" borderId="41" xfId="58" applyFont="1" applyFill="1" applyBorder="1" applyAlignment="1">
      <alignment horizontal="left" vertical="center" shrinkToFit="1"/>
    </xf>
    <xf numFmtId="0" fontId="35" fillId="36" borderId="37" xfId="58" applyFont="1" applyFill="1" applyBorder="1" applyAlignment="1">
      <alignment horizontal="left" vertical="center" shrinkToFit="1"/>
    </xf>
    <xf numFmtId="0" fontId="35" fillId="36" borderId="42" xfId="58" applyFont="1" applyFill="1" applyBorder="1" applyAlignment="1">
      <alignment horizontal="left" vertical="center" shrinkToFit="1"/>
    </xf>
    <xf numFmtId="0" fontId="35" fillId="0" borderId="22" xfId="58" applyFont="1" applyBorder="1" applyAlignment="1">
      <alignment horizontal="left" vertical="center" wrapText="1"/>
    </xf>
    <xf numFmtId="0" fontId="35" fillId="0" borderId="31" xfId="58" applyFont="1" applyBorder="1" applyAlignment="1">
      <alignment horizontal="left" vertical="center" wrapText="1"/>
    </xf>
    <xf numFmtId="180" fontId="35" fillId="36" borderId="38" xfId="59" applyNumberFormat="1" applyFont="1" applyFill="1" applyBorder="1" applyAlignment="1">
      <alignment horizontal="right" vertical="center"/>
    </xf>
    <xf numFmtId="0" fontId="25" fillId="0" borderId="0" xfId="58" applyFont="1" applyAlignment="1">
      <alignment horizontal="center" vertical="center"/>
    </xf>
    <xf numFmtId="0" fontId="26" fillId="0" borderId="0" xfId="58" applyFont="1" applyAlignment="1">
      <alignment horizontal="center" vertical="center"/>
    </xf>
    <xf numFmtId="0" fontId="44" fillId="0" borderId="15" xfId="58" applyFont="1" applyBorder="1" applyAlignment="1">
      <alignment horizontal="center" vertical="center"/>
    </xf>
    <xf numFmtId="179" fontId="35" fillId="36" borderId="46" xfId="59" applyNumberFormat="1" applyFont="1" applyFill="1" applyBorder="1" applyAlignment="1">
      <alignment vertical="center"/>
    </xf>
  </cellXfs>
  <cellStyles count="6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4" xfId="44" xr:uid="{6920A127-C282-4ED6-B666-5C581A71BBFC}"/>
    <cellStyle name="桁区切り 4 2" xfId="51" xr:uid="{4B8C3CB3-9D24-4FE3-BF95-820DE217B5A8}"/>
    <cellStyle name="桁区切り 4 2 2" xfId="57" xr:uid="{CFEEFA79-6FDE-498F-831A-52C4661C99DC}"/>
    <cellStyle name="桁区切り 5" xfId="49" xr:uid="{012B0786-1C24-4258-B5F6-BDA1292F3D98}"/>
    <cellStyle name="桁区切り 5 2" xfId="55" xr:uid="{17354B6C-89BD-4767-936E-F048CB3ACD5A}"/>
    <cellStyle name="桁区切り 5 2 2" xfId="59" xr:uid="{6A7CC793-0D2B-4C01-B02F-69258F961A13}"/>
    <cellStyle name="桁区切り 6" xfId="48" xr:uid="{31A6B73E-78C2-4C0B-9FBF-379E91125DC3}"/>
    <cellStyle name="桁区切り 6 2" xfId="54" xr:uid="{24466A2A-9754-45E8-B544-E4695FAD8C8C}"/>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47" xr:uid="{82337CB2-E27A-456F-8C78-52F1E8E8FD1A}"/>
    <cellStyle name="標準 10 2" xfId="53" xr:uid="{2AB013F9-4491-4D87-A35A-F356D74F2A1D}"/>
    <cellStyle name="標準 10 2 2" xfId="58" xr:uid="{9039B21A-18D8-4A8B-AB2C-D5C9F176A523}"/>
    <cellStyle name="標準 11" xfId="46" xr:uid="{41EB5A74-42E1-434A-A5F1-2446A84E2379}"/>
    <cellStyle name="標準 11 2 2" xfId="52" xr:uid="{3DB87281-C664-4999-9207-911E4B90D0EA}"/>
    <cellStyle name="標準 11 2 2 2" xfId="60" xr:uid="{661EE469-1ABA-4CF1-918B-507C61FFE5D9}"/>
    <cellStyle name="標準 12" xfId="42" xr:uid="{FA460E52-FD94-4E43-B082-ADD3F8691E36}"/>
    <cellStyle name="標準 2 2" xfId="45" xr:uid="{7DE3BF47-7D5A-46EC-92C5-0762B8B25D79}"/>
    <cellStyle name="標準 9" xfId="43" xr:uid="{37CCA25A-3DA1-4CE9-8F89-F1174AEE868F}"/>
    <cellStyle name="標準 9 3" xfId="50" xr:uid="{807AE0F1-10C2-42AF-A8DA-05802286792C}"/>
    <cellStyle name="標準 9 3 2" xfId="56" xr:uid="{4BD7B0D0-C0F5-49D4-A7D7-F4F2C566F11D}"/>
    <cellStyle name="良い" xfId="6" builtinId="26" customBuiltin="1"/>
  </cellStyles>
  <dxfs count="29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7" tint="0.79998168889431442"/>
        </patternFill>
      </fill>
    </dxf>
    <dxf>
      <fill>
        <patternFill>
          <bgColor theme="7" tint="0.79998168889431442"/>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24994659260841701"/>
        </patternFill>
      </fill>
    </dxf>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45"/>
  <sheetViews>
    <sheetView showGridLines="0" tabSelected="1" zoomScaleNormal="100" workbookViewId="0"/>
  </sheetViews>
  <sheetFormatPr defaultColWidth="9" defaultRowHeight="18" outlineLevelRow="1"/>
  <cols>
    <col min="1" max="2" width="2.59765625" style="1" customWidth="1"/>
    <col min="3" max="4" width="13.59765625" style="1" customWidth="1"/>
    <col min="5" max="5" width="14.59765625" style="1" customWidth="1"/>
    <col min="6" max="6" width="16.59765625" style="1" customWidth="1"/>
    <col min="7" max="7" width="14.59765625" style="1" customWidth="1"/>
    <col min="8" max="8" width="8.796875" style="1" customWidth="1"/>
    <col min="9" max="9" width="15.296875" style="1" customWidth="1"/>
    <col min="10" max="10" width="2.59765625" style="1" customWidth="1"/>
    <col min="11" max="12" width="3.296875" style="1" customWidth="1"/>
    <col min="13" max="13" width="9" style="4"/>
    <col min="14" max="14" width="30.59765625" style="52" customWidth="1"/>
    <col min="15" max="15" width="9" style="4"/>
    <col min="16" max="16384" width="9" style="1"/>
  </cols>
  <sheetData>
    <row r="1" spans="2:16">
      <c r="B1" s="409" t="s">
        <v>0</v>
      </c>
      <c r="C1" s="410"/>
      <c r="D1" s="410"/>
      <c r="E1" s="410"/>
      <c r="F1" s="410"/>
      <c r="G1" s="410"/>
      <c r="H1" s="410"/>
      <c r="I1" s="410"/>
    </row>
    <row r="2" spans="2:16" s="2" customFormat="1" ht="16.2">
      <c r="B2" s="411"/>
      <c r="C2" s="412"/>
      <c r="D2" s="412"/>
      <c r="E2" s="412"/>
      <c r="F2" s="412"/>
      <c r="G2" s="412"/>
      <c r="H2" s="412"/>
      <c r="I2" s="412"/>
      <c r="J2" s="413"/>
      <c r="M2" s="3" t="s">
        <v>1</v>
      </c>
      <c r="N2" s="50" t="s">
        <v>2</v>
      </c>
      <c r="O2" s="4"/>
      <c r="P2" s="4"/>
    </row>
    <row r="3" spans="2:16" s="2" customFormat="1" ht="16.2">
      <c r="B3" s="5"/>
      <c r="C3" s="6"/>
      <c r="D3" s="381" t="s">
        <v>3</v>
      </c>
      <c r="E3" s="381"/>
      <c r="F3" s="381"/>
      <c r="G3" s="7"/>
      <c r="H3" s="8"/>
      <c r="I3" s="8"/>
      <c r="J3" s="9"/>
      <c r="K3" s="10"/>
      <c r="L3" s="10"/>
      <c r="M3" s="11" t="s">
        <v>4</v>
      </c>
      <c r="N3" s="51"/>
      <c r="O3" s="4" t="s">
        <v>5</v>
      </c>
      <c r="P3" s="4"/>
    </row>
    <row r="4" spans="2:16" s="2" customFormat="1" ht="7.5" customHeight="1">
      <c r="B4" s="5"/>
      <c r="C4" s="6"/>
      <c r="D4" s="12"/>
      <c r="E4" s="12"/>
      <c r="G4" s="12"/>
      <c r="H4" s="414"/>
      <c r="I4" s="414"/>
      <c r="J4" s="9"/>
      <c r="K4" s="10"/>
      <c r="L4" s="10"/>
      <c r="M4" s="11"/>
      <c r="N4" s="51"/>
      <c r="O4" s="4"/>
      <c r="P4" s="4"/>
    </row>
    <row r="5" spans="2:16" s="10" customFormat="1" ht="15">
      <c r="B5" s="13"/>
      <c r="C5" s="8"/>
      <c r="D5" s="8"/>
      <c r="E5" s="8"/>
      <c r="F5" s="8"/>
      <c r="G5" s="14"/>
      <c r="H5" s="415">
        <v>45383</v>
      </c>
      <c r="I5" s="415"/>
      <c r="J5" s="9"/>
      <c r="M5" s="15" t="s">
        <v>6</v>
      </c>
      <c r="N5" s="51" t="str">
        <f>IF(H5="","（エラー）未入力","（正常）入力済み")</f>
        <v>（正常）入力済み</v>
      </c>
      <c r="O5" s="4" t="s">
        <v>7</v>
      </c>
      <c r="P5" s="4"/>
    </row>
    <row r="6" spans="2:16" s="10" customFormat="1" ht="7.5" customHeight="1">
      <c r="B6" s="16"/>
      <c r="C6" s="14"/>
      <c r="D6" s="14"/>
      <c r="E6" s="14"/>
      <c r="F6" s="14"/>
      <c r="G6" s="14"/>
      <c r="H6" s="17"/>
      <c r="I6" s="18"/>
      <c r="J6" s="9"/>
      <c r="M6" s="11"/>
      <c r="N6" s="51"/>
      <c r="O6" s="4"/>
      <c r="P6" s="4"/>
    </row>
    <row r="7" spans="2:16" s="10" customFormat="1" ht="15">
      <c r="B7" s="416" t="s">
        <v>657</v>
      </c>
      <c r="C7" s="417"/>
      <c r="D7" s="19" t="s">
        <v>8</v>
      </c>
      <c r="E7" s="19"/>
      <c r="F7" s="19"/>
      <c r="G7" s="19"/>
      <c r="H7" s="19"/>
      <c r="I7" s="19"/>
      <c r="J7" s="20"/>
      <c r="M7" s="11"/>
      <c r="N7" s="51"/>
      <c r="O7" s="4"/>
      <c r="P7" s="4"/>
    </row>
    <row r="8" spans="2:16" s="10" customFormat="1" ht="15">
      <c r="B8" s="21"/>
      <c r="C8" s="19"/>
      <c r="D8" s="19"/>
      <c r="E8" s="19"/>
      <c r="F8" s="57" t="s">
        <v>9</v>
      </c>
      <c r="G8" s="407" t="s">
        <v>695</v>
      </c>
      <c r="H8" s="407"/>
      <c r="I8" s="407"/>
      <c r="J8" s="20"/>
      <c r="M8" s="15" t="s">
        <v>6</v>
      </c>
      <c r="N8" s="51" t="str">
        <f>IF(G8="","（エラー）未入力","（正常）入力済み")</f>
        <v>（正常）入力済み</v>
      </c>
      <c r="O8" s="4" t="s">
        <v>10</v>
      </c>
      <c r="P8" s="4"/>
    </row>
    <row r="9" spans="2:16" s="10" customFormat="1" ht="15">
      <c r="B9" s="21"/>
      <c r="C9" s="19"/>
      <c r="D9" s="19"/>
      <c r="E9" s="19"/>
      <c r="F9" s="57" t="s">
        <v>11</v>
      </c>
      <c r="G9" s="408" t="s">
        <v>696</v>
      </c>
      <c r="H9" s="408"/>
      <c r="I9" s="408"/>
      <c r="J9" s="20"/>
      <c r="M9" s="11" t="s">
        <v>12</v>
      </c>
      <c r="N9" s="51" t="str">
        <f>IF(G9="","（注意）未入力","（正常）入力済み")</f>
        <v>（正常）入力済み</v>
      </c>
      <c r="O9" s="4" t="s">
        <v>13</v>
      </c>
      <c r="P9" s="4"/>
    </row>
    <row r="10" spans="2:16" s="10" customFormat="1" ht="15">
      <c r="B10" s="21"/>
      <c r="C10" s="19"/>
      <c r="D10" s="19"/>
      <c r="E10" s="19"/>
      <c r="F10" s="57"/>
      <c r="G10" s="407" t="s">
        <v>697</v>
      </c>
      <c r="H10" s="407"/>
      <c r="I10" s="407"/>
      <c r="J10" s="20"/>
      <c r="M10" s="15" t="s">
        <v>6</v>
      </c>
      <c r="N10" s="51" t="str">
        <f>IF(G10="","（エラー）未入力","（正常）入力済み")</f>
        <v>（正常）入力済み</v>
      </c>
      <c r="O10" s="4" t="s">
        <v>14</v>
      </c>
      <c r="P10" s="4"/>
    </row>
    <row r="11" spans="2:16" s="10" customFormat="1" ht="15">
      <c r="B11" s="22"/>
      <c r="C11" s="381" t="s">
        <v>15</v>
      </c>
      <c r="D11" s="381"/>
      <c r="E11" s="381"/>
      <c r="F11" s="381"/>
      <c r="G11" s="381"/>
      <c r="H11" s="381"/>
      <c r="I11" s="381"/>
      <c r="J11" s="23"/>
      <c r="M11" s="11"/>
      <c r="N11" s="51"/>
      <c r="O11" s="24" t="s">
        <v>16</v>
      </c>
      <c r="P11" s="4"/>
    </row>
    <row r="12" spans="2:16" s="10" customFormat="1" ht="7.5" customHeight="1">
      <c r="B12" s="22"/>
      <c r="C12" s="25"/>
      <c r="D12" s="25"/>
      <c r="E12" s="25"/>
      <c r="F12" s="25"/>
      <c r="G12" s="25"/>
      <c r="H12" s="25"/>
      <c r="I12" s="25"/>
      <c r="J12" s="23"/>
      <c r="M12" s="4"/>
      <c r="N12" s="52"/>
      <c r="O12" s="4"/>
      <c r="P12" s="4"/>
    </row>
    <row r="13" spans="2:16" s="2" customFormat="1" ht="15" customHeight="1">
      <c r="B13" s="13"/>
      <c r="C13" s="381" t="s">
        <v>17</v>
      </c>
      <c r="D13" s="381"/>
      <c r="E13" s="381"/>
      <c r="F13" s="378" t="s">
        <v>18</v>
      </c>
      <c r="G13" s="378"/>
      <c r="H13" s="378"/>
      <c r="I13" s="8" t="s">
        <v>19</v>
      </c>
      <c r="J13" s="9"/>
      <c r="M13" s="15" t="s">
        <v>6</v>
      </c>
      <c r="N13" s="51" t="str">
        <f>IF(F13="","（エラー）未入力","（正常）入力済み")</f>
        <v>（正常）入力済み</v>
      </c>
      <c r="O13" s="4"/>
      <c r="P13" s="4"/>
    </row>
    <row r="14" spans="2:16" s="2" customFormat="1" ht="15">
      <c r="B14" s="13"/>
      <c r="C14" s="382" t="s">
        <v>20</v>
      </c>
      <c r="D14" s="382"/>
      <c r="E14" s="382"/>
      <c r="F14" s="382"/>
      <c r="G14" s="382"/>
      <c r="H14" s="382"/>
      <c r="I14" s="382"/>
      <c r="J14" s="9"/>
      <c r="M14" s="11"/>
      <c r="N14" s="52"/>
      <c r="O14" s="4"/>
      <c r="P14" s="4"/>
    </row>
    <row r="15" spans="2:16" s="2" customFormat="1" ht="8.1" customHeight="1">
      <c r="B15" s="22"/>
      <c r="C15" s="26"/>
      <c r="D15" s="26"/>
      <c r="E15" s="26"/>
      <c r="F15" s="26"/>
      <c r="G15" s="26"/>
      <c r="H15" s="26"/>
      <c r="I15" s="26"/>
      <c r="J15" s="23"/>
      <c r="M15" s="11"/>
      <c r="N15" s="52"/>
      <c r="O15" s="4"/>
      <c r="P15" s="4"/>
    </row>
    <row r="16" spans="2:16" customFormat="1">
      <c r="B16" s="13"/>
      <c r="C16" s="383" t="s">
        <v>21</v>
      </c>
      <c r="D16" s="383"/>
      <c r="E16" s="384" t="s">
        <v>698</v>
      </c>
      <c r="F16" s="385"/>
      <c r="G16" s="385"/>
      <c r="H16" s="385"/>
      <c r="I16" s="386"/>
      <c r="J16" s="27"/>
      <c r="K16" s="2"/>
      <c r="L16" s="2"/>
      <c r="M16" s="15" t="s">
        <v>6</v>
      </c>
      <c r="N16" s="51" t="str">
        <f>IF(E16="","（エラー）未入力","（正常）入力済み")</f>
        <v>（正常）入力済み</v>
      </c>
      <c r="O16" s="4"/>
      <c r="P16" s="4"/>
    </row>
    <row r="17" spans="2:16" customFormat="1" ht="18.75" customHeight="1">
      <c r="B17" s="13"/>
      <c r="C17" s="358" t="s">
        <v>22</v>
      </c>
      <c r="D17" s="359"/>
      <c r="E17" s="28" t="s">
        <v>97</v>
      </c>
      <c r="F17" s="373" t="s">
        <v>699</v>
      </c>
      <c r="G17" s="373"/>
      <c r="H17" s="373"/>
      <c r="I17" s="29" t="s">
        <v>23</v>
      </c>
      <c r="J17" s="23"/>
      <c r="K17" s="10"/>
      <c r="L17" s="10"/>
      <c r="M17" s="15" t="s">
        <v>6</v>
      </c>
      <c r="N17" s="51" t="str">
        <f>IF(OR(E17="",F17=""),"（エラー）未入力","（正常）入力済み")</f>
        <v>（正常）入力済み</v>
      </c>
      <c r="O17" s="4" t="s">
        <v>24</v>
      </c>
      <c r="P17" s="4"/>
    </row>
    <row r="18" spans="2:16" customFormat="1" hidden="1" outlineLevel="1">
      <c r="B18" s="13"/>
      <c r="C18" s="360"/>
      <c r="D18" s="361"/>
      <c r="E18" s="30"/>
      <c r="F18" s="387"/>
      <c r="G18" s="387"/>
      <c r="H18" s="387"/>
      <c r="I18" s="31" t="s">
        <v>23</v>
      </c>
      <c r="J18" s="23"/>
      <c r="K18" s="10"/>
      <c r="L18" s="10"/>
      <c r="M18" s="11" t="s">
        <v>25</v>
      </c>
      <c r="N18" s="51" t="str">
        <f>IF(OR(E18="",F18=""),"（複数入力）未入力","（正常）入力済み")</f>
        <v>（複数入力）未入力</v>
      </c>
      <c r="O18" s="4"/>
      <c r="P18" s="4"/>
    </row>
    <row r="19" spans="2:16" customFormat="1" collapsed="1">
      <c r="B19" s="13"/>
      <c r="C19" s="360"/>
      <c r="D19" s="361"/>
      <c r="E19" s="388" t="str">
        <f>筆一覧_地下水!E42</f>
        <v>新宿区○○町○○丁目○○番　外 1 筆 無地番</v>
      </c>
      <c r="F19" s="389"/>
      <c r="G19" s="389"/>
      <c r="H19" s="389"/>
      <c r="I19" s="31" t="s">
        <v>26</v>
      </c>
      <c r="J19" s="23"/>
      <c r="K19" s="10"/>
      <c r="L19" s="10"/>
      <c r="M19" s="11" t="s">
        <v>27</v>
      </c>
      <c r="N19" s="52"/>
      <c r="O19" s="4" t="s">
        <v>28</v>
      </c>
      <c r="P19" s="4"/>
    </row>
    <row r="20" spans="2:16" customFormat="1">
      <c r="B20" s="22"/>
      <c r="C20" s="362"/>
      <c r="D20" s="363"/>
      <c r="E20" s="418" t="s">
        <v>29</v>
      </c>
      <c r="F20" s="419"/>
      <c r="G20" s="419"/>
      <c r="H20" s="419"/>
      <c r="I20" s="420"/>
      <c r="J20" s="23"/>
      <c r="K20" s="10"/>
      <c r="M20" s="4"/>
      <c r="N20" s="52"/>
      <c r="O20" s="4"/>
      <c r="P20" s="4"/>
    </row>
    <row r="21" spans="2:16" customFormat="1" ht="27.75" customHeight="1">
      <c r="B21" s="13"/>
      <c r="C21" s="383" t="s">
        <v>30</v>
      </c>
      <c r="D21" s="383"/>
      <c r="E21" s="53">
        <v>45413</v>
      </c>
      <c r="F21" s="54" t="s">
        <v>31</v>
      </c>
      <c r="G21" s="55">
        <v>45596</v>
      </c>
      <c r="H21" s="54" t="s">
        <v>32</v>
      </c>
      <c r="I21" s="56"/>
      <c r="J21" s="32"/>
      <c r="M21" s="11" t="s">
        <v>6</v>
      </c>
      <c r="N21" s="51" t="str">
        <f>IF(OR(E21="",G21=""),"（エラー）未入力","（正常）入力済み")</f>
        <v>（正常）入力済み</v>
      </c>
      <c r="O21" s="4" t="s">
        <v>33</v>
      </c>
      <c r="P21" s="4"/>
    </row>
    <row r="22" spans="2:16" customFormat="1" ht="18.75" customHeight="1">
      <c r="B22" s="13"/>
      <c r="C22" s="358" t="s">
        <v>34</v>
      </c>
      <c r="D22" s="359"/>
      <c r="E22" s="372" t="s">
        <v>76</v>
      </c>
      <c r="F22" s="373"/>
      <c r="G22" s="373"/>
      <c r="H22" s="373"/>
      <c r="I22" s="374"/>
      <c r="J22" s="32"/>
      <c r="M22" s="11" t="s">
        <v>6</v>
      </c>
      <c r="N22" s="51" t="str">
        <f>IF(E22="","（エラー）未入力","（正常）入力済み")</f>
        <v>（正常）入力済み</v>
      </c>
      <c r="O22" s="4"/>
      <c r="P22" s="4"/>
    </row>
    <row r="23" spans="2:16" customFormat="1">
      <c r="B23" s="13"/>
      <c r="C23" s="360"/>
      <c r="D23" s="361"/>
      <c r="E23" s="366"/>
      <c r="F23" s="367"/>
      <c r="G23" s="367"/>
      <c r="H23" s="367"/>
      <c r="I23" s="368"/>
      <c r="J23" s="32"/>
      <c r="M23" s="11" t="s">
        <v>25</v>
      </c>
      <c r="N23" s="51" t="str">
        <f>IF(E23="","（複数入力）未入力","（正常）入力済み")</f>
        <v>（複数入力）未入力</v>
      </c>
      <c r="O23" s="4"/>
      <c r="P23" s="4"/>
    </row>
    <row r="24" spans="2:16" customFormat="1">
      <c r="B24" s="13"/>
      <c r="C24" s="360"/>
      <c r="D24" s="361"/>
      <c r="E24" s="366"/>
      <c r="F24" s="367"/>
      <c r="G24" s="367"/>
      <c r="H24" s="367"/>
      <c r="I24" s="368"/>
      <c r="J24" s="32"/>
      <c r="M24" s="11" t="s">
        <v>25</v>
      </c>
      <c r="N24" s="51" t="str">
        <f>IF(E24="","（複数入力）未入力","（正常）入力済み")</f>
        <v>（複数入力）未入力</v>
      </c>
      <c r="O24" s="4"/>
      <c r="P24" s="4"/>
    </row>
    <row r="25" spans="2:16" customFormat="1">
      <c r="B25" s="13"/>
      <c r="C25" s="360"/>
      <c r="D25" s="361"/>
      <c r="E25" s="366"/>
      <c r="F25" s="367"/>
      <c r="G25" s="367"/>
      <c r="H25" s="367"/>
      <c r="I25" s="368"/>
      <c r="J25" s="32"/>
      <c r="M25" s="11" t="s">
        <v>25</v>
      </c>
      <c r="N25" s="51" t="str">
        <f>IF(E25="","（複数入力）未入力","（正常）入力済み")</f>
        <v>（複数入力）未入力</v>
      </c>
      <c r="O25" s="4"/>
      <c r="P25" s="4"/>
    </row>
    <row r="26" spans="2:16" customFormat="1">
      <c r="B26" s="13"/>
      <c r="C26" s="360"/>
      <c r="D26" s="361"/>
      <c r="E26" s="366"/>
      <c r="F26" s="367"/>
      <c r="G26" s="367"/>
      <c r="H26" s="367"/>
      <c r="I26" s="368"/>
      <c r="J26" s="32"/>
      <c r="M26" s="11" t="s">
        <v>25</v>
      </c>
      <c r="N26" s="51" t="str">
        <f>IF(E26="","（複数入力）未入力","（正常）入力済み")</f>
        <v>（複数入力）未入力</v>
      </c>
      <c r="O26" s="4"/>
      <c r="P26" s="4"/>
    </row>
    <row r="27" spans="2:16" customFormat="1">
      <c r="B27" s="13"/>
      <c r="C27" s="362"/>
      <c r="D27" s="363"/>
      <c r="E27" s="369"/>
      <c r="F27" s="370"/>
      <c r="G27" s="370"/>
      <c r="H27" s="370"/>
      <c r="I27" s="371"/>
      <c r="J27" s="32"/>
      <c r="M27" s="11" t="s">
        <v>4</v>
      </c>
      <c r="N27" s="51"/>
      <c r="O27" s="4" t="s">
        <v>183</v>
      </c>
      <c r="P27" s="4"/>
    </row>
    <row r="28" spans="2:16" customFormat="1" ht="16.5" customHeight="1">
      <c r="B28" s="13"/>
      <c r="C28" s="358" t="s">
        <v>35</v>
      </c>
      <c r="D28" s="359"/>
      <c r="E28" s="404" t="s">
        <v>77</v>
      </c>
      <c r="F28" s="405"/>
      <c r="G28" s="405"/>
      <c r="H28" s="405"/>
      <c r="I28" s="406"/>
      <c r="J28" s="32"/>
      <c r="M28" s="11" t="s">
        <v>25</v>
      </c>
      <c r="N28" s="51" t="str">
        <f>IF(E28="","（注意）未入力","（正常）入力済み")</f>
        <v>（正常）入力済み</v>
      </c>
      <c r="O28" s="4"/>
      <c r="P28" s="4"/>
    </row>
    <row r="29" spans="2:16" customFormat="1" ht="16.5" customHeight="1">
      <c r="B29" s="13"/>
      <c r="C29" s="360"/>
      <c r="D29" s="361"/>
      <c r="E29" s="366"/>
      <c r="F29" s="367"/>
      <c r="G29" s="367"/>
      <c r="H29" s="367"/>
      <c r="I29" s="368"/>
      <c r="J29" s="32"/>
      <c r="M29" s="11" t="s">
        <v>25</v>
      </c>
      <c r="N29" s="51" t="str">
        <f t="shared" ref="N29:N32" si="0">IF(E29="","（複数入力）未入力","（正常）入力済み")</f>
        <v>（複数入力）未入力</v>
      </c>
      <c r="O29" s="4"/>
      <c r="P29" s="4"/>
    </row>
    <row r="30" spans="2:16" customFormat="1" ht="16.5" customHeight="1">
      <c r="B30" s="13"/>
      <c r="C30" s="360"/>
      <c r="D30" s="361"/>
      <c r="E30" s="366"/>
      <c r="F30" s="367"/>
      <c r="G30" s="367"/>
      <c r="H30" s="367"/>
      <c r="I30" s="368"/>
      <c r="J30" s="32"/>
      <c r="M30" s="11" t="s">
        <v>25</v>
      </c>
      <c r="N30" s="51" t="str">
        <f t="shared" si="0"/>
        <v>（複数入力）未入力</v>
      </c>
      <c r="O30" s="4"/>
      <c r="P30" s="4"/>
    </row>
    <row r="31" spans="2:16" customFormat="1" ht="16.5" customHeight="1">
      <c r="B31" s="13"/>
      <c r="C31" s="360"/>
      <c r="D31" s="361"/>
      <c r="E31" s="366"/>
      <c r="F31" s="367"/>
      <c r="G31" s="367"/>
      <c r="H31" s="367"/>
      <c r="I31" s="368"/>
      <c r="J31" s="32"/>
      <c r="M31" s="11" t="s">
        <v>25</v>
      </c>
      <c r="N31" s="51" t="str">
        <f t="shared" si="0"/>
        <v>（複数入力）未入力</v>
      </c>
      <c r="O31" s="4"/>
      <c r="P31" s="4"/>
    </row>
    <row r="32" spans="2:16" customFormat="1" ht="16.5" customHeight="1">
      <c r="B32" s="13"/>
      <c r="C32" s="360"/>
      <c r="D32" s="361"/>
      <c r="E32" s="366"/>
      <c r="F32" s="367"/>
      <c r="G32" s="367"/>
      <c r="H32" s="367"/>
      <c r="I32" s="368"/>
      <c r="J32" s="32"/>
      <c r="M32" s="11" t="s">
        <v>25</v>
      </c>
      <c r="N32" s="51" t="str">
        <f t="shared" si="0"/>
        <v>（複数入力）未入力</v>
      </c>
      <c r="O32" s="4"/>
      <c r="P32" s="4"/>
    </row>
    <row r="33" spans="2:16" customFormat="1" ht="18.75" customHeight="1">
      <c r="B33" s="13"/>
      <c r="C33" s="362"/>
      <c r="D33" s="363"/>
      <c r="E33" s="369"/>
      <c r="F33" s="370"/>
      <c r="G33" s="370"/>
      <c r="H33" s="370"/>
      <c r="I33" s="371"/>
      <c r="J33" s="32"/>
      <c r="M33" s="11" t="s">
        <v>4</v>
      </c>
      <c r="N33" s="51"/>
      <c r="O33" s="4" t="s">
        <v>182</v>
      </c>
      <c r="P33" s="4"/>
    </row>
    <row r="34" spans="2:16" customFormat="1" ht="19.5" customHeight="1">
      <c r="B34" s="13"/>
      <c r="C34" s="358" t="s">
        <v>36</v>
      </c>
      <c r="D34" s="359"/>
      <c r="E34" s="372" t="s">
        <v>78</v>
      </c>
      <c r="F34" s="373"/>
      <c r="G34" s="373"/>
      <c r="H34" s="373"/>
      <c r="I34" s="374"/>
      <c r="J34" s="32"/>
      <c r="M34" s="11" t="s">
        <v>6</v>
      </c>
      <c r="N34" s="51" t="str">
        <f>IF(E34="","（エラー）未入力","（正常）入力済み")</f>
        <v>（正常）入力済み</v>
      </c>
      <c r="O34" s="4"/>
      <c r="P34" s="4"/>
    </row>
    <row r="35" spans="2:16" customFormat="1" ht="19.5" customHeight="1">
      <c r="B35" s="13"/>
      <c r="C35" s="360"/>
      <c r="D35" s="361"/>
      <c r="E35" s="366"/>
      <c r="F35" s="367"/>
      <c r="G35" s="367"/>
      <c r="H35" s="367"/>
      <c r="I35" s="368"/>
      <c r="J35" s="32"/>
      <c r="M35" s="11" t="s">
        <v>25</v>
      </c>
      <c r="N35" s="51" t="str">
        <f>IF(E35="","（複数入力）未入力","（正常）入力済み")</f>
        <v>（複数入力）未入力</v>
      </c>
      <c r="O35" s="4"/>
      <c r="P35" s="4"/>
    </row>
    <row r="36" spans="2:16" customFormat="1" ht="19.5" customHeight="1">
      <c r="B36" s="13"/>
      <c r="C36" s="362"/>
      <c r="D36" s="363"/>
      <c r="E36" s="375"/>
      <c r="F36" s="376"/>
      <c r="G36" s="376"/>
      <c r="H36" s="376"/>
      <c r="I36" s="377"/>
      <c r="J36" s="32"/>
      <c r="M36" s="11" t="s">
        <v>25</v>
      </c>
      <c r="N36" s="51" t="str">
        <f>IF(E36="","（複数入力）未入力","（正常）入力済み")</f>
        <v>（複数入力）未入力</v>
      </c>
      <c r="O36" s="4"/>
      <c r="P36" s="4"/>
    </row>
    <row r="37" spans="2:16" s="10" customFormat="1" ht="15">
      <c r="B37" s="33"/>
      <c r="C37" s="34" t="s">
        <v>37</v>
      </c>
      <c r="D37" s="35"/>
      <c r="E37" s="35"/>
      <c r="F37" s="35"/>
      <c r="G37" s="35"/>
      <c r="H37" s="35"/>
      <c r="I37" s="36"/>
      <c r="J37" s="37"/>
      <c r="M37" s="11"/>
      <c r="N37" s="52"/>
      <c r="O37" s="4"/>
      <c r="P37" s="4"/>
    </row>
    <row r="38" spans="2:16" s="10" customFormat="1" ht="15">
      <c r="B38" s="38"/>
      <c r="C38" s="390"/>
      <c r="D38" s="391"/>
      <c r="E38" s="391"/>
      <c r="F38" s="391"/>
      <c r="G38" s="391"/>
      <c r="H38" s="391"/>
      <c r="I38" s="392"/>
      <c r="J38" s="39"/>
      <c r="M38" s="4"/>
      <c r="N38" s="51"/>
      <c r="O38" s="4"/>
      <c r="P38" s="4"/>
    </row>
    <row r="39" spans="2:16" customFormat="1" ht="18.75" customHeight="1">
      <c r="B39" s="22"/>
      <c r="C39" s="393" t="s">
        <v>38</v>
      </c>
      <c r="D39" s="396" t="s">
        <v>39</v>
      </c>
      <c r="E39" s="397"/>
      <c r="F39" s="40" t="s">
        <v>40</v>
      </c>
      <c r="G39" s="40" t="s">
        <v>41</v>
      </c>
      <c r="H39" s="356" t="s">
        <v>42</v>
      </c>
      <c r="I39" s="357"/>
      <c r="J39" s="23"/>
      <c r="M39" s="11"/>
      <c r="N39" s="51"/>
      <c r="O39" s="4"/>
      <c r="P39" s="4"/>
    </row>
    <row r="40" spans="2:16" customFormat="1">
      <c r="B40" s="22"/>
      <c r="C40" s="394"/>
      <c r="D40" s="398" t="s">
        <v>700</v>
      </c>
      <c r="E40" s="399"/>
      <c r="F40" s="41" t="s">
        <v>701</v>
      </c>
      <c r="G40" s="58" t="s">
        <v>702</v>
      </c>
      <c r="H40" s="400"/>
      <c r="I40" s="401"/>
      <c r="J40" s="23"/>
      <c r="M40" s="15" t="s">
        <v>6</v>
      </c>
      <c r="N40" s="51" t="str">
        <f>IF(F40="","（エラー）氏名未入力",IF(G40&amp;H40="","（エラー）電話番号又はメールアドレス未入力",IF($G$9&lt;&gt;"",IF(D40="","（エラー）所属未入力","（正常）入力済み"),"（正常）入力済み")))</f>
        <v>（正常）入力済み</v>
      </c>
      <c r="O40" s="4" t="s">
        <v>43</v>
      </c>
      <c r="P40" s="4"/>
    </row>
    <row r="41" spans="2:16" customFormat="1">
      <c r="B41" s="22"/>
      <c r="C41" s="395"/>
      <c r="D41" s="402"/>
      <c r="E41" s="403"/>
      <c r="F41" s="42"/>
      <c r="G41" s="59"/>
      <c r="H41" s="379"/>
      <c r="I41" s="380"/>
      <c r="J41" s="23"/>
      <c r="M41" s="11" t="s">
        <v>12</v>
      </c>
      <c r="N41" s="51" t="str">
        <f>IF(F41="","（複数入力）氏名未入力",IF(G41&amp;H41="","（エラー）電話番号又はメールアドレス未入力",IF($G$9&lt;&gt;"",IF(D41="","（エラー）所属未入力","（正常）入力済み"),"（正常）入力済み")))</f>
        <v>（複数入力）氏名未入力</v>
      </c>
      <c r="O41" s="4" t="s">
        <v>44</v>
      </c>
      <c r="P41" s="4"/>
    </row>
    <row r="42" spans="2:16" s="2" customFormat="1" ht="15" customHeight="1">
      <c r="B42" s="43"/>
      <c r="C42" s="365" t="s">
        <v>45</v>
      </c>
      <c r="D42" s="365"/>
      <c r="E42" s="365"/>
      <c r="F42" s="365"/>
      <c r="G42" s="365"/>
      <c r="H42" s="365"/>
      <c r="I42" s="365"/>
      <c r="J42" s="44"/>
      <c r="M42" s="4"/>
      <c r="N42" s="52"/>
      <c r="O42" s="4" t="s">
        <v>46</v>
      </c>
      <c r="P42" s="4"/>
    </row>
    <row r="43" spans="2:16" s="2" customFormat="1" ht="15.75" customHeight="1">
      <c r="B43" s="43"/>
      <c r="C43" s="364" t="s">
        <v>47</v>
      </c>
      <c r="D43" s="364"/>
      <c r="E43" s="364"/>
      <c r="F43" s="364"/>
      <c r="G43" s="364"/>
      <c r="H43" s="364"/>
      <c r="I43" s="364"/>
      <c r="J43" s="44"/>
      <c r="M43" s="4"/>
      <c r="N43" s="52"/>
      <c r="O43" s="4"/>
      <c r="P43" s="4"/>
    </row>
    <row r="44" spans="2:16" s="10" customFormat="1" ht="7.5" customHeight="1">
      <c r="B44" s="45"/>
      <c r="C44" s="46"/>
      <c r="D44" s="46"/>
      <c r="E44" s="46"/>
      <c r="F44" s="46"/>
      <c r="G44" s="46"/>
      <c r="H44" s="46"/>
      <c r="I44" s="47"/>
      <c r="J44" s="48"/>
      <c r="M44" s="11"/>
      <c r="N44" s="52"/>
      <c r="O44" s="4"/>
      <c r="P44" s="4"/>
    </row>
    <row r="45" spans="2:16" s="10" customFormat="1" ht="15">
      <c r="B45" s="49"/>
      <c r="C45" s="10" t="s">
        <v>48</v>
      </c>
      <c r="M45" s="11"/>
      <c r="N45" s="52"/>
      <c r="O45" s="4"/>
      <c r="P45" s="4"/>
    </row>
  </sheetData>
  <mergeCells count="49">
    <mergeCell ref="G8:I8"/>
    <mergeCell ref="G9:I9"/>
    <mergeCell ref="G10:I10"/>
    <mergeCell ref="E24:I24"/>
    <mergeCell ref="B1:I1"/>
    <mergeCell ref="C21:D21"/>
    <mergeCell ref="E22:I22"/>
    <mergeCell ref="B2:J2"/>
    <mergeCell ref="D3:F3"/>
    <mergeCell ref="H4:I4"/>
    <mergeCell ref="H5:I5"/>
    <mergeCell ref="B7:C7"/>
    <mergeCell ref="E20:I20"/>
    <mergeCell ref="C11:I11"/>
    <mergeCell ref="C17:D20"/>
    <mergeCell ref="C22:D27"/>
    <mergeCell ref="E25:I25"/>
    <mergeCell ref="E27:I27"/>
    <mergeCell ref="E28:I28"/>
    <mergeCell ref="E32:I32"/>
    <mergeCell ref="E31:I31"/>
    <mergeCell ref="E29:I29"/>
    <mergeCell ref="E30:I30"/>
    <mergeCell ref="F13:H13"/>
    <mergeCell ref="H41:I41"/>
    <mergeCell ref="C13:E13"/>
    <mergeCell ref="C14:I14"/>
    <mergeCell ref="C16:D16"/>
    <mergeCell ref="E16:I16"/>
    <mergeCell ref="F17:H17"/>
    <mergeCell ref="F18:H18"/>
    <mergeCell ref="E19:H19"/>
    <mergeCell ref="C38:I38"/>
    <mergeCell ref="C39:C41"/>
    <mergeCell ref="D39:E39"/>
    <mergeCell ref="E23:I23"/>
    <mergeCell ref="D40:E40"/>
    <mergeCell ref="H40:I40"/>
    <mergeCell ref="D41:E41"/>
    <mergeCell ref="H39:I39"/>
    <mergeCell ref="C34:D36"/>
    <mergeCell ref="C43:I43"/>
    <mergeCell ref="C42:I42"/>
    <mergeCell ref="E26:I26"/>
    <mergeCell ref="E33:I33"/>
    <mergeCell ref="C28:D33"/>
    <mergeCell ref="E34:I34"/>
    <mergeCell ref="E36:I36"/>
    <mergeCell ref="E35:I35"/>
  </mergeCells>
  <phoneticPr fontId="22"/>
  <conditionalFormatting sqref="M14:M15">
    <cfRule type="cellIs" dxfId="297" priority="144" operator="equal">
      <formula>"必須"</formula>
    </cfRule>
  </conditionalFormatting>
  <conditionalFormatting sqref="M19">
    <cfRule type="cellIs" dxfId="296" priority="137" operator="equal">
      <formula>"必須"</formula>
    </cfRule>
  </conditionalFormatting>
  <conditionalFormatting sqref="M21:M22">
    <cfRule type="cellIs" dxfId="295" priority="126" operator="equal">
      <formula>"必須"</formula>
    </cfRule>
  </conditionalFormatting>
  <conditionalFormatting sqref="M21:M22">
    <cfRule type="cellIs" dxfId="294" priority="125" operator="equal">
      <formula>"必須"</formula>
    </cfRule>
  </conditionalFormatting>
  <conditionalFormatting sqref="M26:M27">
    <cfRule type="cellIs" dxfId="293" priority="108" operator="equal">
      <formula>"必須"</formula>
    </cfRule>
  </conditionalFormatting>
  <conditionalFormatting sqref="M26:M27">
    <cfRule type="cellIs" dxfId="292" priority="107" operator="equal">
      <formula>"必須"</formula>
    </cfRule>
  </conditionalFormatting>
  <conditionalFormatting sqref="M25">
    <cfRule type="cellIs" dxfId="291" priority="103" operator="equal">
      <formula>"必須"</formula>
    </cfRule>
  </conditionalFormatting>
  <conditionalFormatting sqref="M25">
    <cfRule type="cellIs" dxfId="290" priority="102" operator="equal">
      <formula>"必須"</formula>
    </cfRule>
  </conditionalFormatting>
  <conditionalFormatting sqref="M24">
    <cfRule type="cellIs" dxfId="289" priority="98" operator="equal">
      <formula>"必須"</formula>
    </cfRule>
  </conditionalFormatting>
  <conditionalFormatting sqref="M24">
    <cfRule type="cellIs" dxfId="288" priority="97" operator="equal">
      <formula>"必須"</formula>
    </cfRule>
  </conditionalFormatting>
  <conditionalFormatting sqref="M23">
    <cfRule type="cellIs" dxfId="287" priority="93" operator="equal">
      <formula>"必須"</formula>
    </cfRule>
  </conditionalFormatting>
  <conditionalFormatting sqref="M23">
    <cfRule type="cellIs" dxfId="286" priority="92" operator="equal">
      <formula>"必須"</formula>
    </cfRule>
  </conditionalFormatting>
  <conditionalFormatting sqref="M28">
    <cfRule type="cellIs" dxfId="285" priority="53" operator="equal">
      <formula>"必須"</formula>
    </cfRule>
  </conditionalFormatting>
  <conditionalFormatting sqref="M28">
    <cfRule type="cellIs" dxfId="284" priority="52" operator="equal">
      <formula>"必須"</formula>
    </cfRule>
  </conditionalFormatting>
  <conditionalFormatting sqref="M34">
    <cfRule type="cellIs" dxfId="283" priority="51" operator="equal">
      <formula>"必須"</formula>
    </cfRule>
  </conditionalFormatting>
  <conditionalFormatting sqref="M34">
    <cfRule type="cellIs" dxfId="282" priority="50" operator="equal">
      <formula>"必須"</formula>
    </cfRule>
  </conditionalFormatting>
  <conditionalFormatting sqref="M37">
    <cfRule type="cellIs" dxfId="281" priority="49" operator="equal">
      <formula>"必須"</formula>
    </cfRule>
  </conditionalFormatting>
  <conditionalFormatting sqref="M37">
    <cfRule type="cellIs" dxfId="280" priority="48" operator="equal">
      <formula>"必須"</formula>
    </cfRule>
  </conditionalFormatting>
  <conditionalFormatting sqref="M36">
    <cfRule type="cellIs" dxfId="279" priority="47" operator="equal">
      <formula>"必須"</formula>
    </cfRule>
  </conditionalFormatting>
  <conditionalFormatting sqref="M36">
    <cfRule type="cellIs" dxfId="278" priority="46" operator="equal">
      <formula>"必須"</formula>
    </cfRule>
  </conditionalFormatting>
  <conditionalFormatting sqref="M35">
    <cfRule type="cellIs" dxfId="277" priority="45" operator="equal">
      <formula>"必須"</formula>
    </cfRule>
  </conditionalFormatting>
  <conditionalFormatting sqref="M35">
    <cfRule type="cellIs" dxfId="276" priority="44" operator="equal">
      <formula>"必須"</formula>
    </cfRule>
  </conditionalFormatting>
  <conditionalFormatting sqref="M33">
    <cfRule type="cellIs" dxfId="275" priority="10" operator="equal">
      <formula>"必須"</formula>
    </cfRule>
  </conditionalFormatting>
  <conditionalFormatting sqref="M33">
    <cfRule type="cellIs" dxfId="274" priority="9" operator="equal">
      <formula>"必須"</formula>
    </cfRule>
  </conditionalFormatting>
  <conditionalFormatting sqref="M29:M32">
    <cfRule type="cellIs" dxfId="273" priority="5" operator="equal">
      <formula>"必須"</formula>
    </cfRule>
  </conditionalFormatting>
  <conditionalFormatting sqref="M29:M32">
    <cfRule type="cellIs" dxfId="272" priority="4" operator="equal">
      <formula>"必須"</formula>
    </cfRule>
  </conditionalFormatting>
  <conditionalFormatting sqref="N1:N1048576">
    <cfRule type="containsText" dxfId="271" priority="1" operator="containsText" text="（注意）">
      <formula>NOT(ISERROR(SEARCH("（注意）",N1)))</formula>
    </cfRule>
    <cfRule type="containsText" dxfId="270" priority="2" operator="containsText" text="（正常）">
      <formula>NOT(ISERROR(SEARCH("（正常）",N1)))</formula>
    </cfRule>
    <cfRule type="containsText" dxfId="269" priority="3" operator="containsText" text="（エラー）">
      <formula>NOT(ISERROR(SEARCH("（エラー）",N1)))</formula>
    </cfRule>
  </conditionalFormatting>
  <printOptions horizontalCentered="1"/>
  <pageMargins left="0.19685039370078741" right="0.19685039370078741" top="0.19685039370078741" bottom="0.19685039370078741" header="0.11811023622047245" footer="0.11811023622047245"/>
  <pageSetup paperSize="9" scale="90" fitToHeight="0"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AC240C62-02B1-4E31-B0C8-76E9108BEA58}">
          <x14:formula1>
            <xm:f>マスタ!$B$2:$B$7</xm:f>
          </x14:formula1>
          <xm:sqref>F13:H13</xm:sqref>
        </x14:dataValidation>
        <x14:dataValidation type="list" allowBlank="1" showInputMessage="1" showErrorMessage="1" xr:uid="{727F5DA1-C478-47D2-ADBC-6B909082E33F}">
          <x14:formula1>
            <xm:f>マスタ!$C$2:$C$63</xm:f>
          </x14:formula1>
          <xm:sqref>E17:E18</xm:sqref>
        </x14:dataValidation>
        <x14:dataValidation type="list" allowBlank="1" showInputMessage="1" showErrorMessage="1" xr:uid="{2524DADC-3CEE-4EFE-BED2-7B188846210E}">
          <x14:formula1>
            <xm:f>マスタ!$D$2:$D$19</xm:f>
          </x14:formula1>
          <xm:sqref>E22:I26</xm:sqref>
        </x14:dataValidation>
        <x14:dataValidation type="list" allowBlank="1" showInputMessage="1" showErrorMessage="1" xr:uid="{A76414B6-015B-40A4-8E79-7A3C18E081A5}">
          <x14:formula1>
            <xm:f>マスタ!$E$2:$E$8</xm:f>
          </x14:formula1>
          <xm:sqref>E28:I32</xm:sqref>
        </x14:dataValidation>
        <x14:dataValidation type="list" allowBlank="1" showInputMessage="1" xr:uid="{7E3DF8EA-FD35-4E62-AD07-CBE1FDF69F3F}">
          <x14:formula1>
            <xm:f>マスタ!$F$2:$F$4</xm:f>
          </x14:formula1>
          <xm:sqref>E34:I36</xm:sqref>
        </x14:dataValidation>
        <x14:dataValidation type="list" allowBlank="1" showInputMessage="1" xr:uid="{AD083E01-228F-4F8D-B5F6-4574425C7480}">
          <x14:formula1>
            <xm:f>マスタ!$I$2:$I$4</xm:f>
          </x14:formula1>
          <xm:sqref>E33:I33 E27:I27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A64DF-0939-4F0D-BF59-37726A9AF385}">
  <sheetPr codeName="Sheet28">
    <pageSetUpPr fitToPage="1"/>
  </sheetPr>
  <dimension ref="B1:R109"/>
  <sheetViews>
    <sheetView showGridLines="0" zoomScaleNormal="100" zoomScaleSheetLayoutView="70" workbookViewId="0"/>
  </sheetViews>
  <sheetFormatPr defaultColWidth="9" defaultRowHeight="13.2"/>
  <cols>
    <col min="1" max="2" width="2.59765625" style="63" customWidth="1"/>
    <col min="3" max="3" width="5.59765625" style="63" customWidth="1"/>
    <col min="4" max="7" width="15.59765625" style="63" customWidth="1"/>
    <col min="8" max="8" width="7.59765625" style="63" customWidth="1"/>
    <col min="9" max="9" width="15.59765625" style="63" customWidth="1"/>
    <col min="10" max="11" width="2.59765625" style="63" customWidth="1"/>
    <col min="12" max="12" width="2.796875" style="63" customWidth="1"/>
    <col min="13" max="13" width="10.59765625" style="87" customWidth="1"/>
    <col min="14" max="14" width="30.59765625" style="88" customWidth="1"/>
    <col min="15" max="16384" width="9" style="63"/>
  </cols>
  <sheetData>
    <row r="1" spans="2:18" ht="15">
      <c r="B1" s="61" t="s">
        <v>49</v>
      </c>
      <c r="C1" s="62"/>
      <c r="D1" s="62"/>
      <c r="E1" s="62"/>
      <c r="F1" s="62"/>
      <c r="G1" s="62"/>
      <c r="H1" s="62"/>
      <c r="I1" s="62"/>
      <c r="J1" s="62"/>
      <c r="M1" s="421" t="s">
        <v>50</v>
      </c>
      <c r="N1" s="421"/>
      <c r="O1" s="64"/>
    </row>
    <row r="2" spans="2:18" ht="19.5" customHeight="1">
      <c r="B2" s="65"/>
      <c r="C2" s="63" t="s">
        <v>51</v>
      </c>
      <c r="D2" s="66"/>
      <c r="E2" s="66"/>
      <c r="J2" s="67"/>
      <c r="M2" s="63"/>
      <c r="N2" s="63"/>
      <c r="O2" s="95"/>
      <c r="P2" s="95"/>
      <c r="Q2" s="68"/>
      <c r="R2" s="68"/>
    </row>
    <row r="3" spans="2:18" ht="19.5" customHeight="1">
      <c r="B3" s="65"/>
      <c r="D3" s="66"/>
      <c r="E3" s="66"/>
      <c r="F3" s="66"/>
      <c r="G3" s="69"/>
      <c r="H3" s="69"/>
      <c r="I3" s="69"/>
      <c r="J3" s="67"/>
      <c r="M3" s="70"/>
      <c r="N3" s="71"/>
      <c r="O3" s="95"/>
      <c r="P3" s="95"/>
      <c r="Q3" s="68"/>
      <c r="R3" s="68"/>
    </row>
    <row r="4" spans="2:18" ht="15">
      <c r="B4" s="65"/>
      <c r="C4" s="422" t="s">
        <v>52</v>
      </c>
      <c r="D4" s="424" t="s">
        <v>53</v>
      </c>
      <c r="E4" s="425"/>
      <c r="F4" s="425"/>
      <c r="G4" s="426"/>
      <c r="H4" s="422" t="s">
        <v>54</v>
      </c>
      <c r="I4" s="422" t="s">
        <v>55</v>
      </c>
      <c r="J4" s="67"/>
      <c r="M4" s="72"/>
      <c r="N4" s="71"/>
      <c r="O4" s="73"/>
    </row>
    <row r="5" spans="2:18" ht="15">
      <c r="B5" s="65"/>
      <c r="C5" s="423"/>
      <c r="D5" s="74" t="s">
        <v>56</v>
      </c>
      <c r="E5" s="74" t="s">
        <v>57</v>
      </c>
      <c r="F5" s="74" t="s">
        <v>58</v>
      </c>
      <c r="G5" s="74" t="s">
        <v>59</v>
      </c>
      <c r="H5" s="423"/>
      <c r="I5" s="423"/>
      <c r="J5" s="67"/>
      <c r="M5" s="72"/>
      <c r="N5" s="71"/>
      <c r="O5" s="73"/>
    </row>
    <row r="6" spans="2:18" ht="24" customHeight="1">
      <c r="B6" s="65"/>
      <c r="C6" s="74">
        <f t="shared" ref="C6:C35" si="0">ROW()-5</f>
        <v>1</v>
      </c>
      <c r="D6" s="75" t="s">
        <v>97</v>
      </c>
      <c r="E6" s="76" t="s">
        <v>691</v>
      </c>
      <c r="F6" s="76" t="s">
        <v>692</v>
      </c>
      <c r="G6" s="77" t="s">
        <v>693</v>
      </c>
      <c r="H6" s="77"/>
      <c r="I6" s="76"/>
      <c r="J6" s="67"/>
      <c r="M6" s="70" t="s">
        <v>6</v>
      </c>
      <c r="N6" s="71" t="str">
        <f>IF(D6&amp;E6&amp;F6&amp;G6&amp;H6="",
"（エラー）未入力",
IF(OR(D6="",E6="",G6=""),
IF(AND(D6&lt;&gt;"",H6&lt;&gt;""),
IF(AND(E6="",F6="",G6="",I6=""),"（正常）入力済み","（エラー）入力重複"),
"（エラー）一部未入力"),
IF(H6="","（正常）入力済み","（エラー）入力重複")))</f>
        <v>（正常）入力済み</v>
      </c>
      <c r="O6" s="73" t="s">
        <v>61</v>
      </c>
    </row>
    <row r="7" spans="2:18" ht="24" customHeight="1">
      <c r="B7" s="65"/>
      <c r="C7" s="74">
        <f t="shared" si="0"/>
        <v>2</v>
      </c>
      <c r="D7" s="76" t="s">
        <v>97</v>
      </c>
      <c r="E7" s="76" t="s">
        <v>691</v>
      </c>
      <c r="F7" s="76" t="s">
        <v>692</v>
      </c>
      <c r="G7" s="78" t="s">
        <v>693</v>
      </c>
      <c r="H7" s="78"/>
      <c r="I7" s="76"/>
      <c r="J7" s="67"/>
      <c r="M7" s="72" t="s">
        <v>12</v>
      </c>
      <c r="N7" s="71" t="str">
        <f t="shared" ref="N7:N35" si="1">IF(D7&amp;E7&amp;F7&amp;G7&amp;H7="",
"（複数入力）未入力",
IF(OR(D7="",E7="",G7=""),
IF(AND(D7&lt;&gt;"",H7&lt;&gt;""),
IF(AND(E7="",F7="",G7="",I7=""),"（正常）入力済み","（エラー）入力重複"),
"（エラー）一部未入力"),
IF(H7="","（正常）入力済み","（エラー）入力重複")))</f>
        <v>（正常）入力済み</v>
      </c>
      <c r="O7" s="79" t="s">
        <v>62</v>
      </c>
    </row>
    <row r="8" spans="2:18" ht="24" customHeight="1">
      <c r="B8" s="65"/>
      <c r="C8" s="74">
        <f t="shared" si="0"/>
        <v>3</v>
      </c>
      <c r="D8" s="76" t="s">
        <v>97</v>
      </c>
      <c r="E8" s="76"/>
      <c r="F8" s="76"/>
      <c r="G8" s="78"/>
      <c r="H8" s="78" t="s">
        <v>694</v>
      </c>
      <c r="I8" s="76"/>
      <c r="J8" s="67"/>
      <c r="M8" s="72" t="s">
        <v>12</v>
      </c>
      <c r="N8" s="71" t="str">
        <f t="shared" si="1"/>
        <v>（正常）入力済み</v>
      </c>
      <c r="O8" s="73" t="s">
        <v>63</v>
      </c>
    </row>
    <row r="9" spans="2:18" ht="24" customHeight="1">
      <c r="B9" s="65"/>
      <c r="C9" s="74">
        <f t="shared" si="0"/>
        <v>4</v>
      </c>
      <c r="D9" s="76"/>
      <c r="E9" s="76"/>
      <c r="F9" s="76"/>
      <c r="G9" s="78"/>
      <c r="H9" s="78"/>
      <c r="I9" s="76"/>
      <c r="J9" s="67"/>
      <c r="M9" s="72" t="s">
        <v>12</v>
      </c>
      <c r="N9" s="71" t="str">
        <f t="shared" si="1"/>
        <v>（複数入力）未入力</v>
      </c>
      <c r="O9" s="80"/>
    </row>
    <row r="10" spans="2:18" ht="24" customHeight="1">
      <c r="B10" s="65"/>
      <c r="C10" s="74">
        <f t="shared" si="0"/>
        <v>5</v>
      </c>
      <c r="D10" s="76"/>
      <c r="E10" s="76"/>
      <c r="F10" s="76"/>
      <c r="G10" s="78"/>
      <c r="H10" s="78"/>
      <c r="I10" s="76"/>
      <c r="J10" s="67"/>
      <c r="M10" s="72" t="s">
        <v>12</v>
      </c>
      <c r="N10" s="71" t="str">
        <f t="shared" si="1"/>
        <v>（複数入力）未入力</v>
      </c>
      <c r="O10" s="73"/>
    </row>
    <row r="11" spans="2:18" ht="24" customHeight="1">
      <c r="B11" s="65"/>
      <c r="C11" s="74">
        <f t="shared" si="0"/>
        <v>6</v>
      </c>
      <c r="D11" s="76"/>
      <c r="E11" s="76"/>
      <c r="F11" s="76"/>
      <c r="G11" s="78"/>
      <c r="H11" s="78"/>
      <c r="I11" s="76"/>
      <c r="J11" s="67"/>
      <c r="M11" s="72" t="s">
        <v>12</v>
      </c>
      <c r="N11" s="71" t="str">
        <f t="shared" si="1"/>
        <v>（複数入力）未入力</v>
      </c>
      <c r="O11" s="73"/>
    </row>
    <row r="12" spans="2:18" ht="24" customHeight="1">
      <c r="B12" s="65"/>
      <c r="C12" s="74">
        <f t="shared" si="0"/>
        <v>7</v>
      </c>
      <c r="D12" s="76"/>
      <c r="E12" s="76"/>
      <c r="F12" s="76"/>
      <c r="G12" s="78"/>
      <c r="H12" s="78"/>
      <c r="I12" s="76"/>
      <c r="J12" s="67"/>
      <c r="M12" s="72" t="s">
        <v>12</v>
      </c>
      <c r="N12" s="71" t="str">
        <f t="shared" si="1"/>
        <v>（複数入力）未入力</v>
      </c>
      <c r="O12" s="73"/>
    </row>
    <row r="13" spans="2:18" ht="24" customHeight="1">
      <c r="B13" s="65"/>
      <c r="C13" s="74">
        <f t="shared" si="0"/>
        <v>8</v>
      </c>
      <c r="D13" s="76"/>
      <c r="E13" s="76"/>
      <c r="F13" s="76"/>
      <c r="G13" s="78"/>
      <c r="H13" s="78"/>
      <c r="I13" s="76"/>
      <c r="J13" s="67"/>
      <c r="M13" s="72" t="s">
        <v>12</v>
      </c>
      <c r="N13" s="71" t="str">
        <f t="shared" si="1"/>
        <v>（複数入力）未入力</v>
      </c>
      <c r="O13" s="80"/>
    </row>
    <row r="14" spans="2:18" ht="24" customHeight="1">
      <c r="B14" s="65"/>
      <c r="C14" s="74">
        <f t="shared" si="0"/>
        <v>9</v>
      </c>
      <c r="D14" s="76"/>
      <c r="E14" s="76"/>
      <c r="F14" s="76"/>
      <c r="G14" s="78"/>
      <c r="H14" s="78"/>
      <c r="I14" s="76"/>
      <c r="J14" s="67"/>
      <c r="M14" s="72" t="s">
        <v>12</v>
      </c>
      <c r="N14" s="71" t="str">
        <f t="shared" si="1"/>
        <v>（複数入力）未入力</v>
      </c>
      <c r="O14" s="73"/>
    </row>
    <row r="15" spans="2:18" ht="24" customHeight="1">
      <c r="B15" s="65"/>
      <c r="C15" s="74">
        <f t="shared" si="0"/>
        <v>10</v>
      </c>
      <c r="D15" s="76"/>
      <c r="E15" s="76"/>
      <c r="F15" s="76"/>
      <c r="G15" s="78"/>
      <c r="H15" s="78"/>
      <c r="I15" s="76"/>
      <c r="J15" s="67"/>
      <c r="M15" s="72" t="s">
        <v>12</v>
      </c>
      <c r="N15" s="71" t="str">
        <f t="shared" si="1"/>
        <v>（複数入力）未入力</v>
      </c>
      <c r="O15" s="73"/>
    </row>
    <row r="16" spans="2:18" ht="24" customHeight="1">
      <c r="B16" s="65"/>
      <c r="C16" s="74">
        <f t="shared" si="0"/>
        <v>11</v>
      </c>
      <c r="D16" s="76"/>
      <c r="E16" s="76"/>
      <c r="F16" s="76"/>
      <c r="G16" s="78"/>
      <c r="H16" s="78"/>
      <c r="I16" s="76"/>
      <c r="J16" s="67"/>
      <c r="M16" s="72" t="s">
        <v>12</v>
      </c>
      <c r="N16" s="71" t="str">
        <f t="shared" si="1"/>
        <v>（複数入力）未入力</v>
      </c>
      <c r="O16" s="73"/>
    </row>
    <row r="17" spans="2:14" ht="24" customHeight="1">
      <c r="B17" s="65"/>
      <c r="C17" s="74">
        <f t="shared" si="0"/>
        <v>12</v>
      </c>
      <c r="D17" s="76"/>
      <c r="E17" s="76"/>
      <c r="F17" s="76"/>
      <c r="G17" s="78"/>
      <c r="H17" s="78"/>
      <c r="I17" s="76"/>
      <c r="J17" s="67"/>
      <c r="M17" s="72" t="s">
        <v>12</v>
      </c>
      <c r="N17" s="71" t="str">
        <f t="shared" si="1"/>
        <v>（複数入力）未入力</v>
      </c>
    </row>
    <row r="18" spans="2:14" ht="24" customHeight="1">
      <c r="B18" s="65"/>
      <c r="C18" s="74">
        <f t="shared" si="0"/>
        <v>13</v>
      </c>
      <c r="D18" s="76"/>
      <c r="E18" s="76"/>
      <c r="F18" s="76"/>
      <c r="G18" s="78"/>
      <c r="H18" s="78"/>
      <c r="I18" s="76"/>
      <c r="J18" s="67"/>
      <c r="M18" s="72" t="s">
        <v>12</v>
      </c>
      <c r="N18" s="71" t="str">
        <f t="shared" si="1"/>
        <v>（複数入力）未入力</v>
      </c>
    </row>
    <row r="19" spans="2:14" ht="24" customHeight="1">
      <c r="B19" s="65"/>
      <c r="C19" s="74">
        <f t="shared" si="0"/>
        <v>14</v>
      </c>
      <c r="D19" s="76"/>
      <c r="E19" s="76"/>
      <c r="F19" s="76"/>
      <c r="G19" s="78"/>
      <c r="H19" s="78"/>
      <c r="I19" s="76"/>
      <c r="J19" s="67"/>
      <c r="M19" s="72" t="s">
        <v>12</v>
      </c>
      <c r="N19" s="71" t="str">
        <f t="shared" si="1"/>
        <v>（複数入力）未入力</v>
      </c>
    </row>
    <row r="20" spans="2:14" ht="24" customHeight="1">
      <c r="B20" s="65"/>
      <c r="C20" s="74">
        <f t="shared" si="0"/>
        <v>15</v>
      </c>
      <c r="D20" s="76"/>
      <c r="E20" s="76"/>
      <c r="F20" s="76"/>
      <c r="G20" s="78"/>
      <c r="H20" s="78"/>
      <c r="I20" s="76"/>
      <c r="J20" s="67"/>
      <c r="M20" s="72" t="s">
        <v>12</v>
      </c>
      <c r="N20" s="71" t="str">
        <f t="shared" si="1"/>
        <v>（複数入力）未入力</v>
      </c>
    </row>
    <row r="21" spans="2:14" ht="24" customHeight="1">
      <c r="B21" s="65"/>
      <c r="C21" s="74">
        <f t="shared" si="0"/>
        <v>16</v>
      </c>
      <c r="D21" s="76"/>
      <c r="E21" s="76"/>
      <c r="F21" s="76"/>
      <c r="G21" s="78"/>
      <c r="H21" s="78"/>
      <c r="I21" s="76"/>
      <c r="J21" s="67"/>
      <c r="M21" s="72" t="s">
        <v>12</v>
      </c>
      <c r="N21" s="71" t="str">
        <f t="shared" si="1"/>
        <v>（複数入力）未入力</v>
      </c>
    </row>
    <row r="22" spans="2:14" ht="24" customHeight="1">
      <c r="B22" s="65"/>
      <c r="C22" s="74">
        <f t="shared" si="0"/>
        <v>17</v>
      </c>
      <c r="D22" s="76"/>
      <c r="E22" s="76"/>
      <c r="F22" s="76"/>
      <c r="G22" s="78"/>
      <c r="H22" s="78"/>
      <c r="I22" s="76"/>
      <c r="J22" s="67"/>
      <c r="M22" s="72" t="s">
        <v>12</v>
      </c>
      <c r="N22" s="71" t="str">
        <f t="shared" si="1"/>
        <v>（複数入力）未入力</v>
      </c>
    </row>
    <row r="23" spans="2:14" ht="24" customHeight="1">
      <c r="B23" s="65"/>
      <c r="C23" s="74">
        <f t="shared" si="0"/>
        <v>18</v>
      </c>
      <c r="D23" s="76"/>
      <c r="E23" s="76"/>
      <c r="F23" s="76"/>
      <c r="G23" s="78"/>
      <c r="H23" s="78"/>
      <c r="I23" s="76"/>
      <c r="J23" s="67"/>
      <c r="M23" s="72" t="s">
        <v>12</v>
      </c>
      <c r="N23" s="71" t="str">
        <f t="shared" si="1"/>
        <v>（複数入力）未入力</v>
      </c>
    </row>
    <row r="24" spans="2:14" ht="24" customHeight="1">
      <c r="B24" s="65"/>
      <c r="C24" s="74">
        <f t="shared" si="0"/>
        <v>19</v>
      </c>
      <c r="D24" s="76"/>
      <c r="E24" s="76"/>
      <c r="F24" s="76"/>
      <c r="G24" s="78"/>
      <c r="H24" s="78"/>
      <c r="I24" s="76"/>
      <c r="J24" s="67"/>
      <c r="M24" s="72" t="s">
        <v>12</v>
      </c>
      <c r="N24" s="71" t="str">
        <f t="shared" si="1"/>
        <v>（複数入力）未入力</v>
      </c>
    </row>
    <row r="25" spans="2:14" ht="24" customHeight="1">
      <c r="B25" s="65"/>
      <c r="C25" s="74">
        <f t="shared" si="0"/>
        <v>20</v>
      </c>
      <c r="D25" s="76"/>
      <c r="E25" s="76"/>
      <c r="F25" s="76"/>
      <c r="G25" s="78"/>
      <c r="H25" s="78"/>
      <c r="I25" s="76"/>
      <c r="J25" s="67"/>
      <c r="M25" s="72" t="s">
        <v>12</v>
      </c>
      <c r="N25" s="71" t="str">
        <f t="shared" si="1"/>
        <v>（複数入力）未入力</v>
      </c>
    </row>
    <row r="26" spans="2:14" ht="24" customHeight="1">
      <c r="B26" s="65"/>
      <c r="C26" s="74">
        <f t="shared" si="0"/>
        <v>21</v>
      </c>
      <c r="D26" s="76"/>
      <c r="E26" s="76"/>
      <c r="F26" s="76"/>
      <c r="G26" s="78"/>
      <c r="H26" s="78"/>
      <c r="I26" s="76"/>
      <c r="J26" s="67"/>
      <c r="M26" s="72" t="s">
        <v>12</v>
      </c>
      <c r="N26" s="71" t="str">
        <f t="shared" si="1"/>
        <v>（複数入力）未入力</v>
      </c>
    </row>
    <row r="27" spans="2:14" ht="24" customHeight="1">
      <c r="B27" s="65"/>
      <c r="C27" s="74">
        <f t="shared" si="0"/>
        <v>22</v>
      </c>
      <c r="D27" s="76"/>
      <c r="E27" s="76"/>
      <c r="F27" s="76"/>
      <c r="G27" s="78"/>
      <c r="H27" s="78"/>
      <c r="I27" s="76"/>
      <c r="J27" s="67"/>
      <c r="M27" s="72" t="s">
        <v>12</v>
      </c>
      <c r="N27" s="71" t="str">
        <f t="shared" si="1"/>
        <v>（複数入力）未入力</v>
      </c>
    </row>
    <row r="28" spans="2:14" ht="24" customHeight="1">
      <c r="B28" s="65"/>
      <c r="C28" s="74">
        <f t="shared" si="0"/>
        <v>23</v>
      </c>
      <c r="D28" s="76"/>
      <c r="E28" s="76"/>
      <c r="F28" s="76"/>
      <c r="G28" s="78"/>
      <c r="H28" s="78"/>
      <c r="I28" s="76"/>
      <c r="J28" s="67"/>
      <c r="M28" s="72" t="s">
        <v>12</v>
      </c>
      <c r="N28" s="71" t="str">
        <f t="shared" si="1"/>
        <v>（複数入力）未入力</v>
      </c>
    </row>
    <row r="29" spans="2:14" ht="24" customHeight="1">
      <c r="B29" s="65"/>
      <c r="C29" s="74">
        <f t="shared" si="0"/>
        <v>24</v>
      </c>
      <c r="D29" s="76"/>
      <c r="E29" s="76"/>
      <c r="F29" s="76"/>
      <c r="G29" s="78"/>
      <c r="H29" s="78"/>
      <c r="I29" s="76"/>
      <c r="J29" s="67"/>
      <c r="M29" s="72" t="s">
        <v>12</v>
      </c>
      <c r="N29" s="71" t="str">
        <f t="shared" si="1"/>
        <v>（複数入力）未入力</v>
      </c>
    </row>
    <row r="30" spans="2:14" ht="24" customHeight="1">
      <c r="B30" s="65"/>
      <c r="C30" s="74">
        <f t="shared" si="0"/>
        <v>25</v>
      </c>
      <c r="D30" s="76"/>
      <c r="E30" s="76"/>
      <c r="F30" s="76"/>
      <c r="G30" s="78"/>
      <c r="H30" s="78"/>
      <c r="I30" s="76"/>
      <c r="J30" s="67"/>
      <c r="M30" s="72" t="s">
        <v>12</v>
      </c>
      <c r="N30" s="71" t="str">
        <f t="shared" si="1"/>
        <v>（複数入力）未入力</v>
      </c>
    </row>
    <row r="31" spans="2:14" ht="24" customHeight="1">
      <c r="B31" s="65"/>
      <c r="C31" s="74">
        <f t="shared" si="0"/>
        <v>26</v>
      </c>
      <c r="D31" s="76"/>
      <c r="E31" s="76"/>
      <c r="F31" s="76"/>
      <c r="G31" s="78"/>
      <c r="H31" s="78"/>
      <c r="I31" s="76"/>
      <c r="J31" s="67"/>
      <c r="M31" s="72" t="s">
        <v>12</v>
      </c>
      <c r="N31" s="71" t="str">
        <f t="shared" si="1"/>
        <v>（複数入力）未入力</v>
      </c>
    </row>
    <row r="32" spans="2:14" ht="24" customHeight="1">
      <c r="B32" s="65"/>
      <c r="C32" s="74">
        <f t="shared" si="0"/>
        <v>27</v>
      </c>
      <c r="D32" s="76"/>
      <c r="E32" s="76"/>
      <c r="F32" s="76"/>
      <c r="G32" s="78"/>
      <c r="H32" s="78"/>
      <c r="I32" s="76"/>
      <c r="J32" s="67"/>
      <c r="M32" s="72" t="s">
        <v>12</v>
      </c>
      <c r="N32" s="71" t="str">
        <f t="shared" si="1"/>
        <v>（複数入力）未入力</v>
      </c>
    </row>
    <row r="33" spans="2:16" ht="24" customHeight="1">
      <c r="B33" s="65"/>
      <c r="C33" s="74">
        <f t="shared" si="0"/>
        <v>28</v>
      </c>
      <c r="D33" s="76"/>
      <c r="E33" s="76"/>
      <c r="F33" s="76"/>
      <c r="G33" s="78"/>
      <c r="H33" s="78"/>
      <c r="I33" s="76"/>
      <c r="J33" s="67"/>
      <c r="M33" s="72" t="s">
        <v>12</v>
      </c>
      <c r="N33" s="71" t="str">
        <f t="shared" si="1"/>
        <v>（複数入力）未入力</v>
      </c>
    </row>
    <row r="34" spans="2:16" ht="24" customHeight="1">
      <c r="B34" s="65"/>
      <c r="C34" s="74">
        <f t="shared" si="0"/>
        <v>29</v>
      </c>
      <c r="D34" s="76"/>
      <c r="E34" s="76"/>
      <c r="F34" s="76"/>
      <c r="G34" s="78"/>
      <c r="H34" s="78"/>
      <c r="I34" s="76"/>
      <c r="J34" s="67"/>
      <c r="M34" s="72" t="s">
        <v>12</v>
      </c>
      <c r="N34" s="71" t="str">
        <f t="shared" si="1"/>
        <v>（複数入力）未入力</v>
      </c>
    </row>
    <row r="35" spans="2:16" ht="24" customHeight="1">
      <c r="B35" s="65"/>
      <c r="C35" s="74">
        <f t="shared" si="0"/>
        <v>30</v>
      </c>
      <c r="D35" s="76"/>
      <c r="E35" s="76"/>
      <c r="F35" s="76"/>
      <c r="G35" s="78"/>
      <c r="H35" s="78"/>
      <c r="I35" s="76"/>
      <c r="J35" s="67"/>
      <c r="M35" s="72" t="s">
        <v>12</v>
      </c>
      <c r="N35" s="71" t="str">
        <f t="shared" si="1"/>
        <v>（複数入力）未入力</v>
      </c>
    </row>
    <row r="36" spans="2:16" ht="15">
      <c r="B36" s="65"/>
      <c r="C36" s="81" t="s">
        <v>64</v>
      </c>
      <c r="D36" s="82"/>
      <c r="E36" s="82"/>
      <c r="F36" s="82"/>
      <c r="G36" s="82"/>
      <c r="H36" s="82"/>
      <c r="I36" s="83"/>
      <c r="J36" s="67"/>
      <c r="M36" s="72"/>
      <c r="N36" s="71"/>
    </row>
    <row r="37" spans="2:16" ht="7.5" customHeight="1">
      <c r="B37" s="84"/>
      <c r="C37" s="85"/>
      <c r="D37" s="62"/>
      <c r="E37" s="62"/>
      <c r="F37" s="62"/>
      <c r="G37" s="62"/>
      <c r="H37" s="62"/>
      <c r="I37" s="85"/>
      <c r="J37" s="86"/>
    </row>
    <row r="38" spans="2:16">
      <c r="B38" s="89"/>
      <c r="C38" s="63" t="s">
        <v>48</v>
      </c>
      <c r="N38" s="90"/>
    </row>
    <row r="40" spans="2:16" hidden="1">
      <c r="C40" s="63" t="s">
        <v>65</v>
      </c>
      <c r="L40" s="87"/>
      <c r="M40" s="63"/>
    </row>
    <row r="41" spans="2:16" ht="12" hidden="1" customHeight="1">
      <c r="E41" s="63" t="str">
        <f>IF(COUNTIF(H6:H36,"無地番")&gt;0," 無地番","")&amp;IF(COUNTIF(H6:H36,"道")&gt;0," 道","")&amp;IF(COUNTIF(H6:H36,"水")&gt;0," 水","")</f>
        <v xml:space="preserve"> 無地番</v>
      </c>
      <c r="F41" s="91">
        <f>COUNTA(D6:D35)-1-(COUNTIF(H6:H35,"無地番")+COUNTIF(H6:H35,"道")+COUNTIF(H6:H35,"水"))</f>
        <v>1</v>
      </c>
      <c r="N41" s="63"/>
      <c r="O41" s="88"/>
    </row>
    <row r="42" spans="2:16" hidden="1">
      <c r="E42" s="63" t="str">
        <f>D6&amp;E6&amp;F6&amp;G6&amp;IF(I6="","","の一部")&amp;IF(F41&gt;0,IF(COUNTA(D6:D35)&gt;1,"　外 "&amp;COUNTA(D6:D35)-1-(COUNTIF(H6:H35,"無地番")+COUNTIF(H6:H35,"道")+COUNTIF(H6:H35,"水"))&amp;" 筆",""),"")&amp;IF(OR(COUNTIF(E41,"*無地番*")&gt;0,COUNTIF(E41,"*道*")&gt;0,COUNTIF(E41,"*水*")&gt;0),E41,"")</f>
        <v>新宿区○○町○○丁目○○番　外 1 筆 無地番</v>
      </c>
      <c r="N42" s="63"/>
      <c r="O42" s="88"/>
    </row>
    <row r="43" spans="2:16">
      <c r="N43" s="63"/>
      <c r="O43" s="88"/>
    </row>
    <row r="44" spans="2:16">
      <c r="N44" s="63"/>
      <c r="O44" s="88"/>
    </row>
    <row r="45" spans="2:16">
      <c r="N45" s="63"/>
      <c r="O45" s="88"/>
    </row>
    <row r="46" spans="2:16" ht="18" hidden="1">
      <c r="C46" s="92" t="s">
        <v>176</v>
      </c>
      <c r="N46" s="63"/>
      <c r="O46" s="88"/>
    </row>
    <row r="47" spans="2:16" ht="18" hidden="1">
      <c r="C47" s="92" t="s">
        <v>177</v>
      </c>
      <c r="D47" s="92" t="s">
        <v>178</v>
      </c>
      <c r="E47" s="92" t="s">
        <v>55</v>
      </c>
      <c r="M47" s="63"/>
      <c r="N47" s="63"/>
      <c r="O47" s="90"/>
      <c r="P47" s="93"/>
    </row>
    <row r="48" spans="2:16" ht="18" hidden="1">
      <c r="C48" s="94" t="s">
        <v>60</v>
      </c>
      <c r="D48" s="94" t="s">
        <v>179</v>
      </c>
      <c r="E48" s="94" t="s">
        <v>55</v>
      </c>
    </row>
    <row r="49" spans="3:4" ht="18" hidden="1">
      <c r="C49" s="94" t="s">
        <v>83</v>
      </c>
      <c r="D49" s="94" t="s">
        <v>180</v>
      </c>
    </row>
    <row r="50" spans="3:4" ht="18" hidden="1">
      <c r="C50" s="94" t="s">
        <v>90</v>
      </c>
      <c r="D50" s="94" t="s">
        <v>181</v>
      </c>
    </row>
    <row r="51" spans="3:4" ht="18" hidden="1">
      <c r="C51" s="94" t="s">
        <v>97</v>
      </c>
    </row>
    <row r="52" spans="3:4" ht="18" hidden="1">
      <c r="C52" s="94" t="s">
        <v>100</v>
      </c>
    </row>
    <row r="53" spans="3:4" ht="18" hidden="1">
      <c r="C53" s="94" t="s">
        <v>104</v>
      </c>
    </row>
    <row r="54" spans="3:4" ht="18" hidden="1">
      <c r="C54" s="94" t="s">
        <v>107</v>
      </c>
    </row>
    <row r="55" spans="3:4" ht="18" hidden="1">
      <c r="C55" s="94" t="s">
        <v>110</v>
      </c>
    </row>
    <row r="56" spans="3:4" ht="18" hidden="1">
      <c r="C56" s="94" t="s">
        <v>112</v>
      </c>
    </row>
    <row r="57" spans="3:4" ht="18" hidden="1">
      <c r="C57" s="94" t="s">
        <v>114</v>
      </c>
    </row>
    <row r="58" spans="3:4" ht="18" hidden="1">
      <c r="C58" s="94" t="s">
        <v>116</v>
      </c>
    </row>
    <row r="59" spans="3:4" ht="18" hidden="1">
      <c r="C59" s="94" t="s">
        <v>118</v>
      </c>
    </row>
    <row r="60" spans="3:4" ht="18" hidden="1">
      <c r="C60" s="94" t="s">
        <v>120</v>
      </c>
    </row>
    <row r="61" spans="3:4" ht="18" hidden="1">
      <c r="C61" s="94" t="s">
        <v>122</v>
      </c>
    </row>
    <row r="62" spans="3:4" ht="18" hidden="1">
      <c r="C62" s="94" t="s">
        <v>124</v>
      </c>
    </row>
    <row r="63" spans="3:4" ht="18" hidden="1">
      <c r="C63" s="94" t="s">
        <v>126</v>
      </c>
    </row>
    <row r="64" spans="3:4" ht="18" hidden="1">
      <c r="C64" s="94" t="s">
        <v>128</v>
      </c>
    </row>
    <row r="65" spans="3:3" ht="18" hidden="1">
      <c r="C65" s="94" t="s">
        <v>130</v>
      </c>
    </row>
    <row r="66" spans="3:3" ht="18" hidden="1">
      <c r="C66" s="94" t="s">
        <v>132</v>
      </c>
    </row>
    <row r="67" spans="3:3" ht="18" hidden="1">
      <c r="C67" s="94" t="s">
        <v>133</v>
      </c>
    </row>
    <row r="68" spans="3:3" ht="18" hidden="1">
      <c r="C68" s="94" t="s">
        <v>134</v>
      </c>
    </row>
    <row r="69" spans="3:3" ht="18" hidden="1">
      <c r="C69" s="94" t="s">
        <v>135</v>
      </c>
    </row>
    <row r="70" spans="3:3" ht="18" hidden="1">
      <c r="C70" s="94" t="s">
        <v>136</v>
      </c>
    </row>
    <row r="71" spans="3:3" ht="18" hidden="1">
      <c r="C71" s="94" t="s">
        <v>137</v>
      </c>
    </row>
    <row r="72" spans="3:3" ht="18" hidden="1">
      <c r="C72" s="94" t="s">
        <v>138</v>
      </c>
    </row>
    <row r="73" spans="3:3" ht="18" hidden="1">
      <c r="C73" s="94" t="s">
        <v>139</v>
      </c>
    </row>
    <row r="74" spans="3:3" ht="18" hidden="1">
      <c r="C74" s="94" t="s">
        <v>140</v>
      </c>
    </row>
    <row r="75" spans="3:3" ht="18" hidden="1">
      <c r="C75" s="94" t="s">
        <v>141</v>
      </c>
    </row>
    <row r="76" spans="3:3" ht="18" hidden="1">
      <c r="C76" s="94" t="s">
        <v>142</v>
      </c>
    </row>
    <row r="77" spans="3:3" ht="18" hidden="1">
      <c r="C77" s="94" t="s">
        <v>143</v>
      </c>
    </row>
    <row r="78" spans="3:3" ht="18" hidden="1">
      <c r="C78" s="94" t="s">
        <v>144</v>
      </c>
    </row>
    <row r="79" spans="3:3" ht="18" hidden="1">
      <c r="C79" s="94" t="s">
        <v>145</v>
      </c>
    </row>
    <row r="80" spans="3:3" ht="18" hidden="1">
      <c r="C80" s="94" t="s">
        <v>146</v>
      </c>
    </row>
    <row r="81" spans="3:3" ht="18" hidden="1">
      <c r="C81" s="94" t="s">
        <v>147</v>
      </c>
    </row>
    <row r="82" spans="3:3" ht="18" hidden="1">
      <c r="C82" s="94" t="s">
        <v>148</v>
      </c>
    </row>
    <row r="83" spans="3:3" ht="18" hidden="1">
      <c r="C83" s="94" t="s">
        <v>149</v>
      </c>
    </row>
    <row r="84" spans="3:3" ht="18" hidden="1">
      <c r="C84" s="94" t="s">
        <v>150</v>
      </c>
    </row>
    <row r="85" spans="3:3" ht="18" hidden="1">
      <c r="C85" s="94" t="s">
        <v>151</v>
      </c>
    </row>
    <row r="86" spans="3:3" ht="18" hidden="1">
      <c r="C86" s="94" t="s">
        <v>152</v>
      </c>
    </row>
    <row r="87" spans="3:3" ht="18" hidden="1">
      <c r="C87" s="94" t="s">
        <v>153</v>
      </c>
    </row>
    <row r="88" spans="3:3" ht="18" hidden="1">
      <c r="C88" s="94" t="s">
        <v>154</v>
      </c>
    </row>
    <row r="89" spans="3:3" ht="18" hidden="1">
      <c r="C89" s="94" t="s">
        <v>155</v>
      </c>
    </row>
    <row r="90" spans="3:3" ht="18" hidden="1">
      <c r="C90" s="94" t="s">
        <v>156</v>
      </c>
    </row>
    <row r="91" spans="3:3" ht="18" hidden="1">
      <c r="C91" s="94" t="s">
        <v>157</v>
      </c>
    </row>
    <row r="92" spans="3:3" ht="18" hidden="1">
      <c r="C92" s="94" t="s">
        <v>158</v>
      </c>
    </row>
    <row r="93" spans="3:3" ht="18" hidden="1">
      <c r="C93" s="94" t="s">
        <v>159</v>
      </c>
    </row>
    <row r="94" spans="3:3" ht="18" hidden="1">
      <c r="C94" s="94" t="s">
        <v>160</v>
      </c>
    </row>
    <row r="95" spans="3:3" ht="18" hidden="1">
      <c r="C95" s="94" t="s">
        <v>161</v>
      </c>
    </row>
    <row r="96" spans="3:3" ht="18" hidden="1">
      <c r="C96" s="94" t="s">
        <v>162</v>
      </c>
    </row>
    <row r="97" spans="3:3" ht="18" hidden="1">
      <c r="C97" s="94" t="s">
        <v>163</v>
      </c>
    </row>
    <row r="98" spans="3:3" ht="18" hidden="1">
      <c r="C98" s="94" t="s">
        <v>164</v>
      </c>
    </row>
    <row r="99" spans="3:3" ht="18" hidden="1">
      <c r="C99" s="94" t="s">
        <v>165</v>
      </c>
    </row>
    <row r="100" spans="3:3" ht="18" hidden="1">
      <c r="C100" s="94" t="s">
        <v>166</v>
      </c>
    </row>
    <row r="101" spans="3:3" ht="18" hidden="1">
      <c r="C101" s="94" t="s">
        <v>167</v>
      </c>
    </row>
    <row r="102" spans="3:3" ht="18" hidden="1">
      <c r="C102" s="94" t="s">
        <v>168</v>
      </c>
    </row>
    <row r="103" spans="3:3" ht="18" hidden="1">
      <c r="C103" s="94" t="s">
        <v>169</v>
      </c>
    </row>
    <row r="104" spans="3:3" ht="18" hidden="1">
      <c r="C104" s="94" t="s">
        <v>170</v>
      </c>
    </row>
    <row r="105" spans="3:3" ht="18" hidden="1">
      <c r="C105" s="94" t="s">
        <v>171</v>
      </c>
    </row>
    <row r="106" spans="3:3" ht="18" hidden="1">
      <c r="C106" s="94" t="s">
        <v>172</v>
      </c>
    </row>
    <row r="107" spans="3:3" ht="18" hidden="1">
      <c r="C107" s="94" t="s">
        <v>173</v>
      </c>
    </row>
    <row r="108" spans="3:3" ht="18" hidden="1">
      <c r="C108" s="94" t="s">
        <v>174</v>
      </c>
    </row>
    <row r="109" spans="3:3" ht="18" hidden="1">
      <c r="C109" s="94" t="s">
        <v>175</v>
      </c>
    </row>
  </sheetData>
  <sheetProtection formatRows="0"/>
  <mergeCells count="5">
    <mergeCell ref="M1:N1"/>
    <mergeCell ref="C4:C5"/>
    <mergeCell ref="D4:G4"/>
    <mergeCell ref="H4:H5"/>
    <mergeCell ref="I4:I5"/>
  </mergeCells>
  <phoneticPr fontId="22"/>
  <conditionalFormatting sqref="O2:O3">
    <cfRule type="cellIs" dxfId="268" priority="4" operator="equal">
      <formula>"必須"</formula>
    </cfRule>
  </conditionalFormatting>
  <conditionalFormatting sqref="N1:N1048576">
    <cfRule type="containsText" dxfId="267" priority="1" operator="containsText" text="（正常）">
      <formula>NOT(ISERROR(SEARCH("（正常）",N1)))</formula>
    </cfRule>
    <cfRule type="containsText" dxfId="266" priority="2" operator="containsText" text="（エラー）">
      <formula>NOT(ISERROR(SEARCH("（エラー）",N1)))</formula>
    </cfRule>
    <cfRule type="containsText" dxfId="265" priority="3" operator="containsText" text="（注意）">
      <formula>NOT(ISERROR(SEARCH("（注意）",N1)))</formula>
    </cfRule>
  </conditionalFormatting>
  <dataValidations count="3">
    <dataValidation type="list" allowBlank="1" showInputMessage="1" showErrorMessage="1" sqref="I6:I35" xr:uid="{57BB21DD-A532-4450-ADA1-A9FFAFCCE593}">
      <formula1>$E$48</formula1>
    </dataValidation>
    <dataValidation type="list" allowBlank="1" showInputMessage="1" showErrorMessage="1" sqref="D6:D35" xr:uid="{A3AEB70E-390F-4BB7-9F30-889CF9985ACA}">
      <formula1>$C$48:$C$109</formula1>
    </dataValidation>
    <dataValidation type="list" allowBlank="1" showInputMessage="1" showErrorMessage="1" sqref="H6:H35" xr:uid="{9C20E7B1-3416-43BA-8EC1-AEAA70DBCCA0}">
      <formula1>$D$48:$D$50</formula1>
    </dataValidation>
  </dataValidations>
  <pageMargins left="0.19685039370078741" right="0.19685039370078741" top="0.19685039370078741" bottom="0.19685039370078741" header="0.11811023622047245" footer="0.11811023622047245"/>
  <pageSetup paperSize="9" scale="89" fitToHeight="0" orientation="portrait" r:id="rId1"/>
  <headerFooter>
    <oddFooter>&amp;C&amp;P／&amp;Nページ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64F2-902F-4D9C-82AE-F1A3A00CE399}">
  <sheetPr>
    <pageSetUpPr fitToPage="1"/>
  </sheetPr>
  <dimension ref="B1:AM117"/>
  <sheetViews>
    <sheetView showGridLines="0" zoomScaleNormal="100" zoomScaleSheetLayoutView="85" workbookViewId="0"/>
  </sheetViews>
  <sheetFormatPr defaultColWidth="9" defaultRowHeight="15"/>
  <cols>
    <col min="1" max="1" width="2" style="165" customWidth="1"/>
    <col min="2" max="2" width="20.59765625" style="165" customWidth="1"/>
    <col min="3" max="5" width="4.5" style="165" customWidth="1"/>
    <col min="6" max="6" width="4.59765625" style="165" customWidth="1"/>
    <col min="7" max="7" width="10.59765625" style="165" customWidth="1"/>
    <col min="8" max="8" width="7.09765625" style="165" customWidth="1"/>
    <col min="9" max="9" width="4.5" style="165" customWidth="1"/>
    <col min="10" max="10" width="10.59765625" style="165" customWidth="1"/>
    <col min="11" max="11" width="5.5" style="165" customWidth="1"/>
    <col min="12" max="14" width="4.5" style="165" customWidth="1"/>
    <col min="15" max="15" width="4.59765625" style="165" customWidth="1"/>
    <col min="16" max="16" width="10.59765625" style="165" customWidth="1"/>
    <col min="17" max="17" width="7.09765625" style="165" customWidth="1"/>
    <col min="18" max="18" width="4.5" style="165" customWidth="1"/>
    <col min="19" max="19" width="10.59765625" style="165" customWidth="1"/>
    <col min="20" max="20" width="5.5" style="165" customWidth="1"/>
    <col min="21" max="21" width="6.09765625" style="165" bestFit="1" customWidth="1"/>
    <col min="22" max="22" width="25.59765625" style="166" customWidth="1"/>
    <col min="23" max="23" width="4.09765625" style="165" customWidth="1"/>
    <col min="24" max="29" width="7.19921875" style="165" hidden="1" customWidth="1"/>
    <col min="30" max="30" width="4.09765625" style="165" customWidth="1"/>
    <col min="31" max="31" width="9" style="165"/>
    <col min="32" max="32" width="30.59765625" style="173" customWidth="1"/>
    <col min="33" max="33" width="114.796875" style="165" customWidth="1"/>
    <col min="34" max="34" width="9" style="165"/>
    <col min="35" max="39" width="0" style="165" hidden="1" customWidth="1"/>
    <col min="40" max="16384" width="9" style="165"/>
  </cols>
  <sheetData>
    <row r="1" spans="2:39" ht="18.600000000000001">
      <c r="B1" s="164" t="s">
        <v>184</v>
      </c>
      <c r="X1" s="165" t="s">
        <v>185</v>
      </c>
      <c r="AE1" s="537" t="s">
        <v>50</v>
      </c>
      <c r="AF1" s="537"/>
      <c r="AI1" s="167" t="s">
        <v>186</v>
      </c>
    </row>
    <row r="2" spans="2:39" ht="18.600000000000001">
      <c r="B2" s="164" t="s">
        <v>654</v>
      </c>
      <c r="AE2" s="319"/>
      <c r="AF2" s="319"/>
      <c r="AI2" s="167" t="s">
        <v>187</v>
      </c>
      <c r="AJ2" s="167" t="s">
        <v>188</v>
      </c>
      <c r="AK2" s="167" t="s">
        <v>189</v>
      </c>
      <c r="AL2" s="167" t="s">
        <v>190</v>
      </c>
      <c r="AM2" s="167"/>
    </row>
    <row r="3" spans="2:39" ht="18.600000000000001">
      <c r="B3" s="168" t="s">
        <v>191</v>
      </c>
      <c r="AE3" s="319"/>
      <c r="AF3" s="169"/>
      <c r="AI3" s="170" t="s">
        <v>192</v>
      </c>
      <c r="AJ3" s="170" t="s">
        <v>193</v>
      </c>
      <c r="AK3" s="170" t="s">
        <v>194</v>
      </c>
      <c r="AL3" s="170" t="s">
        <v>195</v>
      </c>
      <c r="AM3" s="170"/>
    </row>
    <row r="4" spans="2:39" ht="13.95" customHeight="1">
      <c r="X4" s="467" t="s">
        <v>196</v>
      </c>
      <c r="Y4" s="467"/>
      <c r="Z4" s="467" t="s">
        <v>197</v>
      </c>
      <c r="AA4" s="467"/>
      <c r="AB4" s="467" t="s">
        <v>198</v>
      </c>
      <c r="AC4" s="467"/>
      <c r="AE4" s="319" t="s">
        <v>1</v>
      </c>
      <c r="AF4" s="169" t="s">
        <v>2</v>
      </c>
      <c r="AI4" s="170" t="s">
        <v>199</v>
      </c>
      <c r="AJ4" s="170" t="s">
        <v>200</v>
      </c>
      <c r="AK4" s="170" t="s">
        <v>201</v>
      </c>
      <c r="AL4" s="170" t="s">
        <v>202</v>
      </c>
      <c r="AM4" s="170"/>
    </row>
    <row r="5" spans="2:39" ht="32.4">
      <c r="B5" s="171"/>
      <c r="C5" s="538" t="s">
        <v>203</v>
      </c>
      <c r="D5" s="539"/>
      <c r="E5" s="539"/>
      <c r="F5" s="539"/>
      <c r="G5" s="539"/>
      <c r="H5" s="539"/>
      <c r="I5" s="539"/>
      <c r="J5" s="539"/>
      <c r="K5" s="540"/>
      <c r="L5" s="538" t="s">
        <v>204</v>
      </c>
      <c r="M5" s="539"/>
      <c r="N5" s="539"/>
      <c r="O5" s="539"/>
      <c r="P5" s="539"/>
      <c r="Q5" s="539"/>
      <c r="R5" s="539"/>
      <c r="S5" s="539"/>
      <c r="T5" s="540"/>
      <c r="U5" s="172" t="s">
        <v>205</v>
      </c>
      <c r="V5" s="172" t="s">
        <v>206</v>
      </c>
      <c r="W5" s="319"/>
      <c r="X5" s="319"/>
      <c r="Y5" s="319"/>
      <c r="Z5" s="319"/>
      <c r="AA5" s="319"/>
      <c r="AB5" s="319"/>
      <c r="AC5" s="319"/>
      <c r="AI5" s="170" t="s">
        <v>207</v>
      </c>
      <c r="AJ5" s="170"/>
      <c r="AK5" s="170" t="s">
        <v>208</v>
      </c>
      <c r="AL5" s="170" t="s">
        <v>209</v>
      </c>
      <c r="AM5" s="170"/>
    </row>
    <row r="6" spans="2:39" ht="24" customHeight="1">
      <c r="B6" s="174" t="s">
        <v>210</v>
      </c>
      <c r="C6" s="175" t="s">
        <v>211</v>
      </c>
      <c r="D6" s="324"/>
      <c r="E6" s="534">
        <v>1</v>
      </c>
      <c r="F6" s="534"/>
      <c r="G6" s="534"/>
      <c r="H6" s="534"/>
      <c r="I6" s="324"/>
      <c r="J6" s="324"/>
      <c r="K6" s="324"/>
      <c r="L6" s="175" t="s">
        <v>211</v>
      </c>
      <c r="M6" s="324"/>
      <c r="N6" s="534">
        <v>1</v>
      </c>
      <c r="O6" s="534"/>
      <c r="P6" s="534"/>
      <c r="Q6" s="534"/>
      <c r="R6" s="324"/>
      <c r="S6" s="324"/>
      <c r="T6" s="324"/>
      <c r="U6" s="487" t="str">
        <f>IF(COUNTIF(AB6:AB7,FALSE)&lt;1,"無","有")</f>
        <v>無</v>
      </c>
      <c r="V6" s="460"/>
      <c r="W6" s="176"/>
      <c r="X6" s="176"/>
      <c r="Y6" s="176"/>
      <c r="Z6" s="176"/>
      <c r="AA6" s="176"/>
      <c r="AB6" s="176" t="b">
        <f t="shared" ref="AB6:AB12" si="0">IF(E6=N6,TRUE,FALSE)</f>
        <v>1</v>
      </c>
      <c r="AC6" s="176"/>
      <c r="AE6" s="177" t="s">
        <v>25</v>
      </c>
      <c r="AF6" s="178" t="str">
        <f>IF(U6="有",IF(V6="","（エラー）未記入","（正常）記入済み"),"記入不要")</f>
        <v>記入不要</v>
      </c>
      <c r="AG6" s="165" t="s">
        <v>212</v>
      </c>
      <c r="AI6" s="170" t="s">
        <v>213</v>
      </c>
      <c r="AJ6" s="170"/>
      <c r="AK6" s="170"/>
      <c r="AL6" s="170"/>
      <c r="AM6" s="170"/>
    </row>
    <row r="7" spans="2:39" ht="24" customHeight="1">
      <c r="B7" s="179"/>
      <c r="C7" s="180" t="s">
        <v>214</v>
      </c>
      <c r="D7" s="323"/>
      <c r="E7" s="535">
        <v>100</v>
      </c>
      <c r="F7" s="535"/>
      <c r="G7" s="535"/>
      <c r="H7" s="535"/>
      <c r="I7" s="323" t="s">
        <v>215</v>
      </c>
      <c r="J7" s="323"/>
      <c r="K7" s="323"/>
      <c r="L7" s="180" t="s">
        <v>214</v>
      </c>
      <c r="M7" s="323"/>
      <c r="N7" s="535">
        <v>100</v>
      </c>
      <c r="O7" s="535"/>
      <c r="P7" s="535"/>
      <c r="Q7" s="535"/>
      <c r="R7" s="323" t="s">
        <v>215</v>
      </c>
      <c r="S7" s="323"/>
      <c r="T7" s="181"/>
      <c r="U7" s="488"/>
      <c r="V7" s="461"/>
      <c r="W7" s="176"/>
      <c r="X7" s="176"/>
      <c r="Y7" s="176"/>
      <c r="Z7" s="176"/>
      <c r="AA7" s="176"/>
      <c r="AB7" s="176" t="b">
        <f t="shared" si="0"/>
        <v>1</v>
      </c>
      <c r="AC7" s="176"/>
      <c r="AI7" s="170" t="s">
        <v>216</v>
      </c>
      <c r="AJ7" s="170"/>
      <c r="AK7" s="170"/>
      <c r="AL7" s="170"/>
      <c r="AM7" s="170"/>
    </row>
    <row r="8" spans="2:39" ht="24" customHeight="1">
      <c r="B8" s="536" t="s">
        <v>217</v>
      </c>
      <c r="C8" s="182" t="s">
        <v>211</v>
      </c>
      <c r="D8" s="183"/>
      <c r="E8" s="534">
        <v>1</v>
      </c>
      <c r="F8" s="534"/>
      <c r="G8" s="534"/>
      <c r="H8" s="534"/>
      <c r="I8" s="324"/>
      <c r="J8" s="324"/>
      <c r="K8" s="324"/>
      <c r="L8" s="182" t="s">
        <v>211</v>
      </c>
      <c r="M8" s="183"/>
      <c r="N8" s="534">
        <v>1</v>
      </c>
      <c r="O8" s="534"/>
      <c r="P8" s="534"/>
      <c r="Q8" s="534"/>
      <c r="R8" s="324"/>
      <c r="S8" s="324"/>
      <c r="T8" s="324"/>
      <c r="U8" s="487" t="str">
        <f>IF(COUNTIF(AB8:AB9,FALSE)&lt;1,"無","有")</f>
        <v>無</v>
      </c>
      <c r="V8" s="460"/>
      <c r="W8" s="176"/>
      <c r="X8" s="176"/>
      <c r="Y8" s="176"/>
      <c r="Z8" s="176"/>
      <c r="AA8" s="176"/>
      <c r="AB8" s="176" t="b">
        <f t="shared" si="0"/>
        <v>1</v>
      </c>
      <c r="AC8" s="176"/>
      <c r="AE8" s="184" t="s">
        <v>25</v>
      </c>
      <c r="AF8" s="178" t="str">
        <f>IF(U8="有",IF(V8="","（エラー）未記入","（正常）記入済み"),"記入不要")</f>
        <v>記入不要</v>
      </c>
      <c r="AG8" s="185" t="s">
        <v>218</v>
      </c>
      <c r="AI8" s="170" t="s">
        <v>219</v>
      </c>
      <c r="AJ8" s="170"/>
      <c r="AK8" s="170"/>
      <c r="AL8" s="170"/>
      <c r="AM8" s="170"/>
    </row>
    <row r="9" spans="2:39" ht="24" customHeight="1">
      <c r="B9" s="495"/>
      <c r="C9" s="186" t="s">
        <v>220</v>
      </c>
      <c r="D9" s="187"/>
      <c r="E9" s="535">
        <v>100</v>
      </c>
      <c r="F9" s="535"/>
      <c r="G9" s="535"/>
      <c r="H9" s="535"/>
      <c r="I9" s="323" t="s">
        <v>215</v>
      </c>
      <c r="J9" s="323"/>
      <c r="K9" s="323"/>
      <c r="L9" s="186" t="s">
        <v>220</v>
      </c>
      <c r="M9" s="187"/>
      <c r="N9" s="535">
        <v>100</v>
      </c>
      <c r="O9" s="535"/>
      <c r="P9" s="535"/>
      <c r="Q9" s="535"/>
      <c r="R9" s="323" t="s">
        <v>215</v>
      </c>
      <c r="S9" s="323"/>
      <c r="T9" s="181"/>
      <c r="U9" s="488"/>
      <c r="V9" s="461"/>
      <c r="W9" s="176"/>
      <c r="X9" s="176"/>
      <c r="Y9" s="176"/>
      <c r="Z9" s="176"/>
      <c r="AA9" s="176"/>
      <c r="AB9" s="176" t="b">
        <f t="shared" si="0"/>
        <v>1</v>
      </c>
      <c r="AC9" s="176"/>
      <c r="AE9" s="185"/>
      <c r="AG9" s="185"/>
      <c r="AI9" s="170" t="s">
        <v>221</v>
      </c>
      <c r="AJ9" s="170"/>
      <c r="AK9" s="170"/>
      <c r="AL9" s="170"/>
      <c r="AM9" s="170"/>
    </row>
    <row r="10" spans="2:39" ht="24" customHeight="1">
      <c r="B10" s="532" t="s">
        <v>222</v>
      </c>
      <c r="C10" s="182" t="s">
        <v>211</v>
      </c>
      <c r="D10" s="183"/>
      <c r="E10" s="534">
        <v>1</v>
      </c>
      <c r="F10" s="534"/>
      <c r="G10" s="534"/>
      <c r="H10" s="534"/>
      <c r="I10" s="324"/>
      <c r="J10" s="324"/>
      <c r="K10" s="324"/>
      <c r="L10" s="182" t="s">
        <v>211</v>
      </c>
      <c r="M10" s="183"/>
      <c r="N10" s="534">
        <v>1</v>
      </c>
      <c r="O10" s="534"/>
      <c r="P10" s="534"/>
      <c r="Q10" s="534"/>
      <c r="R10" s="324"/>
      <c r="S10" s="324"/>
      <c r="T10" s="324"/>
      <c r="U10" s="487" t="str">
        <f>IF(COUNTIF(AB10:AB11,FALSE)&lt;1,"無","有")</f>
        <v>無</v>
      </c>
      <c r="V10" s="460"/>
      <c r="W10" s="176"/>
      <c r="X10" s="176"/>
      <c r="Y10" s="176"/>
      <c r="Z10" s="176"/>
      <c r="AA10" s="176"/>
      <c r="AB10" s="176" t="b">
        <f t="shared" si="0"/>
        <v>1</v>
      </c>
      <c r="AC10" s="176"/>
      <c r="AE10" s="184" t="s">
        <v>25</v>
      </c>
      <c r="AF10" s="178" t="str">
        <f>IF(U10="有",IF(V10="","（エラー）未記入","（正常）記入済み"),"記入不要")</f>
        <v>記入不要</v>
      </c>
      <c r="AG10" s="185" t="s">
        <v>223</v>
      </c>
      <c r="AI10" s="170" t="s">
        <v>224</v>
      </c>
      <c r="AJ10" s="170"/>
      <c r="AK10" s="170"/>
      <c r="AL10" s="170"/>
      <c r="AM10" s="170"/>
    </row>
    <row r="11" spans="2:39" ht="24" customHeight="1">
      <c r="B11" s="533"/>
      <c r="C11" s="186" t="s">
        <v>220</v>
      </c>
      <c r="D11" s="187"/>
      <c r="E11" s="535">
        <v>100</v>
      </c>
      <c r="F11" s="535"/>
      <c r="G11" s="535"/>
      <c r="H11" s="535"/>
      <c r="I11" s="323" t="s">
        <v>215</v>
      </c>
      <c r="J11" s="323"/>
      <c r="K11" s="323"/>
      <c r="L11" s="186" t="s">
        <v>220</v>
      </c>
      <c r="M11" s="187"/>
      <c r="N11" s="535">
        <v>100</v>
      </c>
      <c r="O11" s="535"/>
      <c r="P11" s="535"/>
      <c r="Q11" s="535"/>
      <c r="R11" s="323" t="s">
        <v>215</v>
      </c>
      <c r="S11" s="323"/>
      <c r="T11" s="181"/>
      <c r="U11" s="488"/>
      <c r="V11" s="461"/>
      <c r="W11" s="176"/>
      <c r="X11" s="176"/>
      <c r="Y11" s="176"/>
      <c r="Z11" s="176"/>
      <c r="AA11" s="176"/>
      <c r="AB11" s="176" t="b">
        <f t="shared" si="0"/>
        <v>1</v>
      </c>
      <c r="AC11" s="176"/>
      <c r="AG11" s="185"/>
      <c r="AI11" s="170" t="s">
        <v>225</v>
      </c>
      <c r="AJ11" s="170"/>
      <c r="AK11" s="170"/>
      <c r="AL11" s="170"/>
      <c r="AM11" s="170"/>
    </row>
    <row r="12" spans="2:39" ht="31.05" customHeight="1">
      <c r="B12" s="174" t="s">
        <v>226</v>
      </c>
      <c r="C12" s="175" t="s">
        <v>227</v>
      </c>
      <c r="D12" s="324"/>
      <c r="E12" s="525">
        <v>210</v>
      </c>
      <c r="F12" s="525"/>
      <c r="G12" s="525"/>
      <c r="H12" s="525"/>
      <c r="I12" s="324" t="s">
        <v>228</v>
      </c>
      <c r="J12" s="324"/>
      <c r="K12" s="324"/>
      <c r="L12" s="175" t="s">
        <v>227</v>
      </c>
      <c r="M12" s="324"/>
      <c r="N12" s="525">
        <v>234.47</v>
      </c>
      <c r="O12" s="525"/>
      <c r="P12" s="525"/>
      <c r="Q12" s="525"/>
      <c r="R12" s="324" t="s">
        <v>228</v>
      </c>
      <c r="S12" s="324"/>
      <c r="T12" s="188"/>
      <c r="U12" s="316" t="str">
        <f>IF(COUNTIF(AB12:AB12,FALSE)&lt;1,"無","有")</f>
        <v>有</v>
      </c>
      <c r="V12" s="318" t="s">
        <v>670</v>
      </c>
      <c r="W12" s="176"/>
      <c r="X12" s="176"/>
      <c r="Y12" s="176"/>
      <c r="Z12" s="176"/>
      <c r="AA12" s="176"/>
      <c r="AB12" s="176" t="b">
        <f t="shared" si="0"/>
        <v>0</v>
      </c>
      <c r="AC12" s="176"/>
      <c r="AE12" s="177" t="s">
        <v>25</v>
      </c>
      <c r="AF12" s="178" t="str">
        <f>IF(U12="有",IF(V12="","（エラー）未記入","（正常）記入済み"),"記入不要")</f>
        <v>（正常）記入済み</v>
      </c>
      <c r="AI12" s="170" t="s">
        <v>229</v>
      </c>
      <c r="AJ12" s="170"/>
      <c r="AK12" s="170"/>
      <c r="AL12" s="170"/>
      <c r="AM12" s="170"/>
    </row>
    <row r="13" spans="2:39" ht="24" customHeight="1">
      <c r="B13" s="174" t="s">
        <v>230</v>
      </c>
      <c r="C13" s="526" t="s">
        <v>219</v>
      </c>
      <c r="D13" s="527"/>
      <c r="E13" s="527"/>
      <c r="F13" s="527"/>
      <c r="G13" s="528"/>
      <c r="H13" s="529"/>
      <c r="I13" s="530"/>
      <c r="J13" s="530"/>
      <c r="K13" s="531"/>
      <c r="L13" s="526" t="s">
        <v>219</v>
      </c>
      <c r="M13" s="527"/>
      <c r="N13" s="527"/>
      <c r="O13" s="527"/>
      <c r="P13" s="528"/>
      <c r="Q13" s="529"/>
      <c r="R13" s="530"/>
      <c r="S13" s="530"/>
      <c r="T13" s="531"/>
      <c r="U13" s="522"/>
      <c r="V13" s="513"/>
      <c r="W13" s="176"/>
      <c r="X13" s="176"/>
      <c r="Y13" s="176"/>
      <c r="Z13" s="176"/>
      <c r="AA13" s="176"/>
      <c r="AB13" s="176" t="b">
        <f>IF(C13&amp;H13=L13&amp;Q13,TRUE,FALSE)</f>
        <v>1</v>
      </c>
      <c r="AC13" s="176"/>
      <c r="AE13" s="177"/>
      <c r="AF13" s="178"/>
      <c r="AG13" s="165" t="s">
        <v>231</v>
      </c>
      <c r="AI13" s="170" t="s">
        <v>232</v>
      </c>
      <c r="AJ13" s="170"/>
      <c r="AK13" s="170"/>
      <c r="AL13" s="170"/>
      <c r="AM13" s="170"/>
    </row>
    <row r="14" spans="2:39" ht="24" customHeight="1">
      <c r="B14" s="179"/>
      <c r="C14" s="516"/>
      <c r="D14" s="517"/>
      <c r="E14" s="517"/>
      <c r="F14" s="517"/>
      <c r="G14" s="518"/>
      <c r="H14" s="519"/>
      <c r="I14" s="520"/>
      <c r="J14" s="520"/>
      <c r="K14" s="521"/>
      <c r="L14" s="516"/>
      <c r="M14" s="517"/>
      <c r="N14" s="517"/>
      <c r="O14" s="517"/>
      <c r="P14" s="518"/>
      <c r="Q14" s="519"/>
      <c r="R14" s="520"/>
      <c r="S14" s="520"/>
      <c r="T14" s="521"/>
      <c r="U14" s="523"/>
      <c r="V14" s="514"/>
      <c r="W14" s="176"/>
      <c r="X14" s="176"/>
      <c r="Y14" s="176"/>
      <c r="Z14" s="176"/>
      <c r="AA14" s="176"/>
      <c r="AB14" s="176" t="b">
        <f>IF(C14&amp;H14=L14&amp;Q14,TRUE,FALSE)</f>
        <v>1</v>
      </c>
      <c r="AC14" s="176"/>
      <c r="AI14" s="170" t="s">
        <v>233</v>
      </c>
      <c r="AJ14" s="170"/>
      <c r="AK14" s="170"/>
      <c r="AL14" s="170"/>
      <c r="AM14" s="170"/>
    </row>
    <row r="15" spans="2:39" ht="24" customHeight="1">
      <c r="B15" s="179"/>
      <c r="C15" s="516"/>
      <c r="D15" s="517"/>
      <c r="E15" s="517"/>
      <c r="F15" s="517"/>
      <c r="G15" s="518"/>
      <c r="H15" s="519"/>
      <c r="I15" s="520"/>
      <c r="J15" s="520"/>
      <c r="K15" s="521"/>
      <c r="L15" s="516"/>
      <c r="M15" s="517"/>
      <c r="N15" s="517"/>
      <c r="O15" s="517"/>
      <c r="P15" s="518"/>
      <c r="Q15" s="519"/>
      <c r="R15" s="520"/>
      <c r="S15" s="520"/>
      <c r="T15" s="521"/>
      <c r="U15" s="523"/>
      <c r="V15" s="514"/>
      <c r="W15" s="176"/>
      <c r="X15" s="176"/>
      <c r="Y15" s="176"/>
      <c r="Z15" s="176"/>
      <c r="AA15" s="176"/>
      <c r="AB15" s="176" t="b">
        <f>IF(C15&amp;H15=L15&amp;Q15,TRUE,FALSE)</f>
        <v>1</v>
      </c>
      <c r="AC15" s="176"/>
      <c r="AI15" s="170" t="s">
        <v>234</v>
      </c>
      <c r="AJ15" s="170"/>
      <c r="AK15" s="170"/>
      <c r="AL15" s="170"/>
      <c r="AM15" s="170"/>
    </row>
    <row r="16" spans="2:39" ht="24" customHeight="1">
      <c r="B16" s="179"/>
      <c r="C16" s="516"/>
      <c r="D16" s="517"/>
      <c r="E16" s="517"/>
      <c r="F16" s="517"/>
      <c r="G16" s="518"/>
      <c r="H16" s="519"/>
      <c r="I16" s="520"/>
      <c r="J16" s="520"/>
      <c r="K16" s="521"/>
      <c r="L16" s="516"/>
      <c r="M16" s="517"/>
      <c r="N16" s="517"/>
      <c r="O16" s="517"/>
      <c r="P16" s="518"/>
      <c r="Q16" s="519"/>
      <c r="R16" s="520"/>
      <c r="S16" s="520"/>
      <c r="T16" s="521"/>
      <c r="U16" s="523"/>
      <c r="V16" s="514"/>
      <c r="W16" s="176"/>
      <c r="X16" s="176"/>
      <c r="Y16" s="176"/>
      <c r="Z16" s="176"/>
      <c r="AA16" s="176"/>
      <c r="AB16" s="176" t="b">
        <f>IF(C16&amp;H16=L16&amp;Q16,TRUE,FALSE)</f>
        <v>1</v>
      </c>
      <c r="AC16" s="176"/>
      <c r="AI16" s="170" t="s">
        <v>235</v>
      </c>
      <c r="AJ16" s="170"/>
      <c r="AK16" s="170"/>
      <c r="AL16" s="170"/>
      <c r="AM16" s="170"/>
    </row>
    <row r="17" spans="2:39" ht="24" customHeight="1">
      <c r="B17" s="179"/>
      <c r="C17" s="516"/>
      <c r="D17" s="517"/>
      <c r="E17" s="517"/>
      <c r="F17" s="517"/>
      <c r="G17" s="518"/>
      <c r="H17" s="519"/>
      <c r="I17" s="520"/>
      <c r="J17" s="520"/>
      <c r="K17" s="521"/>
      <c r="L17" s="516"/>
      <c r="M17" s="517"/>
      <c r="N17" s="517"/>
      <c r="O17" s="517"/>
      <c r="P17" s="518"/>
      <c r="Q17" s="519"/>
      <c r="R17" s="520"/>
      <c r="S17" s="520"/>
      <c r="T17" s="521"/>
      <c r="U17" s="523"/>
      <c r="V17" s="514"/>
      <c r="W17" s="176"/>
      <c r="X17" s="176"/>
      <c r="Y17" s="176"/>
      <c r="Z17" s="176"/>
      <c r="AA17" s="176"/>
      <c r="AB17" s="176" t="b">
        <f>IF(C17&amp;H17=L17&amp;Q17,TRUE,FALSE)</f>
        <v>1</v>
      </c>
      <c r="AC17" s="176"/>
      <c r="AI17" s="170" t="s">
        <v>236</v>
      </c>
      <c r="AJ17" s="170"/>
      <c r="AK17" s="170"/>
      <c r="AL17" s="170"/>
      <c r="AM17" s="170"/>
    </row>
    <row r="18" spans="2:39" ht="24" customHeight="1">
      <c r="B18" s="189"/>
      <c r="C18" s="431" t="s">
        <v>237</v>
      </c>
      <c r="D18" s="432"/>
      <c r="E18" s="454"/>
      <c r="F18" s="454"/>
      <c r="G18" s="454"/>
      <c r="H18" s="454"/>
      <c r="I18" s="454"/>
      <c r="J18" s="454"/>
      <c r="K18" s="455"/>
      <c r="L18" s="431" t="s">
        <v>237</v>
      </c>
      <c r="M18" s="432"/>
      <c r="N18" s="454"/>
      <c r="O18" s="454"/>
      <c r="P18" s="454"/>
      <c r="Q18" s="454"/>
      <c r="R18" s="454"/>
      <c r="S18" s="454"/>
      <c r="T18" s="455"/>
      <c r="U18" s="524"/>
      <c r="V18" s="515"/>
      <c r="W18" s="176"/>
      <c r="X18" s="176"/>
      <c r="Y18" s="176"/>
      <c r="Z18" s="176"/>
      <c r="AA18" s="176"/>
      <c r="AB18" s="176"/>
      <c r="AC18" s="176"/>
      <c r="AI18" s="170" t="s">
        <v>238</v>
      </c>
      <c r="AJ18" s="170"/>
      <c r="AK18" s="170"/>
      <c r="AL18" s="170"/>
      <c r="AM18" s="170"/>
    </row>
    <row r="19" spans="2:39" ht="30" customHeight="1">
      <c r="B19" s="456" t="s">
        <v>239</v>
      </c>
      <c r="C19" s="439"/>
      <c r="D19" s="440"/>
      <c r="E19" s="505" t="s">
        <v>658</v>
      </c>
      <c r="F19" s="505"/>
      <c r="G19" s="505"/>
      <c r="H19" s="505"/>
      <c r="I19" s="505"/>
      <c r="J19" s="505"/>
      <c r="K19" s="506"/>
      <c r="L19" s="439"/>
      <c r="M19" s="440"/>
      <c r="N19" s="505" t="s">
        <v>658</v>
      </c>
      <c r="O19" s="505"/>
      <c r="P19" s="505"/>
      <c r="Q19" s="505"/>
      <c r="R19" s="505"/>
      <c r="S19" s="505"/>
      <c r="T19" s="506"/>
      <c r="U19" s="507" t="str">
        <f>IF(COUNTIF(AB19:AB27,FALSE)&lt;1,"無","有")</f>
        <v>無</v>
      </c>
      <c r="V19" s="460"/>
      <c r="W19" s="176"/>
      <c r="X19" s="176" t="b">
        <f>IF(C19="●",TRUE,FALSE)</f>
        <v>0</v>
      </c>
      <c r="Y19" s="176"/>
      <c r="Z19" s="176" t="b">
        <f>IF(L19="●",TRUE,FALSE)</f>
        <v>0</v>
      </c>
      <c r="AA19" s="176"/>
      <c r="AB19" s="176" t="b">
        <f>IF(X19=Z19,TRUE,FALSE)</f>
        <v>1</v>
      </c>
      <c r="AC19" s="176"/>
      <c r="AE19" s="177" t="s">
        <v>25</v>
      </c>
      <c r="AF19" s="178" t="str">
        <f>IF(U19="有",IF(V19="","（エラー）未記入","（正常）記入済み"),"記入不要")</f>
        <v>記入不要</v>
      </c>
      <c r="AI19" s="170" t="s">
        <v>240</v>
      </c>
      <c r="AJ19" s="170"/>
      <c r="AK19" s="170"/>
      <c r="AL19" s="170"/>
      <c r="AM19" s="170"/>
    </row>
    <row r="20" spans="2:39" ht="30" customHeight="1">
      <c r="B20" s="457"/>
      <c r="C20" s="510"/>
      <c r="D20" s="511"/>
      <c r="E20" s="502" t="s">
        <v>659</v>
      </c>
      <c r="F20" s="502"/>
      <c r="G20" s="502"/>
      <c r="H20" s="502"/>
      <c r="I20" s="502"/>
      <c r="J20" s="502"/>
      <c r="K20" s="503"/>
      <c r="L20" s="510"/>
      <c r="M20" s="511"/>
      <c r="N20" s="502" t="s">
        <v>659</v>
      </c>
      <c r="O20" s="502"/>
      <c r="P20" s="502"/>
      <c r="Q20" s="502"/>
      <c r="R20" s="502"/>
      <c r="S20" s="502"/>
      <c r="T20" s="503"/>
      <c r="U20" s="508"/>
      <c r="V20" s="461"/>
      <c r="W20" s="176"/>
      <c r="X20" s="176" t="b">
        <f>IF(C20="●",TRUE,FALSE)</f>
        <v>0</v>
      </c>
      <c r="Y20" s="176"/>
      <c r="Z20" s="176" t="b">
        <f>IF(L20="●",TRUE,FALSE)</f>
        <v>0</v>
      </c>
      <c r="AA20" s="176"/>
      <c r="AB20" s="176" t="b">
        <f>IF(X20=Z20,TRUE,FALSE)</f>
        <v>1</v>
      </c>
      <c r="AC20" s="176"/>
      <c r="AI20" s="170" t="s">
        <v>241</v>
      </c>
      <c r="AJ20" s="170"/>
      <c r="AK20" s="170"/>
      <c r="AL20" s="170"/>
      <c r="AM20" s="170"/>
    </row>
    <row r="21" spans="2:39" ht="107.55" customHeight="1">
      <c r="B21" s="457"/>
      <c r="C21" s="510" t="s">
        <v>671</v>
      </c>
      <c r="D21" s="511"/>
      <c r="E21" s="502" t="s">
        <v>660</v>
      </c>
      <c r="F21" s="502"/>
      <c r="G21" s="502"/>
      <c r="H21" s="502"/>
      <c r="I21" s="502"/>
      <c r="J21" s="502"/>
      <c r="K21" s="503"/>
      <c r="L21" s="510" t="s">
        <v>671</v>
      </c>
      <c r="M21" s="511"/>
      <c r="N21" s="502" t="s">
        <v>661</v>
      </c>
      <c r="O21" s="502"/>
      <c r="P21" s="502"/>
      <c r="Q21" s="502"/>
      <c r="R21" s="502"/>
      <c r="S21" s="502"/>
      <c r="T21" s="503"/>
      <c r="U21" s="508"/>
      <c r="V21" s="461"/>
      <c r="W21" s="176"/>
      <c r="X21" s="176" t="b">
        <f>IF(C21="●",TRUE,FALSE)</f>
        <v>1</v>
      </c>
      <c r="Y21" s="176"/>
      <c r="Z21" s="176" t="b">
        <f>IF(L21="●",TRUE,FALSE)</f>
        <v>1</v>
      </c>
      <c r="AA21" s="176"/>
      <c r="AB21" s="176" t="b">
        <f>IF(X21=Z21,TRUE,FALSE)</f>
        <v>1</v>
      </c>
      <c r="AC21" s="176"/>
      <c r="AI21" s="170" t="s">
        <v>242</v>
      </c>
      <c r="AJ21" s="170"/>
      <c r="AK21" s="170"/>
      <c r="AL21" s="170"/>
      <c r="AM21" s="170"/>
    </row>
    <row r="22" spans="2:39" ht="135" customHeight="1">
      <c r="B22" s="457"/>
      <c r="C22" s="510"/>
      <c r="D22" s="511"/>
      <c r="E22" s="502" t="s">
        <v>662</v>
      </c>
      <c r="F22" s="502"/>
      <c r="G22" s="502"/>
      <c r="H22" s="502"/>
      <c r="I22" s="502"/>
      <c r="J22" s="502"/>
      <c r="K22" s="503"/>
      <c r="L22" s="510"/>
      <c r="M22" s="511"/>
      <c r="N22" s="502" t="s">
        <v>663</v>
      </c>
      <c r="O22" s="502"/>
      <c r="P22" s="502"/>
      <c r="Q22" s="502"/>
      <c r="R22" s="502"/>
      <c r="S22" s="502"/>
      <c r="T22" s="503"/>
      <c r="U22" s="508"/>
      <c r="V22" s="461"/>
      <c r="W22" s="176"/>
      <c r="X22" s="176" t="b">
        <f>IF(C22="●",TRUE,FALSE)</f>
        <v>0</v>
      </c>
      <c r="Y22" s="176"/>
      <c r="Z22" s="176" t="b">
        <f>IF(L22="●",TRUE,FALSE)</f>
        <v>0</v>
      </c>
      <c r="AA22" s="176"/>
      <c r="AB22" s="176" t="b">
        <f>IF(X22=Z22,TRUE,FALSE)</f>
        <v>1</v>
      </c>
      <c r="AC22" s="176"/>
      <c r="AI22" s="170" t="s">
        <v>243</v>
      </c>
      <c r="AJ22" s="170"/>
      <c r="AK22" s="170"/>
      <c r="AL22" s="170"/>
      <c r="AM22" s="170"/>
    </row>
    <row r="23" spans="2:39" ht="30" customHeight="1">
      <c r="B23" s="457"/>
      <c r="C23" s="510"/>
      <c r="D23" s="511"/>
      <c r="E23" s="502" t="s">
        <v>664</v>
      </c>
      <c r="F23" s="502"/>
      <c r="G23" s="502"/>
      <c r="H23" s="502"/>
      <c r="I23" s="502"/>
      <c r="J23" s="502"/>
      <c r="K23" s="503"/>
      <c r="L23" s="510"/>
      <c r="M23" s="511"/>
      <c r="N23" s="502" t="s">
        <v>665</v>
      </c>
      <c r="O23" s="502"/>
      <c r="P23" s="502"/>
      <c r="Q23" s="502"/>
      <c r="R23" s="502"/>
      <c r="S23" s="502"/>
      <c r="T23" s="503"/>
      <c r="U23" s="508"/>
      <c r="V23" s="461"/>
      <c r="W23" s="176"/>
      <c r="X23" s="176" t="b">
        <f>IF(C23="●",TRUE,FALSE)</f>
        <v>0</v>
      </c>
      <c r="Y23" s="176"/>
      <c r="Z23" s="176" t="b">
        <f>IF(L23="●",TRUE,FALSE)</f>
        <v>0</v>
      </c>
      <c r="AA23" s="176"/>
      <c r="AB23" s="176" t="b">
        <f t="shared" ref="AB23:AB25" si="1">IF(X23=Z23,TRUE,FALSE)</f>
        <v>1</v>
      </c>
      <c r="AC23" s="176"/>
      <c r="AI23" s="170" t="s">
        <v>244</v>
      </c>
      <c r="AJ23" s="170"/>
      <c r="AK23" s="170"/>
      <c r="AL23" s="170"/>
      <c r="AM23" s="170"/>
    </row>
    <row r="24" spans="2:39" ht="34.5" customHeight="1">
      <c r="B24" s="457"/>
      <c r="C24" s="510"/>
      <c r="D24" s="511"/>
      <c r="E24" s="502" t="s">
        <v>666</v>
      </c>
      <c r="F24" s="502"/>
      <c r="G24" s="502"/>
      <c r="H24" s="502"/>
      <c r="I24" s="502"/>
      <c r="J24" s="502"/>
      <c r="K24" s="503"/>
      <c r="L24" s="510"/>
      <c r="M24" s="511"/>
      <c r="N24" s="502" t="s">
        <v>667</v>
      </c>
      <c r="O24" s="502"/>
      <c r="P24" s="502"/>
      <c r="Q24" s="502"/>
      <c r="R24" s="502"/>
      <c r="S24" s="502"/>
      <c r="T24" s="503"/>
      <c r="U24" s="508"/>
      <c r="V24" s="461"/>
      <c r="W24" s="176"/>
      <c r="X24" s="176" t="b">
        <f>IF(D24="●",TRUE,FALSE)</f>
        <v>0</v>
      </c>
      <c r="Y24" s="176"/>
      <c r="Z24" s="176" t="b">
        <f>IF(M24="●",TRUE,FALSE)</f>
        <v>0</v>
      </c>
      <c r="AA24" s="176"/>
      <c r="AB24" s="176" t="b">
        <f t="shared" si="1"/>
        <v>1</v>
      </c>
      <c r="AC24" s="176"/>
      <c r="AI24" s="170" t="s">
        <v>246</v>
      </c>
      <c r="AJ24" s="170"/>
      <c r="AK24" s="170"/>
      <c r="AL24" s="170"/>
      <c r="AM24" s="170"/>
    </row>
    <row r="25" spans="2:39" ht="46.05" customHeight="1">
      <c r="B25" s="457"/>
      <c r="C25" s="510"/>
      <c r="D25" s="511"/>
      <c r="E25" s="502" t="s">
        <v>668</v>
      </c>
      <c r="F25" s="502"/>
      <c r="G25" s="502"/>
      <c r="H25" s="502"/>
      <c r="I25" s="502"/>
      <c r="J25" s="502"/>
      <c r="K25" s="503"/>
      <c r="L25" s="510"/>
      <c r="M25" s="511"/>
      <c r="N25" s="502" t="s">
        <v>669</v>
      </c>
      <c r="O25" s="502"/>
      <c r="P25" s="502"/>
      <c r="Q25" s="502"/>
      <c r="R25" s="502"/>
      <c r="S25" s="502"/>
      <c r="T25" s="503"/>
      <c r="U25" s="508"/>
      <c r="V25" s="461"/>
      <c r="W25" s="176"/>
      <c r="X25" s="176" t="b">
        <f>IF(D25="●",TRUE,FALSE)</f>
        <v>0</v>
      </c>
      <c r="Y25" s="176"/>
      <c r="Z25" s="176" t="b">
        <f>IF(M25="●",TRUE,FALSE)</f>
        <v>0</v>
      </c>
      <c r="AA25" s="176"/>
      <c r="AB25" s="176" t="b">
        <f t="shared" si="1"/>
        <v>1</v>
      </c>
      <c r="AC25" s="176"/>
      <c r="AI25" s="170" t="s">
        <v>248</v>
      </c>
      <c r="AJ25" s="170"/>
      <c r="AK25" s="170"/>
      <c r="AL25" s="170"/>
      <c r="AM25" s="170"/>
    </row>
    <row r="26" spans="2:39" ht="24" customHeight="1">
      <c r="B26" s="457"/>
      <c r="C26" s="510"/>
      <c r="D26" s="511"/>
      <c r="E26" s="502" t="s">
        <v>252</v>
      </c>
      <c r="F26" s="502"/>
      <c r="G26" s="502"/>
      <c r="H26" s="502"/>
      <c r="I26" s="502"/>
      <c r="J26" s="502"/>
      <c r="K26" s="503"/>
      <c r="L26" s="510"/>
      <c r="M26" s="511"/>
      <c r="N26" s="502" t="s">
        <v>252</v>
      </c>
      <c r="O26" s="502"/>
      <c r="P26" s="502"/>
      <c r="Q26" s="502"/>
      <c r="R26" s="502"/>
      <c r="S26" s="502"/>
      <c r="T26" s="503"/>
      <c r="U26" s="508"/>
      <c r="V26" s="461"/>
      <c r="W26" s="176"/>
      <c r="X26" s="176" t="b">
        <f>IF(C26="●",TRUE,FALSE)</f>
        <v>0</v>
      </c>
      <c r="Y26" s="176"/>
      <c r="Z26" s="176" t="b">
        <f>IF(L26="●",TRUE,FALSE)</f>
        <v>0</v>
      </c>
      <c r="AA26" s="176"/>
      <c r="AB26" s="176" t="b">
        <f>IF(X26=Z26,TRUE,FALSE)</f>
        <v>1</v>
      </c>
      <c r="AC26" s="176"/>
    </row>
    <row r="27" spans="2:39" ht="24" customHeight="1">
      <c r="B27" s="512"/>
      <c r="C27" s="500" t="s">
        <v>237</v>
      </c>
      <c r="D27" s="501"/>
      <c r="E27" s="454"/>
      <c r="F27" s="454"/>
      <c r="G27" s="454"/>
      <c r="H27" s="454"/>
      <c r="I27" s="454"/>
      <c r="J27" s="454"/>
      <c r="K27" s="455"/>
      <c r="L27" s="500" t="s">
        <v>237</v>
      </c>
      <c r="M27" s="501"/>
      <c r="N27" s="454"/>
      <c r="O27" s="454"/>
      <c r="P27" s="454"/>
      <c r="Q27" s="454"/>
      <c r="R27" s="454"/>
      <c r="S27" s="454"/>
      <c r="T27" s="455"/>
      <c r="U27" s="509"/>
      <c r="V27" s="462"/>
      <c r="W27" s="176"/>
      <c r="X27" s="176"/>
      <c r="Y27" s="176"/>
      <c r="Z27" s="176"/>
      <c r="AA27" s="176"/>
      <c r="AB27" s="176" t="b">
        <f>IF(E27=N27,TRUE,FALSE)</f>
        <v>1</v>
      </c>
      <c r="AC27" s="176"/>
    </row>
    <row r="28" spans="2:39" ht="30" customHeight="1">
      <c r="B28" s="174" t="s">
        <v>255</v>
      </c>
      <c r="C28" s="190"/>
      <c r="D28" s="505" t="s">
        <v>256</v>
      </c>
      <c r="E28" s="505"/>
      <c r="F28" s="505"/>
      <c r="G28" s="505"/>
      <c r="H28" s="505"/>
      <c r="I28" s="505"/>
      <c r="J28" s="505"/>
      <c r="K28" s="506"/>
      <c r="L28" s="190"/>
      <c r="M28" s="505" t="s">
        <v>257</v>
      </c>
      <c r="N28" s="505"/>
      <c r="O28" s="505"/>
      <c r="P28" s="505"/>
      <c r="Q28" s="505"/>
      <c r="R28" s="505"/>
      <c r="S28" s="505"/>
      <c r="T28" s="506"/>
      <c r="U28" s="487" t="str">
        <f>IF(COUNTIF(AB28:AB34,FALSE)&lt;1,"無","有")</f>
        <v>有</v>
      </c>
      <c r="V28" s="460" t="s">
        <v>672</v>
      </c>
      <c r="W28" s="176"/>
      <c r="X28" s="176" t="b">
        <f t="shared" ref="X28:X33" si="2">IF(C28="●",TRUE,FALSE)</f>
        <v>0</v>
      </c>
      <c r="Y28" s="176"/>
      <c r="Z28" s="176" t="b">
        <f t="shared" ref="Z28:Z33" si="3">IF(L28="●",TRUE,FALSE)</f>
        <v>0</v>
      </c>
      <c r="AA28" s="176"/>
      <c r="AB28" s="176" t="b">
        <f t="shared" ref="AB28:AB33" si="4">IF(X28=Z28,TRUE,FALSE)</f>
        <v>1</v>
      </c>
      <c r="AC28" s="176"/>
      <c r="AE28" s="177" t="s">
        <v>25</v>
      </c>
      <c r="AF28" s="178" t="str">
        <f>IF(U28="有",IF(V28="","（エラー）未記入","（正常）記入済み"),"記入不要")</f>
        <v>（正常）記入済み</v>
      </c>
    </row>
    <row r="29" spans="2:39" ht="30" customHeight="1">
      <c r="B29" s="179"/>
      <c r="C29" s="191"/>
      <c r="D29" s="502" t="s">
        <v>258</v>
      </c>
      <c r="E29" s="502"/>
      <c r="F29" s="502"/>
      <c r="G29" s="502"/>
      <c r="H29" s="502"/>
      <c r="I29" s="502"/>
      <c r="J29" s="502"/>
      <c r="K29" s="503"/>
      <c r="L29" s="191"/>
      <c r="M29" s="502" t="s">
        <v>258</v>
      </c>
      <c r="N29" s="502"/>
      <c r="O29" s="502"/>
      <c r="P29" s="502"/>
      <c r="Q29" s="502"/>
      <c r="R29" s="502"/>
      <c r="S29" s="502"/>
      <c r="T29" s="503"/>
      <c r="U29" s="488"/>
      <c r="V29" s="461"/>
      <c r="W29" s="176"/>
      <c r="X29" s="176" t="b">
        <f t="shared" si="2"/>
        <v>0</v>
      </c>
      <c r="Y29" s="176"/>
      <c r="Z29" s="176" t="b">
        <f t="shared" si="3"/>
        <v>0</v>
      </c>
      <c r="AA29" s="176"/>
      <c r="AB29" s="176" t="b">
        <f t="shared" si="4"/>
        <v>1</v>
      </c>
      <c r="AC29" s="176"/>
    </row>
    <row r="30" spans="2:39" ht="30" customHeight="1">
      <c r="B30" s="179"/>
      <c r="C30" s="191" t="s">
        <v>671</v>
      </c>
      <c r="D30" s="502" t="s">
        <v>259</v>
      </c>
      <c r="E30" s="502"/>
      <c r="F30" s="502"/>
      <c r="G30" s="502"/>
      <c r="H30" s="502"/>
      <c r="I30" s="502"/>
      <c r="J30" s="502"/>
      <c r="K30" s="503"/>
      <c r="L30" s="191"/>
      <c r="M30" s="502" t="s">
        <v>260</v>
      </c>
      <c r="N30" s="502"/>
      <c r="O30" s="502"/>
      <c r="P30" s="502"/>
      <c r="Q30" s="502"/>
      <c r="R30" s="502"/>
      <c r="S30" s="502"/>
      <c r="T30" s="503"/>
      <c r="U30" s="488"/>
      <c r="V30" s="461"/>
      <c r="W30" s="176"/>
      <c r="X30" s="176" t="b">
        <f t="shared" si="2"/>
        <v>1</v>
      </c>
      <c r="Y30" s="176"/>
      <c r="Z30" s="176" t="b">
        <f t="shared" si="3"/>
        <v>0</v>
      </c>
      <c r="AA30" s="176"/>
      <c r="AB30" s="176" t="b">
        <f t="shared" si="4"/>
        <v>0</v>
      </c>
      <c r="AC30" s="176"/>
    </row>
    <row r="31" spans="2:39" ht="30" customHeight="1">
      <c r="B31" s="179"/>
      <c r="C31" s="191"/>
      <c r="D31" s="502" t="s">
        <v>261</v>
      </c>
      <c r="E31" s="502"/>
      <c r="F31" s="502"/>
      <c r="G31" s="502"/>
      <c r="H31" s="502"/>
      <c r="I31" s="502"/>
      <c r="J31" s="502"/>
      <c r="K31" s="503"/>
      <c r="L31" s="191"/>
      <c r="M31" s="502" t="s">
        <v>261</v>
      </c>
      <c r="N31" s="502"/>
      <c r="O31" s="502"/>
      <c r="P31" s="502"/>
      <c r="Q31" s="502"/>
      <c r="R31" s="502"/>
      <c r="S31" s="502"/>
      <c r="T31" s="503"/>
      <c r="U31" s="488"/>
      <c r="V31" s="461"/>
      <c r="W31" s="176"/>
      <c r="X31" s="176" t="b">
        <f t="shared" si="2"/>
        <v>0</v>
      </c>
      <c r="Y31" s="176"/>
      <c r="Z31" s="176" t="b">
        <f t="shared" si="3"/>
        <v>0</v>
      </c>
      <c r="AA31" s="176"/>
      <c r="AB31" s="176" t="b">
        <f t="shared" si="4"/>
        <v>1</v>
      </c>
      <c r="AC31" s="176"/>
    </row>
    <row r="32" spans="2:39" ht="24" customHeight="1">
      <c r="B32" s="179"/>
      <c r="C32" s="191"/>
      <c r="D32" s="502" t="s">
        <v>262</v>
      </c>
      <c r="E32" s="502"/>
      <c r="F32" s="502"/>
      <c r="G32" s="502"/>
      <c r="H32" s="502"/>
      <c r="I32" s="502"/>
      <c r="J32" s="502"/>
      <c r="K32" s="503"/>
      <c r="L32" s="191" t="s">
        <v>671</v>
      </c>
      <c r="M32" s="502" t="s">
        <v>263</v>
      </c>
      <c r="N32" s="502"/>
      <c r="O32" s="502"/>
      <c r="P32" s="502"/>
      <c r="Q32" s="502"/>
      <c r="R32" s="502"/>
      <c r="S32" s="502"/>
      <c r="T32" s="503"/>
      <c r="U32" s="488"/>
      <c r="V32" s="461"/>
      <c r="W32" s="176"/>
      <c r="X32" s="176" t="b">
        <f t="shared" si="2"/>
        <v>0</v>
      </c>
      <c r="Y32" s="176"/>
      <c r="Z32" s="176" t="b">
        <f t="shared" si="3"/>
        <v>1</v>
      </c>
      <c r="AA32" s="176"/>
      <c r="AB32" s="176" t="b">
        <f t="shared" si="4"/>
        <v>0</v>
      </c>
      <c r="AC32" s="176"/>
    </row>
    <row r="33" spans="2:32" ht="24" customHeight="1">
      <c r="B33" s="179"/>
      <c r="C33" s="191"/>
      <c r="D33" s="502" t="s">
        <v>252</v>
      </c>
      <c r="E33" s="502"/>
      <c r="F33" s="502"/>
      <c r="G33" s="502"/>
      <c r="H33" s="502"/>
      <c r="I33" s="502"/>
      <c r="J33" s="502"/>
      <c r="K33" s="503"/>
      <c r="L33" s="191"/>
      <c r="M33" s="502" t="s">
        <v>252</v>
      </c>
      <c r="N33" s="502"/>
      <c r="O33" s="502"/>
      <c r="P33" s="502"/>
      <c r="Q33" s="502"/>
      <c r="R33" s="502"/>
      <c r="S33" s="502"/>
      <c r="T33" s="503"/>
      <c r="U33" s="488"/>
      <c r="V33" s="461"/>
      <c r="W33" s="176"/>
      <c r="X33" s="176" t="b">
        <f t="shared" si="2"/>
        <v>0</v>
      </c>
      <c r="Y33" s="176"/>
      <c r="Z33" s="176" t="b">
        <f t="shared" si="3"/>
        <v>0</v>
      </c>
      <c r="AA33" s="176"/>
      <c r="AB33" s="176" t="b">
        <f t="shared" si="4"/>
        <v>1</v>
      </c>
      <c r="AC33" s="176"/>
    </row>
    <row r="34" spans="2:32" ht="24" customHeight="1">
      <c r="B34" s="189"/>
      <c r="C34" s="500" t="s">
        <v>237</v>
      </c>
      <c r="D34" s="501"/>
      <c r="E34" s="454"/>
      <c r="F34" s="454"/>
      <c r="G34" s="454"/>
      <c r="H34" s="454"/>
      <c r="I34" s="454"/>
      <c r="J34" s="454"/>
      <c r="K34" s="455"/>
      <c r="L34" s="500" t="s">
        <v>237</v>
      </c>
      <c r="M34" s="501"/>
      <c r="N34" s="454"/>
      <c r="O34" s="454"/>
      <c r="P34" s="454"/>
      <c r="Q34" s="454"/>
      <c r="R34" s="454"/>
      <c r="S34" s="454"/>
      <c r="T34" s="455"/>
      <c r="U34" s="489"/>
      <c r="V34" s="462"/>
      <c r="W34" s="176"/>
      <c r="X34" s="176"/>
      <c r="Y34" s="176"/>
      <c r="Z34" s="176"/>
      <c r="AA34" s="176"/>
      <c r="AB34" s="176" t="b">
        <f>IF(E34=N34,TRUE,FALSE)</f>
        <v>1</v>
      </c>
      <c r="AC34" s="176"/>
    </row>
    <row r="35" spans="2:32" ht="24" customHeight="1">
      <c r="B35" s="174" t="s">
        <v>264</v>
      </c>
      <c r="C35" s="191"/>
      <c r="D35" s="504" t="s">
        <v>106</v>
      </c>
      <c r="E35" s="504"/>
      <c r="F35" s="504"/>
      <c r="G35" s="504"/>
      <c r="H35" s="504"/>
      <c r="I35" s="504"/>
      <c r="J35" s="504"/>
      <c r="K35" s="192"/>
      <c r="L35" s="191"/>
      <c r="M35" s="504" t="s">
        <v>106</v>
      </c>
      <c r="N35" s="504"/>
      <c r="O35" s="504"/>
      <c r="P35" s="504"/>
      <c r="Q35" s="504"/>
      <c r="R35" s="504"/>
      <c r="S35" s="504"/>
      <c r="T35" s="192"/>
      <c r="U35" s="488" t="str">
        <f>IF(COUNTIF(AB35:AB43,FALSE)&lt;1,"無","有")</f>
        <v>無</v>
      </c>
      <c r="V35" s="461"/>
      <c r="W35" s="176"/>
      <c r="X35" s="176" t="b">
        <f t="shared" ref="X35:X42" si="5">IF(C35="●",TRUE,FALSE)</f>
        <v>0</v>
      </c>
      <c r="Y35" s="176"/>
      <c r="Z35" s="176" t="b">
        <f t="shared" ref="Z35:Z42" si="6">IF(L35="●",TRUE,FALSE)</f>
        <v>0</v>
      </c>
      <c r="AA35" s="176"/>
      <c r="AB35" s="176" t="b">
        <f>IF(X35=Z35,TRUE,FALSE)</f>
        <v>1</v>
      </c>
      <c r="AC35" s="176"/>
      <c r="AE35" s="177" t="s">
        <v>25</v>
      </c>
      <c r="AF35" s="178" t="str">
        <f>IF(U35="有",IF(V35="","（エラー）未記入","（正常）記入済み"),"記入不要")</f>
        <v>記入不要</v>
      </c>
    </row>
    <row r="36" spans="2:32" ht="30" customHeight="1">
      <c r="B36" s="179"/>
      <c r="C36" s="191"/>
      <c r="D36" s="463" t="s">
        <v>265</v>
      </c>
      <c r="E36" s="463"/>
      <c r="F36" s="463"/>
      <c r="G36" s="463"/>
      <c r="H36" s="463"/>
      <c r="I36" s="463"/>
      <c r="J36" s="463"/>
      <c r="K36" s="464"/>
      <c r="L36" s="191"/>
      <c r="M36" s="463" t="s">
        <v>265</v>
      </c>
      <c r="N36" s="463"/>
      <c r="O36" s="463"/>
      <c r="P36" s="463"/>
      <c r="Q36" s="463"/>
      <c r="R36" s="463"/>
      <c r="S36" s="463"/>
      <c r="T36" s="464"/>
      <c r="U36" s="488"/>
      <c r="V36" s="461"/>
      <c r="W36" s="176"/>
      <c r="X36" s="176" t="b">
        <f t="shared" si="5"/>
        <v>0</v>
      </c>
      <c r="Y36" s="176"/>
      <c r="Z36" s="176" t="b">
        <f t="shared" si="6"/>
        <v>0</v>
      </c>
      <c r="AA36" s="176"/>
      <c r="AB36" s="176" t="b">
        <f t="shared" ref="AB36:AB41" si="7">IF(X36=Z36,TRUE,FALSE)</f>
        <v>1</v>
      </c>
      <c r="AC36" s="176"/>
    </row>
    <row r="37" spans="2:32" ht="24" customHeight="1">
      <c r="B37" s="179"/>
      <c r="C37" s="191"/>
      <c r="D37" s="499" t="s">
        <v>102</v>
      </c>
      <c r="E37" s="499"/>
      <c r="F37" s="499"/>
      <c r="G37" s="499"/>
      <c r="H37" s="499"/>
      <c r="I37" s="499"/>
      <c r="J37" s="499"/>
      <c r="K37" s="193"/>
      <c r="L37" s="191"/>
      <c r="M37" s="499" t="s">
        <v>102</v>
      </c>
      <c r="N37" s="499"/>
      <c r="O37" s="499"/>
      <c r="P37" s="499"/>
      <c r="Q37" s="499"/>
      <c r="R37" s="499"/>
      <c r="S37" s="499"/>
      <c r="T37" s="193"/>
      <c r="U37" s="488"/>
      <c r="V37" s="461"/>
      <c r="W37" s="176"/>
      <c r="X37" s="176" t="b">
        <f t="shared" si="5"/>
        <v>0</v>
      </c>
      <c r="Y37" s="176"/>
      <c r="Z37" s="176" t="b">
        <f t="shared" si="6"/>
        <v>0</v>
      </c>
      <c r="AA37" s="176"/>
      <c r="AB37" s="176" t="b">
        <f t="shared" si="7"/>
        <v>1</v>
      </c>
      <c r="AC37" s="176"/>
    </row>
    <row r="38" spans="2:32" ht="24" customHeight="1">
      <c r="B38" s="179"/>
      <c r="C38" s="191"/>
      <c r="D38" s="499" t="s">
        <v>77</v>
      </c>
      <c r="E38" s="499"/>
      <c r="F38" s="499"/>
      <c r="G38" s="499"/>
      <c r="H38" s="499"/>
      <c r="I38" s="499"/>
      <c r="J38" s="499"/>
      <c r="K38" s="193"/>
      <c r="L38" s="191"/>
      <c r="M38" s="499" t="s">
        <v>77</v>
      </c>
      <c r="N38" s="499"/>
      <c r="O38" s="499"/>
      <c r="P38" s="499"/>
      <c r="Q38" s="499"/>
      <c r="R38" s="499"/>
      <c r="S38" s="499"/>
      <c r="T38" s="193"/>
      <c r="U38" s="488"/>
      <c r="V38" s="461"/>
      <c r="W38" s="176"/>
      <c r="X38" s="176" t="b">
        <f t="shared" si="5"/>
        <v>0</v>
      </c>
      <c r="Y38" s="176"/>
      <c r="Z38" s="176" t="b">
        <f t="shared" si="6"/>
        <v>0</v>
      </c>
      <c r="AA38" s="176"/>
      <c r="AB38" s="176" t="b">
        <f t="shared" si="7"/>
        <v>1</v>
      </c>
      <c r="AC38" s="176"/>
    </row>
    <row r="39" spans="2:32" ht="24" customHeight="1">
      <c r="B39" s="179"/>
      <c r="C39" s="191" t="s">
        <v>671</v>
      </c>
      <c r="D39" s="499" t="s">
        <v>85</v>
      </c>
      <c r="E39" s="499"/>
      <c r="F39" s="499"/>
      <c r="G39" s="499"/>
      <c r="H39" s="499"/>
      <c r="I39" s="499"/>
      <c r="J39" s="499"/>
      <c r="K39" s="193"/>
      <c r="L39" s="191" t="s">
        <v>671</v>
      </c>
      <c r="M39" s="499" t="s">
        <v>85</v>
      </c>
      <c r="N39" s="499"/>
      <c r="O39" s="499"/>
      <c r="P39" s="499"/>
      <c r="Q39" s="499"/>
      <c r="R39" s="499"/>
      <c r="S39" s="499"/>
      <c r="T39" s="193"/>
      <c r="U39" s="488"/>
      <c r="V39" s="461"/>
      <c r="W39" s="176"/>
      <c r="X39" s="176" t="b">
        <f t="shared" si="5"/>
        <v>1</v>
      </c>
      <c r="Y39" s="176"/>
      <c r="Z39" s="176" t="b">
        <f t="shared" si="6"/>
        <v>1</v>
      </c>
      <c r="AA39" s="176"/>
      <c r="AB39" s="176" t="b">
        <f>IF(X39=Z39,TRUE,FALSE)</f>
        <v>1</v>
      </c>
      <c r="AC39" s="176"/>
    </row>
    <row r="40" spans="2:32" ht="24" customHeight="1">
      <c r="B40" s="179"/>
      <c r="C40" s="191"/>
      <c r="D40" s="499" t="s">
        <v>92</v>
      </c>
      <c r="E40" s="499"/>
      <c r="F40" s="499"/>
      <c r="G40" s="499"/>
      <c r="H40" s="499"/>
      <c r="I40" s="499"/>
      <c r="J40" s="499"/>
      <c r="K40" s="193"/>
      <c r="L40" s="191"/>
      <c r="M40" s="499" t="s">
        <v>92</v>
      </c>
      <c r="N40" s="499"/>
      <c r="O40" s="499"/>
      <c r="P40" s="499"/>
      <c r="Q40" s="499"/>
      <c r="R40" s="499"/>
      <c r="S40" s="499"/>
      <c r="T40" s="193"/>
      <c r="U40" s="488"/>
      <c r="V40" s="461"/>
      <c r="W40" s="176"/>
      <c r="X40" s="176" t="b">
        <f t="shared" si="5"/>
        <v>0</v>
      </c>
      <c r="Y40" s="176"/>
      <c r="Z40" s="176" t="b">
        <f t="shared" si="6"/>
        <v>0</v>
      </c>
      <c r="AA40" s="176"/>
      <c r="AB40" s="176" t="b">
        <f t="shared" si="7"/>
        <v>1</v>
      </c>
      <c r="AC40" s="176"/>
    </row>
    <row r="41" spans="2:32" ht="24" customHeight="1">
      <c r="B41" s="179"/>
      <c r="C41" s="191"/>
      <c r="D41" s="499" t="s">
        <v>99</v>
      </c>
      <c r="E41" s="499"/>
      <c r="F41" s="499"/>
      <c r="G41" s="499"/>
      <c r="H41" s="499"/>
      <c r="I41" s="499"/>
      <c r="J41" s="499"/>
      <c r="K41" s="193"/>
      <c r="L41" s="191"/>
      <c r="M41" s="499" t="s">
        <v>99</v>
      </c>
      <c r="N41" s="499"/>
      <c r="O41" s="499"/>
      <c r="P41" s="499"/>
      <c r="Q41" s="499"/>
      <c r="R41" s="499"/>
      <c r="S41" s="499"/>
      <c r="T41" s="193"/>
      <c r="U41" s="488"/>
      <c r="V41" s="461"/>
      <c r="W41" s="176"/>
      <c r="X41" s="176" t="b">
        <f t="shared" si="5"/>
        <v>0</v>
      </c>
      <c r="Y41" s="176"/>
      <c r="Z41" s="176" t="b">
        <f t="shared" si="6"/>
        <v>0</v>
      </c>
      <c r="AA41" s="176"/>
      <c r="AB41" s="176" t="b">
        <f t="shared" si="7"/>
        <v>1</v>
      </c>
      <c r="AC41" s="176"/>
    </row>
    <row r="42" spans="2:32" ht="24" customHeight="1">
      <c r="B42" s="179"/>
      <c r="C42" s="191"/>
      <c r="D42" s="499" t="s">
        <v>252</v>
      </c>
      <c r="E42" s="499"/>
      <c r="F42" s="499"/>
      <c r="G42" s="499"/>
      <c r="H42" s="499"/>
      <c r="I42" s="499"/>
      <c r="J42" s="499"/>
      <c r="K42" s="194"/>
      <c r="L42" s="191"/>
      <c r="M42" s="499" t="s">
        <v>252</v>
      </c>
      <c r="N42" s="499"/>
      <c r="O42" s="499"/>
      <c r="P42" s="499"/>
      <c r="Q42" s="499"/>
      <c r="R42" s="499"/>
      <c r="S42" s="499"/>
      <c r="T42" s="194"/>
      <c r="U42" s="488"/>
      <c r="V42" s="461"/>
      <c r="W42" s="176"/>
      <c r="X42" s="176" t="b">
        <f t="shared" si="5"/>
        <v>0</v>
      </c>
      <c r="Y42" s="176"/>
      <c r="Z42" s="176" t="b">
        <f t="shared" si="6"/>
        <v>0</v>
      </c>
      <c r="AA42" s="176"/>
      <c r="AB42" s="176" t="b">
        <f>IF(X42=Z42,TRUE,FALSE)</f>
        <v>1</v>
      </c>
      <c r="AC42" s="176"/>
    </row>
    <row r="43" spans="2:32" ht="24" customHeight="1">
      <c r="B43" s="179"/>
      <c r="C43" s="500" t="s">
        <v>237</v>
      </c>
      <c r="D43" s="501"/>
      <c r="E43" s="454"/>
      <c r="F43" s="454"/>
      <c r="G43" s="454"/>
      <c r="H43" s="454"/>
      <c r="I43" s="454"/>
      <c r="J43" s="454"/>
      <c r="K43" s="455"/>
      <c r="L43" s="500" t="s">
        <v>237</v>
      </c>
      <c r="M43" s="501"/>
      <c r="N43" s="454"/>
      <c r="O43" s="454"/>
      <c r="P43" s="454"/>
      <c r="Q43" s="454"/>
      <c r="R43" s="454"/>
      <c r="S43" s="454"/>
      <c r="T43" s="455"/>
      <c r="U43" s="489"/>
      <c r="V43" s="462"/>
      <c r="W43" s="176"/>
      <c r="X43" s="176"/>
      <c r="Y43" s="176"/>
      <c r="Z43" s="176"/>
      <c r="AA43" s="176"/>
      <c r="AB43" s="176" t="b">
        <f>IF(E43=N43,TRUE,FALSE)</f>
        <v>1</v>
      </c>
      <c r="AC43" s="176"/>
    </row>
    <row r="44" spans="2:32" ht="24" customHeight="1">
      <c r="B44" s="174" t="s">
        <v>266</v>
      </c>
      <c r="C44" s="195" t="s">
        <v>671</v>
      </c>
      <c r="D44" s="493" t="s">
        <v>267</v>
      </c>
      <c r="E44" s="493"/>
      <c r="F44" s="493"/>
      <c r="G44" s="196" t="s">
        <v>268</v>
      </c>
      <c r="H44" s="494" t="s">
        <v>673</v>
      </c>
      <c r="I44" s="494"/>
      <c r="J44" s="494"/>
      <c r="K44" s="327" t="s">
        <v>269</v>
      </c>
      <c r="L44" s="195" t="s">
        <v>671</v>
      </c>
      <c r="M44" s="493" t="s">
        <v>267</v>
      </c>
      <c r="N44" s="493"/>
      <c r="O44" s="493"/>
      <c r="P44" s="196" t="s">
        <v>268</v>
      </c>
      <c r="Q44" s="494" t="s">
        <v>673</v>
      </c>
      <c r="R44" s="494"/>
      <c r="S44" s="494"/>
      <c r="T44" s="327" t="s">
        <v>269</v>
      </c>
      <c r="U44" s="321"/>
      <c r="V44" s="320"/>
      <c r="W44" s="176"/>
      <c r="X44" s="176" t="b">
        <f>IF(C44="●",TRUE,FALSE)</f>
        <v>1</v>
      </c>
      <c r="Y44" s="176"/>
      <c r="Z44" s="176" t="b">
        <f>IF(L44="●",TRUE,FALSE)</f>
        <v>1</v>
      </c>
      <c r="AB44" s="176" t="b">
        <f>IF(X44=Z44,TRUE,FALSE)</f>
        <v>1</v>
      </c>
      <c r="AC44" s="176" t="b">
        <f>IF(H44=Q44,TRUE,FALSE)</f>
        <v>1</v>
      </c>
      <c r="AE44" s="177"/>
      <c r="AF44" s="178"/>
    </row>
    <row r="45" spans="2:32" ht="24" customHeight="1">
      <c r="B45" s="495" t="s">
        <v>270</v>
      </c>
      <c r="C45" s="197"/>
      <c r="D45" s="497" t="s">
        <v>271</v>
      </c>
      <c r="E45" s="497"/>
      <c r="F45" s="497"/>
      <c r="G45" s="198" t="s">
        <v>272</v>
      </c>
      <c r="H45" s="498"/>
      <c r="I45" s="498"/>
      <c r="J45" s="498"/>
      <c r="K45" s="330" t="s">
        <v>269</v>
      </c>
      <c r="L45" s="197"/>
      <c r="M45" s="497" t="s">
        <v>271</v>
      </c>
      <c r="N45" s="497"/>
      <c r="O45" s="497"/>
      <c r="P45" s="198" t="s">
        <v>272</v>
      </c>
      <c r="Q45" s="498"/>
      <c r="R45" s="498"/>
      <c r="S45" s="498"/>
      <c r="T45" s="330" t="s">
        <v>269</v>
      </c>
      <c r="U45" s="321"/>
      <c r="V45" s="320"/>
      <c r="W45" s="176"/>
      <c r="X45" s="176" t="b">
        <f>IF(C45="●",TRUE,FALSE)</f>
        <v>0</v>
      </c>
      <c r="Y45" s="176"/>
      <c r="Z45" s="176" t="b">
        <f>IF(L45="●",TRUE,FALSE)</f>
        <v>0</v>
      </c>
      <c r="AA45" s="176"/>
      <c r="AB45" s="176" t="b">
        <f>IF(X45=Z45,TRUE,FALSE)</f>
        <v>1</v>
      </c>
      <c r="AC45" s="176" t="b">
        <f>IF(H45=Q45,TRUE,FALSE)</f>
        <v>1</v>
      </c>
      <c r="AE45" s="177"/>
      <c r="AF45" s="178"/>
    </row>
    <row r="46" spans="2:32" ht="24" customHeight="1">
      <c r="B46" s="495"/>
      <c r="C46" s="197"/>
      <c r="D46" s="329" t="s">
        <v>273</v>
      </c>
      <c r="E46" s="323"/>
      <c r="F46" s="323"/>
      <c r="G46" s="323"/>
      <c r="H46" s="323"/>
      <c r="I46" s="323"/>
      <c r="J46" s="323"/>
      <c r="K46" s="193"/>
      <c r="L46" s="197"/>
      <c r="M46" s="329" t="s">
        <v>273</v>
      </c>
      <c r="N46" s="323"/>
      <c r="O46" s="323"/>
      <c r="P46" s="323"/>
      <c r="Q46" s="323"/>
      <c r="R46" s="323"/>
      <c r="S46" s="323"/>
      <c r="T46" s="193"/>
      <c r="U46" s="321"/>
      <c r="V46" s="320"/>
      <c r="W46" s="176"/>
      <c r="X46" s="176" t="b">
        <f>IF(C46="●",TRUE,FALSE)</f>
        <v>0</v>
      </c>
      <c r="Y46" s="176"/>
      <c r="Z46" s="176" t="b">
        <f>IF(L46="●",TRUE,FALSE)</f>
        <v>0</v>
      </c>
      <c r="AA46" s="176"/>
      <c r="AB46" s="176" t="b">
        <f>IF(X46=Z46,TRUE,FALSE)</f>
        <v>1</v>
      </c>
      <c r="AC46" s="176"/>
    </row>
    <row r="47" spans="2:32" ht="24" customHeight="1">
      <c r="B47" s="496"/>
      <c r="C47" s="452" t="s">
        <v>237</v>
      </c>
      <c r="D47" s="453"/>
      <c r="E47" s="454"/>
      <c r="F47" s="454"/>
      <c r="G47" s="454"/>
      <c r="H47" s="454"/>
      <c r="I47" s="454"/>
      <c r="J47" s="454"/>
      <c r="K47" s="455"/>
      <c r="L47" s="452" t="s">
        <v>237</v>
      </c>
      <c r="M47" s="453"/>
      <c r="N47" s="454"/>
      <c r="O47" s="454"/>
      <c r="P47" s="454"/>
      <c r="Q47" s="454"/>
      <c r="R47" s="454"/>
      <c r="S47" s="454"/>
      <c r="T47" s="455"/>
      <c r="U47" s="321"/>
      <c r="V47" s="320"/>
      <c r="W47" s="176"/>
      <c r="X47" s="176"/>
      <c r="Y47" s="176"/>
      <c r="Z47" s="176"/>
      <c r="AA47" s="176"/>
      <c r="AB47" s="176" t="b">
        <f>IF(E47=N47,TRUE,FALSE)</f>
        <v>1</v>
      </c>
      <c r="AC47" s="176"/>
    </row>
    <row r="48" spans="2:32" ht="24" customHeight="1">
      <c r="B48" s="174" t="s">
        <v>274</v>
      </c>
      <c r="C48" s="490">
        <v>44621</v>
      </c>
      <c r="D48" s="491"/>
      <c r="E48" s="491"/>
      <c r="F48" s="491"/>
      <c r="G48" s="491"/>
      <c r="H48" s="491"/>
      <c r="I48" s="491"/>
      <c r="J48" s="491"/>
      <c r="K48" s="492"/>
      <c r="L48" s="490">
        <v>44977</v>
      </c>
      <c r="M48" s="491"/>
      <c r="N48" s="491"/>
      <c r="O48" s="491"/>
      <c r="P48" s="491"/>
      <c r="Q48" s="491"/>
      <c r="R48" s="491"/>
      <c r="S48" s="491"/>
      <c r="T48" s="492"/>
      <c r="U48" s="316" t="str">
        <f>IF(COUNTIF(AB48:AB48,FALSE)&lt;1,"無","有")</f>
        <v>有</v>
      </c>
      <c r="V48" s="318" t="s">
        <v>674</v>
      </c>
      <c r="W48" s="176"/>
      <c r="X48" s="176"/>
      <c r="Y48" s="176"/>
      <c r="Z48" s="176"/>
      <c r="AA48" s="176"/>
      <c r="AB48" s="176" t="b">
        <f>IF(C48=L48,TRUE,FALSE)</f>
        <v>0</v>
      </c>
      <c r="AC48" s="176"/>
      <c r="AE48" s="177" t="s">
        <v>25</v>
      </c>
      <c r="AF48" s="178" t="str">
        <f>IF(U48="有",IF(V48="","（エラー）未記入","（正常）記入済み"),"記入不要")</f>
        <v>（正常）記入済み</v>
      </c>
    </row>
    <row r="49" spans="2:32" ht="60" customHeight="1">
      <c r="B49" s="199" t="s">
        <v>275</v>
      </c>
      <c r="C49" s="490">
        <v>44957</v>
      </c>
      <c r="D49" s="491"/>
      <c r="E49" s="491"/>
      <c r="F49" s="491"/>
      <c r="G49" s="491"/>
      <c r="H49" s="491"/>
      <c r="I49" s="491"/>
      <c r="J49" s="491"/>
      <c r="K49" s="492"/>
      <c r="L49" s="490">
        <v>44923</v>
      </c>
      <c r="M49" s="491"/>
      <c r="N49" s="491"/>
      <c r="O49" s="491"/>
      <c r="P49" s="491"/>
      <c r="Q49" s="491"/>
      <c r="R49" s="491"/>
      <c r="S49" s="491"/>
      <c r="T49" s="492"/>
      <c r="U49" s="316" t="str">
        <f>IF(COUNTIF(AB49:AB49,FALSE)&lt;1,"無","有")</f>
        <v>有</v>
      </c>
      <c r="V49" s="318" t="s">
        <v>675</v>
      </c>
      <c r="W49" s="176"/>
      <c r="X49" s="176"/>
      <c r="Y49" s="176"/>
      <c r="Z49" s="176"/>
      <c r="AA49" s="176"/>
      <c r="AB49" s="176" t="b">
        <f>IF(C49=L49,TRUE,FALSE)</f>
        <v>0</v>
      </c>
      <c r="AC49" s="176"/>
      <c r="AE49" s="177" t="s">
        <v>25</v>
      </c>
      <c r="AF49" s="178" t="str">
        <f>IF(U49="有",IF(V49="","（エラー）未記入","（正常）記入済み"),"記入不要")</f>
        <v>（正常）記入済み</v>
      </c>
    </row>
    <row r="50" spans="2:32" ht="60" customHeight="1">
      <c r="B50" s="200" t="s">
        <v>276</v>
      </c>
      <c r="C50" s="484"/>
      <c r="D50" s="485"/>
      <c r="E50" s="485"/>
      <c r="F50" s="485"/>
      <c r="G50" s="485"/>
      <c r="H50" s="485"/>
      <c r="I50" s="485"/>
      <c r="J50" s="485"/>
      <c r="K50" s="486"/>
      <c r="L50" s="484"/>
      <c r="M50" s="485"/>
      <c r="N50" s="485"/>
      <c r="O50" s="485"/>
      <c r="P50" s="485"/>
      <c r="Q50" s="485"/>
      <c r="R50" s="485"/>
      <c r="S50" s="485"/>
      <c r="T50" s="486"/>
      <c r="U50" s="201" t="str">
        <f>IF(COUNTIF(AB50:AB50,FALSE)&lt;1,"無","有")</f>
        <v>無</v>
      </c>
      <c r="V50" s="202"/>
      <c r="W50" s="176"/>
      <c r="X50" s="176"/>
      <c r="Y50" s="176"/>
      <c r="Z50" s="176"/>
      <c r="AA50" s="176"/>
      <c r="AB50" s="176" t="b">
        <f>IF(C50=L50,TRUE,FALSE)</f>
        <v>1</v>
      </c>
      <c r="AC50" s="176"/>
      <c r="AE50" s="177" t="s">
        <v>25</v>
      </c>
      <c r="AF50" s="178" t="str">
        <f>IF(U50="有",IF(V50="","（エラー）未記入","（正常）記入済み"),"記入不要")</f>
        <v>記入不要</v>
      </c>
    </row>
    <row r="51" spans="2:32" ht="24" customHeight="1">
      <c r="B51" s="174" t="s">
        <v>277</v>
      </c>
      <c r="C51" s="190" t="s">
        <v>671</v>
      </c>
      <c r="D51" s="326" t="s">
        <v>278</v>
      </c>
      <c r="E51" s="203"/>
      <c r="F51" s="203"/>
      <c r="G51" s="203"/>
      <c r="H51" s="203"/>
      <c r="I51" s="203"/>
      <c r="J51" s="203"/>
      <c r="K51" s="203"/>
      <c r="L51" s="190" t="s">
        <v>671</v>
      </c>
      <c r="M51" s="326" t="s">
        <v>278</v>
      </c>
      <c r="N51" s="326"/>
      <c r="O51" s="203"/>
      <c r="P51" s="203"/>
      <c r="Q51" s="203"/>
      <c r="R51" s="203"/>
      <c r="S51" s="203"/>
      <c r="T51" s="204"/>
      <c r="U51" s="487" t="str">
        <f>IF(COUNTIF(AB51:AB67,FALSE)&lt;1,"無","有")</f>
        <v>無</v>
      </c>
      <c r="V51" s="460"/>
      <c r="W51" s="176"/>
      <c r="X51" s="176" t="b">
        <f t="shared" ref="X51:X66" si="8">IF(C51="●",TRUE,FALSE)</f>
        <v>1</v>
      </c>
      <c r="Y51" s="176"/>
      <c r="Z51" s="176" t="b">
        <f t="shared" ref="Z51:Z66" si="9">IF(L51="●",TRUE,FALSE)</f>
        <v>1</v>
      </c>
      <c r="AA51" s="176"/>
      <c r="AB51" s="176" t="b">
        <f>IF(X51=Z51,TRUE,FALSE)</f>
        <v>1</v>
      </c>
      <c r="AC51" s="176"/>
      <c r="AE51" s="177" t="s">
        <v>25</v>
      </c>
      <c r="AF51" s="178" t="str">
        <f>IF(U51="有",IF(V51="","（エラー）未記入","（正常）記入済み"),"記入不要")</f>
        <v>記入不要</v>
      </c>
    </row>
    <row r="52" spans="2:32" ht="24" customHeight="1">
      <c r="B52" s="179"/>
      <c r="C52" s="191" t="s">
        <v>671</v>
      </c>
      <c r="D52" s="323" t="s">
        <v>279</v>
      </c>
      <c r="E52" s="323"/>
      <c r="F52" s="323"/>
      <c r="G52" s="323"/>
      <c r="H52" s="323"/>
      <c r="I52" s="323"/>
      <c r="J52" s="323"/>
      <c r="K52" s="323"/>
      <c r="L52" s="191" t="s">
        <v>671</v>
      </c>
      <c r="M52" s="323" t="s">
        <v>279</v>
      </c>
      <c r="N52" s="323"/>
      <c r="O52" s="323"/>
      <c r="P52" s="323"/>
      <c r="Q52" s="323"/>
      <c r="R52" s="323"/>
      <c r="S52" s="323"/>
      <c r="T52" s="205"/>
      <c r="U52" s="488"/>
      <c r="V52" s="461"/>
      <c r="W52" s="176"/>
      <c r="X52" s="176" t="b">
        <f t="shared" si="8"/>
        <v>1</v>
      </c>
      <c r="Y52" s="176"/>
      <c r="Z52" s="176" t="b">
        <f t="shared" si="9"/>
        <v>1</v>
      </c>
      <c r="AA52" s="176"/>
      <c r="AB52" s="176" t="b">
        <f>IF(X52=Z52,TRUE,FALSE)</f>
        <v>1</v>
      </c>
      <c r="AC52" s="176"/>
    </row>
    <row r="53" spans="2:32" ht="24" customHeight="1">
      <c r="B53" s="179"/>
      <c r="C53" s="191"/>
      <c r="D53" s="323" t="s">
        <v>280</v>
      </c>
      <c r="E53" s="323"/>
      <c r="F53" s="323"/>
      <c r="G53" s="323"/>
      <c r="H53" s="323"/>
      <c r="I53" s="323"/>
      <c r="J53" s="323"/>
      <c r="K53" s="323"/>
      <c r="L53" s="191"/>
      <c r="M53" s="323" t="s">
        <v>280</v>
      </c>
      <c r="N53" s="323"/>
      <c r="O53" s="323"/>
      <c r="P53" s="323"/>
      <c r="Q53" s="323"/>
      <c r="R53" s="323"/>
      <c r="S53" s="323"/>
      <c r="T53" s="205"/>
      <c r="U53" s="488"/>
      <c r="V53" s="461"/>
      <c r="W53" s="176"/>
      <c r="X53" s="176" t="b">
        <f t="shared" si="8"/>
        <v>0</v>
      </c>
      <c r="Y53" s="176"/>
      <c r="Z53" s="176" t="b">
        <f t="shared" si="9"/>
        <v>0</v>
      </c>
      <c r="AA53" s="176"/>
      <c r="AB53" s="176" t="b">
        <f t="shared" ref="AB53:AB65" si="10">IF(X53=Z53,TRUE,FALSE)</f>
        <v>1</v>
      </c>
      <c r="AC53" s="176"/>
    </row>
    <row r="54" spans="2:32" ht="24" customHeight="1">
      <c r="B54" s="179"/>
      <c r="C54" s="191" t="s">
        <v>671</v>
      </c>
      <c r="D54" s="323" t="s">
        <v>281</v>
      </c>
      <c r="E54" s="323"/>
      <c r="F54" s="323"/>
      <c r="G54" s="323"/>
      <c r="H54" s="323"/>
      <c r="I54" s="323"/>
      <c r="J54" s="323"/>
      <c r="K54" s="323"/>
      <c r="L54" s="191" t="s">
        <v>671</v>
      </c>
      <c r="M54" s="323" t="s">
        <v>281</v>
      </c>
      <c r="N54" s="323"/>
      <c r="O54" s="323"/>
      <c r="P54" s="323"/>
      <c r="Q54" s="323"/>
      <c r="R54" s="323"/>
      <c r="S54" s="323"/>
      <c r="T54" s="205"/>
      <c r="U54" s="488"/>
      <c r="V54" s="461"/>
      <c r="W54" s="176"/>
      <c r="X54" s="176" t="b">
        <f t="shared" si="8"/>
        <v>1</v>
      </c>
      <c r="Y54" s="176"/>
      <c r="Z54" s="176" t="b">
        <f t="shared" si="9"/>
        <v>1</v>
      </c>
      <c r="AA54" s="176"/>
      <c r="AB54" s="176" t="b">
        <f t="shared" si="10"/>
        <v>1</v>
      </c>
      <c r="AC54" s="176"/>
    </row>
    <row r="55" spans="2:32" ht="24" customHeight="1">
      <c r="B55" s="179"/>
      <c r="C55" s="191" t="s">
        <v>671</v>
      </c>
      <c r="D55" s="323" t="s">
        <v>282</v>
      </c>
      <c r="E55" s="323"/>
      <c r="F55" s="323"/>
      <c r="G55" s="323"/>
      <c r="H55" s="323"/>
      <c r="I55" s="323"/>
      <c r="J55" s="323"/>
      <c r="K55" s="323"/>
      <c r="L55" s="191" t="s">
        <v>671</v>
      </c>
      <c r="M55" s="323" t="s">
        <v>282</v>
      </c>
      <c r="N55" s="323"/>
      <c r="O55" s="323"/>
      <c r="P55" s="323"/>
      <c r="Q55" s="323"/>
      <c r="R55" s="323"/>
      <c r="S55" s="323"/>
      <c r="T55" s="205"/>
      <c r="U55" s="488"/>
      <c r="V55" s="461"/>
      <c r="W55" s="176"/>
      <c r="X55" s="176" t="b">
        <f t="shared" si="8"/>
        <v>1</v>
      </c>
      <c r="Y55" s="176"/>
      <c r="Z55" s="176" t="b">
        <f t="shared" si="9"/>
        <v>1</v>
      </c>
      <c r="AA55" s="176"/>
      <c r="AB55" s="176" t="b">
        <f t="shared" si="10"/>
        <v>1</v>
      </c>
      <c r="AC55" s="176"/>
    </row>
    <row r="56" spans="2:32" ht="24" customHeight="1">
      <c r="B56" s="179"/>
      <c r="C56" s="191"/>
      <c r="D56" s="323" t="s">
        <v>283</v>
      </c>
      <c r="E56" s="323"/>
      <c r="F56" s="323"/>
      <c r="G56" s="323"/>
      <c r="H56" s="323"/>
      <c r="I56" s="323"/>
      <c r="J56" s="323"/>
      <c r="K56" s="323"/>
      <c r="L56" s="191"/>
      <c r="M56" s="323" t="s">
        <v>283</v>
      </c>
      <c r="N56" s="323"/>
      <c r="O56" s="323"/>
      <c r="P56" s="323"/>
      <c r="Q56" s="323"/>
      <c r="R56" s="323"/>
      <c r="S56" s="323"/>
      <c r="T56" s="205"/>
      <c r="U56" s="488"/>
      <c r="V56" s="461"/>
      <c r="W56" s="176"/>
      <c r="X56" s="176" t="b">
        <f t="shared" si="8"/>
        <v>0</v>
      </c>
      <c r="Y56" s="176"/>
      <c r="Z56" s="176" t="b">
        <f t="shared" si="9"/>
        <v>0</v>
      </c>
      <c r="AA56" s="176"/>
      <c r="AB56" s="176" t="b">
        <f t="shared" si="10"/>
        <v>1</v>
      </c>
      <c r="AC56" s="176"/>
    </row>
    <row r="57" spans="2:32" ht="24" customHeight="1">
      <c r="B57" s="179"/>
      <c r="C57" s="191"/>
      <c r="D57" s="329" t="s">
        <v>284</v>
      </c>
      <c r="E57" s="206"/>
      <c r="F57" s="206"/>
      <c r="G57" s="206"/>
      <c r="H57" s="206"/>
      <c r="I57" s="206"/>
      <c r="J57" s="206"/>
      <c r="K57" s="206"/>
      <c r="L57" s="191"/>
      <c r="M57" s="329" t="s">
        <v>284</v>
      </c>
      <c r="N57" s="329"/>
      <c r="O57" s="206"/>
      <c r="P57" s="206"/>
      <c r="Q57" s="206"/>
      <c r="R57" s="206"/>
      <c r="S57" s="206"/>
      <c r="T57" s="205"/>
      <c r="U57" s="488"/>
      <c r="V57" s="461"/>
      <c r="W57" s="176"/>
      <c r="X57" s="176" t="b">
        <f t="shared" si="8"/>
        <v>0</v>
      </c>
      <c r="Y57" s="176"/>
      <c r="Z57" s="176" t="b">
        <f t="shared" si="9"/>
        <v>0</v>
      </c>
      <c r="AA57" s="176"/>
      <c r="AB57" s="176" t="b">
        <f t="shared" si="10"/>
        <v>1</v>
      </c>
      <c r="AC57" s="176"/>
    </row>
    <row r="58" spans="2:32" ht="24" customHeight="1">
      <c r="B58" s="179"/>
      <c r="C58" s="191"/>
      <c r="D58" s="329" t="s">
        <v>285</v>
      </c>
      <c r="E58" s="206"/>
      <c r="F58" s="206"/>
      <c r="G58" s="206"/>
      <c r="H58" s="206"/>
      <c r="I58" s="206"/>
      <c r="J58" s="206"/>
      <c r="K58" s="206"/>
      <c r="L58" s="191"/>
      <c r="M58" s="329" t="s">
        <v>285</v>
      </c>
      <c r="N58" s="329"/>
      <c r="O58" s="206"/>
      <c r="P58" s="206"/>
      <c r="Q58" s="206"/>
      <c r="R58" s="206"/>
      <c r="S58" s="206"/>
      <c r="T58" s="205"/>
      <c r="U58" s="488"/>
      <c r="V58" s="461"/>
      <c r="W58" s="176"/>
      <c r="X58" s="176" t="b">
        <f t="shared" si="8"/>
        <v>0</v>
      </c>
      <c r="Y58" s="176"/>
      <c r="Z58" s="176" t="b">
        <f t="shared" si="9"/>
        <v>0</v>
      </c>
      <c r="AA58" s="176"/>
      <c r="AB58" s="176" t="b">
        <f t="shared" si="10"/>
        <v>1</v>
      </c>
      <c r="AC58" s="176"/>
    </row>
    <row r="59" spans="2:32" ht="24" customHeight="1">
      <c r="B59" s="179"/>
      <c r="C59" s="191" t="s">
        <v>671</v>
      </c>
      <c r="D59" s="329" t="s">
        <v>286</v>
      </c>
      <c r="E59" s="206"/>
      <c r="F59" s="206"/>
      <c r="G59" s="206"/>
      <c r="H59" s="206"/>
      <c r="I59" s="206"/>
      <c r="J59" s="206"/>
      <c r="K59" s="206"/>
      <c r="L59" s="191" t="s">
        <v>671</v>
      </c>
      <c r="M59" s="329" t="s">
        <v>286</v>
      </c>
      <c r="N59" s="329"/>
      <c r="O59" s="206"/>
      <c r="P59" s="206"/>
      <c r="Q59" s="206"/>
      <c r="R59" s="206"/>
      <c r="S59" s="206"/>
      <c r="T59" s="205"/>
      <c r="U59" s="488"/>
      <c r="V59" s="461"/>
      <c r="W59" s="176"/>
      <c r="X59" s="176" t="b">
        <f t="shared" si="8"/>
        <v>1</v>
      </c>
      <c r="Y59" s="176"/>
      <c r="Z59" s="176" t="b">
        <f t="shared" si="9"/>
        <v>1</v>
      </c>
      <c r="AA59" s="176"/>
      <c r="AB59" s="176" t="b">
        <f t="shared" si="10"/>
        <v>1</v>
      </c>
      <c r="AC59" s="176"/>
    </row>
    <row r="60" spans="2:32" ht="24" customHeight="1">
      <c r="B60" s="179"/>
      <c r="C60" s="191" t="s">
        <v>671</v>
      </c>
      <c r="D60" s="329" t="s">
        <v>287</v>
      </c>
      <c r="E60" s="206"/>
      <c r="F60" s="206"/>
      <c r="G60" s="206"/>
      <c r="H60" s="206"/>
      <c r="I60" s="206"/>
      <c r="J60" s="206"/>
      <c r="K60" s="206"/>
      <c r="L60" s="191" t="s">
        <v>671</v>
      </c>
      <c r="M60" s="329" t="s">
        <v>287</v>
      </c>
      <c r="N60" s="329"/>
      <c r="O60" s="206"/>
      <c r="P60" s="206"/>
      <c r="Q60" s="206"/>
      <c r="R60" s="206"/>
      <c r="S60" s="206"/>
      <c r="T60" s="205"/>
      <c r="U60" s="488"/>
      <c r="V60" s="461"/>
      <c r="W60" s="176"/>
      <c r="X60" s="176" t="b">
        <f t="shared" si="8"/>
        <v>1</v>
      </c>
      <c r="Y60" s="176"/>
      <c r="Z60" s="176" t="b">
        <f t="shared" si="9"/>
        <v>1</v>
      </c>
      <c r="AA60" s="176"/>
      <c r="AB60" s="176" t="b">
        <f t="shared" si="10"/>
        <v>1</v>
      </c>
      <c r="AC60" s="176"/>
    </row>
    <row r="61" spans="2:32" ht="24" customHeight="1">
      <c r="B61" s="179"/>
      <c r="C61" s="191"/>
      <c r="D61" s="329" t="s">
        <v>288</v>
      </c>
      <c r="E61" s="206"/>
      <c r="F61" s="206"/>
      <c r="G61" s="206"/>
      <c r="H61" s="206"/>
      <c r="I61" s="206"/>
      <c r="J61" s="206"/>
      <c r="K61" s="206"/>
      <c r="L61" s="191"/>
      <c r="M61" s="329" t="s">
        <v>288</v>
      </c>
      <c r="N61" s="329"/>
      <c r="O61" s="206"/>
      <c r="P61" s="206"/>
      <c r="Q61" s="206"/>
      <c r="R61" s="206"/>
      <c r="S61" s="206"/>
      <c r="T61" s="205"/>
      <c r="U61" s="488"/>
      <c r="V61" s="461"/>
      <c r="W61" s="176"/>
      <c r="X61" s="176" t="b">
        <f t="shared" si="8"/>
        <v>0</v>
      </c>
      <c r="Y61" s="176"/>
      <c r="Z61" s="176" t="b">
        <f t="shared" si="9"/>
        <v>0</v>
      </c>
      <c r="AA61" s="176"/>
      <c r="AB61" s="176" t="b">
        <f t="shared" si="10"/>
        <v>1</v>
      </c>
      <c r="AC61" s="176"/>
    </row>
    <row r="62" spans="2:32" ht="24" customHeight="1">
      <c r="B62" s="179"/>
      <c r="C62" s="191"/>
      <c r="D62" s="329" t="s">
        <v>289</v>
      </c>
      <c r="E62" s="206"/>
      <c r="F62" s="206"/>
      <c r="G62" s="206"/>
      <c r="H62" s="206"/>
      <c r="I62" s="206"/>
      <c r="J62" s="206"/>
      <c r="K62" s="206"/>
      <c r="L62" s="191"/>
      <c r="M62" s="329" t="s">
        <v>289</v>
      </c>
      <c r="N62" s="329"/>
      <c r="O62" s="206"/>
      <c r="P62" s="206"/>
      <c r="Q62" s="206"/>
      <c r="R62" s="206"/>
      <c r="S62" s="206"/>
      <c r="T62" s="205"/>
      <c r="U62" s="488"/>
      <c r="V62" s="461"/>
      <c r="W62" s="176"/>
      <c r="X62" s="176" t="b">
        <f t="shared" si="8"/>
        <v>0</v>
      </c>
      <c r="Y62" s="176"/>
      <c r="Z62" s="176" t="b">
        <f t="shared" si="9"/>
        <v>0</v>
      </c>
      <c r="AA62" s="176"/>
      <c r="AB62" s="176" t="b">
        <f t="shared" si="10"/>
        <v>1</v>
      </c>
      <c r="AC62" s="176"/>
    </row>
    <row r="63" spans="2:32" ht="24" customHeight="1">
      <c r="B63" s="179"/>
      <c r="C63" s="191"/>
      <c r="D63" s="329" t="s">
        <v>290</v>
      </c>
      <c r="E63" s="206"/>
      <c r="F63" s="206"/>
      <c r="G63" s="206"/>
      <c r="H63" s="206"/>
      <c r="I63" s="206"/>
      <c r="J63" s="206"/>
      <c r="K63" s="206"/>
      <c r="L63" s="191"/>
      <c r="M63" s="329" t="s">
        <v>290</v>
      </c>
      <c r="N63" s="329"/>
      <c r="O63" s="206"/>
      <c r="P63" s="206"/>
      <c r="Q63" s="206"/>
      <c r="R63" s="206"/>
      <c r="S63" s="206"/>
      <c r="T63" s="205"/>
      <c r="U63" s="488"/>
      <c r="V63" s="461"/>
      <c r="W63" s="176"/>
      <c r="X63" s="176" t="b">
        <f t="shared" si="8"/>
        <v>0</v>
      </c>
      <c r="Y63" s="176"/>
      <c r="Z63" s="176" t="b">
        <f t="shared" si="9"/>
        <v>0</v>
      </c>
      <c r="AA63" s="176"/>
      <c r="AB63" s="176" t="b">
        <f t="shared" si="10"/>
        <v>1</v>
      </c>
      <c r="AC63" s="176"/>
    </row>
    <row r="64" spans="2:32" ht="24" customHeight="1">
      <c r="B64" s="179"/>
      <c r="C64" s="191" t="s">
        <v>671</v>
      </c>
      <c r="D64" s="329" t="s">
        <v>291</v>
      </c>
      <c r="E64" s="206"/>
      <c r="F64" s="206"/>
      <c r="G64" s="206"/>
      <c r="H64" s="206"/>
      <c r="I64" s="206"/>
      <c r="J64" s="206"/>
      <c r="K64" s="206"/>
      <c r="L64" s="191" t="s">
        <v>671</v>
      </c>
      <c r="M64" s="329" t="s">
        <v>291</v>
      </c>
      <c r="N64" s="329"/>
      <c r="O64" s="206"/>
      <c r="P64" s="206"/>
      <c r="Q64" s="206"/>
      <c r="R64" s="206"/>
      <c r="S64" s="206"/>
      <c r="T64" s="205"/>
      <c r="U64" s="488"/>
      <c r="V64" s="461"/>
      <c r="W64" s="176"/>
      <c r="X64" s="176" t="b">
        <f t="shared" si="8"/>
        <v>1</v>
      </c>
      <c r="Y64" s="176"/>
      <c r="Z64" s="176" t="b">
        <f t="shared" si="9"/>
        <v>1</v>
      </c>
      <c r="AA64" s="176"/>
      <c r="AB64" s="176" t="b">
        <f t="shared" si="10"/>
        <v>1</v>
      </c>
      <c r="AC64" s="176"/>
    </row>
    <row r="65" spans="2:32" ht="24" customHeight="1">
      <c r="B65" s="179"/>
      <c r="C65" s="191" t="s">
        <v>671</v>
      </c>
      <c r="D65" s="329" t="s">
        <v>292</v>
      </c>
      <c r="E65" s="206"/>
      <c r="F65" s="206"/>
      <c r="G65" s="206"/>
      <c r="H65" s="206"/>
      <c r="I65" s="206"/>
      <c r="J65" s="206"/>
      <c r="K65" s="206"/>
      <c r="L65" s="191" t="s">
        <v>671</v>
      </c>
      <c r="M65" s="329" t="s">
        <v>292</v>
      </c>
      <c r="N65" s="329"/>
      <c r="O65" s="206"/>
      <c r="P65" s="206"/>
      <c r="Q65" s="206"/>
      <c r="R65" s="206"/>
      <c r="S65" s="206"/>
      <c r="T65" s="205"/>
      <c r="U65" s="488"/>
      <c r="V65" s="461"/>
      <c r="W65" s="176"/>
      <c r="X65" s="176" t="b">
        <f t="shared" si="8"/>
        <v>1</v>
      </c>
      <c r="Y65" s="176"/>
      <c r="Z65" s="176" t="b">
        <f t="shared" si="9"/>
        <v>1</v>
      </c>
      <c r="AA65" s="176"/>
      <c r="AB65" s="176" t="b">
        <f t="shared" si="10"/>
        <v>1</v>
      </c>
      <c r="AC65" s="176"/>
    </row>
    <row r="66" spans="2:32" ht="24" customHeight="1">
      <c r="B66" s="179"/>
      <c r="C66" s="191"/>
      <c r="D66" s="329" t="s">
        <v>273</v>
      </c>
      <c r="E66" s="206"/>
      <c r="F66" s="206"/>
      <c r="G66" s="206"/>
      <c r="H66" s="206"/>
      <c r="I66" s="206"/>
      <c r="J66" s="206"/>
      <c r="K66" s="206"/>
      <c r="L66" s="191"/>
      <c r="M66" s="329" t="s">
        <v>273</v>
      </c>
      <c r="N66" s="329"/>
      <c r="O66" s="206"/>
      <c r="P66" s="206"/>
      <c r="Q66" s="206"/>
      <c r="R66" s="206"/>
      <c r="S66" s="206"/>
      <c r="T66" s="205"/>
      <c r="U66" s="488"/>
      <c r="V66" s="461"/>
      <c r="W66" s="176"/>
      <c r="X66" s="176" t="b">
        <f t="shared" si="8"/>
        <v>0</v>
      </c>
      <c r="Y66" s="176"/>
      <c r="Z66" s="176" t="b">
        <f t="shared" si="9"/>
        <v>0</v>
      </c>
      <c r="AA66" s="176"/>
      <c r="AB66" s="176" t="b">
        <f>IF(X66=Z66,TRUE,FALSE)</f>
        <v>1</v>
      </c>
      <c r="AC66" s="176"/>
    </row>
    <row r="67" spans="2:32" ht="24" customHeight="1">
      <c r="B67" s="189"/>
      <c r="C67" s="452" t="s">
        <v>237</v>
      </c>
      <c r="D67" s="453"/>
      <c r="E67" s="454"/>
      <c r="F67" s="454"/>
      <c r="G67" s="454"/>
      <c r="H67" s="454"/>
      <c r="I67" s="454"/>
      <c r="J67" s="454"/>
      <c r="K67" s="455"/>
      <c r="L67" s="452" t="s">
        <v>237</v>
      </c>
      <c r="M67" s="453"/>
      <c r="N67" s="454"/>
      <c r="O67" s="454"/>
      <c r="P67" s="454"/>
      <c r="Q67" s="454"/>
      <c r="R67" s="454"/>
      <c r="S67" s="454"/>
      <c r="T67" s="455"/>
      <c r="U67" s="489"/>
      <c r="V67" s="462"/>
      <c r="W67" s="176"/>
      <c r="X67" s="176"/>
      <c r="Y67" s="176"/>
      <c r="Z67" s="176"/>
      <c r="AA67" s="176"/>
      <c r="AB67" s="176" t="b">
        <f>IF(E67=N67,TRUE,FALSE)</f>
        <v>1</v>
      </c>
      <c r="AC67" s="176"/>
    </row>
    <row r="68" spans="2:32" ht="28.5" customHeight="1">
      <c r="B68" s="207" t="s">
        <v>237</v>
      </c>
      <c r="C68" s="441"/>
      <c r="D68" s="442"/>
      <c r="E68" s="442"/>
      <c r="F68" s="442"/>
      <c r="G68" s="442"/>
      <c r="H68" s="442"/>
      <c r="I68" s="442"/>
      <c r="J68" s="442"/>
      <c r="K68" s="442"/>
      <c r="L68" s="442"/>
      <c r="M68" s="442"/>
      <c r="N68" s="442"/>
      <c r="O68" s="442"/>
      <c r="P68" s="442"/>
      <c r="Q68" s="442"/>
      <c r="R68" s="442"/>
      <c r="S68" s="442"/>
      <c r="T68" s="443"/>
      <c r="U68" s="208"/>
      <c r="V68" s="209"/>
      <c r="W68" s="176"/>
      <c r="X68" s="176"/>
      <c r="Y68" s="176"/>
      <c r="Z68" s="176"/>
      <c r="AA68" s="176"/>
      <c r="AB68" s="176" t="b">
        <f>IF(C68=L68,TRUE,FALSE)</f>
        <v>1</v>
      </c>
      <c r="AC68" s="176"/>
      <c r="AE68" s="177" t="s">
        <v>4</v>
      </c>
      <c r="AF68" s="178"/>
    </row>
    <row r="69" spans="2:32" ht="24" customHeight="1">
      <c r="B69" s="210"/>
      <c r="C69" s="97"/>
      <c r="D69" s="97"/>
      <c r="E69" s="98"/>
      <c r="F69" s="98"/>
      <c r="G69" s="98"/>
      <c r="H69" s="98"/>
      <c r="I69" s="98"/>
      <c r="J69" s="98"/>
      <c r="K69" s="98"/>
      <c r="L69" s="97"/>
      <c r="M69" s="97"/>
      <c r="N69" s="98"/>
      <c r="O69" s="98"/>
      <c r="P69" s="98"/>
      <c r="Q69" s="98"/>
      <c r="R69" s="98"/>
      <c r="S69" s="98"/>
      <c r="T69" s="98"/>
      <c r="U69" s="211"/>
      <c r="V69" s="212"/>
      <c r="W69" s="176"/>
      <c r="X69" s="176"/>
      <c r="Y69" s="176"/>
      <c r="Z69" s="176"/>
      <c r="AA69" s="176"/>
      <c r="AB69" s="176"/>
      <c r="AC69" s="176"/>
    </row>
    <row r="70" spans="2:32" ht="27" customHeight="1">
      <c r="B70" s="479" t="s">
        <v>293</v>
      </c>
      <c r="C70" s="480"/>
      <c r="D70" s="480"/>
      <c r="E70" s="480"/>
      <c r="F70" s="480"/>
      <c r="G70" s="480"/>
      <c r="H70" s="480"/>
      <c r="I70" s="480"/>
      <c r="J70" s="480"/>
      <c r="K70" s="480"/>
      <c r="L70" s="480"/>
      <c r="M70" s="480"/>
      <c r="N70" s="480"/>
      <c r="O70" s="480"/>
      <c r="P70" s="480"/>
      <c r="Q70" s="480"/>
      <c r="R70" s="480"/>
      <c r="S70" s="480"/>
      <c r="T70" s="480"/>
      <c r="U70" s="480"/>
      <c r="V70" s="481"/>
      <c r="W70" s="176"/>
      <c r="X70" s="176"/>
      <c r="Y70" s="176"/>
      <c r="Z70" s="176"/>
      <c r="AA70" s="176"/>
      <c r="AB70" s="176"/>
      <c r="AC70" s="176"/>
    </row>
    <row r="71" spans="2:32" ht="30" customHeight="1">
      <c r="B71" s="213" t="s">
        <v>294</v>
      </c>
      <c r="C71" s="477" t="s">
        <v>193</v>
      </c>
      <c r="D71" s="478"/>
      <c r="E71" s="482" t="s">
        <v>295</v>
      </c>
      <c r="F71" s="482"/>
      <c r="G71" s="482"/>
      <c r="H71" s="482"/>
      <c r="I71" s="482"/>
      <c r="J71" s="482"/>
      <c r="K71" s="482"/>
      <c r="L71" s="482"/>
      <c r="M71" s="482"/>
      <c r="N71" s="482"/>
      <c r="O71" s="482"/>
      <c r="P71" s="482"/>
      <c r="Q71" s="482"/>
      <c r="R71" s="482"/>
      <c r="S71" s="482"/>
      <c r="T71" s="483"/>
      <c r="U71" s="331"/>
      <c r="V71" s="332"/>
      <c r="W71" s="176"/>
      <c r="X71" s="176"/>
      <c r="Y71" s="176"/>
      <c r="Z71" s="176"/>
      <c r="AA71" s="176"/>
      <c r="AB71" s="176"/>
      <c r="AC71" s="176"/>
      <c r="AE71" s="214" t="s">
        <v>6</v>
      </c>
      <c r="AF71" s="178" t="str">
        <f>IF(C71="","（エラー）未入力","（正常）入力済み")</f>
        <v>（正常）入力済み</v>
      </c>
    </row>
    <row r="72" spans="2:32" ht="60" customHeight="1">
      <c r="B72" s="215" t="s">
        <v>296</v>
      </c>
      <c r="C72" s="473" t="s">
        <v>193</v>
      </c>
      <c r="D72" s="474"/>
      <c r="E72" s="475" t="s">
        <v>297</v>
      </c>
      <c r="F72" s="475"/>
      <c r="G72" s="475"/>
      <c r="H72" s="475"/>
      <c r="I72" s="475"/>
      <c r="J72" s="475"/>
      <c r="K72" s="475"/>
      <c r="L72" s="475"/>
      <c r="M72" s="475"/>
      <c r="N72" s="475"/>
      <c r="O72" s="475"/>
      <c r="P72" s="475"/>
      <c r="Q72" s="475"/>
      <c r="R72" s="475"/>
      <c r="S72" s="475"/>
      <c r="T72" s="476"/>
      <c r="U72" s="331"/>
      <c r="V72" s="332"/>
      <c r="W72" s="176"/>
      <c r="X72" s="176"/>
      <c r="Y72" s="176"/>
      <c r="Z72" s="176"/>
      <c r="AA72" s="176"/>
      <c r="AB72" s="176" t="b">
        <f>IF(C72=L72,TRUE,FALSE)</f>
        <v>0</v>
      </c>
      <c r="AC72" s="176"/>
      <c r="AE72" s="177" t="s">
        <v>25</v>
      </c>
      <c r="AF72" s="178" t="str">
        <f>IF(U72="有",IF(V72="","（エラー）未記入","（正常）記入済み"),"記入不要")</f>
        <v>記入不要</v>
      </c>
    </row>
    <row r="73" spans="2:32" ht="60" customHeight="1">
      <c r="B73" s="216" t="s">
        <v>298</v>
      </c>
      <c r="C73" s="473" t="s">
        <v>193</v>
      </c>
      <c r="D73" s="474"/>
      <c r="E73" s="475" t="s">
        <v>299</v>
      </c>
      <c r="F73" s="475"/>
      <c r="G73" s="475"/>
      <c r="H73" s="475"/>
      <c r="I73" s="475"/>
      <c r="J73" s="475"/>
      <c r="K73" s="475"/>
      <c r="L73" s="475"/>
      <c r="M73" s="475"/>
      <c r="N73" s="475"/>
      <c r="O73" s="475"/>
      <c r="P73" s="475"/>
      <c r="Q73" s="475"/>
      <c r="R73" s="475"/>
      <c r="S73" s="475"/>
      <c r="T73" s="476"/>
      <c r="U73" s="331"/>
      <c r="V73" s="332"/>
      <c r="W73" s="176"/>
      <c r="X73" s="176"/>
      <c r="Y73" s="176"/>
      <c r="Z73" s="176"/>
      <c r="AA73" s="176"/>
      <c r="AB73" s="176" t="b">
        <f>IF(C73=L73,TRUE,FALSE)</f>
        <v>0</v>
      </c>
      <c r="AC73" s="176"/>
      <c r="AE73" s="177" t="s">
        <v>25</v>
      </c>
      <c r="AF73" s="178" t="str">
        <f>IF(U73="有",IF(V73="","（エラー）未記入","（正常）記入済み"),"記入不要")</f>
        <v>記入不要</v>
      </c>
    </row>
    <row r="74" spans="2:32" ht="60" customHeight="1">
      <c r="B74" s="216" t="s">
        <v>300</v>
      </c>
      <c r="C74" s="477" t="s">
        <v>193</v>
      </c>
      <c r="D74" s="478"/>
      <c r="E74" s="475"/>
      <c r="F74" s="475"/>
      <c r="G74" s="475"/>
      <c r="H74" s="475"/>
      <c r="I74" s="475"/>
      <c r="J74" s="475"/>
      <c r="K74" s="475"/>
      <c r="L74" s="475"/>
      <c r="M74" s="475"/>
      <c r="N74" s="475"/>
      <c r="O74" s="475"/>
      <c r="P74" s="475"/>
      <c r="Q74" s="475"/>
      <c r="R74" s="475"/>
      <c r="S74" s="475"/>
      <c r="T74" s="476"/>
      <c r="U74" s="331"/>
      <c r="V74" s="332"/>
      <c r="W74" s="176"/>
      <c r="X74" s="176"/>
      <c r="Y74" s="176"/>
      <c r="Z74" s="176"/>
      <c r="AA74" s="176"/>
      <c r="AB74" s="176" t="b">
        <f>IF(C74=L74,TRUE,FALSE)</f>
        <v>0</v>
      </c>
      <c r="AC74" s="176"/>
      <c r="AE74" s="177" t="s">
        <v>25</v>
      </c>
      <c r="AF74" s="178" t="str">
        <f>IF(U74="有",IF(V74="","（エラー）未記入","（正常）記入済み"),"記入不要")</f>
        <v>記入不要</v>
      </c>
    </row>
    <row r="75" spans="2:32" ht="60" customHeight="1">
      <c r="B75" s="216" t="s">
        <v>301</v>
      </c>
      <c r="C75" s="477" t="s">
        <v>200</v>
      </c>
      <c r="D75" s="478"/>
      <c r="E75" s="475" t="s">
        <v>302</v>
      </c>
      <c r="F75" s="475"/>
      <c r="G75" s="475"/>
      <c r="H75" s="475"/>
      <c r="I75" s="475"/>
      <c r="J75" s="475"/>
      <c r="K75" s="475"/>
      <c r="L75" s="475"/>
      <c r="M75" s="475"/>
      <c r="N75" s="475"/>
      <c r="O75" s="475"/>
      <c r="P75" s="475"/>
      <c r="Q75" s="475"/>
      <c r="R75" s="475"/>
      <c r="S75" s="475"/>
      <c r="T75" s="476"/>
      <c r="U75" s="331"/>
      <c r="V75" s="332"/>
      <c r="W75" s="176"/>
      <c r="X75" s="176"/>
      <c r="Y75" s="176"/>
      <c r="Z75" s="176"/>
      <c r="AA75" s="176"/>
      <c r="AB75" s="176" t="b">
        <f>IF(C75=L75,TRUE,FALSE)</f>
        <v>0</v>
      </c>
      <c r="AC75" s="176"/>
      <c r="AE75" s="177" t="s">
        <v>25</v>
      </c>
      <c r="AF75" s="178" t="str">
        <f>IF(U75="有",IF(V75="","（エラー）未記入","（正常）記入済み"),"記入不要")</f>
        <v>記入不要</v>
      </c>
    </row>
    <row r="76" spans="2:32" ht="24" customHeight="1">
      <c r="B76" s="456" t="s">
        <v>303</v>
      </c>
      <c r="C76" s="217"/>
      <c r="D76" s="469" t="s">
        <v>304</v>
      </c>
      <c r="E76" s="469"/>
      <c r="F76" s="469"/>
      <c r="G76" s="469"/>
      <c r="H76" s="469"/>
      <c r="I76" s="469"/>
      <c r="J76" s="469"/>
      <c r="K76" s="470"/>
      <c r="L76" s="217"/>
      <c r="M76" s="469" t="s">
        <v>305</v>
      </c>
      <c r="N76" s="469"/>
      <c r="O76" s="469"/>
      <c r="P76" s="469"/>
      <c r="Q76" s="469"/>
      <c r="R76" s="469"/>
      <c r="S76" s="469"/>
      <c r="T76" s="470"/>
      <c r="U76" s="316" t="str">
        <f>IF(COUNTIF(AB76:AB97,FALSE)&lt;1,"無","有")</f>
        <v>無</v>
      </c>
      <c r="V76" s="460"/>
      <c r="W76" s="176"/>
      <c r="X76" s="176" t="b">
        <f>IF(C76="●",TRUE,FALSE)</f>
        <v>0</v>
      </c>
      <c r="Y76" s="176"/>
      <c r="Z76" s="176" t="b">
        <f t="shared" ref="Z76:Z96" si="11">IF(L76="●",TRUE,FALSE)</f>
        <v>0</v>
      </c>
      <c r="AA76" s="176"/>
      <c r="AB76" s="176" t="b">
        <f t="shared" ref="AB76:AB95" si="12">IF(X76=Z76,TRUE,FALSE)</f>
        <v>1</v>
      </c>
      <c r="AC76" s="176"/>
      <c r="AE76" s="177" t="s">
        <v>25</v>
      </c>
      <c r="AF76" s="178" t="str">
        <f>IF(U76="有",IF(V76="","（エラー）未記入","（正常）記入済み"),"記入不要")</f>
        <v>記入不要</v>
      </c>
    </row>
    <row r="77" spans="2:32" ht="24" customHeight="1">
      <c r="B77" s="457"/>
      <c r="C77" s="217"/>
      <c r="D77" s="471" t="s">
        <v>306</v>
      </c>
      <c r="E77" s="471"/>
      <c r="F77" s="471"/>
      <c r="G77" s="471"/>
      <c r="H77" s="471"/>
      <c r="I77" s="471"/>
      <c r="J77" s="471"/>
      <c r="K77" s="472"/>
      <c r="L77" s="217"/>
      <c r="M77" s="471" t="s">
        <v>306</v>
      </c>
      <c r="N77" s="471"/>
      <c r="O77" s="471"/>
      <c r="P77" s="471"/>
      <c r="Q77" s="471"/>
      <c r="R77" s="471"/>
      <c r="S77" s="471"/>
      <c r="T77" s="472"/>
      <c r="U77" s="317"/>
      <c r="V77" s="461"/>
      <c r="W77" s="176"/>
      <c r="X77" s="176" t="b">
        <f t="shared" ref="X77:X96" si="13">IF(C77="●",TRUE,FALSE)</f>
        <v>0</v>
      </c>
      <c r="Y77" s="176"/>
      <c r="Z77" s="176" t="b">
        <f t="shared" si="11"/>
        <v>0</v>
      </c>
      <c r="AA77" s="176"/>
      <c r="AB77" s="176" t="b">
        <f t="shared" si="12"/>
        <v>1</v>
      </c>
      <c r="AC77" s="176"/>
      <c r="AE77" s="177"/>
      <c r="AF77" s="178"/>
    </row>
    <row r="78" spans="2:32" ht="48" customHeight="1">
      <c r="B78" s="457"/>
      <c r="C78" s="191"/>
      <c r="D78" s="463" t="s">
        <v>307</v>
      </c>
      <c r="E78" s="463"/>
      <c r="F78" s="463"/>
      <c r="G78" s="463"/>
      <c r="H78" s="463"/>
      <c r="I78" s="463"/>
      <c r="J78" s="463"/>
      <c r="K78" s="464"/>
      <c r="L78" s="191"/>
      <c r="M78" s="463" t="s">
        <v>307</v>
      </c>
      <c r="N78" s="463"/>
      <c r="O78" s="463"/>
      <c r="P78" s="463"/>
      <c r="Q78" s="463"/>
      <c r="R78" s="463"/>
      <c r="S78" s="463"/>
      <c r="T78" s="464"/>
      <c r="U78" s="218"/>
      <c r="V78" s="461"/>
      <c r="W78" s="176"/>
      <c r="X78" s="176" t="b">
        <f t="shared" si="13"/>
        <v>0</v>
      </c>
      <c r="Y78" s="176"/>
      <c r="Z78" s="176" t="b">
        <f t="shared" si="11"/>
        <v>0</v>
      </c>
      <c r="AA78" s="176"/>
      <c r="AB78" s="176" t="b">
        <f t="shared" si="12"/>
        <v>1</v>
      </c>
      <c r="AC78" s="176"/>
    </row>
    <row r="79" spans="2:32" ht="48" customHeight="1">
      <c r="B79" s="457"/>
      <c r="C79" s="191"/>
      <c r="D79" s="463" t="s">
        <v>308</v>
      </c>
      <c r="E79" s="463"/>
      <c r="F79" s="463"/>
      <c r="G79" s="463"/>
      <c r="H79" s="463"/>
      <c r="I79" s="463"/>
      <c r="J79" s="463"/>
      <c r="K79" s="464"/>
      <c r="L79" s="191"/>
      <c r="M79" s="463" t="s">
        <v>308</v>
      </c>
      <c r="N79" s="463"/>
      <c r="O79" s="463"/>
      <c r="P79" s="463"/>
      <c r="Q79" s="463"/>
      <c r="R79" s="463"/>
      <c r="S79" s="463"/>
      <c r="T79" s="464"/>
      <c r="U79" s="218"/>
      <c r="V79" s="461"/>
      <c r="W79" s="176"/>
      <c r="X79" s="176" t="b">
        <f t="shared" si="13"/>
        <v>0</v>
      </c>
      <c r="Y79" s="176"/>
      <c r="Z79" s="176" t="b">
        <f t="shared" si="11"/>
        <v>0</v>
      </c>
      <c r="AA79" s="176"/>
      <c r="AB79" s="176" t="b">
        <f t="shared" si="12"/>
        <v>1</v>
      </c>
      <c r="AC79" s="176"/>
    </row>
    <row r="80" spans="2:32" ht="48" customHeight="1">
      <c r="B80" s="457"/>
      <c r="C80" s="191"/>
      <c r="D80" s="463" t="s">
        <v>309</v>
      </c>
      <c r="E80" s="463"/>
      <c r="F80" s="463"/>
      <c r="G80" s="463"/>
      <c r="H80" s="463"/>
      <c r="I80" s="463"/>
      <c r="J80" s="463"/>
      <c r="K80" s="464"/>
      <c r="L80" s="191"/>
      <c r="M80" s="463" t="s">
        <v>309</v>
      </c>
      <c r="N80" s="463"/>
      <c r="O80" s="463"/>
      <c r="P80" s="463"/>
      <c r="Q80" s="463"/>
      <c r="R80" s="463"/>
      <c r="S80" s="463"/>
      <c r="T80" s="464"/>
      <c r="U80" s="218"/>
      <c r="V80" s="461"/>
      <c r="W80" s="176"/>
      <c r="X80" s="176" t="b">
        <f t="shared" si="13"/>
        <v>0</v>
      </c>
      <c r="Y80" s="176"/>
      <c r="Z80" s="176" t="b">
        <f t="shared" si="11"/>
        <v>0</v>
      </c>
      <c r="AA80" s="176"/>
      <c r="AB80" s="176" t="b">
        <f t="shared" si="12"/>
        <v>1</v>
      </c>
      <c r="AC80" s="176"/>
    </row>
    <row r="81" spans="2:29" ht="24" customHeight="1">
      <c r="B81" s="457"/>
      <c r="C81" s="191"/>
      <c r="D81" s="463" t="s">
        <v>310</v>
      </c>
      <c r="E81" s="463"/>
      <c r="F81" s="463"/>
      <c r="G81" s="463"/>
      <c r="H81" s="463"/>
      <c r="I81" s="463"/>
      <c r="J81" s="463"/>
      <c r="K81" s="464"/>
      <c r="L81" s="191"/>
      <c r="M81" s="463" t="s">
        <v>310</v>
      </c>
      <c r="N81" s="463"/>
      <c r="O81" s="463"/>
      <c r="P81" s="463"/>
      <c r="Q81" s="463"/>
      <c r="R81" s="463"/>
      <c r="S81" s="463"/>
      <c r="T81" s="464"/>
      <c r="U81" s="218"/>
      <c r="V81" s="461"/>
      <c r="W81" s="176"/>
      <c r="X81" s="176" t="b">
        <f t="shared" si="13"/>
        <v>0</v>
      </c>
      <c r="Y81" s="176"/>
      <c r="Z81" s="176" t="b">
        <f t="shared" si="11"/>
        <v>0</v>
      </c>
      <c r="AA81" s="176"/>
      <c r="AB81" s="176" t="b">
        <f t="shared" si="12"/>
        <v>1</v>
      </c>
      <c r="AC81" s="176"/>
    </row>
    <row r="82" spans="2:29" ht="24" customHeight="1">
      <c r="B82" s="457"/>
      <c r="C82" s="191"/>
      <c r="D82" s="463" t="s">
        <v>311</v>
      </c>
      <c r="E82" s="463"/>
      <c r="F82" s="463"/>
      <c r="G82" s="463"/>
      <c r="H82" s="463"/>
      <c r="I82" s="463"/>
      <c r="J82" s="463"/>
      <c r="K82" s="464"/>
      <c r="L82" s="191"/>
      <c r="M82" s="463" t="s">
        <v>311</v>
      </c>
      <c r="N82" s="463"/>
      <c r="O82" s="463"/>
      <c r="P82" s="463"/>
      <c r="Q82" s="463"/>
      <c r="R82" s="463"/>
      <c r="S82" s="463"/>
      <c r="T82" s="464"/>
      <c r="U82" s="218"/>
      <c r="V82" s="461"/>
      <c r="W82" s="176"/>
      <c r="X82" s="176" t="b">
        <f t="shared" si="13"/>
        <v>0</v>
      </c>
      <c r="Y82" s="176"/>
      <c r="Z82" s="176" t="b">
        <f t="shared" si="11"/>
        <v>0</v>
      </c>
      <c r="AA82" s="176"/>
      <c r="AB82" s="176" t="b">
        <f t="shared" si="12"/>
        <v>1</v>
      </c>
      <c r="AC82" s="176"/>
    </row>
    <row r="83" spans="2:29" ht="24" customHeight="1">
      <c r="B83" s="179"/>
      <c r="C83" s="191"/>
      <c r="D83" s="463" t="s">
        <v>312</v>
      </c>
      <c r="E83" s="463"/>
      <c r="F83" s="463"/>
      <c r="G83" s="463"/>
      <c r="H83" s="463"/>
      <c r="I83" s="463"/>
      <c r="J83" s="463"/>
      <c r="K83" s="464"/>
      <c r="L83" s="191"/>
      <c r="M83" s="463" t="s">
        <v>312</v>
      </c>
      <c r="N83" s="463"/>
      <c r="O83" s="463"/>
      <c r="P83" s="463"/>
      <c r="Q83" s="463"/>
      <c r="R83" s="463"/>
      <c r="S83" s="463"/>
      <c r="T83" s="464"/>
      <c r="U83" s="218"/>
      <c r="V83" s="461"/>
      <c r="W83" s="176"/>
      <c r="X83" s="176" t="b">
        <f t="shared" si="13"/>
        <v>0</v>
      </c>
      <c r="Y83" s="176"/>
      <c r="Z83" s="176" t="b">
        <f t="shared" si="11"/>
        <v>0</v>
      </c>
      <c r="AA83" s="176"/>
      <c r="AB83" s="176" t="b">
        <f t="shared" si="12"/>
        <v>1</v>
      </c>
      <c r="AC83" s="176"/>
    </row>
    <row r="84" spans="2:29" ht="24" customHeight="1">
      <c r="B84" s="179"/>
      <c r="C84" s="191"/>
      <c r="D84" s="463" t="s">
        <v>313</v>
      </c>
      <c r="E84" s="463"/>
      <c r="F84" s="463"/>
      <c r="G84" s="463"/>
      <c r="H84" s="463"/>
      <c r="I84" s="463"/>
      <c r="J84" s="463"/>
      <c r="K84" s="464"/>
      <c r="L84" s="191"/>
      <c r="M84" s="463" t="s">
        <v>313</v>
      </c>
      <c r="N84" s="463"/>
      <c r="O84" s="463"/>
      <c r="P84" s="463"/>
      <c r="Q84" s="463"/>
      <c r="R84" s="463"/>
      <c r="S84" s="463"/>
      <c r="T84" s="464"/>
      <c r="U84" s="218"/>
      <c r="V84" s="461"/>
      <c r="W84" s="176"/>
      <c r="X84" s="176" t="b">
        <f t="shared" si="13"/>
        <v>0</v>
      </c>
      <c r="Y84" s="176"/>
      <c r="Z84" s="176" t="b">
        <f t="shared" si="11"/>
        <v>0</v>
      </c>
      <c r="AA84" s="176"/>
      <c r="AB84" s="176" t="b">
        <f t="shared" si="12"/>
        <v>1</v>
      </c>
      <c r="AC84" s="176"/>
    </row>
    <row r="85" spans="2:29" ht="24" customHeight="1">
      <c r="B85" s="179"/>
      <c r="C85" s="191"/>
      <c r="D85" s="463" t="s">
        <v>314</v>
      </c>
      <c r="E85" s="463"/>
      <c r="F85" s="463"/>
      <c r="G85" s="463"/>
      <c r="H85" s="463"/>
      <c r="I85" s="463"/>
      <c r="J85" s="463"/>
      <c r="K85" s="464"/>
      <c r="L85" s="191"/>
      <c r="M85" s="463" t="s">
        <v>314</v>
      </c>
      <c r="N85" s="463"/>
      <c r="O85" s="463"/>
      <c r="P85" s="463"/>
      <c r="Q85" s="463"/>
      <c r="R85" s="463"/>
      <c r="S85" s="463"/>
      <c r="T85" s="464"/>
      <c r="U85" s="218"/>
      <c r="V85" s="461"/>
      <c r="W85" s="176"/>
      <c r="X85" s="176" t="b">
        <f t="shared" si="13"/>
        <v>0</v>
      </c>
      <c r="Y85" s="176"/>
      <c r="Z85" s="176" t="b">
        <f t="shared" si="11"/>
        <v>0</v>
      </c>
      <c r="AA85" s="176"/>
      <c r="AB85" s="176" t="b">
        <f t="shared" si="12"/>
        <v>1</v>
      </c>
      <c r="AC85" s="176"/>
    </row>
    <row r="86" spans="2:29" ht="36" customHeight="1">
      <c r="B86" s="179"/>
      <c r="C86" s="191"/>
      <c r="D86" s="463" t="s">
        <v>315</v>
      </c>
      <c r="E86" s="463"/>
      <c r="F86" s="463"/>
      <c r="G86" s="463"/>
      <c r="H86" s="463"/>
      <c r="I86" s="463"/>
      <c r="J86" s="463"/>
      <c r="K86" s="464"/>
      <c r="L86" s="191"/>
      <c r="M86" s="463" t="s">
        <v>315</v>
      </c>
      <c r="N86" s="463"/>
      <c r="O86" s="463"/>
      <c r="P86" s="463"/>
      <c r="Q86" s="463"/>
      <c r="R86" s="463"/>
      <c r="S86" s="463"/>
      <c r="T86" s="464"/>
      <c r="U86" s="218"/>
      <c r="V86" s="461"/>
      <c r="W86" s="176"/>
      <c r="X86" s="176" t="b">
        <f t="shared" si="13"/>
        <v>0</v>
      </c>
      <c r="Y86" s="176"/>
      <c r="Z86" s="176" t="b">
        <f t="shared" si="11"/>
        <v>0</v>
      </c>
      <c r="AA86" s="176"/>
      <c r="AB86" s="176" t="b">
        <f t="shared" si="12"/>
        <v>1</v>
      </c>
      <c r="AC86" s="176"/>
    </row>
    <row r="87" spans="2:29" ht="36" customHeight="1">
      <c r="B87" s="179"/>
      <c r="C87" s="191"/>
      <c r="D87" s="463" t="s">
        <v>316</v>
      </c>
      <c r="E87" s="463"/>
      <c r="F87" s="463"/>
      <c r="G87" s="463"/>
      <c r="H87" s="463"/>
      <c r="I87" s="463"/>
      <c r="J87" s="463"/>
      <c r="K87" s="464"/>
      <c r="L87" s="191"/>
      <c r="M87" s="463" t="s">
        <v>316</v>
      </c>
      <c r="N87" s="463"/>
      <c r="O87" s="463"/>
      <c r="P87" s="463"/>
      <c r="Q87" s="463"/>
      <c r="R87" s="463"/>
      <c r="S87" s="463"/>
      <c r="T87" s="464"/>
      <c r="U87" s="218"/>
      <c r="V87" s="461"/>
      <c r="W87" s="176"/>
      <c r="X87" s="176" t="b">
        <f t="shared" si="13"/>
        <v>0</v>
      </c>
      <c r="Y87" s="176"/>
      <c r="Z87" s="176" t="b">
        <f t="shared" si="11"/>
        <v>0</v>
      </c>
      <c r="AA87" s="176"/>
      <c r="AB87" s="176" t="b">
        <f t="shared" si="12"/>
        <v>1</v>
      </c>
      <c r="AC87" s="176"/>
    </row>
    <row r="88" spans="2:29" ht="36" customHeight="1">
      <c r="B88" s="179"/>
      <c r="C88" s="191" t="s">
        <v>671</v>
      </c>
      <c r="D88" s="448" t="s">
        <v>317</v>
      </c>
      <c r="E88" s="448"/>
      <c r="F88" s="448"/>
      <c r="G88" s="448"/>
      <c r="H88" s="448"/>
      <c r="I88" s="448"/>
      <c r="J88" s="448"/>
      <c r="K88" s="449"/>
      <c r="L88" s="191" t="s">
        <v>671</v>
      </c>
      <c r="M88" s="448" t="s">
        <v>317</v>
      </c>
      <c r="N88" s="448"/>
      <c r="O88" s="448"/>
      <c r="P88" s="448"/>
      <c r="Q88" s="448"/>
      <c r="R88" s="448"/>
      <c r="S88" s="448"/>
      <c r="T88" s="449"/>
      <c r="U88" s="218"/>
      <c r="V88" s="461"/>
      <c r="W88" s="176"/>
      <c r="X88" s="176" t="b">
        <f t="shared" si="13"/>
        <v>1</v>
      </c>
      <c r="Y88" s="176"/>
      <c r="Z88" s="176" t="b">
        <f t="shared" si="11"/>
        <v>1</v>
      </c>
      <c r="AA88" s="176"/>
      <c r="AB88" s="176" t="b">
        <f t="shared" si="12"/>
        <v>1</v>
      </c>
      <c r="AC88" s="176"/>
    </row>
    <row r="89" spans="2:29" ht="24" customHeight="1">
      <c r="B89" s="179"/>
      <c r="C89" s="219"/>
      <c r="D89" s="467" t="s">
        <v>318</v>
      </c>
      <c r="E89" s="467"/>
      <c r="F89" s="467"/>
      <c r="G89" s="468" t="s">
        <v>319</v>
      </c>
      <c r="H89" s="468"/>
      <c r="I89" s="220"/>
      <c r="J89" s="221" t="s">
        <v>676</v>
      </c>
      <c r="K89" s="222"/>
      <c r="L89" s="219"/>
      <c r="M89" s="467" t="s">
        <v>318</v>
      </c>
      <c r="N89" s="467"/>
      <c r="O89" s="467"/>
      <c r="P89" s="468" t="s">
        <v>319</v>
      </c>
      <c r="Q89" s="468"/>
      <c r="R89" s="220"/>
      <c r="S89" s="221" t="s">
        <v>676</v>
      </c>
      <c r="T89" s="222"/>
      <c r="U89" s="218"/>
      <c r="V89" s="461"/>
      <c r="W89" s="176"/>
      <c r="X89" s="176"/>
      <c r="Y89" s="176"/>
      <c r="Z89" s="176"/>
      <c r="AA89" s="176"/>
      <c r="AB89" s="176" t="b">
        <f>IF(J89=S89,TRUE,FALSE)</f>
        <v>1</v>
      </c>
      <c r="AC89" s="176"/>
    </row>
    <row r="90" spans="2:29" ht="24" customHeight="1">
      <c r="B90" s="179"/>
      <c r="C90" s="223"/>
      <c r="D90" s="467"/>
      <c r="E90" s="467"/>
      <c r="F90" s="467"/>
      <c r="G90" s="468" t="s">
        <v>320</v>
      </c>
      <c r="H90" s="468"/>
      <c r="I90" s="220"/>
      <c r="J90" s="221" t="s">
        <v>677</v>
      </c>
      <c r="K90" s="222"/>
      <c r="L90" s="223"/>
      <c r="M90" s="467"/>
      <c r="N90" s="467"/>
      <c r="O90" s="467"/>
      <c r="P90" s="468" t="s">
        <v>320</v>
      </c>
      <c r="Q90" s="468"/>
      <c r="R90" s="220"/>
      <c r="S90" s="221" t="s">
        <v>677</v>
      </c>
      <c r="T90" s="222"/>
      <c r="U90" s="218"/>
      <c r="V90" s="461"/>
      <c r="W90" s="176"/>
      <c r="X90" s="176"/>
      <c r="Y90" s="176"/>
      <c r="Z90" s="176"/>
      <c r="AA90" s="176"/>
      <c r="AB90" s="176" t="b">
        <f>IF(J90=S90,TRUE,FALSE)</f>
        <v>1</v>
      </c>
      <c r="AC90" s="176"/>
    </row>
    <row r="91" spans="2:29" ht="24" customHeight="1">
      <c r="B91" s="179"/>
      <c r="C91" s="224"/>
      <c r="D91" s="468"/>
      <c r="E91" s="468"/>
      <c r="F91" s="468"/>
      <c r="G91" s="468" t="s">
        <v>321</v>
      </c>
      <c r="H91" s="468"/>
      <c r="I91" s="220"/>
      <c r="J91" s="221" t="s">
        <v>194</v>
      </c>
      <c r="K91" s="222"/>
      <c r="L91" s="224"/>
      <c r="M91" s="468"/>
      <c r="N91" s="468"/>
      <c r="O91" s="468"/>
      <c r="P91" s="468" t="s">
        <v>321</v>
      </c>
      <c r="Q91" s="468"/>
      <c r="R91" s="220"/>
      <c r="S91" s="221" t="s">
        <v>194</v>
      </c>
      <c r="T91" s="222"/>
      <c r="U91" s="218"/>
      <c r="V91" s="461"/>
      <c r="W91" s="176"/>
      <c r="X91" s="176"/>
      <c r="Y91" s="176"/>
      <c r="Z91" s="176"/>
      <c r="AA91" s="176"/>
      <c r="AB91" s="176" t="b">
        <f>IF(J91=S91,TRUE,FALSE)</f>
        <v>1</v>
      </c>
      <c r="AC91" s="176"/>
    </row>
    <row r="92" spans="2:29" ht="24" customHeight="1">
      <c r="B92" s="179"/>
      <c r="C92" s="191"/>
      <c r="D92" s="220" t="s">
        <v>322</v>
      </c>
      <c r="E92" s="328"/>
      <c r="F92" s="328"/>
      <c r="G92" s="328"/>
      <c r="H92" s="328"/>
      <c r="I92" s="328"/>
      <c r="J92" s="328"/>
      <c r="K92" s="328"/>
      <c r="L92" s="191"/>
      <c r="M92" s="220" t="s">
        <v>322</v>
      </c>
      <c r="N92" s="328"/>
      <c r="O92" s="328"/>
      <c r="P92" s="328"/>
      <c r="Q92" s="328"/>
      <c r="R92" s="328"/>
      <c r="S92" s="328"/>
      <c r="T92" s="328"/>
      <c r="U92" s="218"/>
      <c r="V92" s="461"/>
      <c r="W92" s="176"/>
      <c r="X92" s="176" t="b">
        <f>IF(C92="●",TRUE,FALSE)</f>
        <v>0</v>
      </c>
      <c r="Y92" s="176"/>
      <c r="Z92" s="176" t="b">
        <f>IF(L92="●",TRUE,FALSE)</f>
        <v>0</v>
      </c>
      <c r="AA92" s="176"/>
      <c r="AB92" s="176" t="b">
        <f>IF(X92=Z92,TRUE,FALSE)</f>
        <v>1</v>
      </c>
      <c r="AC92" s="176"/>
    </row>
    <row r="93" spans="2:29" ht="24" customHeight="1">
      <c r="B93" s="179"/>
      <c r="C93" s="219"/>
      <c r="D93" s="323" t="s">
        <v>323</v>
      </c>
      <c r="E93" s="323"/>
      <c r="F93" s="323"/>
      <c r="G93" s="325"/>
      <c r="H93" s="323"/>
      <c r="I93" s="323"/>
      <c r="J93" s="323"/>
      <c r="K93" s="193"/>
      <c r="L93" s="219"/>
      <c r="M93" s="323" t="s">
        <v>323</v>
      </c>
      <c r="N93" s="323"/>
      <c r="O93" s="323"/>
      <c r="P93" s="325"/>
      <c r="Q93" s="323"/>
      <c r="R93" s="323"/>
      <c r="S93" s="323"/>
      <c r="T93" s="193"/>
      <c r="U93" s="218"/>
      <c r="V93" s="461"/>
      <c r="W93" s="176"/>
      <c r="X93" s="176"/>
      <c r="Y93" s="176"/>
      <c r="Z93" s="176"/>
      <c r="AA93" s="176"/>
      <c r="AB93" s="176" t="b">
        <f>IF(G93=P93,TRUE,FALSE)</f>
        <v>1</v>
      </c>
      <c r="AC93" s="176"/>
    </row>
    <row r="94" spans="2:29" ht="24" customHeight="1">
      <c r="B94" s="179"/>
      <c r="C94" s="191"/>
      <c r="D94" s="225" t="s">
        <v>324</v>
      </c>
      <c r="E94" s="206"/>
      <c r="F94" s="206"/>
      <c r="G94" s="206"/>
      <c r="H94" s="206"/>
      <c r="I94" s="206"/>
      <c r="J94" s="206"/>
      <c r="K94" s="206"/>
      <c r="L94" s="191"/>
      <c r="M94" s="225" t="s">
        <v>324</v>
      </c>
      <c r="N94" s="206"/>
      <c r="O94" s="206"/>
      <c r="P94" s="226"/>
      <c r="Q94" s="206"/>
      <c r="R94" s="206"/>
      <c r="S94" s="206"/>
      <c r="T94" s="206"/>
      <c r="U94" s="218"/>
      <c r="V94" s="461"/>
      <c r="W94" s="176"/>
      <c r="X94" s="176" t="b">
        <f>IF(C94="●",TRUE,FALSE)</f>
        <v>0</v>
      </c>
      <c r="Y94" s="176"/>
      <c r="Z94" s="176" t="b">
        <f>IF(L94="●",TRUE,FALSE)</f>
        <v>0</v>
      </c>
      <c r="AA94" s="176"/>
      <c r="AB94" s="176" t="b">
        <f>IF(X94=Z94,TRUE,FALSE)</f>
        <v>1</v>
      </c>
      <c r="AC94" s="176"/>
    </row>
    <row r="95" spans="2:29" ht="24" customHeight="1">
      <c r="B95" s="179"/>
      <c r="C95" s="191"/>
      <c r="D95" s="225" t="s">
        <v>325</v>
      </c>
      <c r="E95" s="206"/>
      <c r="F95" s="206"/>
      <c r="G95" s="206"/>
      <c r="H95" s="206"/>
      <c r="I95" s="206"/>
      <c r="J95" s="206"/>
      <c r="K95" s="206"/>
      <c r="L95" s="191"/>
      <c r="M95" s="225" t="s">
        <v>325</v>
      </c>
      <c r="N95" s="206"/>
      <c r="O95" s="206"/>
      <c r="P95" s="226"/>
      <c r="Q95" s="206"/>
      <c r="R95" s="206"/>
      <c r="S95" s="206"/>
      <c r="T95" s="206"/>
      <c r="U95" s="218"/>
      <c r="V95" s="461"/>
      <c r="W95" s="176"/>
      <c r="X95" s="176" t="b">
        <f t="shared" si="13"/>
        <v>0</v>
      </c>
      <c r="Y95" s="176"/>
      <c r="Z95" s="176" t="b">
        <f t="shared" si="11"/>
        <v>0</v>
      </c>
      <c r="AA95" s="176"/>
      <c r="AB95" s="176" t="b">
        <f t="shared" si="12"/>
        <v>1</v>
      </c>
      <c r="AC95" s="176"/>
    </row>
    <row r="96" spans="2:29" ht="24" customHeight="1">
      <c r="B96" s="179"/>
      <c r="C96" s="191"/>
      <c r="D96" s="329" t="s">
        <v>273</v>
      </c>
      <c r="E96" s="206"/>
      <c r="F96" s="206"/>
      <c r="G96" s="206"/>
      <c r="H96" s="206"/>
      <c r="I96" s="206"/>
      <c r="J96" s="206"/>
      <c r="K96" s="206"/>
      <c r="L96" s="191"/>
      <c r="M96" s="329" t="s">
        <v>273</v>
      </c>
      <c r="N96" s="206"/>
      <c r="O96" s="206"/>
      <c r="P96" s="206"/>
      <c r="Q96" s="206"/>
      <c r="R96" s="206"/>
      <c r="S96" s="206"/>
      <c r="T96" s="206"/>
      <c r="U96" s="218"/>
      <c r="V96" s="461"/>
      <c r="W96" s="176"/>
      <c r="X96" s="176" t="b">
        <f t="shared" si="13"/>
        <v>0</v>
      </c>
      <c r="Y96" s="176"/>
      <c r="Z96" s="176" t="b">
        <f t="shared" si="11"/>
        <v>0</v>
      </c>
      <c r="AA96" s="176"/>
      <c r="AB96" s="176" t="b">
        <f>IF(X96=Z96,TRUE,FALSE)</f>
        <v>1</v>
      </c>
      <c r="AC96" s="176"/>
    </row>
    <row r="97" spans="2:33" ht="24" customHeight="1">
      <c r="B97" s="189"/>
      <c r="C97" s="452" t="s">
        <v>237</v>
      </c>
      <c r="D97" s="453"/>
      <c r="E97" s="454"/>
      <c r="F97" s="454"/>
      <c r="G97" s="454"/>
      <c r="H97" s="454"/>
      <c r="I97" s="454"/>
      <c r="J97" s="454"/>
      <c r="K97" s="455"/>
      <c r="L97" s="452" t="s">
        <v>237</v>
      </c>
      <c r="M97" s="453"/>
      <c r="N97" s="454"/>
      <c r="O97" s="454"/>
      <c r="P97" s="454"/>
      <c r="Q97" s="454"/>
      <c r="R97" s="454"/>
      <c r="S97" s="454"/>
      <c r="T97" s="455"/>
      <c r="U97" s="227"/>
      <c r="V97" s="462"/>
      <c r="W97" s="176"/>
      <c r="X97" s="176"/>
      <c r="Y97" s="176"/>
      <c r="Z97" s="176"/>
      <c r="AA97" s="176"/>
      <c r="AB97" s="176" t="b">
        <f>IF(E97=N97,TRUE,FALSE)</f>
        <v>1</v>
      </c>
      <c r="AC97" s="176"/>
    </row>
    <row r="98" spans="2:33" ht="24" customHeight="1">
      <c r="B98" s="456" t="s">
        <v>326</v>
      </c>
      <c r="C98" s="217"/>
      <c r="D98" s="465" t="s">
        <v>327</v>
      </c>
      <c r="E98" s="465"/>
      <c r="F98" s="465"/>
      <c r="G98" s="465"/>
      <c r="H98" s="465"/>
      <c r="I98" s="465"/>
      <c r="J98" s="465"/>
      <c r="K98" s="466"/>
      <c r="L98" s="217"/>
      <c r="M98" s="465" t="s">
        <v>327</v>
      </c>
      <c r="N98" s="465"/>
      <c r="O98" s="465"/>
      <c r="P98" s="465"/>
      <c r="Q98" s="465"/>
      <c r="R98" s="465"/>
      <c r="S98" s="465"/>
      <c r="T98" s="466"/>
      <c r="U98" s="316" t="str">
        <f>IF(COUNTIF(AB98:AB104,FALSE)&lt;1,"無","有")</f>
        <v>無</v>
      </c>
      <c r="V98" s="460"/>
      <c r="W98" s="176"/>
      <c r="X98" s="176" t="b">
        <f t="shared" ref="X98:X103" si="14">IF(C98="●",TRUE,FALSE)</f>
        <v>0</v>
      </c>
      <c r="Y98" s="176"/>
      <c r="Z98" s="176" t="b">
        <f t="shared" ref="Z98:Z103" si="15">IF(L98="●",TRUE,FALSE)</f>
        <v>0</v>
      </c>
      <c r="AA98" s="176"/>
      <c r="AB98" s="176" t="b">
        <f t="shared" ref="AB98:AB103" si="16">IF(X98=Z98,TRUE,FALSE)</f>
        <v>1</v>
      </c>
      <c r="AC98" s="176"/>
      <c r="AE98" s="177" t="s">
        <v>25</v>
      </c>
      <c r="AF98" s="178" t="str">
        <f>IF(U98="有",IF(V98="","（エラー）未記入","（正常）記入済み"),"記入不要")</f>
        <v>記入不要</v>
      </c>
    </row>
    <row r="99" spans="2:33" ht="24" customHeight="1">
      <c r="B99" s="457"/>
      <c r="C99" s="191"/>
      <c r="D99" s="450" t="s">
        <v>99</v>
      </c>
      <c r="E99" s="450"/>
      <c r="F99" s="450"/>
      <c r="G99" s="450"/>
      <c r="H99" s="450"/>
      <c r="I99" s="450"/>
      <c r="J99" s="450"/>
      <c r="K99" s="451"/>
      <c r="L99" s="191"/>
      <c r="M99" s="450" t="s">
        <v>99</v>
      </c>
      <c r="N99" s="450"/>
      <c r="O99" s="450"/>
      <c r="P99" s="450"/>
      <c r="Q99" s="450"/>
      <c r="R99" s="450"/>
      <c r="S99" s="450"/>
      <c r="T99" s="451"/>
      <c r="U99" s="218"/>
      <c r="V99" s="461"/>
      <c r="W99" s="176"/>
      <c r="X99" s="176" t="b">
        <f t="shared" si="14"/>
        <v>0</v>
      </c>
      <c r="Y99" s="176"/>
      <c r="Z99" s="176" t="b">
        <f t="shared" si="15"/>
        <v>0</v>
      </c>
      <c r="AA99" s="176"/>
      <c r="AB99" s="176" t="b">
        <f t="shared" si="16"/>
        <v>1</v>
      </c>
      <c r="AC99" s="176"/>
    </row>
    <row r="100" spans="2:33" ht="24" customHeight="1">
      <c r="B100" s="457"/>
      <c r="C100" s="191"/>
      <c r="D100" s="450" t="s">
        <v>102</v>
      </c>
      <c r="E100" s="450"/>
      <c r="F100" s="450"/>
      <c r="G100" s="450"/>
      <c r="H100" s="450"/>
      <c r="I100" s="450"/>
      <c r="J100" s="450"/>
      <c r="K100" s="451"/>
      <c r="L100" s="191"/>
      <c r="M100" s="450" t="s">
        <v>102</v>
      </c>
      <c r="N100" s="450"/>
      <c r="O100" s="450"/>
      <c r="P100" s="450"/>
      <c r="Q100" s="450"/>
      <c r="R100" s="450"/>
      <c r="S100" s="450"/>
      <c r="T100" s="451"/>
      <c r="U100" s="218"/>
      <c r="V100" s="461"/>
      <c r="W100" s="176"/>
      <c r="X100" s="176" t="b">
        <f t="shared" si="14"/>
        <v>0</v>
      </c>
      <c r="Y100" s="176"/>
      <c r="Z100" s="176" t="b">
        <f t="shared" si="15"/>
        <v>0</v>
      </c>
      <c r="AA100" s="176"/>
      <c r="AB100" s="176" t="b">
        <f t="shared" si="16"/>
        <v>1</v>
      </c>
      <c r="AC100" s="176"/>
    </row>
    <row r="101" spans="2:33" ht="24" customHeight="1">
      <c r="B101" s="179"/>
      <c r="C101" s="191" t="s">
        <v>671</v>
      </c>
      <c r="D101" s="450" t="s">
        <v>328</v>
      </c>
      <c r="E101" s="450"/>
      <c r="F101" s="450"/>
      <c r="G101" s="450"/>
      <c r="H101" s="450"/>
      <c r="I101" s="450"/>
      <c r="J101" s="450"/>
      <c r="K101" s="451"/>
      <c r="L101" s="191" t="s">
        <v>671</v>
      </c>
      <c r="M101" s="450" t="s">
        <v>328</v>
      </c>
      <c r="N101" s="450"/>
      <c r="O101" s="450"/>
      <c r="P101" s="450"/>
      <c r="Q101" s="450"/>
      <c r="R101" s="450"/>
      <c r="S101" s="450"/>
      <c r="T101" s="451"/>
      <c r="U101" s="218"/>
      <c r="V101" s="461"/>
      <c r="W101" s="176"/>
      <c r="X101" s="176" t="b">
        <f t="shared" si="14"/>
        <v>1</v>
      </c>
      <c r="Y101" s="176"/>
      <c r="Z101" s="176" t="b">
        <f t="shared" si="15"/>
        <v>1</v>
      </c>
      <c r="AA101" s="176"/>
      <c r="AB101" s="176" t="b">
        <f t="shared" si="16"/>
        <v>1</v>
      </c>
      <c r="AC101" s="176"/>
    </row>
    <row r="102" spans="2:33" ht="36" customHeight="1">
      <c r="B102" s="179"/>
      <c r="C102" s="191"/>
      <c r="D102" s="463" t="s">
        <v>329</v>
      </c>
      <c r="E102" s="463"/>
      <c r="F102" s="463"/>
      <c r="G102" s="463"/>
      <c r="H102" s="463"/>
      <c r="I102" s="463"/>
      <c r="J102" s="463"/>
      <c r="K102" s="464"/>
      <c r="L102" s="191"/>
      <c r="M102" s="463" t="s">
        <v>329</v>
      </c>
      <c r="N102" s="463"/>
      <c r="O102" s="463"/>
      <c r="P102" s="463"/>
      <c r="Q102" s="463"/>
      <c r="R102" s="463"/>
      <c r="S102" s="463"/>
      <c r="T102" s="464"/>
      <c r="U102" s="218"/>
      <c r="V102" s="461"/>
      <c r="W102" s="176"/>
      <c r="X102" s="176" t="b">
        <f t="shared" si="14"/>
        <v>0</v>
      </c>
      <c r="Y102" s="176"/>
      <c r="Z102" s="176" t="b">
        <f t="shared" si="15"/>
        <v>0</v>
      </c>
      <c r="AA102" s="176"/>
      <c r="AB102" s="176" t="b">
        <f t="shared" si="16"/>
        <v>1</v>
      </c>
      <c r="AC102" s="176"/>
    </row>
    <row r="103" spans="2:33" ht="24" customHeight="1">
      <c r="B103" s="179"/>
      <c r="C103" s="191"/>
      <c r="D103" s="450" t="s">
        <v>330</v>
      </c>
      <c r="E103" s="450"/>
      <c r="F103" s="450"/>
      <c r="G103" s="450"/>
      <c r="H103" s="450"/>
      <c r="I103" s="450"/>
      <c r="J103" s="450"/>
      <c r="K103" s="451"/>
      <c r="L103" s="191"/>
      <c r="M103" s="450" t="s">
        <v>330</v>
      </c>
      <c r="N103" s="450"/>
      <c r="O103" s="450"/>
      <c r="P103" s="450"/>
      <c r="Q103" s="450"/>
      <c r="R103" s="450"/>
      <c r="S103" s="450"/>
      <c r="T103" s="451"/>
      <c r="U103" s="218"/>
      <c r="V103" s="461"/>
      <c r="W103" s="176"/>
      <c r="X103" s="176" t="b">
        <f t="shared" si="14"/>
        <v>0</v>
      </c>
      <c r="Y103" s="176"/>
      <c r="Z103" s="176" t="b">
        <f t="shared" si="15"/>
        <v>0</v>
      </c>
      <c r="AA103" s="176"/>
      <c r="AB103" s="176" t="b">
        <f t="shared" si="16"/>
        <v>1</v>
      </c>
      <c r="AC103" s="176"/>
    </row>
    <row r="104" spans="2:33" ht="24" customHeight="1">
      <c r="B104" s="189"/>
      <c r="C104" s="452" t="s">
        <v>237</v>
      </c>
      <c r="D104" s="453"/>
      <c r="E104" s="454"/>
      <c r="F104" s="454"/>
      <c r="G104" s="454"/>
      <c r="H104" s="454"/>
      <c r="I104" s="454"/>
      <c r="J104" s="454"/>
      <c r="K104" s="455"/>
      <c r="L104" s="452" t="s">
        <v>237</v>
      </c>
      <c r="M104" s="453"/>
      <c r="N104" s="454"/>
      <c r="O104" s="454"/>
      <c r="P104" s="454"/>
      <c r="Q104" s="454"/>
      <c r="R104" s="454"/>
      <c r="S104" s="454"/>
      <c r="T104" s="455"/>
      <c r="U104" s="227"/>
      <c r="V104" s="462"/>
      <c r="W104" s="176"/>
      <c r="X104" s="176"/>
      <c r="Y104" s="176"/>
      <c r="Z104" s="176"/>
      <c r="AA104" s="176"/>
      <c r="AB104" s="176" t="b">
        <f>IF(E104=N104,TRUE,FALSE)</f>
        <v>1</v>
      </c>
      <c r="AC104" s="176"/>
    </row>
    <row r="105" spans="2:33" ht="36" customHeight="1">
      <c r="B105" s="456" t="s">
        <v>331</v>
      </c>
      <c r="C105" s="217"/>
      <c r="D105" s="458" t="s">
        <v>644</v>
      </c>
      <c r="E105" s="458"/>
      <c r="F105" s="458"/>
      <c r="G105" s="458"/>
      <c r="H105" s="458"/>
      <c r="I105" s="458"/>
      <c r="J105" s="458"/>
      <c r="K105" s="459"/>
      <c r="L105" s="217"/>
      <c r="M105" s="458" t="s">
        <v>644</v>
      </c>
      <c r="N105" s="458"/>
      <c r="O105" s="458"/>
      <c r="P105" s="458"/>
      <c r="Q105" s="458"/>
      <c r="R105" s="458"/>
      <c r="S105" s="458"/>
      <c r="T105" s="459"/>
      <c r="U105" s="316" t="str">
        <f>IF(COUNTIF(AB105:AB111,FALSE)&lt;1,"無","有")</f>
        <v>無</v>
      </c>
      <c r="V105" s="460"/>
      <c r="W105" s="176"/>
      <c r="X105" s="176" t="b">
        <f t="shared" ref="X105:X110" si="17">IF(C105="●",TRUE,FALSE)</f>
        <v>0</v>
      </c>
      <c r="Y105" s="176"/>
      <c r="Z105" s="176" t="b">
        <f t="shared" ref="Z105:Z110" si="18">IF(L105="●",TRUE,FALSE)</f>
        <v>0</v>
      </c>
      <c r="AA105" s="176"/>
      <c r="AB105" s="176" t="b">
        <f t="shared" ref="AB105:AB110" si="19">IF(X105=Z105,TRUE,FALSE)</f>
        <v>1</v>
      </c>
      <c r="AC105" s="176"/>
      <c r="AE105" s="177" t="s">
        <v>25</v>
      </c>
      <c r="AF105" s="178" t="str">
        <f>IF(U105="有",IF(V105="","（エラー）未記入","（正常）記入済み"),"記入不要")</f>
        <v>記入不要</v>
      </c>
    </row>
    <row r="106" spans="2:33" ht="36" customHeight="1">
      <c r="B106" s="457"/>
      <c r="C106" s="191" t="s">
        <v>671</v>
      </c>
      <c r="D106" s="448" t="s">
        <v>645</v>
      </c>
      <c r="E106" s="448"/>
      <c r="F106" s="448"/>
      <c r="G106" s="448"/>
      <c r="H106" s="448"/>
      <c r="I106" s="448"/>
      <c r="J106" s="448"/>
      <c r="K106" s="449"/>
      <c r="L106" s="191" t="s">
        <v>671</v>
      </c>
      <c r="M106" s="448" t="s">
        <v>645</v>
      </c>
      <c r="N106" s="448"/>
      <c r="O106" s="448"/>
      <c r="P106" s="448"/>
      <c r="Q106" s="448"/>
      <c r="R106" s="448"/>
      <c r="S106" s="448"/>
      <c r="T106" s="449"/>
      <c r="U106" s="218"/>
      <c r="V106" s="461"/>
      <c r="W106" s="176"/>
      <c r="X106" s="176" t="b">
        <f t="shared" si="17"/>
        <v>1</v>
      </c>
      <c r="Y106" s="176"/>
      <c r="Z106" s="176" t="b">
        <f t="shared" si="18"/>
        <v>1</v>
      </c>
      <c r="AA106" s="176"/>
      <c r="AB106" s="176" t="b">
        <f t="shared" si="19"/>
        <v>1</v>
      </c>
      <c r="AC106" s="176"/>
    </row>
    <row r="107" spans="2:33" ht="36" customHeight="1">
      <c r="B107" s="457"/>
      <c r="C107" s="191"/>
      <c r="D107" s="448" t="s">
        <v>646</v>
      </c>
      <c r="E107" s="448"/>
      <c r="F107" s="448"/>
      <c r="G107" s="448"/>
      <c r="H107" s="448"/>
      <c r="I107" s="448"/>
      <c r="J107" s="448"/>
      <c r="K107" s="449"/>
      <c r="L107" s="191"/>
      <c r="M107" s="448" t="s">
        <v>646</v>
      </c>
      <c r="N107" s="448"/>
      <c r="O107" s="448"/>
      <c r="P107" s="448"/>
      <c r="Q107" s="448"/>
      <c r="R107" s="448"/>
      <c r="S107" s="448"/>
      <c r="T107" s="449"/>
      <c r="U107" s="218"/>
      <c r="V107" s="461"/>
      <c r="W107" s="176"/>
      <c r="X107" s="176" t="b">
        <f t="shared" si="17"/>
        <v>0</v>
      </c>
      <c r="Y107" s="176"/>
      <c r="Z107" s="176" t="b">
        <f t="shared" si="18"/>
        <v>0</v>
      </c>
      <c r="AA107" s="176"/>
      <c r="AB107" s="176" t="b">
        <f t="shared" si="19"/>
        <v>1</v>
      </c>
      <c r="AC107" s="176"/>
    </row>
    <row r="108" spans="2:33" ht="36" customHeight="1">
      <c r="B108" s="457"/>
      <c r="C108" s="191"/>
      <c r="D108" s="448" t="s">
        <v>647</v>
      </c>
      <c r="E108" s="448"/>
      <c r="F108" s="448"/>
      <c r="G108" s="448"/>
      <c r="H108" s="448"/>
      <c r="I108" s="448"/>
      <c r="J108" s="448"/>
      <c r="K108" s="449"/>
      <c r="L108" s="191"/>
      <c r="M108" s="448" t="s">
        <v>647</v>
      </c>
      <c r="N108" s="448"/>
      <c r="O108" s="448"/>
      <c r="P108" s="448"/>
      <c r="Q108" s="448"/>
      <c r="R108" s="448"/>
      <c r="S108" s="448"/>
      <c r="T108" s="449"/>
      <c r="U108" s="218"/>
      <c r="V108" s="461"/>
      <c r="W108" s="176"/>
      <c r="X108" s="176" t="b">
        <f t="shared" si="17"/>
        <v>0</v>
      </c>
      <c r="Y108" s="176"/>
      <c r="Z108" s="176" t="b">
        <f t="shared" si="18"/>
        <v>0</v>
      </c>
      <c r="AA108" s="176"/>
      <c r="AB108" s="176" t="b">
        <f t="shared" si="19"/>
        <v>1</v>
      </c>
      <c r="AC108" s="176"/>
    </row>
    <row r="109" spans="2:33" ht="36" customHeight="1">
      <c r="B109" s="457"/>
      <c r="C109" s="191"/>
      <c r="D109" s="448" t="s">
        <v>648</v>
      </c>
      <c r="E109" s="448"/>
      <c r="F109" s="448"/>
      <c r="G109" s="448"/>
      <c r="H109" s="448"/>
      <c r="I109" s="448"/>
      <c r="J109" s="448"/>
      <c r="K109" s="449"/>
      <c r="L109" s="191"/>
      <c r="M109" s="448" t="s">
        <v>648</v>
      </c>
      <c r="N109" s="448"/>
      <c r="O109" s="448"/>
      <c r="P109" s="448"/>
      <c r="Q109" s="448"/>
      <c r="R109" s="448"/>
      <c r="S109" s="448"/>
      <c r="T109" s="449"/>
      <c r="U109" s="218"/>
      <c r="V109" s="461"/>
      <c r="W109" s="176"/>
      <c r="X109" s="176" t="b">
        <f t="shared" si="17"/>
        <v>0</v>
      </c>
      <c r="Y109" s="176"/>
      <c r="Z109" s="176" t="b">
        <f t="shared" si="18"/>
        <v>0</v>
      </c>
      <c r="AA109" s="176"/>
      <c r="AB109" s="176" t="b">
        <f t="shared" si="19"/>
        <v>1</v>
      </c>
      <c r="AC109" s="176"/>
    </row>
    <row r="110" spans="2:33" ht="24" customHeight="1">
      <c r="B110" s="179"/>
      <c r="C110" s="191"/>
      <c r="D110" s="450" t="s">
        <v>330</v>
      </c>
      <c r="E110" s="450"/>
      <c r="F110" s="450"/>
      <c r="G110" s="450"/>
      <c r="H110" s="450"/>
      <c r="I110" s="450"/>
      <c r="J110" s="450"/>
      <c r="K110" s="451"/>
      <c r="L110" s="191"/>
      <c r="M110" s="450" t="s">
        <v>330</v>
      </c>
      <c r="N110" s="450"/>
      <c r="O110" s="450"/>
      <c r="P110" s="450"/>
      <c r="Q110" s="450"/>
      <c r="R110" s="450"/>
      <c r="S110" s="450"/>
      <c r="T110" s="451"/>
      <c r="U110" s="218"/>
      <c r="V110" s="461"/>
      <c r="W110" s="176"/>
      <c r="X110" s="176" t="b">
        <f t="shared" si="17"/>
        <v>0</v>
      </c>
      <c r="Y110" s="176"/>
      <c r="Z110" s="176" t="b">
        <f t="shared" si="18"/>
        <v>0</v>
      </c>
      <c r="AA110" s="176"/>
      <c r="AB110" s="176" t="b">
        <f t="shared" si="19"/>
        <v>1</v>
      </c>
      <c r="AC110" s="176"/>
    </row>
    <row r="111" spans="2:33" ht="24" customHeight="1">
      <c r="B111" s="189"/>
      <c r="C111" s="452" t="s">
        <v>237</v>
      </c>
      <c r="D111" s="453"/>
      <c r="E111" s="454"/>
      <c r="F111" s="454"/>
      <c r="G111" s="454"/>
      <c r="H111" s="454"/>
      <c r="I111" s="454"/>
      <c r="J111" s="454"/>
      <c r="K111" s="455"/>
      <c r="L111" s="452" t="s">
        <v>237</v>
      </c>
      <c r="M111" s="453"/>
      <c r="N111" s="454"/>
      <c r="O111" s="454"/>
      <c r="P111" s="454"/>
      <c r="Q111" s="454"/>
      <c r="R111" s="454"/>
      <c r="S111" s="454"/>
      <c r="T111" s="455"/>
      <c r="U111" s="227"/>
      <c r="V111" s="462"/>
      <c r="W111" s="176"/>
      <c r="X111" s="176"/>
      <c r="Y111" s="176"/>
      <c r="Z111" s="176"/>
      <c r="AA111" s="176"/>
      <c r="AB111" s="176" t="b">
        <f>IF(E111=N111,TRUE,FALSE)</f>
        <v>1</v>
      </c>
      <c r="AC111" s="176"/>
    </row>
    <row r="112" spans="2:33" ht="45" customHeight="1">
      <c r="B112" s="216" t="s">
        <v>332</v>
      </c>
      <c r="C112" s="439" t="s">
        <v>193</v>
      </c>
      <c r="D112" s="440"/>
      <c r="E112" s="438" t="s">
        <v>333</v>
      </c>
      <c r="F112" s="438"/>
      <c r="G112" s="434" t="s">
        <v>678</v>
      </c>
      <c r="H112" s="434"/>
      <c r="I112" s="434"/>
      <c r="J112" s="434"/>
      <c r="K112" s="435"/>
      <c r="L112" s="439" t="s">
        <v>193</v>
      </c>
      <c r="M112" s="440"/>
      <c r="N112" s="438" t="s">
        <v>333</v>
      </c>
      <c r="O112" s="438"/>
      <c r="P112" s="434" t="s">
        <v>678</v>
      </c>
      <c r="Q112" s="434"/>
      <c r="R112" s="434"/>
      <c r="S112" s="434"/>
      <c r="T112" s="435"/>
      <c r="U112" s="201" t="str">
        <f>IF(COUNTIF(AB112:AB112,FALSE)&lt;1,"無","有")</f>
        <v>無</v>
      </c>
      <c r="V112" s="322"/>
      <c r="W112" s="176"/>
      <c r="X112" s="176"/>
      <c r="Y112" s="176"/>
      <c r="Z112" s="176"/>
      <c r="AA112" s="176"/>
      <c r="AB112" s="176" t="b">
        <f>IF(C112&amp;G112=L112&amp;P112,TRUE,FALSE)</f>
        <v>1</v>
      </c>
      <c r="AC112" s="176"/>
      <c r="AE112" s="177" t="s">
        <v>25</v>
      </c>
      <c r="AF112" s="178" t="str">
        <f>IF(U112="有",IF(V112="","（エラー）未記入","（正常）記入済み"),"記入不要")</f>
        <v>記入不要</v>
      </c>
      <c r="AG112" s="228" t="s">
        <v>334</v>
      </c>
    </row>
    <row r="113" spans="2:33" ht="45" customHeight="1">
      <c r="B113" s="216" t="s">
        <v>335</v>
      </c>
      <c r="C113" s="436" t="s">
        <v>193</v>
      </c>
      <c r="D113" s="437"/>
      <c r="E113" s="438" t="s">
        <v>333</v>
      </c>
      <c r="F113" s="438"/>
      <c r="G113" s="434" t="s">
        <v>678</v>
      </c>
      <c r="H113" s="434"/>
      <c r="I113" s="434"/>
      <c r="J113" s="434"/>
      <c r="K113" s="435"/>
      <c r="L113" s="436" t="s">
        <v>193</v>
      </c>
      <c r="M113" s="437"/>
      <c r="N113" s="438" t="s">
        <v>333</v>
      </c>
      <c r="O113" s="438"/>
      <c r="P113" s="434" t="s">
        <v>678</v>
      </c>
      <c r="Q113" s="434"/>
      <c r="R113" s="434"/>
      <c r="S113" s="434"/>
      <c r="T113" s="435"/>
      <c r="U113" s="201" t="str">
        <f>IF(COUNTIF(AB113:AB113,FALSE)&lt;1,"無","有")</f>
        <v>無</v>
      </c>
      <c r="V113" s="322"/>
      <c r="W113" s="176"/>
      <c r="X113" s="176"/>
      <c r="Y113" s="176"/>
      <c r="Z113" s="176"/>
      <c r="AA113" s="176"/>
      <c r="AB113" s="176" t="b">
        <f>IF(C113&amp;G113=L113&amp;P113,TRUE,FALSE)</f>
        <v>1</v>
      </c>
      <c r="AC113" s="176"/>
      <c r="AE113" s="177" t="s">
        <v>25</v>
      </c>
      <c r="AF113" s="178" t="str">
        <f>IF(U113="有",IF(V113="","（エラー）未記入","（正常）記入済み"),"記入不要")</f>
        <v>記入不要</v>
      </c>
      <c r="AG113" s="228" t="s">
        <v>336</v>
      </c>
    </row>
    <row r="114" spans="2:33" ht="30" customHeight="1">
      <c r="B114" s="229" t="s">
        <v>649</v>
      </c>
      <c r="C114" s="217" t="s">
        <v>671</v>
      </c>
      <c r="D114" s="429" t="s">
        <v>650</v>
      </c>
      <c r="E114" s="429"/>
      <c r="F114" s="429"/>
      <c r="G114" s="429"/>
      <c r="H114" s="429"/>
      <c r="I114" s="429"/>
      <c r="J114" s="429"/>
      <c r="K114" s="429"/>
      <c r="L114" s="429"/>
      <c r="M114" s="429"/>
      <c r="N114" s="429"/>
      <c r="O114" s="429"/>
      <c r="P114" s="429"/>
      <c r="Q114" s="429"/>
      <c r="R114" s="429"/>
      <c r="S114" s="429"/>
      <c r="T114" s="430"/>
      <c r="U114" s="444"/>
      <c r="V114" s="446"/>
      <c r="W114" s="176"/>
      <c r="X114" s="176"/>
      <c r="Y114" s="176"/>
      <c r="Z114" s="176"/>
      <c r="AA114" s="176"/>
      <c r="AB114" s="176"/>
      <c r="AC114" s="176"/>
      <c r="AE114" s="177" t="s">
        <v>25</v>
      </c>
      <c r="AF114" s="178" t="str">
        <f>IF(C72="有",IF(AND(C114="",C115=""),"（エラー）未記入","（正常）記入済み"),"記入不要")</f>
        <v>（正常）記入済み</v>
      </c>
    </row>
    <row r="115" spans="2:33" ht="30" customHeight="1">
      <c r="B115" s="427" t="s">
        <v>653</v>
      </c>
      <c r="C115" s="191"/>
      <c r="D115" s="429" t="s">
        <v>338</v>
      </c>
      <c r="E115" s="429"/>
      <c r="F115" s="429"/>
      <c r="G115" s="429"/>
      <c r="H115" s="429"/>
      <c r="I115" s="429"/>
      <c r="J115" s="429"/>
      <c r="K115" s="429"/>
      <c r="L115" s="429"/>
      <c r="M115" s="429"/>
      <c r="N115" s="429"/>
      <c r="O115" s="429"/>
      <c r="P115" s="429"/>
      <c r="Q115" s="429"/>
      <c r="R115" s="429"/>
      <c r="S115" s="429"/>
      <c r="T115" s="430"/>
      <c r="U115" s="444"/>
      <c r="V115" s="446"/>
      <c r="W115" s="176"/>
      <c r="X115" s="176"/>
      <c r="Y115" s="176"/>
      <c r="Z115" s="176"/>
      <c r="AA115" s="176"/>
      <c r="AB115" s="176"/>
      <c r="AC115" s="176"/>
      <c r="AE115" s="214"/>
      <c r="AF115" s="178"/>
    </row>
    <row r="116" spans="2:33" ht="30" customHeight="1">
      <c r="B116" s="428"/>
      <c r="C116" s="431" t="s">
        <v>339</v>
      </c>
      <c r="D116" s="432"/>
      <c r="E116" s="432"/>
      <c r="F116" s="432"/>
      <c r="G116" s="432"/>
      <c r="H116" s="432"/>
      <c r="I116" s="432"/>
      <c r="J116" s="432"/>
      <c r="K116" s="432"/>
      <c r="L116" s="432"/>
      <c r="M116" s="432"/>
      <c r="N116" s="432"/>
      <c r="O116" s="432"/>
      <c r="P116" s="432"/>
      <c r="Q116" s="432"/>
      <c r="R116" s="432"/>
      <c r="S116" s="432"/>
      <c r="T116" s="433"/>
      <c r="U116" s="445"/>
      <c r="V116" s="447"/>
      <c r="W116" s="176"/>
      <c r="X116" s="176"/>
      <c r="Y116" s="176"/>
      <c r="Z116" s="176"/>
      <c r="AA116" s="176"/>
      <c r="AB116" s="176"/>
      <c r="AC116" s="176"/>
      <c r="AE116" s="214"/>
      <c r="AF116" s="178"/>
    </row>
    <row r="117" spans="2:33" ht="28.5" customHeight="1">
      <c r="B117" s="207" t="s">
        <v>237</v>
      </c>
      <c r="C117" s="441"/>
      <c r="D117" s="442"/>
      <c r="E117" s="442"/>
      <c r="F117" s="442"/>
      <c r="G117" s="442"/>
      <c r="H117" s="442"/>
      <c r="I117" s="442"/>
      <c r="J117" s="442"/>
      <c r="K117" s="442"/>
      <c r="L117" s="442"/>
      <c r="M117" s="442"/>
      <c r="N117" s="442"/>
      <c r="O117" s="442"/>
      <c r="P117" s="442"/>
      <c r="Q117" s="442"/>
      <c r="R117" s="442"/>
      <c r="S117" s="442"/>
      <c r="T117" s="443"/>
      <c r="U117" s="208"/>
      <c r="V117" s="209"/>
      <c r="W117" s="176"/>
      <c r="X117" s="176"/>
      <c r="Y117" s="176"/>
      <c r="Z117" s="176"/>
      <c r="AA117" s="176"/>
      <c r="AB117" s="176" t="b">
        <f>IF(C117=L117,TRUE,FALSE)</f>
        <v>1</v>
      </c>
      <c r="AC117" s="176"/>
      <c r="AE117" s="177" t="s">
        <v>4</v>
      </c>
      <c r="AF117" s="178"/>
    </row>
  </sheetData>
  <dataConsolidate/>
  <mergeCells count="265">
    <mergeCell ref="E6:H6"/>
    <mergeCell ref="N6:Q6"/>
    <mergeCell ref="U6:U7"/>
    <mergeCell ref="V6:V7"/>
    <mergeCell ref="E7:H7"/>
    <mergeCell ref="N7:Q7"/>
    <mergeCell ref="AE1:AF1"/>
    <mergeCell ref="X4:Y4"/>
    <mergeCell ref="Z4:AA4"/>
    <mergeCell ref="AB4:AC4"/>
    <mergeCell ref="C5:K5"/>
    <mergeCell ref="L5:T5"/>
    <mergeCell ref="U10:U11"/>
    <mergeCell ref="V10:V11"/>
    <mergeCell ref="E11:H11"/>
    <mergeCell ref="N11:Q11"/>
    <mergeCell ref="B8:B9"/>
    <mergeCell ref="E8:H8"/>
    <mergeCell ref="N8:Q8"/>
    <mergeCell ref="U8:U9"/>
    <mergeCell ref="V8:V9"/>
    <mergeCell ref="E9:H9"/>
    <mergeCell ref="N9:Q9"/>
    <mergeCell ref="E12:H12"/>
    <mergeCell ref="N12:Q12"/>
    <mergeCell ref="C13:G13"/>
    <mergeCell ref="H13:K13"/>
    <mergeCell ref="L13:P13"/>
    <mergeCell ref="Q13:T13"/>
    <mergeCell ref="B10:B11"/>
    <mergeCell ref="E10:H10"/>
    <mergeCell ref="N10:Q10"/>
    <mergeCell ref="V13:V18"/>
    <mergeCell ref="C14:G14"/>
    <mergeCell ref="H14:K14"/>
    <mergeCell ref="L14:P14"/>
    <mergeCell ref="Q14:T14"/>
    <mergeCell ref="C15:G15"/>
    <mergeCell ref="H15:K15"/>
    <mergeCell ref="L15:P15"/>
    <mergeCell ref="Q15:T15"/>
    <mergeCell ref="C16:G16"/>
    <mergeCell ref="H16:K16"/>
    <mergeCell ref="L16:P16"/>
    <mergeCell ref="Q16:T16"/>
    <mergeCell ref="C17:G17"/>
    <mergeCell ref="H17:K17"/>
    <mergeCell ref="L17:P17"/>
    <mergeCell ref="Q17:T17"/>
    <mergeCell ref="U13:U18"/>
    <mergeCell ref="C18:D18"/>
    <mergeCell ref="E18:K18"/>
    <mergeCell ref="L18:M18"/>
    <mergeCell ref="N18:T18"/>
    <mergeCell ref="B19:B27"/>
    <mergeCell ref="C19:D19"/>
    <mergeCell ref="E19:K19"/>
    <mergeCell ref="L19:M19"/>
    <mergeCell ref="N19:T19"/>
    <mergeCell ref="C22:D22"/>
    <mergeCell ref="E22:K22"/>
    <mergeCell ref="L22:M22"/>
    <mergeCell ref="N22:T22"/>
    <mergeCell ref="C23:D23"/>
    <mergeCell ref="E23:K23"/>
    <mergeCell ref="L23:M23"/>
    <mergeCell ref="N23:T23"/>
    <mergeCell ref="L25:M25"/>
    <mergeCell ref="N25:T25"/>
    <mergeCell ref="U19:U27"/>
    <mergeCell ref="V19:V27"/>
    <mergeCell ref="C20:D20"/>
    <mergeCell ref="E20:K20"/>
    <mergeCell ref="L20:M20"/>
    <mergeCell ref="N20:T20"/>
    <mergeCell ref="C21:D21"/>
    <mergeCell ref="E21:K21"/>
    <mergeCell ref="L21:M21"/>
    <mergeCell ref="N21:T21"/>
    <mergeCell ref="C26:D26"/>
    <mergeCell ref="E26:K26"/>
    <mergeCell ref="L26:M26"/>
    <mergeCell ref="N26:T26"/>
    <mergeCell ref="C27:D27"/>
    <mergeCell ref="E27:K27"/>
    <mergeCell ref="L27:M27"/>
    <mergeCell ref="N27:T27"/>
    <mergeCell ref="C24:D24"/>
    <mergeCell ref="E24:K24"/>
    <mergeCell ref="L24:M24"/>
    <mergeCell ref="N24:T24"/>
    <mergeCell ref="C25:D25"/>
    <mergeCell ref="E25:K25"/>
    <mergeCell ref="D28:K28"/>
    <mergeCell ref="M28:T28"/>
    <mergeCell ref="U28:U34"/>
    <mergeCell ref="V28:V34"/>
    <mergeCell ref="D29:K29"/>
    <mergeCell ref="M29:T29"/>
    <mergeCell ref="D30:K30"/>
    <mergeCell ref="M30:T30"/>
    <mergeCell ref="D31:K31"/>
    <mergeCell ref="M31:T31"/>
    <mergeCell ref="V35:V43"/>
    <mergeCell ref="D36:K36"/>
    <mergeCell ref="M36:T36"/>
    <mergeCell ref="D37:J37"/>
    <mergeCell ref="M37:S37"/>
    <mergeCell ref="D38:J38"/>
    <mergeCell ref="M38:S38"/>
    <mergeCell ref="D32:K32"/>
    <mergeCell ref="M32:T32"/>
    <mergeCell ref="D33:K33"/>
    <mergeCell ref="M33:T33"/>
    <mergeCell ref="C34:D34"/>
    <mergeCell ref="E34:K34"/>
    <mergeCell ref="L34:M34"/>
    <mergeCell ref="N34:T34"/>
    <mergeCell ref="D39:J39"/>
    <mergeCell ref="M39:S39"/>
    <mergeCell ref="D40:J40"/>
    <mergeCell ref="M40:S40"/>
    <mergeCell ref="D41:J41"/>
    <mergeCell ref="M41:S41"/>
    <mergeCell ref="D35:J35"/>
    <mergeCell ref="M35:S35"/>
    <mergeCell ref="U35:U43"/>
    <mergeCell ref="B45:B47"/>
    <mergeCell ref="D45:F45"/>
    <mergeCell ref="H45:J45"/>
    <mergeCell ref="M45:O45"/>
    <mergeCell ref="Q45:S45"/>
    <mergeCell ref="C47:D47"/>
    <mergeCell ref="D42:J42"/>
    <mergeCell ref="M42:S42"/>
    <mergeCell ref="C43:D43"/>
    <mergeCell ref="E43:K43"/>
    <mergeCell ref="L43:M43"/>
    <mergeCell ref="N43:T43"/>
    <mergeCell ref="E47:K47"/>
    <mergeCell ref="L47:M47"/>
    <mergeCell ref="N47:T47"/>
    <mergeCell ref="C48:K48"/>
    <mergeCell ref="L48:T48"/>
    <mergeCell ref="C49:K49"/>
    <mergeCell ref="L49:T49"/>
    <mergeCell ref="D44:F44"/>
    <mergeCell ref="H44:J44"/>
    <mergeCell ref="M44:O44"/>
    <mergeCell ref="Q44:S44"/>
    <mergeCell ref="C68:T68"/>
    <mergeCell ref="B70:V70"/>
    <mergeCell ref="C71:D71"/>
    <mergeCell ref="E71:T71"/>
    <mergeCell ref="C72:D72"/>
    <mergeCell ref="E72:T72"/>
    <mergeCell ref="C50:K50"/>
    <mergeCell ref="L50:T50"/>
    <mergeCell ref="U51:U67"/>
    <mergeCell ref="V51:V67"/>
    <mergeCell ref="C67:D67"/>
    <mergeCell ref="E67:K67"/>
    <mergeCell ref="L67:M67"/>
    <mergeCell ref="N67:T67"/>
    <mergeCell ref="V76:V97"/>
    <mergeCell ref="D77:K77"/>
    <mergeCell ref="M77:T77"/>
    <mergeCell ref="D78:K78"/>
    <mergeCell ref="M78:T78"/>
    <mergeCell ref="D79:K79"/>
    <mergeCell ref="M79:T79"/>
    <mergeCell ref="C73:D73"/>
    <mergeCell ref="E73:T73"/>
    <mergeCell ref="C74:D74"/>
    <mergeCell ref="E74:T74"/>
    <mergeCell ref="C75:D75"/>
    <mergeCell ref="E75:T75"/>
    <mergeCell ref="D80:K80"/>
    <mergeCell ref="M80:T80"/>
    <mergeCell ref="D81:K81"/>
    <mergeCell ref="M81:T81"/>
    <mergeCell ref="D82:K82"/>
    <mergeCell ref="M82:T82"/>
    <mergeCell ref="C97:D97"/>
    <mergeCell ref="E97:K97"/>
    <mergeCell ref="L97:M97"/>
    <mergeCell ref="N97:T97"/>
    <mergeCell ref="B76:B82"/>
    <mergeCell ref="D76:K76"/>
    <mergeCell ref="M76:T76"/>
    <mergeCell ref="D86:K86"/>
    <mergeCell ref="M86:T86"/>
    <mergeCell ref="D87:K87"/>
    <mergeCell ref="M87:T87"/>
    <mergeCell ref="D88:K88"/>
    <mergeCell ref="M88:T88"/>
    <mergeCell ref="D83:K83"/>
    <mergeCell ref="M83:T83"/>
    <mergeCell ref="D84:K84"/>
    <mergeCell ref="M84:T84"/>
    <mergeCell ref="D85:K85"/>
    <mergeCell ref="M85:T85"/>
    <mergeCell ref="B98:B100"/>
    <mergeCell ref="D98:K98"/>
    <mergeCell ref="M98:T98"/>
    <mergeCell ref="D89:F91"/>
    <mergeCell ref="G89:H89"/>
    <mergeCell ref="M89:O91"/>
    <mergeCell ref="P89:Q89"/>
    <mergeCell ref="G90:H90"/>
    <mergeCell ref="P90:Q90"/>
    <mergeCell ref="G91:H91"/>
    <mergeCell ref="P91:Q91"/>
    <mergeCell ref="M103:T103"/>
    <mergeCell ref="C104:D104"/>
    <mergeCell ref="E104:K104"/>
    <mergeCell ref="L104:M104"/>
    <mergeCell ref="N104:T104"/>
    <mergeCell ref="B105:B109"/>
    <mergeCell ref="D105:K105"/>
    <mergeCell ref="M105:T105"/>
    <mergeCell ref="V98:V104"/>
    <mergeCell ref="D99:K99"/>
    <mergeCell ref="M99:T99"/>
    <mergeCell ref="D100:K100"/>
    <mergeCell ref="M100:T100"/>
    <mergeCell ref="D101:K101"/>
    <mergeCell ref="M101:T101"/>
    <mergeCell ref="D102:K102"/>
    <mergeCell ref="M102:T102"/>
    <mergeCell ref="D103:K103"/>
    <mergeCell ref="V105:V111"/>
    <mergeCell ref="D106:K106"/>
    <mergeCell ref="M106:T106"/>
    <mergeCell ref="D107:K107"/>
    <mergeCell ref="M107:T107"/>
    <mergeCell ref="D108:K108"/>
    <mergeCell ref="C117:T117"/>
    <mergeCell ref="D114:T114"/>
    <mergeCell ref="U114:U116"/>
    <mergeCell ref="V114:V116"/>
    <mergeCell ref="M108:T108"/>
    <mergeCell ref="D109:K109"/>
    <mergeCell ref="M109:T109"/>
    <mergeCell ref="D110:K110"/>
    <mergeCell ref="M110:T110"/>
    <mergeCell ref="C111:D111"/>
    <mergeCell ref="E111:K111"/>
    <mergeCell ref="L111:M111"/>
    <mergeCell ref="N111:T111"/>
    <mergeCell ref="B115:B116"/>
    <mergeCell ref="D115:T115"/>
    <mergeCell ref="C116:T116"/>
    <mergeCell ref="P112:T112"/>
    <mergeCell ref="C113:D113"/>
    <mergeCell ref="E113:F113"/>
    <mergeCell ref="G113:K113"/>
    <mergeCell ref="L113:M113"/>
    <mergeCell ref="N113:O113"/>
    <mergeCell ref="P113:T113"/>
    <mergeCell ref="C112:D112"/>
    <mergeCell ref="E112:F112"/>
    <mergeCell ref="G112:K112"/>
    <mergeCell ref="L112:M112"/>
    <mergeCell ref="N112:O112"/>
  </mergeCells>
  <phoneticPr fontId="22"/>
  <conditionalFormatting sqref="V69 V71 V112:V113 V1:V8 V12:V67 V118:V1048576">
    <cfRule type="expression" dxfId="264" priority="92">
      <formula>$U1="無"</formula>
    </cfRule>
  </conditionalFormatting>
  <conditionalFormatting sqref="AF1:AF7 AF99:AF104 AF118:AF1048576 AF78:AF91 AF69:AF70 AF106:AF113 AF12:AF67">
    <cfRule type="containsText" dxfId="263" priority="89" operator="containsText" text="（注意）">
      <formula>NOT(ISERROR(SEARCH("（注意）",AF1)))</formula>
    </cfRule>
    <cfRule type="containsText" dxfId="262" priority="90" operator="containsText" text="（正常）">
      <formula>NOT(ISERROR(SEARCH("（正常）",AF1)))</formula>
    </cfRule>
    <cfRule type="containsText" dxfId="261" priority="91" operator="containsText" text="（エラー）">
      <formula>NOT(ISERROR(SEARCH("（エラー）",AF1)))</formula>
    </cfRule>
  </conditionalFormatting>
  <conditionalFormatting sqref="AF8:AF9">
    <cfRule type="containsText" dxfId="260" priority="86" operator="containsText" text="（注意）">
      <formula>NOT(ISERROR(SEARCH("（注意）",AF8)))</formula>
    </cfRule>
    <cfRule type="containsText" dxfId="259" priority="87" operator="containsText" text="（正常）">
      <formula>NOT(ISERROR(SEARCH("（正常）",AF8)))</formula>
    </cfRule>
    <cfRule type="containsText" dxfId="258" priority="88" operator="containsText" text="（エラー）">
      <formula>NOT(ISERROR(SEARCH("（エラー）",AF8)))</formula>
    </cfRule>
  </conditionalFormatting>
  <conditionalFormatting sqref="V10">
    <cfRule type="expression" dxfId="257" priority="85">
      <formula>$U10="無"</formula>
    </cfRule>
  </conditionalFormatting>
  <conditionalFormatting sqref="AF10:AF11">
    <cfRule type="containsText" dxfId="256" priority="82" operator="containsText" text="（注意）">
      <formula>NOT(ISERROR(SEARCH("（注意）",AF10)))</formula>
    </cfRule>
    <cfRule type="containsText" dxfId="255" priority="83" operator="containsText" text="（正常）">
      <formula>NOT(ISERROR(SEARCH("（正常）",AF10)))</formula>
    </cfRule>
    <cfRule type="containsText" dxfId="254" priority="84" operator="containsText" text="（エラー）">
      <formula>NOT(ISERROR(SEARCH("（エラー）",AF10)))</formula>
    </cfRule>
  </conditionalFormatting>
  <conditionalFormatting sqref="AF72">
    <cfRule type="containsText" dxfId="253" priority="79" operator="containsText" text="（注意）">
      <formula>NOT(ISERROR(SEARCH("（注意）",AF72)))</formula>
    </cfRule>
    <cfRule type="containsText" dxfId="252" priority="80" operator="containsText" text="（正常）">
      <formula>NOT(ISERROR(SEARCH("（正常）",AF72)))</formula>
    </cfRule>
    <cfRule type="containsText" dxfId="251" priority="81" operator="containsText" text="（エラー）">
      <formula>NOT(ISERROR(SEARCH("（エラー）",AF72)))</formula>
    </cfRule>
  </conditionalFormatting>
  <conditionalFormatting sqref="AF71">
    <cfRule type="containsText" dxfId="250" priority="76" operator="containsText" text="（注意）">
      <formula>NOT(ISERROR(SEARCH("（注意）",AF71)))</formula>
    </cfRule>
    <cfRule type="containsText" dxfId="249" priority="77" operator="containsText" text="（正常）">
      <formula>NOT(ISERROR(SEARCH("（正常）",AF71)))</formula>
    </cfRule>
    <cfRule type="containsText" dxfId="248" priority="78" operator="containsText" text="（エラー）">
      <formula>NOT(ISERROR(SEARCH("（エラー）",AF71)))</formula>
    </cfRule>
  </conditionalFormatting>
  <conditionalFormatting sqref="AF73">
    <cfRule type="containsText" dxfId="247" priority="73" operator="containsText" text="（注意）">
      <formula>NOT(ISERROR(SEARCH("（注意）",AF73)))</formula>
    </cfRule>
    <cfRule type="containsText" dxfId="246" priority="74" operator="containsText" text="（正常）">
      <formula>NOT(ISERROR(SEARCH("（正常）",AF73)))</formula>
    </cfRule>
    <cfRule type="containsText" dxfId="245" priority="75" operator="containsText" text="（エラー）">
      <formula>NOT(ISERROR(SEARCH("（エラー）",AF73)))</formula>
    </cfRule>
  </conditionalFormatting>
  <conditionalFormatting sqref="AF75">
    <cfRule type="containsText" dxfId="244" priority="70" operator="containsText" text="（注意）">
      <formula>NOT(ISERROR(SEARCH("（注意）",AF75)))</formula>
    </cfRule>
    <cfRule type="containsText" dxfId="243" priority="71" operator="containsText" text="（正常）">
      <formula>NOT(ISERROR(SEARCH("（正常）",AF75)))</formula>
    </cfRule>
    <cfRule type="containsText" dxfId="242" priority="72" operator="containsText" text="（エラー）">
      <formula>NOT(ISERROR(SEARCH("（エラー）",AF75)))</formula>
    </cfRule>
  </conditionalFormatting>
  <conditionalFormatting sqref="AF95:AF97">
    <cfRule type="containsText" dxfId="241" priority="67" operator="containsText" text="（注意）">
      <formula>NOT(ISERROR(SEARCH("（注意）",AF95)))</formula>
    </cfRule>
    <cfRule type="containsText" dxfId="240" priority="68" operator="containsText" text="（正常）">
      <formula>NOT(ISERROR(SEARCH("（正常）",AF95)))</formula>
    </cfRule>
    <cfRule type="containsText" dxfId="239" priority="69" operator="containsText" text="（エラー）">
      <formula>NOT(ISERROR(SEARCH("（エラー）",AF95)))</formula>
    </cfRule>
  </conditionalFormatting>
  <conditionalFormatting sqref="AF94">
    <cfRule type="containsText" dxfId="238" priority="64" operator="containsText" text="（注意）">
      <formula>NOT(ISERROR(SEARCH("（注意）",AF94)))</formula>
    </cfRule>
    <cfRule type="containsText" dxfId="237" priority="65" operator="containsText" text="（正常）">
      <formula>NOT(ISERROR(SEARCH("（正常）",AF94)))</formula>
    </cfRule>
    <cfRule type="containsText" dxfId="236" priority="66" operator="containsText" text="（エラー）">
      <formula>NOT(ISERROR(SEARCH("（エラー）",AF94)))</formula>
    </cfRule>
  </conditionalFormatting>
  <conditionalFormatting sqref="AF93">
    <cfRule type="containsText" dxfId="235" priority="61" operator="containsText" text="（注意）">
      <formula>NOT(ISERROR(SEARCH("（注意）",AF93)))</formula>
    </cfRule>
    <cfRule type="containsText" dxfId="234" priority="62" operator="containsText" text="（正常）">
      <formula>NOT(ISERROR(SEARCH("（正常）",AF93)))</formula>
    </cfRule>
    <cfRule type="containsText" dxfId="233" priority="63" operator="containsText" text="（エラー）">
      <formula>NOT(ISERROR(SEARCH("（エラー）",AF93)))</formula>
    </cfRule>
  </conditionalFormatting>
  <conditionalFormatting sqref="AF92">
    <cfRule type="containsText" dxfId="232" priority="58" operator="containsText" text="（注意）">
      <formula>NOT(ISERROR(SEARCH("（注意）",AF92)))</formula>
    </cfRule>
    <cfRule type="containsText" dxfId="231" priority="59" operator="containsText" text="（正常）">
      <formula>NOT(ISERROR(SEARCH("（正常）",AF92)))</formula>
    </cfRule>
    <cfRule type="containsText" dxfId="230" priority="60" operator="containsText" text="（エラー）">
      <formula>NOT(ISERROR(SEARCH("（エラー）",AF92)))</formula>
    </cfRule>
  </conditionalFormatting>
  <conditionalFormatting sqref="V98">
    <cfRule type="expression" dxfId="229" priority="57">
      <formula>$U98="無"</formula>
    </cfRule>
  </conditionalFormatting>
  <conditionalFormatting sqref="V105">
    <cfRule type="expression" dxfId="228" priority="56">
      <formula>$U105="無"</formula>
    </cfRule>
  </conditionalFormatting>
  <conditionalFormatting sqref="AF112">
    <cfRule type="containsText" dxfId="227" priority="53" operator="containsText" text="（注意）">
      <formula>NOT(ISERROR(SEARCH("（注意）",AF112)))</formula>
    </cfRule>
    <cfRule type="containsText" dxfId="226" priority="54" operator="containsText" text="（正常）">
      <formula>NOT(ISERROR(SEARCH("（正常）",AF112)))</formula>
    </cfRule>
    <cfRule type="containsText" dxfId="225" priority="55" operator="containsText" text="（エラー）">
      <formula>NOT(ISERROR(SEARCH("（エラー）",AF112)))</formula>
    </cfRule>
  </conditionalFormatting>
  <conditionalFormatting sqref="AF113">
    <cfRule type="containsText" dxfId="224" priority="50" operator="containsText" text="（注意）">
      <formula>NOT(ISERROR(SEARCH("（注意）",AF113)))</formula>
    </cfRule>
    <cfRule type="containsText" dxfId="223" priority="51" operator="containsText" text="（正常）">
      <formula>NOT(ISERROR(SEARCH("（正常）",AF113)))</formula>
    </cfRule>
    <cfRule type="containsText" dxfId="222" priority="52" operator="containsText" text="（エラー）">
      <formula>NOT(ISERROR(SEARCH("（エラー）",AF113)))</formula>
    </cfRule>
  </conditionalFormatting>
  <conditionalFormatting sqref="AF77">
    <cfRule type="containsText" dxfId="221" priority="47" operator="containsText" text="（注意）">
      <formula>NOT(ISERROR(SEARCH("（注意）",AF77)))</formula>
    </cfRule>
    <cfRule type="containsText" dxfId="220" priority="48" operator="containsText" text="（正常）">
      <formula>NOT(ISERROR(SEARCH("（正常）",AF77)))</formula>
    </cfRule>
    <cfRule type="containsText" dxfId="219" priority="49" operator="containsText" text="（エラー）">
      <formula>NOT(ISERROR(SEARCH("（エラー）",AF77)))</formula>
    </cfRule>
  </conditionalFormatting>
  <conditionalFormatting sqref="AF98">
    <cfRule type="containsText" dxfId="218" priority="44" operator="containsText" text="（注意）">
      <formula>NOT(ISERROR(SEARCH("（注意）",AF98)))</formula>
    </cfRule>
    <cfRule type="containsText" dxfId="217" priority="45" operator="containsText" text="（正常）">
      <formula>NOT(ISERROR(SEARCH("（正常）",AF98)))</formula>
    </cfRule>
    <cfRule type="containsText" dxfId="216" priority="46" operator="containsText" text="（エラー）">
      <formula>NOT(ISERROR(SEARCH("（エラー）",AF98)))</formula>
    </cfRule>
  </conditionalFormatting>
  <conditionalFormatting sqref="AF105">
    <cfRule type="containsText" dxfId="215" priority="41" operator="containsText" text="（注意）">
      <formula>NOT(ISERROR(SEARCH("（注意）",AF105)))</formula>
    </cfRule>
    <cfRule type="containsText" dxfId="214" priority="42" operator="containsText" text="（正常）">
      <formula>NOT(ISERROR(SEARCH("（正常）",AF105)))</formula>
    </cfRule>
    <cfRule type="containsText" dxfId="213" priority="43" operator="containsText" text="（エラー）">
      <formula>NOT(ISERROR(SEARCH("（エラー）",AF105)))</formula>
    </cfRule>
  </conditionalFormatting>
  <conditionalFormatting sqref="AF114:AF116">
    <cfRule type="containsText" dxfId="212" priority="38" operator="containsText" text="（注意）">
      <formula>NOT(ISERROR(SEARCH("（注意）",AF114)))</formula>
    </cfRule>
    <cfRule type="containsText" dxfId="211" priority="39" operator="containsText" text="（正常）">
      <formula>NOT(ISERROR(SEARCH("（正常）",AF114)))</formula>
    </cfRule>
    <cfRule type="containsText" dxfId="210" priority="40" operator="containsText" text="（エラー）">
      <formula>NOT(ISERROR(SEARCH("（エラー）",AF114)))</formula>
    </cfRule>
  </conditionalFormatting>
  <conditionalFormatting sqref="AF68">
    <cfRule type="containsText" dxfId="209" priority="35" operator="containsText" text="（注意）">
      <formula>NOT(ISERROR(SEARCH("（注意）",AF68)))</formula>
    </cfRule>
    <cfRule type="containsText" dxfId="208" priority="36" operator="containsText" text="（正常）">
      <formula>NOT(ISERROR(SEARCH("（正常）",AF68)))</formula>
    </cfRule>
    <cfRule type="containsText" dxfId="207" priority="37" operator="containsText" text="（エラー）">
      <formula>NOT(ISERROR(SEARCH("（エラー）",AF68)))</formula>
    </cfRule>
  </conditionalFormatting>
  <conditionalFormatting sqref="AF76">
    <cfRule type="containsText" dxfId="206" priority="32" operator="containsText" text="（注意）">
      <formula>NOT(ISERROR(SEARCH("（注意）",AF76)))</formula>
    </cfRule>
    <cfRule type="containsText" dxfId="205" priority="33" operator="containsText" text="（正常）">
      <formula>NOT(ISERROR(SEARCH("（正常）",AF76)))</formula>
    </cfRule>
    <cfRule type="containsText" dxfId="204" priority="34" operator="containsText" text="（エラー）">
      <formula>NOT(ISERROR(SEARCH("（エラー）",AF76)))</formula>
    </cfRule>
  </conditionalFormatting>
  <conditionalFormatting sqref="AF74">
    <cfRule type="containsText" dxfId="203" priority="29" operator="containsText" text="（注意）">
      <formula>NOT(ISERROR(SEARCH("（注意）",AF74)))</formula>
    </cfRule>
    <cfRule type="containsText" dxfId="202" priority="30" operator="containsText" text="（正常）">
      <formula>NOT(ISERROR(SEARCH("（正常）",AF74)))</formula>
    </cfRule>
    <cfRule type="containsText" dxfId="201" priority="31" operator="containsText" text="（エラー）">
      <formula>NOT(ISERROR(SEARCH("（エラー）",AF74)))</formula>
    </cfRule>
  </conditionalFormatting>
  <conditionalFormatting sqref="C72:D75 C76:C88 C92 C94:C96 J89:J91 G93 E97:K97 C98:C103 E104:K104 E111:K111 C112:D113 L76:L88 S89:S91 P93 N97:T97 L98:L103 N104:T104 N111:T111 G112:M113 P112:T113 L94:L96 C105:C110 L105:L110 C114:C115">
    <cfRule type="expression" dxfId="200" priority="28">
      <formula>$C$71="無"</formula>
    </cfRule>
  </conditionalFormatting>
  <conditionalFormatting sqref="C73:D75 C76:C88 J89:J91 C92 G93 C94:C96 E97:K97 C98:C103 E104:K104 E111:K111 C112:D113 G112:K113 L94:L96 C105:C110 C114:C115">
    <cfRule type="expression" dxfId="199" priority="27">
      <formula>$C$72="無"</formula>
    </cfRule>
  </conditionalFormatting>
  <conditionalFormatting sqref="L76:L88 S89:S91 P93 N97:T97 L98:L103 N104:T104 N111:T111 L112:M113 P112:T113 L105:L110 C114:C115">
    <cfRule type="expression" dxfId="198" priority="26">
      <formula>$L$72="無"</formula>
    </cfRule>
  </conditionalFormatting>
  <conditionalFormatting sqref="AF114">
    <cfRule type="containsText" dxfId="197" priority="23" operator="containsText" text="（注意）">
      <formula>NOT(ISERROR(SEARCH("（注意）",AF114)))</formula>
    </cfRule>
    <cfRule type="containsText" dxfId="196" priority="24" operator="containsText" text="（正常）">
      <formula>NOT(ISERROR(SEARCH("（正常）",AF114)))</formula>
    </cfRule>
    <cfRule type="containsText" dxfId="195" priority="25" operator="containsText" text="（エラー）">
      <formula>NOT(ISERROR(SEARCH("（エラー）",AF114)))</formula>
    </cfRule>
  </conditionalFormatting>
  <conditionalFormatting sqref="S89:S91">
    <cfRule type="expression" dxfId="194" priority="22">
      <formula>$C$72="無"</formula>
    </cfRule>
  </conditionalFormatting>
  <conditionalFormatting sqref="P93">
    <cfRule type="expression" dxfId="193" priority="21">
      <formula>$C$72="無"</formula>
    </cfRule>
  </conditionalFormatting>
  <conditionalFormatting sqref="AF117">
    <cfRule type="containsText" dxfId="192" priority="18" operator="containsText" text="（注意）">
      <formula>NOT(ISERROR(SEARCH("（注意）",AF117)))</formula>
    </cfRule>
    <cfRule type="containsText" dxfId="191" priority="19" operator="containsText" text="（正常）">
      <formula>NOT(ISERROR(SEARCH("（正常）",AF117)))</formula>
    </cfRule>
    <cfRule type="containsText" dxfId="190" priority="20" operator="containsText" text="（エラー）">
      <formula>NOT(ISERROR(SEARCH("（エラー）",AF117)))</formula>
    </cfRule>
  </conditionalFormatting>
  <conditionalFormatting sqref="V76:V97">
    <cfRule type="expression" dxfId="189" priority="17">
      <formula>$U$76="無"</formula>
    </cfRule>
  </conditionalFormatting>
  <conditionalFormatting sqref="V72">
    <cfRule type="expression" dxfId="188" priority="16">
      <formula>$U72="無"</formula>
    </cfRule>
  </conditionalFormatting>
  <conditionalFormatting sqref="V73">
    <cfRule type="expression" dxfId="187" priority="15">
      <formula>$U73="無"</formula>
    </cfRule>
  </conditionalFormatting>
  <conditionalFormatting sqref="V74">
    <cfRule type="expression" dxfId="186" priority="14">
      <formula>$U74="無"</formula>
    </cfRule>
  </conditionalFormatting>
  <conditionalFormatting sqref="V75">
    <cfRule type="expression" dxfId="185" priority="13">
      <formula>$U75="無"</formula>
    </cfRule>
  </conditionalFormatting>
  <conditionalFormatting sqref="L76:L88">
    <cfRule type="expression" dxfId="184" priority="12">
      <formula>$C$72="無"</formula>
    </cfRule>
  </conditionalFormatting>
  <conditionalFormatting sqref="S89:S91">
    <cfRule type="expression" dxfId="183" priority="11">
      <formula>$C$72="無"</formula>
    </cfRule>
  </conditionalFormatting>
  <conditionalFormatting sqref="L92">
    <cfRule type="expression" dxfId="182" priority="10">
      <formula>$C$71="無"</formula>
    </cfRule>
  </conditionalFormatting>
  <conditionalFormatting sqref="L92">
    <cfRule type="expression" dxfId="181" priority="9">
      <formula>$C$72="無"</formula>
    </cfRule>
  </conditionalFormatting>
  <conditionalFormatting sqref="P93">
    <cfRule type="expression" dxfId="180" priority="8">
      <formula>$C$72="無"</formula>
    </cfRule>
  </conditionalFormatting>
  <conditionalFormatting sqref="N97:T97">
    <cfRule type="expression" dxfId="179" priority="7">
      <formula>$C$72="無"</formula>
    </cfRule>
  </conditionalFormatting>
  <conditionalFormatting sqref="L98:L103">
    <cfRule type="expression" dxfId="178" priority="6">
      <formula>$C$72="無"</formula>
    </cfRule>
  </conditionalFormatting>
  <conditionalFormatting sqref="N104:T104">
    <cfRule type="expression" dxfId="177" priority="5">
      <formula>$C$72="無"</formula>
    </cfRule>
  </conditionalFormatting>
  <conditionalFormatting sqref="L105:L110">
    <cfRule type="expression" dxfId="176" priority="4">
      <formula>$C$72="無"</formula>
    </cfRule>
  </conditionalFormatting>
  <conditionalFormatting sqref="N111:T111">
    <cfRule type="expression" dxfId="175" priority="3">
      <formula>$C$72="無"</formula>
    </cfRule>
  </conditionalFormatting>
  <conditionalFormatting sqref="L112:M113">
    <cfRule type="expression" dxfId="174" priority="2">
      <formula>$C$72="無"</formula>
    </cfRule>
  </conditionalFormatting>
  <conditionalFormatting sqref="P112:T113">
    <cfRule type="expression" dxfId="173" priority="1">
      <formula>$C$72="無"</formula>
    </cfRule>
  </conditionalFormatting>
  <dataValidations count="6">
    <dataValidation type="list" allowBlank="1" showInputMessage="1" showErrorMessage="1" sqref="G93 S89:S91 J89:J91 P93" xr:uid="{75B9CAF7-DE60-400D-945A-0FAF781EA032}">
      <formula1>$AK$3:$AK$5</formula1>
    </dataValidation>
    <dataValidation type="list" allowBlank="1" showInputMessage="1" showErrorMessage="1" sqref="C112:D113 C71:D75 L112:M113" xr:uid="{7C7DFB29-1E91-4B8C-9E45-B5097D045263}">
      <formula1>$AJ$3:$AJ$4</formula1>
    </dataValidation>
    <dataValidation type="list" allowBlank="1" showInputMessage="1" showErrorMessage="1" sqref="C28:C33 C35:C42 L35:L42 L28:L33 C51:C66 L51:L66 L44:L46 C44:C46 C76:C88 L76:L88 C92 C94:C96 C98:C103 L94:L96 L98:L103 L92 C105:C110 L105:L110 C114:C115 L19:M26 C19:D26" xr:uid="{E8BB562F-AAAA-4CAC-8427-721A636DF519}">
      <formula1>"●"</formula1>
    </dataValidation>
    <dataValidation type="whole" operator="greaterThanOrEqual" allowBlank="1" showInputMessage="1" showErrorMessage="1" sqref="E6:H6 N6:Q6 E8:H8 N8:Q8 E10:H10 N10:Q10" xr:uid="{0A50FA84-93BF-4A0F-B73D-F9EC05EBC45E}">
      <formula1>0</formula1>
    </dataValidation>
    <dataValidation type="decimal" operator="greaterThanOrEqual" allowBlank="1" showInputMessage="1" showErrorMessage="1" sqref="N7:Q7 E7:H7 E9:H9 N9:Q9 N11:Q12 E11:H12" xr:uid="{67DD0C98-422B-4916-BE17-BEDA0BB5B1FB}">
      <formula1>0</formula1>
    </dataValidation>
    <dataValidation type="list" allowBlank="1" showInputMessage="1" sqref="C13:T17" xr:uid="{C1A99B8C-6AB3-4A2A-A757-22105217E732}">
      <formula1>$AI$3:$AI$25</formula1>
    </dataValidation>
  </dataValidations>
  <printOptions horizontalCentered="1"/>
  <pageMargins left="0.19685039370078741" right="0.19685039370078741" top="0.19685039370078741" bottom="0.19685039370078741" header="0.11811023622047245" footer="0"/>
  <pageSetup paperSize="9" scale="78" fitToHeight="0" orientation="landscape" r:id="rId1"/>
  <headerFooter>
    <oddFooter>&amp;C&amp;"メイリオ,レギュラー"&amp;10&amp;P／&amp;Nページ</oddFooter>
  </headerFooter>
  <rowBreaks count="6" manualBreakCount="6">
    <brk id="18" min="1" max="21" man="1"/>
    <brk id="27" min="1" max="21" man="1"/>
    <brk id="47" min="1" max="21" man="1"/>
    <brk id="69" min="1" max="21" man="1"/>
    <brk id="75" min="1" max="21" man="1"/>
    <brk id="97" min="1" max="21" man="1"/>
  </rowBreaks>
  <colBreaks count="1" manualBreakCount="1">
    <brk id="2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98ABF-1F14-4398-B794-69168CFB9248}">
  <sheetPr>
    <pageSetUpPr fitToPage="1"/>
  </sheetPr>
  <dimension ref="B1:AK189"/>
  <sheetViews>
    <sheetView showGridLines="0" zoomScaleNormal="100" zoomScaleSheetLayoutView="100" workbookViewId="0"/>
  </sheetViews>
  <sheetFormatPr defaultColWidth="9" defaultRowHeight="15" outlineLevelRow="1"/>
  <cols>
    <col min="1" max="1" width="2" style="100" customWidth="1"/>
    <col min="2" max="2" width="20.59765625" style="100" customWidth="1"/>
    <col min="3" max="6" width="4.59765625" style="100" customWidth="1"/>
    <col min="7" max="7" width="10.59765625" style="100" customWidth="1"/>
    <col min="8" max="8" width="6.59765625" style="100" customWidth="1"/>
    <col min="9" max="9" width="4.59765625" style="100" customWidth="1"/>
    <col min="10" max="10" width="20.59765625" style="100" customWidth="1"/>
    <col min="11" max="14" width="4.59765625" style="100" customWidth="1"/>
    <col min="15" max="15" width="10.59765625" style="100" customWidth="1"/>
    <col min="16" max="16" width="6.59765625" style="100" customWidth="1"/>
    <col min="17" max="17" width="4.59765625" style="100" customWidth="1"/>
    <col min="18" max="18" width="20.59765625" style="100" customWidth="1"/>
    <col min="19" max="19" width="6.09765625" style="100" bestFit="1" customWidth="1"/>
    <col min="20" max="20" width="22.59765625" style="100" customWidth="1"/>
    <col min="21" max="21" width="4.09765625" style="100" customWidth="1"/>
    <col min="22" max="27" width="7.296875" style="100" hidden="1" customWidth="1"/>
    <col min="28" max="28" width="4.09765625" style="100" customWidth="1"/>
    <col min="29" max="29" width="9" style="100"/>
    <col min="30" max="30" width="30.59765625" style="110" customWidth="1"/>
    <col min="31" max="31" width="117.296875" style="100" customWidth="1"/>
    <col min="32" max="32" width="9" style="100"/>
    <col min="33" max="33" width="24.19921875" style="100" hidden="1" customWidth="1"/>
    <col min="34" max="34" width="22.296875" style="100" hidden="1" customWidth="1"/>
    <col min="35" max="36" width="9" style="100" hidden="1" customWidth="1"/>
    <col min="37" max="37" width="0" style="100" hidden="1" customWidth="1"/>
    <col min="38" max="16384" width="9" style="100"/>
  </cols>
  <sheetData>
    <row r="1" spans="2:37" ht="18.600000000000001">
      <c r="B1" s="99" t="s">
        <v>340</v>
      </c>
      <c r="V1" s="100" t="s">
        <v>185</v>
      </c>
      <c r="AC1" s="622" t="s">
        <v>50</v>
      </c>
      <c r="AD1" s="622"/>
    </row>
    <row r="2" spans="2:37" ht="18.600000000000001">
      <c r="B2" s="99" t="s">
        <v>655</v>
      </c>
      <c r="AC2" s="343"/>
      <c r="AD2" s="343"/>
      <c r="AG2" s="101" t="s">
        <v>341</v>
      </c>
      <c r="AH2" s="101" t="s">
        <v>342</v>
      </c>
      <c r="AI2" s="101" t="s">
        <v>343</v>
      </c>
      <c r="AJ2" s="101" t="s">
        <v>344</v>
      </c>
      <c r="AK2" s="102" t="s">
        <v>318</v>
      </c>
    </row>
    <row r="3" spans="2:37" ht="18.600000000000001">
      <c r="B3" s="103" t="s">
        <v>191</v>
      </c>
      <c r="AC3" s="343"/>
      <c r="AD3" s="104"/>
      <c r="AG3" s="105" t="s">
        <v>345</v>
      </c>
      <c r="AH3" s="105" t="s">
        <v>346</v>
      </c>
      <c r="AI3" s="105" t="s">
        <v>193</v>
      </c>
      <c r="AJ3" s="105" t="s">
        <v>347</v>
      </c>
      <c r="AK3" s="106" t="s">
        <v>348</v>
      </c>
    </row>
    <row r="4" spans="2:37" ht="14.1" customHeight="1">
      <c r="V4" s="623" t="s">
        <v>196</v>
      </c>
      <c r="W4" s="623"/>
      <c r="X4" s="623" t="s">
        <v>197</v>
      </c>
      <c r="Y4" s="623"/>
      <c r="Z4" s="623" t="s">
        <v>198</v>
      </c>
      <c r="AA4" s="623"/>
      <c r="AC4" s="343" t="s">
        <v>1</v>
      </c>
      <c r="AD4" s="104" t="s">
        <v>2</v>
      </c>
      <c r="AG4" s="105" t="s">
        <v>349</v>
      </c>
      <c r="AH4" s="105" t="s">
        <v>350</v>
      </c>
      <c r="AI4" s="105" t="s">
        <v>200</v>
      </c>
      <c r="AJ4" s="105" t="s">
        <v>351</v>
      </c>
      <c r="AK4" s="107" t="s">
        <v>352</v>
      </c>
    </row>
    <row r="5" spans="2:37" ht="37.35" customHeight="1">
      <c r="B5" s="108"/>
      <c r="C5" s="624" t="s">
        <v>203</v>
      </c>
      <c r="D5" s="624"/>
      <c r="E5" s="624"/>
      <c r="F5" s="624"/>
      <c r="G5" s="624"/>
      <c r="H5" s="624"/>
      <c r="I5" s="624"/>
      <c r="J5" s="624"/>
      <c r="K5" s="624" t="s">
        <v>204</v>
      </c>
      <c r="L5" s="624"/>
      <c r="M5" s="624"/>
      <c r="N5" s="624"/>
      <c r="O5" s="624"/>
      <c r="P5" s="624"/>
      <c r="Q5" s="624"/>
      <c r="R5" s="624"/>
      <c r="S5" s="109" t="s">
        <v>205</v>
      </c>
      <c r="T5" s="344" t="s">
        <v>206</v>
      </c>
      <c r="U5" s="343"/>
      <c r="V5" s="343"/>
      <c r="W5" s="343"/>
      <c r="X5" s="343"/>
      <c r="Y5" s="343"/>
      <c r="Z5" s="343"/>
      <c r="AA5" s="343"/>
      <c r="AG5" s="105" t="s">
        <v>353</v>
      </c>
      <c r="AH5" s="105" t="s">
        <v>354</v>
      </c>
      <c r="AJ5" s="105" t="s">
        <v>355</v>
      </c>
      <c r="AK5" s="111" t="s">
        <v>356</v>
      </c>
    </row>
    <row r="6" spans="2:37" ht="19.95" customHeight="1">
      <c r="B6" s="112" t="s">
        <v>210</v>
      </c>
      <c r="C6" s="113" t="s">
        <v>211</v>
      </c>
      <c r="D6" s="114"/>
      <c r="E6" s="620">
        <v>10</v>
      </c>
      <c r="F6" s="620"/>
      <c r="G6" s="620"/>
      <c r="H6" s="620"/>
      <c r="I6" s="114"/>
      <c r="J6" s="115"/>
      <c r="K6" s="113" t="s">
        <v>211</v>
      </c>
      <c r="L6" s="114"/>
      <c r="M6" s="620">
        <v>10</v>
      </c>
      <c r="N6" s="620"/>
      <c r="O6" s="620"/>
      <c r="P6" s="620"/>
      <c r="Q6" s="114"/>
      <c r="R6" s="115"/>
      <c r="S6" s="550" t="str">
        <f>IF(COUNTIF(Z6:Z7,FALSE)&lt;1,"無","有")</f>
        <v>無</v>
      </c>
      <c r="T6" s="545"/>
      <c r="U6" s="116"/>
      <c r="V6" s="116"/>
      <c r="W6" s="116"/>
      <c r="X6" s="116"/>
      <c r="Y6" s="116"/>
      <c r="Z6" s="116" t="b">
        <f>IF(E6=M6,TRUE,FALSE)</f>
        <v>1</v>
      </c>
      <c r="AA6" s="116"/>
      <c r="AC6" s="117" t="s">
        <v>25</v>
      </c>
      <c r="AD6" s="118" t="str">
        <f>IF(S6="有",IF(T6="","（エラー）未記入","（正常）記入済み"),"記入不要")</f>
        <v>記入不要</v>
      </c>
      <c r="AG6" s="105" t="s">
        <v>357</v>
      </c>
      <c r="AH6" s="105" t="s">
        <v>358</v>
      </c>
    </row>
    <row r="7" spans="2:37" ht="19.95" customHeight="1">
      <c r="B7" s="119"/>
      <c r="C7" s="120" t="s">
        <v>214</v>
      </c>
      <c r="E7" s="621">
        <v>3300</v>
      </c>
      <c r="F7" s="621"/>
      <c r="G7" s="621"/>
      <c r="H7" s="621"/>
      <c r="I7" s="100" t="s">
        <v>215</v>
      </c>
      <c r="J7" s="121"/>
      <c r="K7" s="120" t="s">
        <v>214</v>
      </c>
      <c r="M7" s="621">
        <v>3300</v>
      </c>
      <c r="N7" s="621"/>
      <c r="O7" s="621"/>
      <c r="P7" s="621"/>
      <c r="Q7" s="100" t="s">
        <v>215</v>
      </c>
      <c r="R7" s="121"/>
      <c r="S7" s="551"/>
      <c r="T7" s="546"/>
      <c r="U7" s="116"/>
      <c r="V7" s="116"/>
      <c r="W7" s="116"/>
      <c r="X7" s="116"/>
      <c r="Y7" s="116"/>
      <c r="Z7" s="116" t="b">
        <f>IF(E7=M7,TRUE,FALSE)</f>
        <v>1</v>
      </c>
      <c r="AA7" s="116"/>
      <c r="AG7" s="105" t="s">
        <v>359</v>
      </c>
    </row>
    <row r="8" spans="2:37" ht="60" customHeight="1">
      <c r="B8" s="112" t="s">
        <v>226</v>
      </c>
      <c r="C8" s="339" t="s">
        <v>227</v>
      </c>
      <c r="D8" s="340"/>
      <c r="E8" s="614">
        <v>4250</v>
      </c>
      <c r="F8" s="614"/>
      <c r="G8" s="614"/>
      <c r="H8" s="614"/>
      <c r="I8" s="340" t="s">
        <v>228</v>
      </c>
      <c r="J8" s="122"/>
      <c r="K8" s="339" t="s">
        <v>227</v>
      </c>
      <c r="L8" s="340"/>
      <c r="M8" s="614">
        <v>4500</v>
      </c>
      <c r="N8" s="614"/>
      <c r="O8" s="614"/>
      <c r="P8" s="614"/>
      <c r="Q8" s="340" t="s">
        <v>228</v>
      </c>
      <c r="R8" s="122"/>
      <c r="S8" s="334" t="str">
        <f>IF(COUNTIF(Z8,FALSE)&lt;1,"無","有")</f>
        <v>有</v>
      </c>
      <c r="T8" s="333" t="s">
        <v>679</v>
      </c>
      <c r="U8" s="116"/>
      <c r="V8" s="116"/>
      <c r="W8" s="116"/>
      <c r="X8" s="116"/>
      <c r="Y8" s="116"/>
      <c r="Z8" s="116" t="b">
        <f>IF(E8=M8,TRUE,FALSE)</f>
        <v>0</v>
      </c>
      <c r="AA8" s="116"/>
      <c r="AC8" s="117" t="s">
        <v>25</v>
      </c>
      <c r="AD8" s="118" t="str">
        <f>IF(S8="有",IF(T8="","（エラー）未記入","（正常）記入済み"),"記入不要")</f>
        <v>（正常）記入済み</v>
      </c>
      <c r="AG8" s="105" t="s">
        <v>360</v>
      </c>
    </row>
    <row r="9" spans="2:37" ht="19.95" customHeight="1">
      <c r="B9" s="112" t="s">
        <v>361</v>
      </c>
      <c r="C9" s="615" t="s">
        <v>362</v>
      </c>
      <c r="D9" s="616"/>
      <c r="E9" s="616"/>
      <c r="F9" s="616"/>
      <c r="G9" s="617"/>
      <c r="H9" s="618"/>
      <c r="I9" s="616"/>
      <c r="J9" s="619"/>
      <c r="K9" s="615" t="s">
        <v>362</v>
      </c>
      <c r="L9" s="616"/>
      <c r="M9" s="616"/>
      <c r="N9" s="616"/>
      <c r="O9" s="617"/>
      <c r="P9" s="618"/>
      <c r="Q9" s="616"/>
      <c r="R9" s="619"/>
      <c r="S9" s="550" t="str">
        <f>IF(COUNTIF(Z9:Z13,FALSE)&lt;1,"無","有")</f>
        <v>無</v>
      </c>
      <c r="T9" s="545"/>
      <c r="U9" s="116"/>
      <c r="V9" s="116"/>
      <c r="W9" s="116"/>
      <c r="X9" s="116"/>
      <c r="Y9" s="116"/>
      <c r="Z9" s="116" t="b">
        <f>IF(C9&amp;H9=K9&amp;P9,TRUE,FALSE)</f>
        <v>1</v>
      </c>
      <c r="AA9" s="116"/>
      <c r="AC9" s="117" t="s">
        <v>25</v>
      </c>
      <c r="AD9" s="118" t="str">
        <f>IF(S9="有",IF(T9="","（エラー）未記入","（正常）記入済み"),"記入不要")</f>
        <v>記入不要</v>
      </c>
      <c r="AE9" s="100" t="s">
        <v>231</v>
      </c>
      <c r="AG9" s="105" t="s">
        <v>362</v>
      </c>
    </row>
    <row r="10" spans="2:37" ht="19.95" customHeight="1">
      <c r="B10" s="119"/>
      <c r="C10" s="604"/>
      <c r="D10" s="605"/>
      <c r="E10" s="605"/>
      <c r="F10" s="605"/>
      <c r="G10" s="606"/>
      <c r="H10" s="607"/>
      <c r="I10" s="605"/>
      <c r="J10" s="608"/>
      <c r="K10" s="604"/>
      <c r="L10" s="605"/>
      <c r="M10" s="605"/>
      <c r="N10" s="605"/>
      <c r="O10" s="606"/>
      <c r="P10" s="607"/>
      <c r="Q10" s="605"/>
      <c r="R10" s="608"/>
      <c r="S10" s="551"/>
      <c r="T10" s="546"/>
      <c r="U10" s="116"/>
      <c r="V10" s="116"/>
      <c r="W10" s="116"/>
      <c r="X10" s="116"/>
      <c r="Y10" s="116"/>
      <c r="Z10" s="116" t="b">
        <f>IF(C10&amp;H10=K10&amp;P10,TRUE,FALSE)</f>
        <v>1</v>
      </c>
      <c r="AA10" s="116"/>
      <c r="AG10" s="105" t="s">
        <v>363</v>
      </c>
    </row>
    <row r="11" spans="2:37" ht="19.95" customHeight="1">
      <c r="B11" s="119"/>
      <c r="C11" s="604"/>
      <c r="D11" s="605"/>
      <c r="E11" s="605"/>
      <c r="F11" s="605"/>
      <c r="G11" s="606"/>
      <c r="H11" s="607"/>
      <c r="I11" s="605"/>
      <c r="J11" s="608"/>
      <c r="K11" s="604"/>
      <c r="L11" s="605"/>
      <c r="M11" s="605"/>
      <c r="N11" s="605"/>
      <c r="O11" s="606"/>
      <c r="P11" s="607"/>
      <c r="Q11" s="605"/>
      <c r="R11" s="608"/>
      <c r="S11" s="551"/>
      <c r="T11" s="546"/>
      <c r="U11" s="116"/>
      <c r="V11" s="116"/>
      <c r="W11" s="116"/>
      <c r="X11" s="116"/>
      <c r="Y11" s="116"/>
      <c r="Z11" s="116" t="b">
        <f>IF(C11&amp;H11=K11&amp;P11,TRUE,FALSE)</f>
        <v>1</v>
      </c>
      <c r="AA11" s="116"/>
      <c r="AG11" s="105" t="s">
        <v>364</v>
      </c>
    </row>
    <row r="12" spans="2:37" ht="19.95" customHeight="1">
      <c r="B12" s="119"/>
      <c r="C12" s="604"/>
      <c r="D12" s="605"/>
      <c r="E12" s="605"/>
      <c r="F12" s="605"/>
      <c r="G12" s="606"/>
      <c r="H12" s="607"/>
      <c r="I12" s="605"/>
      <c r="J12" s="608"/>
      <c r="K12" s="604"/>
      <c r="L12" s="605"/>
      <c r="M12" s="605"/>
      <c r="N12" s="605"/>
      <c r="O12" s="606"/>
      <c r="P12" s="607"/>
      <c r="Q12" s="605"/>
      <c r="R12" s="608"/>
      <c r="S12" s="551"/>
      <c r="T12" s="546"/>
      <c r="U12" s="116"/>
      <c r="V12" s="116"/>
      <c r="W12" s="116"/>
      <c r="X12" s="116"/>
      <c r="Y12" s="116"/>
      <c r="Z12" s="116" t="b">
        <f>IF(C12&amp;H12=K12&amp;P12,TRUE,FALSE)</f>
        <v>1</v>
      </c>
      <c r="AA12" s="116"/>
      <c r="AG12" s="105" t="s">
        <v>365</v>
      </c>
    </row>
    <row r="13" spans="2:37" ht="19.95" customHeight="1">
      <c r="B13" s="123"/>
      <c r="C13" s="609"/>
      <c r="D13" s="610"/>
      <c r="E13" s="610"/>
      <c r="F13" s="610"/>
      <c r="G13" s="611"/>
      <c r="H13" s="612"/>
      <c r="I13" s="610"/>
      <c r="J13" s="613"/>
      <c r="K13" s="609"/>
      <c r="L13" s="610"/>
      <c r="M13" s="610"/>
      <c r="N13" s="610"/>
      <c r="O13" s="611"/>
      <c r="P13" s="612"/>
      <c r="Q13" s="610"/>
      <c r="R13" s="613"/>
      <c r="S13" s="558"/>
      <c r="T13" s="547"/>
      <c r="U13" s="116"/>
      <c r="V13" s="116"/>
      <c r="W13" s="116"/>
      <c r="X13" s="116"/>
      <c r="Y13" s="116"/>
      <c r="Z13" s="116" t="b">
        <f>IF(C13&amp;H13=K13&amp;P13,TRUE,FALSE)</f>
        <v>1</v>
      </c>
      <c r="AA13" s="116"/>
      <c r="AG13" s="105" t="s">
        <v>366</v>
      </c>
    </row>
    <row r="14" spans="2:37" ht="19.95" customHeight="1">
      <c r="B14" s="602" t="s">
        <v>367</v>
      </c>
      <c r="C14" s="439" t="s">
        <v>671</v>
      </c>
      <c r="D14" s="440"/>
      <c r="E14" s="469" t="s">
        <v>368</v>
      </c>
      <c r="F14" s="469"/>
      <c r="G14" s="469"/>
      <c r="H14" s="469"/>
      <c r="I14" s="469"/>
      <c r="J14" s="469"/>
      <c r="K14" s="439" t="s">
        <v>671</v>
      </c>
      <c r="L14" s="440"/>
      <c r="M14" s="469" t="s">
        <v>368</v>
      </c>
      <c r="N14" s="469"/>
      <c r="O14" s="469"/>
      <c r="P14" s="469"/>
      <c r="Q14" s="469"/>
      <c r="R14" s="469"/>
      <c r="S14" s="507" t="str">
        <f>IF(COUNTIF(Z14:Z28,FALSE)&lt;1,"無","有")</f>
        <v>無</v>
      </c>
      <c r="T14" s="545"/>
      <c r="U14" s="116"/>
      <c r="V14" s="116" t="b">
        <f>IF(C14="●",TRUE,FALSE)</f>
        <v>1</v>
      </c>
      <c r="W14" s="116"/>
      <c r="X14" s="116" t="b">
        <f>IF(K14="●",TRUE,FALSE)</f>
        <v>1</v>
      </c>
      <c r="Y14" s="116"/>
      <c r="Z14" s="116" t="b">
        <f>IF(V14=X14,TRUE,FALSE)</f>
        <v>1</v>
      </c>
      <c r="AA14" s="116"/>
      <c r="AC14" s="117" t="s">
        <v>25</v>
      </c>
      <c r="AD14" s="118" t="str">
        <f>IF(S14="有",IF(T14="","（エラー）未記入","（正常）記入済み"),"記入不要")</f>
        <v>記入不要</v>
      </c>
      <c r="AG14" s="105" t="s">
        <v>369</v>
      </c>
    </row>
    <row r="15" spans="2:37" ht="19.95" customHeight="1">
      <c r="B15" s="598"/>
      <c r="C15" s="510"/>
      <c r="D15" s="511"/>
      <c r="E15" s="597" t="s">
        <v>370</v>
      </c>
      <c r="F15" s="597"/>
      <c r="G15" s="597"/>
      <c r="H15" s="597"/>
      <c r="I15" s="597"/>
      <c r="J15" s="597"/>
      <c r="K15" s="510"/>
      <c r="L15" s="511"/>
      <c r="M15" s="597" t="s">
        <v>371</v>
      </c>
      <c r="N15" s="597"/>
      <c r="O15" s="597"/>
      <c r="P15" s="597"/>
      <c r="Q15" s="597"/>
      <c r="R15" s="597"/>
      <c r="S15" s="508"/>
      <c r="T15" s="546"/>
      <c r="U15" s="116"/>
      <c r="V15" s="116" t="b">
        <f>IF(C15="●",TRUE,FALSE)</f>
        <v>0</v>
      </c>
      <c r="W15" s="116"/>
      <c r="X15" s="116" t="b">
        <f>IF(K15="●",TRUE,FALSE)</f>
        <v>0</v>
      </c>
      <c r="Y15" s="116"/>
      <c r="Z15" s="116" t="b">
        <f>IF(V15=X15,TRUE,FALSE)</f>
        <v>1</v>
      </c>
      <c r="AA15" s="116"/>
      <c r="AG15" s="105" t="s">
        <v>372</v>
      </c>
    </row>
    <row r="16" spans="2:37" ht="48" customHeight="1">
      <c r="B16" s="598"/>
      <c r="C16" s="510"/>
      <c r="D16" s="511"/>
      <c r="E16" s="597" t="s">
        <v>373</v>
      </c>
      <c r="F16" s="597"/>
      <c r="G16" s="597"/>
      <c r="H16" s="597"/>
      <c r="I16" s="597"/>
      <c r="J16" s="597"/>
      <c r="K16" s="510"/>
      <c r="L16" s="511"/>
      <c r="M16" s="597" t="s">
        <v>374</v>
      </c>
      <c r="N16" s="597"/>
      <c r="O16" s="597"/>
      <c r="P16" s="597"/>
      <c r="Q16" s="597"/>
      <c r="R16" s="597"/>
      <c r="S16" s="508"/>
      <c r="T16" s="546"/>
      <c r="U16" s="116"/>
      <c r="V16" s="116" t="b">
        <f>IF(C16="●",TRUE,FALSE)</f>
        <v>0</v>
      </c>
      <c r="W16" s="116"/>
      <c r="X16" s="116" t="b">
        <f>IF(K16="●",TRUE,FALSE)</f>
        <v>0</v>
      </c>
      <c r="Y16" s="116"/>
      <c r="Z16" s="116" t="b">
        <f>IF(V16=X16,TRUE,FALSE)</f>
        <v>1</v>
      </c>
      <c r="AA16" s="116"/>
      <c r="AG16" s="105" t="s">
        <v>375</v>
      </c>
    </row>
    <row r="17" spans="2:33" ht="19.95" customHeight="1">
      <c r="B17" s="598"/>
      <c r="C17" s="510"/>
      <c r="D17" s="511"/>
      <c r="E17" s="597" t="s">
        <v>376</v>
      </c>
      <c r="F17" s="597"/>
      <c r="G17" s="597"/>
      <c r="H17" s="597"/>
      <c r="I17" s="597"/>
      <c r="J17" s="597"/>
      <c r="K17" s="510"/>
      <c r="L17" s="511"/>
      <c r="M17" s="597" t="s">
        <v>377</v>
      </c>
      <c r="N17" s="597"/>
      <c r="O17" s="597"/>
      <c r="P17" s="597"/>
      <c r="Q17" s="597"/>
      <c r="R17" s="597"/>
      <c r="S17" s="508"/>
      <c r="T17" s="546"/>
      <c r="U17" s="116"/>
      <c r="V17" s="116" t="b">
        <f>IF(C17="●",TRUE,FALSE)</f>
        <v>0</v>
      </c>
      <c r="W17" s="116"/>
      <c r="X17" s="116" t="b">
        <f>IF(K17="●",TRUE,FALSE)</f>
        <v>0</v>
      </c>
      <c r="Y17" s="116"/>
      <c r="Z17" s="116" t="b">
        <f>IF(V17=X17,TRUE,FALSE)</f>
        <v>1</v>
      </c>
      <c r="AA17" s="116"/>
      <c r="AG17" s="105" t="s">
        <v>378</v>
      </c>
    </row>
    <row r="18" spans="2:33" ht="30" customHeight="1">
      <c r="B18" s="598"/>
      <c r="C18" s="96" t="s">
        <v>245</v>
      </c>
      <c r="D18" s="124"/>
      <c r="E18" s="597" t="s">
        <v>379</v>
      </c>
      <c r="F18" s="597"/>
      <c r="G18" s="597"/>
      <c r="H18" s="597"/>
      <c r="I18" s="597"/>
      <c r="J18" s="597"/>
      <c r="K18" s="96" t="s">
        <v>245</v>
      </c>
      <c r="L18" s="124"/>
      <c r="M18" s="597" t="s">
        <v>380</v>
      </c>
      <c r="N18" s="597"/>
      <c r="O18" s="597"/>
      <c r="P18" s="597"/>
      <c r="Q18" s="597"/>
      <c r="R18" s="597"/>
      <c r="S18" s="508"/>
      <c r="T18" s="546"/>
      <c r="U18" s="116"/>
      <c r="V18" s="116" t="b">
        <f t="shared" ref="V18:V24" si="0">IF(D18="●",TRUE,FALSE)</f>
        <v>0</v>
      </c>
      <c r="W18" s="116"/>
      <c r="X18" s="116" t="b">
        <f t="shared" ref="X18:X24" si="1">IF(L18="●",TRUE,FALSE)</f>
        <v>0</v>
      </c>
      <c r="Y18" s="116"/>
      <c r="Z18" s="116" t="b">
        <f>IF(V18=X18,TRUE,FALSE)</f>
        <v>1</v>
      </c>
      <c r="AA18" s="116"/>
      <c r="AG18" s="105" t="s">
        <v>381</v>
      </c>
    </row>
    <row r="19" spans="2:33" ht="30" customHeight="1">
      <c r="B19" s="598"/>
      <c r="C19" s="96" t="s">
        <v>247</v>
      </c>
      <c r="D19" s="124"/>
      <c r="E19" s="597" t="s">
        <v>382</v>
      </c>
      <c r="F19" s="597"/>
      <c r="G19" s="597"/>
      <c r="H19" s="597"/>
      <c r="I19" s="597"/>
      <c r="J19" s="597"/>
      <c r="K19" s="96" t="s">
        <v>247</v>
      </c>
      <c r="L19" s="124"/>
      <c r="M19" s="597" t="s">
        <v>383</v>
      </c>
      <c r="N19" s="597"/>
      <c r="O19" s="597"/>
      <c r="P19" s="597"/>
      <c r="Q19" s="597"/>
      <c r="R19" s="597"/>
      <c r="S19" s="508"/>
      <c r="T19" s="546"/>
      <c r="U19" s="116"/>
      <c r="V19" s="116" t="b">
        <f t="shared" si="0"/>
        <v>0</v>
      </c>
      <c r="W19" s="116"/>
      <c r="X19" s="116" t="b">
        <f t="shared" si="1"/>
        <v>0</v>
      </c>
      <c r="Y19" s="116"/>
      <c r="Z19" s="116" t="b">
        <f t="shared" ref="Z19:Z35" si="2">IF(V19=X19,TRUE,FALSE)</f>
        <v>1</v>
      </c>
      <c r="AA19" s="116"/>
      <c r="AG19" s="105" t="s">
        <v>384</v>
      </c>
    </row>
    <row r="20" spans="2:33" ht="30" customHeight="1">
      <c r="B20" s="598"/>
      <c r="C20" s="96" t="s">
        <v>249</v>
      </c>
      <c r="D20" s="124"/>
      <c r="E20" s="597" t="s">
        <v>385</v>
      </c>
      <c r="F20" s="597"/>
      <c r="G20" s="597"/>
      <c r="H20" s="597"/>
      <c r="I20" s="597"/>
      <c r="J20" s="597"/>
      <c r="K20" s="96" t="s">
        <v>249</v>
      </c>
      <c r="L20" s="124"/>
      <c r="M20" s="597" t="s">
        <v>386</v>
      </c>
      <c r="N20" s="597"/>
      <c r="O20" s="597"/>
      <c r="P20" s="597"/>
      <c r="Q20" s="597"/>
      <c r="R20" s="597"/>
      <c r="S20" s="508"/>
      <c r="T20" s="546"/>
      <c r="U20" s="116"/>
      <c r="V20" s="116" t="b">
        <f t="shared" si="0"/>
        <v>0</v>
      </c>
      <c r="W20" s="116"/>
      <c r="X20" s="116" t="b">
        <f t="shared" si="1"/>
        <v>0</v>
      </c>
      <c r="Y20" s="116"/>
      <c r="Z20" s="116" t="b">
        <f t="shared" si="2"/>
        <v>1</v>
      </c>
      <c r="AA20" s="116"/>
      <c r="AG20" s="105" t="s">
        <v>387</v>
      </c>
    </row>
    <row r="21" spans="2:33" ht="30" customHeight="1">
      <c r="B21" s="598"/>
      <c r="C21" s="96" t="s">
        <v>250</v>
      </c>
      <c r="D21" s="124"/>
      <c r="E21" s="597" t="s">
        <v>388</v>
      </c>
      <c r="F21" s="597"/>
      <c r="G21" s="597"/>
      <c r="H21" s="597"/>
      <c r="I21" s="597"/>
      <c r="J21" s="597"/>
      <c r="K21" s="96" t="s">
        <v>250</v>
      </c>
      <c r="L21" s="124"/>
      <c r="M21" s="597" t="s">
        <v>389</v>
      </c>
      <c r="N21" s="597"/>
      <c r="O21" s="597"/>
      <c r="P21" s="597"/>
      <c r="Q21" s="597"/>
      <c r="R21" s="597"/>
      <c r="S21" s="508"/>
      <c r="T21" s="546"/>
      <c r="U21" s="116"/>
      <c r="V21" s="116" t="b">
        <f t="shared" si="0"/>
        <v>0</v>
      </c>
      <c r="W21" s="116"/>
      <c r="X21" s="116" t="b">
        <f t="shared" si="1"/>
        <v>0</v>
      </c>
      <c r="Y21" s="116"/>
      <c r="Z21" s="116" t="b">
        <f t="shared" si="2"/>
        <v>1</v>
      </c>
      <c r="AA21" s="116"/>
      <c r="AG21" s="105" t="s">
        <v>390</v>
      </c>
    </row>
    <row r="22" spans="2:33" ht="19.95" customHeight="1">
      <c r="B22" s="598"/>
      <c r="C22" s="96" t="s">
        <v>251</v>
      </c>
      <c r="D22" s="124"/>
      <c r="E22" s="597" t="s">
        <v>391</v>
      </c>
      <c r="F22" s="597"/>
      <c r="G22" s="597"/>
      <c r="H22" s="597"/>
      <c r="I22" s="597"/>
      <c r="J22" s="597"/>
      <c r="K22" s="96" t="s">
        <v>251</v>
      </c>
      <c r="L22" s="124"/>
      <c r="M22" s="597" t="s">
        <v>392</v>
      </c>
      <c r="N22" s="597"/>
      <c r="O22" s="597"/>
      <c r="P22" s="597"/>
      <c r="Q22" s="597"/>
      <c r="R22" s="597"/>
      <c r="S22" s="508"/>
      <c r="T22" s="546"/>
      <c r="U22" s="116"/>
      <c r="V22" s="116" t="b">
        <f t="shared" si="0"/>
        <v>0</v>
      </c>
      <c r="W22" s="116"/>
      <c r="X22" s="116" t="b">
        <f t="shared" si="1"/>
        <v>0</v>
      </c>
      <c r="Y22" s="116"/>
      <c r="Z22" s="116" t="b">
        <f t="shared" si="2"/>
        <v>1</v>
      </c>
      <c r="AA22" s="116"/>
      <c r="AG22" s="105" t="s">
        <v>393</v>
      </c>
    </row>
    <row r="23" spans="2:33" ht="45" customHeight="1">
      <c r="B23" s="598"/>
      <c r="C23" s="96" t="s">
        <v>253</v>
      </c>
      <c r="D23" s="124"/>
      <c r="E23" s="597" t="s">
        <v>394</v>
      </c>
      <c r="F23" s="597"/>
      <c r="G23" s="597"/>
      <c r="H23" s="597"/>
      <c r="I23" s="597"/>
      <c r="J23" s="597"/>
      <c r="K23" s="96" t="s">
        <v>253</v>
      </c>
      <c r="L23" s="124"/>
      <c r="M23" s="597" t="s">
        <v>395</v>
      </c>
      <c r="N23" s="597"/>
      <c r="O23" s="597"/>
      <c r="P23" s="597"/>
      <c r="Q23" s="597"/>
      <c r="R23" s="597"/>
      <c r="S23" s="508"/>
      <c r="T23" s="546"/>
      <c r="U23" s="116"/>
      <c r="V23" s="116" t="b">
        <f t="shared" si="0"/>
        <v>0</v>
      </c>
      <c r="W23" s="116"/>
      <c r="X23" s="116" t="b">
        <f t="shared" si="1"/>
        <v>0</v>
      </c>
      <c r="Y23" s="116"/>
      <c r="Z23" s="116" t="b">
        <f t="shared" si="2"/>
        <v>1</v>
      </c>
      <c r="AA23" s="116"/>
      <c r="AG23" s="105" t="s">
        <v>396</v>
      </c>
    </row>
    <row r="24" spans="2:33" ht="19.95" customHeight="1">
      <c r="B24" s="598"/>
      <c r="C24" s="96" t="s">
        <v>254</v>
      </c>
      <c r="D24" s="124"/>
      <c r="E24" s="597" t="s">
        <v>252</v>
      </c>
      <c r="F24" s="597"/>
      <c r="G24" s="597"/>
      <c r="H24" s="597"/>
      <c r="I24" s="597"/>
      <c r="J24" s="597"/>
      <c r="K24" s="96" t="s">
        <v>254</v>
      </c>
      <c r="L24" s="124"/>
      <c r="M24" s="597" t="s">
        <v>252</v>
      </c>
      <c r="N24" s="597"/>
      <c r="O24" s="597"/>
      <c r="P24" s="597"/>
      <c r="Q24" s="597"/>
      <c r="R24" s="597"/>
      <c r="S24" s="508"/>
      <c r="T24" s="546"/>
      <c r="U24" s="116"/>
      <c r="V24" s="116" t="b">
        <f t="shared" si="0"/>
        <v>0</v>
      </c>
      <c r="W24" s="116"/>
      <c r="X24" s="116" t="b">
        <f t="shared" si="1"/>
        <v>0</v>
      </c>
      <c r="Y24" s="116"/>
      <c r="Z24" s="116" t="b">
        <f t="shared" si="2"/>
        <v>1</v>
      </c>
      <c r="AA24" s="116"/>
      <c r="AG24" s="105" t="s">
        <v>397</v>
      </c>
    </row>
    <row r="25" spans="2:33" ht="19.95" customHeight="1">
      <c r="B25" s="598"/>
      <c r="C25" s="510"/>
      <c r="D25" s="511"/>
      <c r="E25" s="597" t="s">
        <v>398</v>
      </c>
      <c r="F25" s="597"/>
      <c r="G25" s="597"/>
      <c r="H25" s="597"/>
      <c r="I25" s="597"/>
      <c r="J25" s="597"/>
      <c r="K25" s="510"/>
      <c r="L25" s="511"/>
      <c r="M25" s="597" t="s">
        <v>399</v>
      </c>
      <c r="N25" s="597"/>
      <c r="O25" s="597"/>
      <c r="P25" s="597"/>
      <c r="Q25" s="597"/>
      <c r="R25" s="597"/>
      <c r="S25" s="508"/>
      <c r="T25" s="546"/>
      <c r="U25" s="116"/>
      <c r="V25" s="116" t="b">
        <f>IF(C25="●",TRUE,FALSE)</f>
        <v>0</v>
      </c>
      <c r="W25" s="116"/>
      <c r="X25" s="116" t="b">
        <f>IF(K25="●",TRUE,FALSE)</f>
        <v>0</v>
      </c>
      <c r="Y25" s="116"/>
      <c r="Z25" s="116" t="b">
        <f>IF(V25=X25,TRUE,FALSE)</f>
        <v>1</v>
      </c>
      <c r="AA25" s="116"/>
      <c r="AG25" s="105" t="s">
        <v>400</v>
      </c>
    </row>
    <row r="26" spans="2:33" ht="19.95" customHeight="1">
      <c r="B26" s="598"/>
      <c r="C26" s="510"/>
      <c r="D26" s="511"/>
      <c r="E26" s="597" t="s">
        <v>401</v>
      </c>
      <c r="F26" s="597"/>
      <c r="G26" s="597"/>
      <c r="H26" s="597"/>
      <c r="I26" s="597"/>
      <c r="J26" s="597"/>
      <c r="K26" s="510"/>
      <c r="L26" s="511"/>
      <c r="M26" s="597" t="s">
        <v>401</v>
      </c>
      <c r="N26" s="597"/>
      <c r="O26" s="597"/>
      <c r="P26" s="597"/>
      <c r="Q26" s="597"/>
      <c r="R26" s="597"/>
      <c r="S26" s="508"/>
      <c r="T26" s="546"/>
      <c r="U26" s="116"/>
      <c r="V26" s="116" t="b">
        <f>IF(C26="●",TRUE,FALSE)</f>
        <v>0</v>
      </c>
      <c r="W26" s="116"/>
      <c r="X26" s="116" t="b">
        <f>IF(K26="●",TRUE,FALSE)</f>
        <v>0</v>
      </c>
      <c r="Y26" s="116"/>
      <c r="Z26" s="116" t="b">
        <f t="shared" si="2"/>
        <v>1</v>
      </c>
      <c r="AA26" s="116"/>
      <c r="AG26" s="105" t="s">
        <v>402</v>
      </c>
    </row>
    <row r="27" spans="2:33" ht="19.95" customHeight="1">
      <c r="B27" s="598"/>
      <c r="C27" s="600"/>
      <c r="D27" s="601"/>
      <c r="E27" s="599" t="s">
        <v>403</v>
      </c>
      <c r="F27" s="599"/>
      <c r="G27" s="599"/>
      <c r="H27" s="599"/>
      <c r="I27" s="599"/>
      <c r="J27" s="599"/>
      <c r="K27" s="600"/>
      <c r="L27" s="601"/>
      <c r="M27" s="599" t="s">
        <v>403</v>
      </c>
      <c r="N27" s="599"/>
      <c r="O27" s="599"/>
      <c r="P27" s="599"/>
      <c r="Q27" s="599"/>
      <c r="R27" s="599"/>
      <c r="S27" s="508"/>
      <c r="T27" s="546"/>
      <c r="U27" s="116"/>
      <c r="V27" s="116" t="b">
        <f>IF(C27="●",TRUE,FALSE)</f>
        <v>0</v>
      </c>
      <c r="W27" s="116"/>
      <c r="X27" s="116" t="b">
        <f>IF(K27="●",TRUE,FALSE)</f>
        <v>0</v>
      </c>
      <c r="Y27" s="116"/>
      <c r="Z27" s="116" t="b">
        <f>IF(V27=X27,TRUE,FALSE)</f>
        <v>1</v>
      </c>
      <c r="AA27" s="116"/>
      <c r="AG27" s="105" t="s">
        <v>404</v>
      </c>
    </row>
    <row r="28" spans="2:33" ht="19.95" customHeight="1">
      <c r="B28" s="603"/>
      <c r="C28" s="500" t="s">
        <v>237</v>
      </c>
      <c r="D28" s="501"/>
      <c r="E28" s="595"/>
      <c r="F28" s="595"/>
      <c r="G28" s="595"/>
      <c r="H28" s="595"/>
      <c r="I28" s="595"/>
      <c r="J28" s="596"/>
      <c r="K28" s="500" t="s">
        <v>237</v>
      </c>
      <c r="L28" s="501"/>
      <c r="M28" s="595"/>
      <c r="N28" s="595"/>
      <c r="O28" s="595"/>
      <c r="P28" s="595"/>
      <c r="Q28" s="595"/>
      <c r="R28" s="596"/>
      <c r="S28" s="509"/>
      <c r="T28" s="547"/>
      <c r="U28" s="116"/>
      <c r="V28" s="116"/>
      <c r="W28" s="116"/>
      <c r="X28" s="116"/>
      <c r="Y28" s="116"/>
      <c r="Z28" s="116" t="b">
        <f>IF(E28=M28,TRUE,FALSE)</f>
        <v>1</v>
      </c>
      <c r="AA28" s="116"/>
      <c r="AG28" s="105" t="s">
        <v>405</v>
      </c>
    </row>
    <row r="29" spans="2:33" ht="19.95" customHeight="1">
      <c r="B29" s="125" t="s">
        <v>255</v>
      </c>
      <c r="C29" s="126" t="s">
        <v>671</v>
      </c>
      <c r="D29" s="469" t="s">
        <v>406</v>
      </c>
      <c r="E29" s="469"/>
      <c r="F29" s="469"/>
      <c r="G29" s="469"/>
      <c r="H29" s="469"/>
      <c r="I29" s="469"/>
      <c r="J29" s="469"/>
      <c r="K29" s="126" t="s">
        <v>671</v>
      </c>
      <c r="L29" s="469" t="s">
        <v>406</v>
      </c>
      <c r="M29" s="469"/>
      <c r="N29" s="469"/>
      <c r="O29" s="469"/>
      <c r="P29" s="469"/>
      <c r="Q29" s="469"/>
      <c r="R29" s="469"/>
      <c r="S29" s="550" t="str">
        <f>IF(COUNTIF(Z29:Z37,FALSE)&lt;1,"無","有")</f>
        <v>無</v>
      </c>
      <c r="T29" s="545"/>
      <c r="U29" s="116"/>
      <c r="V29" s="116" t="b">
        <f t="shared" ref="V29:V36" si="3">IF(C29="●",TRUE,FALSE)</f>
        <v>1</v>
      </c>
      <c r="W29" s="116"/>
      <c r="X29" s="116" t="b">
        <f t="shared" ref="X29:X36" si="4">IF(K29="●",TRUE,FALSE)</f>
        <v>1</v>
      </c>
      <c r="Y29" s="116"/>
      <c r="Z29" s="116" t="b">
        <f>IF(V29=X29,TRUE,FALSE)</f>
        <v>1</v>
      </c>
      <c r="AA29" s="116"/>
      <c r="AC29" s="117" t="s">
        <v>25</v>
      </c>
      <c r="AD29" s="118" t="str">
        <f>IF(S29="有",IF(T29="","（エラー）未記入","（正常）記入済み"),"記入不要")</f>
        <v>記入不要</v>
      </c>
      <c r="AG29" s="105" t="s">
        <v>407</v>
      </c>
    </row>
    <row r="30" spans="2:33" ht="30" customHeight="1">
      <c r="B30" s="598" t="s">
        <v>408</v>
      </c>
      <c r="C30" s="127"/>
      <c r="D30" s="597" t="s">
        <v>409</v>
      </c>
      <c r="E30" s="597"/>
      <c r="F30" s="597"/>
      <c r="G30" s="597"/>
      <c r="H30" s="597"/>
      <c r="I30" s="597"/>
      <c r="J30" s="597"/>
      <c r="K30" s="127"/>
      <c r="L30" s="597" t="s">
        <v>410</v>
      </c>
      <c r="M30" s="597"/>
      <c r="N30" s="597"/>
      <c r="O30" s="597"/>
      <c r="P30" s="597"/>
      <c r="Q30" s="597"/>
      <c r="R30" s="597"/>
      <c r="S30" s="551"/>
      <c r="T30" s="546"/>
      <c r="U30" s="116"/>
      <c r="V30" s="116" t="b">
        <f t="shared" si="3"/>
        <v>0</v>
      </c>
      <c r="W30" s="116"/>
      <c r="X30" s="116" t="b">
        <f t="shared" si="4"/>
        <v>0</v>
      </c>
      <c r="Y30" s="116"/>
      <c r="Z30" s="116" t="b">
        <f t="shared" si="2"/>
        <v>1</v>
      </c>
      <c r="AA30" s="116"/>
      <c r="AG30" s="105" t="s">
        <v>411</v>
      </c>
    </row>
    <row r="31" spans="2:33" ht="30" customHeight="1">
      <c r="B31" s="598"/>
      <c r="C31" s="127"/>
      <c r="D31" s="597" t="s">
        <v>412</v>
      </c>
      <c r="E31" s="597"/>
      <c r="F31" s="597"/>
      <c r="G31" s="597"/>
      <c r="H31" s="597"/>
      <c r="I31" s="597"/>
      <c r="J31" s="597"/>
      <c r="K31" s="127"/>
      <c r="L31" s="597" t="s">
        <v>413</v>
      </c>
      <c r="M31" s="597"/>
      <c r="N31" s="597"/>
      <c r="O31" s="597"/>
      <c r="P31" s="597"/>
      <c r="Q31" s="597"/>
      <c r="R31" s="597"/>
      <c r="S31" s="551"/>
      <c r="T31" s="546"/>
      <c r="U31" s="116"/>
      <c r="V31" s="116" t="b">
        <f t="shared" si="3"/>
        <v>0</v>
      </c>
      <c r="W31" s="116"/>
      <c r="X31" s="116" t="b">
        <f t="shared" si="4"/>
        <v>0</v>
      </c>
      <c r="Y31" s="116"/>
      <c r="Z31" s="116" t="b">
        <f t="shared" si="2"/>
        <v>1</v>
      </c>
      <c r="AA31" s="116"/>
      <c r="AG31" s="105" t="s">
        <v>414</v>
      </c>
    </row>
    <row r="32" spans="2:33" ht="19.95" customHeight="1">
      <c r="B32" s="119"/>
      <c r="C32" s="127"/>
      <c r="D32" s="597" t="s">
        <v>415</v>
      </c>
      <c r="E32" s="597"/>
      <c r="F32" s="597"/>
      <c r="G32" s="597"/>
      <c r="H32" s="597"/>
      <c r="I32" s="597"/>
      <c r="J32" s="597"/>
      <c r="K32" s="127"/>
      <c r="L32" s="597" t="s">
        <v>416</v>
      </c>
      <c r="M32" s="597"/>
      <c r="N32" s="597"/>
      <c r="O32" s="597"/>
      <c r="P32" s="597"/>
      <c r="Q32" s="597"/>
      <c r="R32" s="597"/>
      <c r="S32" s="551"/>
      <c r="T32" s="546"/>
      <c r="U32" s="116"/>
      <c r="V32" s="116" t="b">
        <f t="shared" si="3"/>
        <v>0</v>
      </c>
      <c r="W32" s="116"/>
      <c r="X32" s="116" t="b">
        <f t="shared" si="4"/>
        <v>0</v>
      </c>
      <c r="Y32" s="116"/>
      <c r="Z32" s="116" t="b">
        <f t="shared" si="2"/>
        <v>1</v>
      </c>
      <c r="AA32" s="116"/>
      <c r="AG32" s="105" t="s">
        <v>417</v>
      </c>
    </row>
    <row r="33" spans="2:33" ht="30" customHeight="1">
      <c r="B33" s="119"/>
      <c r="C33" s="127"/>
      <c r="D33" s="597" t="s">
        <v>418</v>
      </c>
      <c r="E33" s="597"/>
      <c r="F33" s="597"/>
      <c r="G33" s="597"/>
      <c r="H33" s="597"/>
      <c r="I33" s="597"/>
      <c r="J33" s="597"/>
      <c r="K33" s="127"/>
      <c r="L33" s="597" t="s">
        <v>419</v>
      </c>
      <c r="M33" s="597"/>
      <c r="N33" s="597"/>
      <c r="O33" s="597"/>
      <c r="P33" s="597"/>
      <c r="Q33" s="597"/>
      <c r="R33" s="597"/>
      <c r="S33" s="551"/>
      <c r="T33" s="546"/>
      <c r="U33" s="116"/>
      <c r="V33" s="116" t="b">
        <f t="shared" si="3"/>
        <v>0</v>
      </c>
      <c r="W33" s="116"/>
      <c r="X33" s="116" t="b">
        <f t="shared" si="4"/>
        <v>0</v>
      </c>
      <c r="Y33" s="116"/>
      <c r="Z33" s="116" t="b">
        <f t="shared" si="2"/>
        <v>1</v>
      </c>
      <c r="AA33" s="116"/>
      <c r="AG33" s="105" t="s">
        <v>420</v>
      </c>
    </row>
    <row r="34" spans="2:33" ht="30" customHeight="1">
      <c r="B34" s="119"/>
      <c r="C34" s="127"/>
      <c r="D34" s="597" t="s">
        <v>421</v>
      </c>
      <c r="E34" s="597"/>
      <c r="F34" s="597"/>
      <c r="G34" s="597"/>
      <c r="H34" s="597"/>
      <c r="I34" s="597"/>
      <c r="J34" s="597"/>
      <c r="K34" s="127"/>
      <c r="L34" s="597" t="s">
        <v>422</v>
      </c>
      <c r="M34" s="597"/>
      <c r="N34" s="597"/>
      <c r="O34" s="597"/>
      <c r="P34" s="597"/>
      <c r="Q34" s="597"/>
      <c r="R34" s="597"/>
      <c r="S34" s="551"/>
      <c r="T34" s="546"/>
      <c r="U34" s="116"/>
      <c r="V34" s="116" t="b">
        <f t="shared" si="3"/>
        <v>0</v>
      </c>
      <c r="W34" s="116"/>
      <c r="X34" s="116" t="b">
        <f t="shared" si="4"/>
        <v>0</v>
      </c>
      <c r="Y34" s="116"/>
      <c r="Z34" s="116" t="b">
        <f t="shared" si="2"/>
        <v>1</v>
      </c>
      <c r="AA34" s="116"/>
      <c r="AG34" s="105" t="s">
        <v>423</v>
      </c>
    </row>
    <row r="35" spans="2:33" ht="30" customHeight="1">
      <c r="B35" s="119"/>
      <c r="C35" s="127"/>
      <c r="D35" s="597" t="s">
        <v>424</v>
      </c>
      <c r="E35" s="597"/>
      <c r="F35" s="597"/>
      <c r="G35" s="597"/>
      <c r="H35" s="597"/>
      <c r="I35" s="597"/>
      <c r="J35" s="597"/>
      <c r="K35" s="127"/>
      <c r="L35" s="597" t="s">
        <v>424</v>
      </c>
      <c r="M35" s="597"/>
      <c r="N35" s="597"/>
      <c r="O35" s="597"/>
      <c r="P35" s="597"/>
      <c r="Q35" s="597"/>
      <c r="R35" s="597"/>
      <c r="S35" s="551"/>
      <c r="T35" s="546"/>
      <c r="U35" s="116"/>
      <c r="V35" s="116" t="b">
        <f t="shared" si="3"/>
        <v>0</v>
      </c>
      <c r="W35" s="116"/>
      <c r="X35" s="116" t="b">
        <f t="shared" si="4"/>
        <v>0</v>
      </c>
      <c r="Y35" s="116"/>
      <c r="Z35" s="116" t="b">
        <f t="shared" si="2"/>
        <v>1</v>
      </c>
      <c r="AA35" s="116"/>
      <c r="AG35" s="105" t="s">
        <v>425</v>
      </c>
    </row>
    <row r="36" spans="2:33" ht="24" customHeight="1">
      <c r="B36" s="119"/>
      <c r="C36" s="128"/>
      <c r="D36" s="599" t="s">
        <v>426</v>
      </c>
      <c r="E36" s="599"/>
      <c r="F36" s="599"/>
      <c r="G36" s="599"/>
      <c r="H36" s="599"/>
      <c r="I36" s="599"/>
      <c r="J36" s="599"/>
      <c r="K36" s="128"/>
      <c r="L36" s="599" t="s">
        <v>426</v>
      </c>
      <c r="M36" s="599"/>
      <c r="N36" s="599"/>
      <c r="O36" s="599"/>
      <c r="P36" s="599"/>
      <c r="Q36" s="599"/>
      <c r="R36" s="599"/>
      <c r="S36" s="551"/>
      <c r="T36" s="546"/>
      <c r="U36" s="116"/>
      <c r="V36" s="116" t="b">
        <f t="shared" si="3"/>
        <v>0</v>
      </c>
      <c r="W36" s="116"/>
      <c r="X36" s="116" t="b">
        <f t="shared" si="4"/>
        <v>0</v>
      </c>
      <c r="Y36" s="116"/>
      <c r="Z36" s="116" t="b">
        <f>IF(V36=X36,TRUE,FALSE)</f>
        <v>1</v>
      </c>
      <c r="AA36" s="116"/>
      <c r="AG36" s="105" t="s">
        <v>427</v>
      </c>
    </row>
    <row r="37" spans="2:33" ht="19.95" customHeight="1">
      <c r="B37" s="123"/>
      <c r="C37" s="500" t="s">
        <v>237</v>
      </c>
      <c r="D37" s="501"/>
      <c r="E37" s="595"/>
      <c r="F37" s="595"/>
      <c r="G37" s="595"/>
      <c r="H37" s="595"/>
      <c r="I37" s="595"/>
      <c r="J37" s="596"/>
      <c r="K37" s="500" t="s">
        <v>237</v>
      </c>
      <c r="L37" s="501"/>
      <c r="M37" s="595"/>
      <c r="N37" s="595"/>
      <c r="O37" s="595"/>
      <c r="P37" s="595"/>
      <c r="Q37" s="595"/>
      <c r="R37" s="596"/>
      <c r="S37" s="558"/>
      <c r="T37" s="547"/>
      <c r="U37" s="116"/>
      <c r="V37" s="116"/>
      <c r="W37" s="116"/>
      <c r="X37" s="116"/>
      <c r="Y37" s="116"/>
      <c r="Z37" s="116" t="b">
        <f>IF(E37=M37,TRUE,FALSE)</f>
        <v>1</v>
      </c>
      <c r="AA37" s="116"/>
      <c r="AG37" s="105" t="s">
        <v>428</v>
      </c>
    </row>
    <row r="38" spans="2:33" ht="19.95" customHeight="1">
      <c r="B38" s="125" t="s">
        <v>264</v>
      </c>
      <c r="C38" s="127"/>
      <c r="D38" s="590" t="s">
        <v>106</v>
      </c>
      <c r="E38" s="590"/>
      <c r="F38" s="590"/>
      <c r="G38" s="590"/>
      <c r="H38" s="590"/>
      <c r="I38" s="590"/>
      <c r="J38" s="591"/>
      <c r="K38" s="127"/>
      <c r="L38" s="590" t="s">
        <v>106</v>
      </c>
      <c r="M38" s="590"/>
      <c r="N38" s="590"/>
      <c r="O38" s="590"/>
      <c r="P38" s="590"/>
      <c r="Q38" s="590"/>
      <c r="R38" s="591"/>
      <c r="S38" s="551" t="str">
        <f>IF(COUNTIF(Z38:Z46,FALSE)&lt;1,"無","有")</f>
        <v>有</v>
      </c>
      <c r="T38" s="546" t="s">
        <v>680</v>
      </c>
      <c r="U38" s="116"/>
      <c r="V38" s="116" t="b">
        <f t="shared" ref="V38:V45" si="5">IF(C38="●",TRUE,FALSE)</f>
        <v>0</v>
      </c>
      <c r="W38" s="116"/>
      <c r="X38" s="116" t="b">
        <f t="shared" ref="X38:X45" si="6">IF(K38="●",TRUE,FALSE)</f>
        <v>0</v>
      </c>
      <c r="Y38" s="116"/>
      <c r="Z38" s="116" t="b">
        <f>IF(V38=X38,TRUE,FALSE)</f>
        <v>1</v>
      </c>
      <c r="AA38" s="116"/>
      <c r="AC38" s="117" t="s">
        <v>25</v>
      </c>
      <c r="AD38" s="118" t="str">
        <f>IF(S38="有",IF(T38="","（エラー）未記入","（正常）記入済み"),"記入不要")</f>
        <v>（正常）記入済み</v>
      </c>
      <c r="AG38" s="105" t="s">
        <v>429</v>
      </c>
    </row>
    <row r="39" spans="2:33" ht="30" customHeight="1">
      <c r="B39" s="119"/>
      <c r="C39" s="127"/>
      <c r="D39" s="592" t="s">
        <v>430</v>
      </c>
      <c r="E39" s="590"/>
      <c r="F39" s="590"/>
      <c r="G39" s="590"/>
      <c r="H39" s="590"/>
      <c r="I39" s="590"/>
      <c r="J39" s="591"/>
      <c r="K39" s="127"/>
      <c r="L39" s="592" t="s">
        <v>430</v>
      </c>
      <c r="M39" s="592"/>
      <c r="N39" s="590"/>
      <c r="O39" s="590"/>
      <c r="P39" s="590"/>
      <c r="Q39" s="590"/>
      <c r="R39" s="591"/>
      <c r="S39" s="551"/>
      <c r="T39" s="546"/>
      <c r="U39" s="116"/>
      <c r="V39" s="116" t="b">
        <f t="shared" si="5"/>
        <v>0</v>
      </c>
      <c r="W39" s="116"/>
      <c r="X39" s="116" t="b">
        <f t="shared" si="6"/>
        <v>0</v>
      </c>
      <c r="Y39" s="116"/>
      <c r="Z39" s="116" t="b">
        <f t="shared" ref="Z39:Z44" si="7">IF(V39=X39,TRUE,FALSE)</f>
        <v>1</v>
      </c>
      <c r="AA39" s="116"/>
      <c r="AG39" s="105" t="s">
        <v>431</v>
      </c>
    </row>
    <row r="40" spans="2:33" ht="19.95" customHeight="1">
      <c r="B40" s="119"/>
      <c r="C40" s="127"/>
      <c r="D40" s="590" t="s">
        <v>102</v>
      </c>
      <c r="E40" s="590"/>
      <c r="F40" s="590"/>
      <c r="G40" s="590"/>
      <c r="H40" s="590"/>
      <c r="I40" s="590"/>
      <c r="J40" s="591"/>
      <c r="K40" s="127"/>
      <c r="L40" s="590" t="s">
        <v>102</v>
      </c>
      <c r="M40" s="590"/>
      <c r="N40" s="590"/>
      <c r="O40" s="590"/>
      <c r="P40" s="590"/>
      <c r="Q40" s="590"/>
      <c r="R40" s="591"/>
      <c r="S40" s="551"/>
      <c r="T40" s="546"/>
      <c r="U40" s="116"/>
      <c r="V40" s="116" t="b">
        <f t="shared" si="5"/>
        <v>0</v>
      </c>
      <c r="W40" s="116"/>
      <c r="X40" s="116" t="b">
        <f t="shared" si="6"/>
        <v>0</v>
      </c>
      <c r="Y40" s="116"/>
      <c r="Z40" s="116" t="b">
        <f t="shared" si="7"/>
        <v>1</v>
      </c>
      <c r="AA40" s="116"/>
      <c r="AG40" s="105" t="s">
        <v>432</v>
      </c>
    </row>
    <row r="41" spans="2:33" ht="19.95" customHeight="1">
      <c r="B41" s="119"/>
      <c r="C41" s="127"/>
      <c r="D41" s="590" t="s">
        <v>77</v>
      </c>
      <c r="E41" s="590"/>
      <c r="F41" s="590"/>
      <c r="G41" s="590"/>
      <c r="H41" s="590"/>
      <c r="I41" s="590"/>
      <c r="J41" s="591"/>
      <c r="K41" s="127"/>
      <c r="L41" s="590" t="s">
        <v>77</v>
      </c>
      <c r="M41" s="590"/>
      <c r="N41" s="590"/>
      <c r="O41" s="590"/>
      <c r="P41" s="590"/>
      <c r="Q41" s="590"/>
      <c r="R41" s="591"/>
      <c r="S41" s="551"/>
      <c r="T41" s="546"/>
      <c r="U41" s="116"/>
      <c r="V41" s="116" t="b">
        <f t="shared" si="5"/>
        <v>0</v>
      </c>
      <c r="W41" s="116"/>
      <c r="X41" s="116" t="b">
        <f t="shared" si="6"/>
        <v>0</v>
      </c>
      <c r="Y41" s="116"/>
      <c r="Z41" s="116" t="b">
        <f t="shared" si="7"/>
        <v>1</v>
      </c>
      <c r="AA41" s="116"/>
      <c r="AG41" s="105" t="s">
        <v>433</v>
      </c>
    </row>
    <row r="42" spans="2:33" ht="19.95" customHeight="1">
      <c r="B42" s="119"/>
      <c r="C42" s="127"/>
      <c r="D42" s="590" t="s">
        <v>85</v>
      </c>
      <c r="E42" s="590"/>
      <c r="F42" s="590"/>
      <c r="G42" s="590"/>
      <c r="H42" s="590"/>
      <c r="I42" s="590"/>
      <c r="J42" s="591"/>
      <c r="K42" s="127"/>
      <c r="L42" s="590" t="s">
        <v>85</v>
      </c>
      <c r="M42" s="590"/>
      <c r="N42" s="590"/>
      <c r="O42" s="590"/>
      <c r="P42" s="590"/>
      <c r="Q42" s="590"/>
      <c r="R42" s="591"/>
      <c r="S42" s="551"/>
      <c r="T42" s="546"/>
      <c r="U42" s="116"/>
      <c r="V42" s="116" t="b">
        <f t="shared" si="5"/>
        <v>0</v>
      </c>
      <c r="W42" s="116"/>
      <c r="X42" s="116" t="b">
        <f t="shared" si="6"/>
        <v>0</v>
      </c>
      <c r="Y42" s="116"/>
      <c r="Z42" s="116" t="b">
        <f>IF(V42=X42,TRUE,FALSE)</f>
        <v>1</v>
      </c>
      <c r="AA42" s="116"/>
      <c r="AG42" s="105" t="s">
        <v>434</v>
      </c>
    </row>
    <row r="43" spans="2:33" ht="19.95" customHeight="1">
      <c r="B43" s="119"/>
      <c r="C43" s="127"/>
      <c r="D43" s="590" t="s">
        <v>92</v>
      </c>
      <c r="E43" s="590"/>
      <c r="F43" s="590"/>
      <c r="G43" s="590"/>
      <c r="H43" s="590"/>
      <c r="I43" s="590"/>
      <c r="J43" s="591"/>
      <c r="K43" s="127"/>
      <c r="L43" s="590" t="s">
        <v>92</v>
      </c>
      <c r="M43" s="590"/>
      <c r="N43" s="590"/>
      <c r="O43" s="590"/>
      <c r="P43" s="590"/>
      <c r="Q43" s="590"/>
      <c r="R43" s="591"/>
      <c r="S43" s="551"/>
      <c r="T43" s="546"/>
      <c r="U43" s="116"/>
      <c r="V43" s="116" t="b">
        <f t="shared" si="5"/>
        <v>0</v>
      </c>
      <c r="W43" s="116"/>
      <c r="X43" s="116" t="b">
        <f t="shared" si="6"/>
        <v>0</v>
      </c>
      <c r="Y43" s="116"/>
      <c r="Z43" s="116" t="b">
        <f t="shared" si="7"/>
        <v>1</v>
      </c>
      <c r="AA43" s="116"/>
      <c r="AG43" s="105" t="s">
        <v>435</v>
      </c>
    </row>
    <row r="44" spans="2:33" ht="19.95" customHeight="1">
      <c r="B44" s="119"/>
      <c r="C44" s="127" t="s">
        <v>671</v>
      </c>
      <c r="D44" s="590" t="s">
        <v>99</v>
      </c>
      <c r="E44" s="590"/>
      <c r="F44" s="590"/>
      <c r="G44" s="590"/>
      <c r="H44" s="590"/>
      <c r="I44" s="590"/>
      <c r="J44" s="591"/>
      <c r="K44" s="127" t="s">
        <v>671</v>
      </c>
      <c r="L44" s="590" t="s">
        <v>99</v>
      </c>
      <c r="M44" s="590"/>
      <c r="N44" s="590"/>
      <c r="O44" s="590"/>
      <c r="P44" s="590"/>
      <c r="Q44" s="590"/>
      <c r="R44" s="591"/>
      <c r="S44" s="551"/>
      <c r="T44" s="546"/>
      <c r="U44" s="116"/>
      <c r="V44" s="116" t="b">
        <f t="shared" si="5"/>
        <v>1</v>
      </c>
      <c r="W44" s="116"/>
      <c r="X44" s="116" t="b">
        <f t="shared" si="6"/>
        <v>1</v>
      </c>
      <c r="Y44" s="116"/>
      <c r="Z44" s="116" t="b">
        <f t="shared" si="7"/>
        <v>1</v>
      </c>
      <c r="AA44" s="116"/>
      <c r="AG44" s="105" t="s">
        <v>436</v>
      </c>
    </row>
    <row r="45" spans="2:33" ht="19.95" customHeight="1">
      <c r="B45" s="119"/>
      <c r="C45" s="128"/>
      <c r="D45" s="593" t="s">
        <v>252</v>
      </c>
      <c r="E45" s="593"/>
      <c r="F45" s="593"/>
      <c r="G45" s="593"/>
      <c r="H45" s="593"/>
      <c r="I45" s="593"/>
      <c r="J45" s="594"/>
      <c r="K45" s="128" t="s">
        <v>671</v>
      </c>
      <c r="L45" s="593" t="s">
        <v>252</v>
      </c>
      <c r="M45" s="593"/>
      <c r="N45" s="593"/>
      <c r="O45" s="593"/>
      <c r="P45" s="593"/>
      <c r="Q45" s="593"/>
      <c r="R45" s="594"/>
      <c r="S45" s="551"/>
      <c r="T45" s="546"/>
      <c r="U45" s="116"/>
      <c r="V45" s="116" t="b">
        <f t="shared" si="5"/>
        <v>0</v>
      </c>
      <c r="W45" s="116"/>
      <c r="X45" s="116" t="b">
        <f t="shared" si="6"/>
        <v>1</v>
      </c>
      <c r="Y45" s="116"/>
      <c r="Z45" s="116" t="b">
        <f>IF(V45=X45,TRUE,FALSE)</f>
        <v>0</v>
      </c>
      <c r="AA45" s="116"/>
      <c r="AG45" s="105" t="s">
        <v>437</v>
      </c>
    </row>
    <row r="46" spans="2:33" ht="19.95" customHeight="1">
      <c r="B46" s="119"/>
      <c r="C46" s="500" t="s">
        <v>237</v>
      </c>
      <c r="D46" s="501"/>
      <c r="E46" s="595"/>
      <c r="F46" s="595"/>
      <c r="G46" s="595"/>
      <c r="H46" s="595"/>
      <c r="I46" s="595"/>
      <c r="J46" s="596"/>
      <c r="K46" s="500" t="s">
        <v>237</v>
      </c>
      <c r="L46" s="501"/>
      <c r="M46" s="595"/>
      <c r="N46" s="595"/>
      <c r="O46" s="595"/>
      <c r="P46" s="595"/>
      <c r="Q46" s="595"/>
      <c r="R46" s="596"/>
      <c r="S46" s="558"/>
      <c r="T46" s="547"/>
      <c r="U46" s="116"/>
      <c r="V46" s="116"/>
      <c r="W46" s="116"/>
      <c r="X46" s="116"/>
      <c r="Y46" s="116"/>
      <c r="Z46" s="116" t="b">
        <f>IF(E46=M46,TRUE,FALSE)</f>
        <v>1</v>
      </c>
      <c r="AA46" s="116"/>
      <c r="AG46" s="105" t="s">
        <v>438</v>
      </c>
    </row>
    <row r="47" spans="2:33" ht="19.95" customHeight="1">
      <c r="B47" s="125" t="s">
        <v>266</v>
      </c>
      <c r="C47" s="340" t="s">
        <v>439</v>
      </c>
      <c r="D47" s="114"/>
      <c r="E47" s="114"/>
      <c r="F47" s="114"/>
      <c r="G47" s="114"/>
      <c r="H47" s="114"/>
      <c r="I47" s="114"/>
      <c r="J47" s="115"/>
      <c r="K47" s="340" t="s">
        <v>439</v>
      </c>
      <c r="L47" s="114"/>
      <c r="M47" s="114"/>
      <c r="N47" s="114"/>
      <c r="O47" s="114"/>
      <c r="P47" s="114"/>
      <c r="Q47" s="114"/>
      <c r="R47" s="115"/>
      <c r="S47" s="550" t="str">
        <f>IF(COUNTIF(Z48:Z58,FALSE)&lt;1,"無","有")</f>
        <v>無</v>
      </c>
      <c r="T47" s="545"/>
      <c r="U47" s="116"/>
      <c r="V47" s="116"/>
      <c r="W47" s="116"/>
      <c r="X47" s="116"/>
      <c r="Y47" s="116"/>
      <c r="Z47" s="116"/>
      <c r="AA47" s="116"/>
      <c r="AC47" s="117" t="s">
        <v>25</v>
      </c>
      <c r="AD47" s="118" t="str">
        <f>IF(S47="有",IF(T47="","（エラー）未記入","（正常）記入済み"),"記入不要")</f>
        <v>記入不要</v>
      </c>
      <c r="AG47" s="105" t="s">
        <v>440</v>
      </c>
    </row>
    <row r="48" spans="2:33" ht="19.95" customHeight="1">
      <c r="B48" s="119"/>
      <c r="D48" s="129" t="s">
        <v>441</v>
      </c>
      <c r="E48" s="341"/>
      <c r="F48" s="586" t="s">
        <v>681</v>
      </c>
      <c r="G48" s="586"/>
      <c r="H48" s="586"/>
      <c r="I48" s="586"/>
      <c r="J48" s="587"/>
      <c r="L48" s="129" t="s">
        <v>441</v>
      </c>
      <c r="M48" s="341"/>
      <c r="N48" s="586" t="s">
        <v>681</v>
      </c>
      <c r="O48" s="586"/>
      <c r="P48" s="586"/>
      <c r="Q48" s="586"/>
      <c r="R48" s="587"/>
      <c r="S48" s="551"/>
      <c r="T48" s="546"/>
      <c r="U48" s="116"/>
      <c r="V48" s="116"/>
      <c r="W48" s="116"/>
      <c r="X48" s="116"/>
      <c r="Y48" s="116"/>
      <c r="Z48" s="116" t="b">
        <f>IF(F48=N48,TRUE,FALSE)</f>
        <v>1</v>
      </c>
      <c r="AA48" s="116"/>
      <c r="AG48" s="105" t="s">
        <v>442</v>
      </c>
    </row>
    <row r="49" spans="2:33" ht="19.95" customHeight="1">
      <c r="B49" s="119"/>
      <c r="D49" s="129" t="s">
        <v>443</v>
      </c>
      <c r="E49" s="341"/>
      <c r="F49" s="588" t="s">
        <v>682</v>
      </c>
      <c r="G49" s="588"/>
      <c r="H49" s="588"/>
      <c r="I49" s="588"/>
      <c r="J49" s="589"/>
      <c r="L49" s="129" t="s">
        <v>443</v>
      </c>
      <c r="M49" s="341"/>
      <c r="N49" s="588" t="s">
        <v>682</v>
      </c>
      <c r="O49" s="588"/>
      <c r="P49" s="588"/>
      <c r="Q49" s="588"/>
      <c r="R49" s="589"/>
      <c r="S49" s="551"/>
      <c r="T49" s="546"/>
      <c r="U49" s="116"/>
      <c r="V49" s="116"/>
      <c r="W49" s="116"/>
      <c r="X49" s="116"/>
      <c r="Y49" s="116"/>
      <c r="Z49" s="116" t="b">
        <f>IF(F49=N49,TRUE,FALSE)</f>
        <v>1</v>
      </c>
      <c r="AA49" s="116"/>
      <c r="AG49" s="105" t="s">
        <v>444</v>
      </c>
    </row>
    <row r="50" spans="2:33" ht="19.95" hidden="1" customHeight="1" outlineLevel="1">
      <c r="B50" s="119"/>
      <c r="C50" s="340" t="s">
        <v>445</v>
      </c>
      <c r="D50" s="340"/>
      <c r="E50" s="340"/>
      <c r="F50" s="340"/>
      <c r="G50" s="340"/>
      <c r="H50" s="340"/>
      <c r="I50" s="340"/>
      <c r="J50" s="340"/>
      <c r="K50" s="339" t="s">
        <v>445</v>
      </c>
      <c r="L50" s="340"/>
      <c r="M50" s="340"/>
      <c r="N50" s="340"/>
      <c r="O50" s="340"/>
      <c r="P50" s="340"/>
      <c r="Q50" s="340"/>
      <c r="R50" s="340"/>
      <c r="S50" s="551"/>
      <c r="T50" s="546"/>
      <c r="U50" s="116"/>
      <c r="V50" s="116"/>
      <c r="W50" s="116"/>
      <c r="X50" s="116"/>
      <c r="Y50" s="116"/>
      <c r="Z50" s="116"/>
      <c r="AA50" s="116"/>
      <c r="AC50" s="117"/>
      <c r="AD50" s="118"/>
      <c r="AG50" s="105" t="s">
        <v>446</v>
      </c>
    </row>
    <row r="51" spans="2:33" ht="19.95" hidden="1" customHeight="1" outlineLevel="1">
      <c r="B51" s="119"/>
      <c r="D51" s="129" t="s">
        <v>441</v>
      </c>
      <c r="E51" s="341"/>
      <c r="F51" s="586"/>
      <c r="G51" s="586"/>
      <c r="H51" s="586"/>
      <c r="I51" s="586"/>
      <c r="J51" s="587"/>
      <c r="L51" s="129" t="s">
        <v>441</v>
      </c>
      <c r="M51" s="341"/>
      <c r="N51" s="586"/>
      <c r="O51" s="586"/>
      <c r="P51" s="586"/>
      <c r="Q51" s="586"/>
      <c r="R51" s="587"/>
      <c r="S51" s="551"/>
      <c r="T51" s="546"/>
      <c r="U51" s="116"/>
      <c r="V51" s="116"/>
      <c r="W51" s="116"/>
      <c r="X51" s="116"/>
      <c r="Y51" s="116"/>
      <c r="Z51" s="116" t="b">
        <f>IF(F51=N51,TRUE,FALSE)</f>
        <v>1</v>
      </c>
      <c r="AA51" s="116"/>
      <c r="AG51" s="105" t="s">
        <v>447</v>
      </c>
    </row>
    <row r="52" spans="2:33" ht="19.95" hidden="1" customHeight="1" outlineLevel="1">
      <c r="B52" s="119"/>
      <c r="C52" s="337"/>
      <c r="D52" s="130" t="s">
        <v>443</v>
      </c>
      <c r="E52" s="131"/>
      <c r="F52" s="588"/>
      <c r="G52" s="588"/>
      <c r="H52" s="588"/>
      <c r="I52" s="588"/>
      <c r="J52" s="589"/>
      <c r="K52" s="338"/>
      <c r="L52" s="130" t="s">
        <v>443</v>
      </c>
      <c r="M52" s="131"/>
      <c r="N52" s="588"/>
      <c r="O52" s="588"/>
      <c r="P52" s="588"/>
      <c r="Q52" s="588"/>
      <c r="R52" s="589"/>
      <c r="S52" s="551"/>
      <c r="T52" s="546"/>
      <c r="U52" s="116"/>
      <c r="V52" s="116"/>
      <c r="W52" s="116"/>
      <c r="X52" s="116"/>
      <c r="Y52" s="116"/>
      <c r="Z52" s="116" t="b">
        <f>IF(F52=N52,TRUE,FALSE)</f>
        <v>1</v>
      </c>
      <c r="AA52" s="116"/>
      <c r="AG52" s="105" t="s">
        <v>448</v>
      </c>
    </row>
    <row r="53" spans="2:33" ht="19.95" hidden="1" customHeight="1" outlineLevel="1">
      <c r="B53" s="119"/>
      <c r="C53" s="340" t="s">
        <v>449</v>
      </c>
      <c r="D53" s="340"/>
      <c r="E53" s="340"/>
      <c r="F53" s="340"/>
      <c r="G53" s="340"/>
      <c r="H53" s="340"/>
      <c r="I53" s="340"/>
      <c r="J53" s="340"/>
      <c r="K53" s="339" t="s">
        <v>449</v>
      </c>
      <c r="L53" s="340"/>
      <c r="M53" s="340"/>
      <c r="N53" s="340"/>
      <c r="O53" s="340"/>
      <c r="P53" s="340"/>
      <c r="Q53" s="340"/>
      <c r="R53" s="340"/>
      <c r="S53" s="551"/>
      <c r="T53" s="546"/>
      <c r="U53" s="116"/>
      <c r="V53" s="116"/>
      <c r="W53" s="116"/>
      <c r="X53" s="116"/>
      <c r="Y53" s="116"/>
      <c r="Z53" s="116"/>
      <c r="AA53" s="116"/>
      <c r="AC53" s="117"/>
      <c r="AD53" s="118"/>
      <c r="AG53" s="105" t="s">
        <v>450</v>
      </c>
    </row>
    <row r="54" spans="2:33" ht="19.95" hidden="1" customHeight="1" outlineLevel="1">
      <c r="B54" s="119"/>
      <c r="D54" s="129" t="s">
        <v>441</v>
      </c>
      <c r="E54" s="341"/>
      <c r="F54" s="586"/>
      <c r="G54" s="586"/>
      <c r="H54" s="586"/>
      <c r="I54" s="586"/>
      <c r="J54" s="587"/>
      <c r="L54" s="129" t="s">
        <v>441</v>
      </c>
      <c r="M54" s="341"/>
      <c r="N54" s="586"/>
      <c r="O54" s="586"/>
      <c r="P54" s="586"/>
      <c r="Q54" s="586"/>
      <c r="R54" s="587"/>
      <c r="S54" s="551"/>
      <c r="T54" s="546"/>
      <c r="U54" s="116"/>
      <c r="V54" s="116"/>
      <c r="W54" s="116"/>
      <c r="X54" s="116"/>
      <c r="Y54" s="116"/>
      <c r="Z54" s="116" t="b">
        <f>IF(F54=N54,TRUE,FALSE)</f>
        <v>1</v>
      </c>
      <c r="AA54" s="116"/>
      <c r="AG54" s="105" t="s">
        <v>451</v>
      </c>
    </row>
    <row r="55" spans="2:33" ht="19.95" hidden="1" customHeight="1" outlineLevel="1">
      <c r="B55" s="119"/>
      <c r="C55" s="337"/>
      <c r="D55" s="130" t="s">
        <v>443</v>
      </c>
      <c r="E55" s="131"/>
      <c r="F55" s="588"/>
      <c r="G55" s="588"/>
      <c r="H55" s="588"/>
      <c r="I55" s="588"/>
      <c r="J55" s="589"/>
      <c r="K55" s="338"/>
      <c r="L55" s="130" t="s">
        <v>443</v>
      </c>
      <c r="M55" s="131"/>
      <c r="N55" s="588"/>
      <c r="O55" s="588"/>
      <c r="P55" s="588"/>
      <c r="Q55" s="588"/>
      <c r="R55" s="589"/>
      <c r="S55" s="551"/>
      <c r="T55" s="546"/>
      <c r="U55" s="116"/>
      <c r="V55" s="116"/>
      <c r="W55" s="116"/>
      <c r="X55" s="116"/>
      <c r="Y55" s="116"/>
      <c r="Z55" s="116" t="b">
        <f>IF(F55=N55,TRUE,FALSE)</f>
        <v>1</v>
      </c>
      <c r="AA55" s="116"/>
      <c r="AG55" s="105" t="s">
        <v>452</v>
      </c>
    </row>
    <row r="56" spans="2:33" ht="19.95" hidden="1" customHeight="1" outlineLevel="1">
      <c r="B56" s="119"/>
      <c r="C56" s="340" t="s">
        <v>453</v>
      </c>
      <c r="D56" s="340"/>
      <c r="E56" s="340"/>
      <c r="F56" s="340"/>
      <c r="G56" s="340"/>
      <c r="H56" s="340"/>
      <c r="I56" s="340"/>
      <c r="J56" s="340"/>
      <c r="K56" s="339" t="s">
        <v>453</v>
      </c>
      <c r="L56" s="340"/>
      <c r="M56" s="340"/>
      <c r="N56" s="340"/>
      <c r="O56" s="340"/>
      <c r="P56" s="340"/>
      <c r="Q56" s="340"/>
      <c r="R56" s="340"/>
      <c r="S56" s="551"/>
      <c r="T56" s="546"/>
      <c r="U56" s="116"/>
      <c r="V56" s="116"/>
      <c r="W56" s="116"/>
      <c r="X56" s="116"/>
      <c r="Y56" s="116"/>
      <c r="Z56" s="116"/>
      <c r="AA56" s="116"/>
      <c r="AC56" s="117"/>
      <c r="AD56" s="118"/>
      <c r="AG56" s="105" t="s">
        <v>454</v>
      </c>
    </row>
    <row r="57" spans="2:33" ht="19.95" hidden="1" customHeight="1" outlineLevel="1">
      <c r="B57" s="119"/>
      <c r="D57" s="129" t="s">
        <v>441</v>
      </c>
      <c r="E57" s="341"/>
      <c r="F57" s="586"/>
      <c r="G57" s="586"/>
      <c r="H57" s="586"/>
      <c r="I57" s="586"/>
      <c r="J57" s="587"/>
      <c r="L57" s="129" t="s">
        <v>441</v>
      </c>
      <c r="M57" s="341"/>
      <c r="N57" s="586"/>
      <c r="O57" s="586"/>
      <c r="P57" s="586"/>
      <c r="Q57" s="586"/>
      <c r="R57" s="587"/>
      <c r="S57" s="551"/>
      <c r="T57" s="546"/>
      <c r="U57" s="116"/>
      <c r="V57" s="116"/>
      <c r="W57" s="116"/>
      <c r="X57" s="116"/>
      <c r="Y57" s="116"/>
      <c r="Z57" s="116" t="b">
        <f>IF(F57=N57,TRUE,FALSE)</f>
        <v>1</v>
      </c>
      <c r="AA57" s="116"/>
      <c r="AG57" s="105" t="s">
        <v>455</v>
      </c>
    </row>
    <row r="58" spans="2:33" ht="19.95" hidden="1" customHeight="1" outlineLevel="1">
      <c r="B58" s="123"/>
      <c r="C58" s="337"/>
      <c r="D58" s="130" t="s">
        <v>443</v>
      </c>
      <c r="E58" s="131"/>
      <c r="F58" s="588"/>
      <c r="G58" s="588"/>
      <c r="H58" s="588"/>
      <c r="I58" s="588"/>
      <c r="J58" s="589"/>
      <c r="K58" s="338"/>
      <c r="L58" s="130" t="s">
        <v>443</v>
      </c>
      <c r="M58" s="131"/>
      <c r="N58" s="588"/>
      <c r="O58" s="588"/>
      <c r="P58" s="588"/>
      <c r="Q58" s="588"/>
      <c r="R58" s="589"/>
      <c r="S58" s="558"/>
      <c r="T58" s="547"/>
      <c r="U58" s="116"/>
      <c r="V58" s="116"/>
      <c r="W58" s="116"/>
      <c r="X58" s="116"/>
      <c r="Y58" s="116"/>
      <c r="Z58" s="116" t="b">
        <f>IF(F58=N58,TRUE,FALSE)</f>
        <v>1</v>
      </c>
      <c r="AA58" s="116"/>
      <c r="AG58" s="105" t="s">
        <v>456</v>
      </c>
    </row>
    <row r="59" spans="2:33" ht="19.95" customHeight="1" collapsed="1">
      <c r="B59" s="125" t="s">
        <v>457</v>
      </c>
      <c r="C59" s="582" t="s">
        <v>458</v>
      </c>
      <c r="D59" s="583"/>
      <c r="E59" s="584" t="s">
        <v>683</v>
      </c>
      <c r="F59" s="584"/>
      <c r="G59" s="584"/>
      <c r="H59" s="584"/>
      <c r="I59" s="584"/>
      <c r="J59" s="585"/>
      <c r="K59" s="582" t="s">
        <v>458</v>
      </c>
      <c r="L59" s="583"/>
      <c r="M59" s="584" t="s">
        <v>684</v>
      </c>
      <c r="N59" s="584"/>
      <c r="O59" s="584"/>
      <c r="P59" s="584"/>
      <c r="Q59" s="584"/>
      <c r="R59" s="585"/>
      <c r="S59" s="550" t="str">
        <f>IF(COUNTIF(Z59:Z60,FALSE)&lt;1,"無","有")</f>
        <v>有</v>
      </c>
      <c r="T59" s="545" t="s">
        <v>685</v>
      </c>
      <c r="U59" s="116"/>
      <c r="V59" s="116"/>
      <c r="W59" s="116"/>
      <c r="X59" s="116"/>
      <c r="Y59" s="116"/>
      <c r="Z59" s="116" t="b">
        <f>IF(E59=M59,TRUE,FALSE)</f>
        <v>0</v>
      </c>
      <c r="AA59" s="116"/>
      <c r="AC59" s="117" t="s">
        <v>25</v>
      </c>
      <c r="AD59" s="118" t="str">
        <f>IF(S59="有",IF(T59="","（エラー）未記入","（正常）記入済み"),"記入不要")</f>
        <v>（正常）記入済み</v>
      </c>
      <c r="AG59" s="105" t="s">
        <v>459</v>
      </c>
    </row>
    <row r="60" spans="2:33" ht="19.95" customHeight="1">
      <c r="B60" s="123"/>
      <c r="C60" s="578" t="s">
        <v>460</v>
      </c>
      <c r="D60" s="579"/>
      <c r="E60" s="580" t="s">
        <v>683</v>
      </c>
      <c r="F60" s="580"/>
      <c r="G60" s="580"/>
      <c r="H60" s="580"/>
      <c r="I60" s="580"/>
      <c r="J60" s="581"/>
      <c r="K60" s="578" t="s">
        <v>460</v>
      </c>
      <c r="L60" s="579"/>
      <c r="M60" s="580" t="s">
        <v>684</v>
      </c>
      <c r="N60" s="580"/>
      <c r="O60" s="580"/>
      <c r="P60" s="580"/>
      <c r="Q60" s="580"/>
      <c r="R60" s="581"/>
      <c r="S60" s="558"/>
      <c r="T60" s="547"/>
      <c r="U60" s="116"/>
      <c r="V60" s="116"/>
      <c r="W60" s="116"/>
      <c r="X60" s="116"/>
      <c r="Y60" s="116"/>
      <c r="Z60" s="116" t="b">
        <f>IF(E60=M60,TRUE,FALSE)</f>
        <v>0</v>
      </c>
      <c r="AA60" s="116"/>
      <c r="AG60" s="105" t="s">
        <v>461</v>
      </c>
    </row>
    <row r="61" spans="2:33" ht="19.95" customHeight="1">
      <c r="B61" s="125" t="s">
        <v>277</v>
      </c>
      <c r="C61" s="126"/>
      <c r="D61" s="132" t="s">
        <v>278</v>
      </c>
      <c r="E61" s="133"/>
      <c r="F61" s="133"/>
      <c r="G61" s="133"/>
      <c r="H61" s="133"/>
      <c r="I61" s="133"/>
      <c r="J61" s="134"/>
      <c r="K61" s="126" t="s">
        <v>671</v>
      </c>
      <c r="L61" s="132" t="s">
        <v>278</v>
      </c>
      <c r="M61" s="132"/>
      <c r="N61" s="133"/>
      <c r="O61" s="133"/>
      <c r="P61" s="133"/>
      <c r="Q61" s="133"/>
      <c r="R61" s="134"/>
      <c r="S61" s="550" t="str">
        <f>IF(COUNTIF(Z61:Z77,FALSE)&lt;1,"無","有")</f>
        <v>有</v>
      </c>
      <c r="T61" s="545" t="s">
        <v>686</v>
      </c>
      <c r="U61" s="116"/>
      <c r="V61" s="116" t="b">
        <f t="shared" ref="V61:V76" si="8">IF(C61="●",TRUE,FALSE)</f>
        <v>0</v>
      </c>
      <c r="W61" s="116"/>
      <c r="X61" s="116" t="b">
        <f t="shared" ref="X61:X76" si="9">IF(K61="●",TRUE,FALSE)</f>
        <v>1</v>
      </c>
      <c r="Y61" s="116"/>
      <c r="Z61" s="116" t="b">
        <f>IF(V61=X61,TRUE,FALSE)</f>
        <v>0</v>
      </c>
      <c r="AA61" s="116"/>
      <c r="AC61" s="117" t="s">
        <v>25</v>
      </c>
      <c r="AD61" s="118" t="str">
        <f>IF(S61="有",IF(T61="","（エラー）未記入","（正常）記入済み"),"記入不要")</f>
        <v>（正常）記入済み</v>
      </c>
      <c r="AG61" s="105" t="s">
        <v>462</v>
      </c>
    </row>
    <row r="62" spans="2:33" ht="19.95" customHeight="1">
      <c r="B62" s="119"/>
      <c r="C62" s="127"/>
      <c r="D62" s="341" t="s">
        <v>279</v>
      </c>
      <c r="E62" s="341"/>
      <c r="F62" s="341"/>
      <c r="G62" s="341"/>
      <c r="H62" s="341"/>
      <c r="I62" s="341"/>
      <c r="J62" s="342"/>
      <c r="K62" s="127"/>
      <c r="L62" s="341" t="s">
        <v>279</v>
      </c>
      <c r="M62" s="341"/>
      <c r="N62" s="341"/>
      <c r="O62" s="341"/>
      <c r="P62" s="341"/>
      <c r="Q62" s="341"/>
      <c r="R62" s="342"/>
      <c r="S62" s="551"/>
      <c r="T62" s="546"/>
      <c r="U62" s="116"/>
      <c r="V62" s="116" t="b">
        <f t="shared" si="8"/>
        <v>0</v>
      </c>
      <c r="W62" s="116"/>
      <c r="X62" s="116" t="b">
        <f t="shared" si="9"/>
        <v>0</v>
      </c>
      <c r="Y62" s="116"/>
      <c r="Z62" s="116" t="b">
        <f>IF(V62=X62,TRUE,FALSE)</f>
        <v>1</v>
      </c>
      <c r="AA62" s="116"/>
      <c r="AG62" s="105" t="s">
        <v>463</v>
      </c>
    </row>
    <row r="63" spans="2:33" ht="19.95" customHeight="1">
      <c r="B63" s="119"/>
      <c r="C63" s="127" t="s">
        <v>671</v>
      </c>
      <c r="D63" s="341" t="s">
        <v>280</v>
      </c>
      <c r="E63" s="341"/>
      <c r="F63" s="341"/>
      <c r="G63" s="341"/>
      <c r="H63" s="341"/>
      <c r="I63" s="341"/>
      <c r="J63" s="342"/>
      <c r="K63" s="127" t="s">
        <v>671</v>
      </c>
      <c r="L63" s="341" t="s">
        <v>280</v>
      </c>
      <c r="M63" s="341"/>
      <c r="N63" s="341"/>
      <c r="O63" s="341"/>
      <c r="P63" s="341"/>
      <c r="Q63" s="341"/>
      <c r="R63" s="342"/>
      <c r="S63" s="551"/>
      <c r="T63" s="546"/>
      <c r="U63" s="116"/>
      <c r="V63" s="116" t="b">
        <f t="shared" si="8"/>
        <v>1</v>
      </c>
      <c r="W63" s="116"/>
      <c r="X63" s="116" t="b">
        <f t="shared" si="9"/>
        <v>1</v>
      </c>
      <c r="Y63" s="116"/>
      <c r="Z63" s="116" t="b">
        <f t="shared" ref="Z63:Z75" si="10">IF(V63=X63,TRUE,FALSE)</f>
        <v>1</v>
      </c>
      <c r="AA63" s="116"/>
      <c r="AG63" s="105" t="s">
        <v>464</v>
      </c>
    </row>
    <row r="64" spans="2:33" ht="19.95" customHeight="1">
      <c r="B64" s="119"/>
      <c r="C64" s="127"/>
      <c r="D64" s="341" t="s">
        <v>281</v>
      </c>
      <c r="E64" s="341"/>
      <c r="F64" s="341"/>
      <c r="G64" s="341"/>
      <c r="H64" s="341"/>
      <c r="I64" s="341"/>
      <c r="J64" s="342"/>
      <c r="K64" s="127"/>
      <c r="L64" s="341" t="s">
        <v>281</v>
      </c>
      <c r="M64" s="341"/>
      <c r="N64" s="341"/>
      <c r="O64" s="341"/>
      <c r="P64" s="341"/>
      <c r="Q64" s="341"/>
      <c r="R64" s="342"/>
      <c r="S64" s="551"/>
      <c r="T64" s="546"/>
      <c r="U64" s="116"/>
      <c r="V64" s="116" t="b">
        <f t="shared" si="8"/>
        <v>0</v>
      </c>
      <c r="W64" s="116"/>
      <c r="X64" s="116" t="b">
        <f t="shared" si="9"/>
        <v>0</v>
      </c>
      <c r="Y64" s="116"/>
      <c r="Z64" s="116" t="b">
        <f t="shared" si="10"/>
        <v>1</v>
      </c>
      <c r="AA64" s="116"/>
      <c r="AG64" s="105" t="s">
        <v>465</v>
      </c>
    </row>
    <row r="65" spans="2:33" ht="19.95" customHeight="1">
      <c r="B65" s="119"/>
      <c r="C65" s="127"/>
      <c r="D65" s="341" t="s">
        <v>282</v>
      </c>
      <c r="E65" s="341"/>
      <c r="F65" s="341"/>
      <c r="G65" s="341"/>
      <c r="H65" s="341"/>
      <c r="I65" s="341"/>
      <c r="J65" s="342"/>
      <c r="K65" s="127"/>
      <c r="L65" s="341" t="s">
        <v>282</v>
      </c>
      <c r="M65" s="341"/>
      <c r="N65" s="341"/>
      <c r="O65" s="341"/>
      <c r="P65" s="341"/>
      <c r="Q65" s="341"/>
      <c r="R65" s="342"/>
      <c r="S65" s="551"/>
      <c r="T65" s="546"/>
      <c r="U65" s="116"/>
      <c r="V65" s="116" t="b">
        <f t="shared" si="8"/>
        <v>0</v>
      </c>
      <c r="W65" s="116"/>
      <c r="X65" s="116" t="b">
        <f t="shared" si="9"/>
        <v>0</v>
      </c>
      <c r="Y65" s="116"/>
      <c r="Z65" s="116" t="b">
        <f t="shared" si="10"/>
        <v>1</v>
      </c>
      <c r="AA65" s="116"/>
      <c r="AG65" s="105" t="s">
        <v>466</v>
      </c>
    </row>
    <row r="66" spans="2:33" ht="19.95" customHeight="1">
      <c r="B66" s="119"/>
      <c r="C66" s="127"/>
      <c r="D66" s="341" t="s">
        <v>283</v>
      </c>
      <c r="E66" s="341"/>
      <c r="F66" s="341"/>
      <c r="G66" s="341"/>
      <c r="H66" s="341"/>
      <c r="I66" s="341"/>
      <c r="J66" s="342"/>
      <c r="K66" s="127"/>
      <c r="L66" s="341" t="s">
        <v>283</v>
      </c>
      <c r="M66" s="341"/>
      <c r="N66" s="341"/>
      <c r="O66" s="341"/>
      <c r="P66" s="341"/>
      <c r="Q66" s="341"/>
      <c r="R66" s="342"/>
      <c r="S66" s="551"/>
      <c r="T66" s="546"/>
      <c r="U66" s="116"/>
      <c r="V66" s="116" t="b">
        <f t="shared" si="8"/>
        <v>0</v>
      </c>
      <c r="W66" s="116"/>
      <c r="X66" s="116" t="b">
        <f t="shared" si="9"/>
        <v>0</v>
      </c>
      <c r="Y66" s="116"/>
      <c r="Z66" s="116" t="b">
        <f t="shared" si="10"/>
        <v>1</v>
      </c>
      <c r="AA66" s="116"/>
      <c r="AG66" s="105" t="s">
        <v>467</v>
      </c>
    </row>
    <row r="67" spans="2:33" ht="19.95" customHeight="1">
      <c r="B67" s="119"/>
      <c r="C67" s="127" t="s">
        <v>671</v>
      </c>
      <c r="D67" s="335" t="s">
        <v>284</v>
      </c>
      <c r="E67" s="135"/>
      <c r="F67" s="135"/>
      <c r="G67" s="135"/>
      <c r="H67" s="135"/>
      <c r="I67" s="135"/>
      <c r="J67" s="136"/>
      <c r="K67" s="127" t="s">
        <v>671</v>
      </c>
      <c r="L67" s="335" t="s">
        <v>284</v>
      </c>
      <c r="M67" s="335"/>
      <c r="N67" s="135"/>
      <c r="O67" s="135"/>
      <c r="P67" s="135"/>
      <c r="Q67" s="135"/>
      <c r="R67" s="136"/>
      <c r="S67" s="551"/>
      <c r="T67" s="546"/>
      <c r="U67" s="116"/>
      <c r="V67" s="116" t="b">
        <f t="shared" si="8"/>
        <v>1</v>
      </c>
      <c r="W67" s="116"/>
      <c r="X67" s="116" t="b">
        <f t="shared" si="9"/>
        <v>1</v>
      </c>
      <c r="Y67" s="116"/>
      <c r="Z67" s="116" t="b">
        <f t="shared" si="10"/>
        <v>1</v>
      </c>
      <c r="AA67" s="116"/>
      <c r="AG67" s="105" t="s">
        <v>468</v>
      </c>
    </row>
    <row r="68" spans="2:33" ht="19.95" customHeight="1">
      <c r="B68" s="119"/>
      <c r="C68" s="127"/>
      <c r="D68" s="335" t="s">
        <v>285</v>
      </c>
      <c r="E68" s="135"/>
      <c r="F68" s="135"/>
      <c r="G68" s="135"/>
      <c r="H68" s="135"/>
      <c r="I68" s="135"/>
      <c r="J68" s="136"/>
      <c r="K68" s="127"/>
      <c r="L68" s="335" t="s">
        <v>285</v>
      </c>
      <c r="M68" s="335"/>
      <c r="N68" s="135"/>
      <c r="O68" s="135"/>
      <c r="P68" s="135"/>
      <c r="Q68" s="135"/>
      <c r="R68" s="136"/>
      <c r="S68" s="551"/>
      <c r="T68" s="546"/>
      <c r="U68" s="116"/>
      <c r="V68" s="116" t="b">
        <f t="shared" si="8"/>
        <v>0</v>
      </c>
      <c r="W68" s="116"/>
      <c r="X68" s="116" t="b">
        <f t="shared" si="9"/>
        <v>0</v>
      </c>
      <c r="Y68" s="116"/>
      <c r="Z68" s="116" t="b">
        <f t="shared" si="10"/>
        <v>1</v>
      </c>
      <c r="AA68" s="116"/>
      <c r="AG68" s="105" t="s">
        <v>469</v>
      </c>
    </row>
    <row r="69" spans="2:33" ht="19.95" customHeight="1">
      <c r="B69" s="119"/>
      <c r="C69" s="127" t="s">
        <v>671</v>
      </c>
      <c r="D69" s="335" t="s">
        <v>286</v>
      </c>
      <c r="E69" s="135"/>
      <c r="F69" s="135"/>
      <c r="G69" s="135"/>
      <c r="H69" s="135"/>
      <c r="I69" s="135"/>
      <c r="J69" s="136"/>
      <c r="K69" s="127" t="s">
        <v>671</v>
      </c>
      <c r="L69" s="335" t="s">
        <v>286</v>
      </c>
      <c r="M69" s="335"/>
      <c r="N69" s="135"/>
      <c r="O69" s="135"/>
      <c r="P69" s="135"/>
      <c r="Q69" s="135"/>
      <c r="R69" s="136"/>
      <c r="S69" s="551"/>
      <c r="T69" s="546"/>
      <c r="U69" s="116"/>
      <c r="V69" s="116" t="b">
        <f t="shared" si="8"/>
        <v>1</v>
      </c>
      <c r="W69" s="116"/>
      <c r="X69" s="116" t="b">
        <f t="shared" si="9"/>
        <v>1</v>
      </c>
      <c r="Y69" s="116"/>
      <c r="Z69" s="116" t="b">
        <f t="shared" si="10"/>
        <v>1</v>
      </c>
      <c r="AA69" s="116"/>
      <c r="AG69" s="105" t="s">
        <v>470</v>
      </c>
    </row>
    <row r="70" spans="2:33" ht="19.95" customHeight="1">
      <c r="B70" s="119"/>
      <c r="C70" s="127" t="s">
        <v>671</v>
      </c>
      <c r="D70" s="335" t="s">
        <v>287</v>
      </c>
      <c r="E70" s="135"/>
      <c r="F70" s="135"/>
      <c r="G70" s="135"/>
      <c r="H70" s="135"/>
      <c r="I70" s="135"/>
      <c r="J70" s="136"/>
      <c r="K70" s="127" t="s">
        <v>671</v>
      </c>
      <c r="L70" s="335" t="s">
        <v>287</v>
      </c>
      <c r="M70" s="335"/>
      <c r="N70" s="135"/>
      <c r="O70" s="135"/>
      <c r="P70" s="135"/>
      <c r="Q70" s="135"/>
      <c r="R70" s="136"/>
      <c r="S70" s="551"/>
      <c r="T70" s="546"/>
      <c r="U70" s="116"/>
      <c r="V70" s="116" t="b">
        <f t="shared" si="8"/>
        <v>1</v>
      </c>
      <c r="W70" s="116"/>
      <c r="X70" s="116" t="b">
        <f t="shared" si="9"/>
        <v>1</v>
      </c>
      <c r="Y70" s="116"/>
      <c r="Z70" s="116" t="b">
        <f t="shared" si="10"/>
        <v>1</v>
      </c>
      <c r="AA70" s="116"/>
      <c r="AG70" s="105" t="s">
        <v>471</v>
      </c>
    </row>
    <row r="71" spans="2:33" ht="19.95" customHeight="1">
      <c r="B71" s="119"/>
      <c r="C71" s="127" t="s">
        <v>671</v>
      </c>
      <c r="D71" s="335" t="s">
        <v>288</v>
      </c>
      <c r="E71" s="135"/>
      <c r="F71" s="135"/>
      <c r="G71" s="135"/>
      <c r="H71" s="135"/>
      <c r="I71" s="135"/>
      <c r="J71" s="136"/>
      <c r="K71" s="127" t="s">
        <v>671</v>
      </c>
      <c r="L71" s="335" t="s">
        <v>288</v>
      </c>
      <c r="M71" s="335"/>
      <c r="N71" s="135"/>
      <c r="O71" s="135"/>
      <c r="P71" s="135"/>
      <c r="Q71" s="135"/>
      <c r="R71" s="136"/>
      <c r="S71" s="551"/>
      <c r="T71" s="546"/>
      <c r="U71" s="116"/>
      <c r="V71" s="116" t="b">
        <f t="shared" si="8"/>
        <v>1</v>
      </c>
      <c r="W71" s="116"/>
      <c r="X71" s="116" t="b">
        <f t="shared" si="9"/>
        <v>1</v>
      </c>
      <c r="Y71" s="116"/>
      <c r="Z71" s="116" t="b">
        <f t="shared" si="10"/>
        <v>1</v>
      </c>
      <c r="AA71" s="116"/>
      <c r="AG71" s="105" t="s">
        <v>472</v>
      </c>
    </row>
    <row r="72" spans="2:33" ht="19.95" customHeight="1">
      <c r="B72" s="119"/>
      <c r="C72" s="127"/>
      <c r="D72" s="335" t="s">
        <v>289</v>
      </c>
      <c r="E72" s="135"/>
      <c r="F72" s="135"/>
      <c r="G72" s="135"/>
      <c r="H72" s="135"/>
      <c r="I72" s="135"/>
      <c r="J72" s="136"/>
      <c r="K72" s="127"/>
      <c r="L72" s="335" t="s">
        <v>289</v>
      </c>
      <c r="M72" s="335"/>
      <c r="N72" s="135"/>
      <c r="O72" s="135"/>
      <c r="P72" s="135"/>
      <c r="Q72" s="135"/>
      <c r="R72" s="136"/>
      <c r="S72" s="551"/>
      <c r="T72" s="546"/>
      <c r="U72" s="116"/>
      <c r="V72" s="116" t="b">
        <f t="shared" si="8"/>
        <v>0</v>
      </c>
      <c r="W72" s="116"/>
      <c r="X72" s="116" t="b">
        <f t="shared" si="9"/>
        <v>0</v>
      </c>
      <c r="Y72" s="116"/>
      <c r="Z72" s="116" t="b">
        <f t="shared" si="10"/>
        <v>1</v>
      </c>
      <c r="AA72" s="116"/>
      <c r="AG72" s="105" t="s">
        <v>473</v>
      </c>
    </row>
    <row r="73" spans="2:33" ht="19.95" customHeight="1">
      <c r="B73" s="119"/>
      <c r="C73" s="127"/>
      <c r="D73" s="335" t="s">
        <v>290</v>
      </c>
      <c r="E73" s="135"/>
      <c r="F73" s="135"/>
      <c r="G73" s="135"/>
      <c r="H73" s="135"/>
      <c r="I73" s="135"/>
      <c r="J73" s="136"/>
      <c r="K73" s="127"/>
      <c r="L73" s="335" t="s">
        <v>290</v>
      </c>
      <c r="M73" s="335"/>
      <c r="N73" s="135"/>
      <c r="O73" s="135"/>
      <c r="P73" s="135"/>
      <c r="Q73" s="135"/>
      <c r="R73" s="136"/>
      <c r="S73" s="551"/>
      <c r="T73" s="546"/>
      <c r="U73" s="116"/>
      <c r="V73" s="116" t="b">
        <f t="shared" si="8"/>
        <v>0</v>
      </c>
      <c r="W73" s="116"/>
      <c r="X73" s="116" t="b">
        <f t="shared" si="9"/>
        <v>0</v>
      </c>
      <c r="Y73" s="116"/>
      <c r="Z73" s="116" t="b">
        <f t="shared" si="10"/>
        <v>1</v>
      </c>
      <c r="AA73" s="116"/>
      <c r="AG73" s="105" t="s">
        <v>474</v>
      </c>
    </row>
    <row r="74" spans="2:33" ht="19.95" customHeight="1">
      <c r="B74" s="119"/>
      <c r="C74" s="127"/>
      <c r="D74" s="335" t="s">
        <v>291</v>
      </c>
      <c r="E74" s="135"/>
      <c r="F74" s="135"/>
      <c r="G74" s="135"/>
      <c r="H74" s="135"/>
      <c r="I74" s="135"/>
      <c r="J74" s="136"/>
      <c r="K74" s="127"/>
      <c r="L74" s="335" t="s">
        <v>291</v>
      </c>
      <c r="M74" s="335"/>
      <c r="N74" s="135"/>
      <c r="O74" s="135"/>
      <c r="P74" s="135"/>
      <c r="Q74" s="135"/>
      <c r="R74" s="136"/>
      <c r="S74" s="551"/>
      <c r="T74" s="546"/>
      <c r="U74" s="116"/>
      <c r="V74" s="116" t="b">
        <f t="shared" si="8"/>
        <v>0</v>
      </c>
      <c r="W74" s="116"/>
      <c r="X74" s="116" t="b">
        <f t="shared" si="9"/>
        <v>0</v>
      </c>
      <c r="Y74" s="116"/>
      <c r="Z74" s="116" t="b">
        <f t="shared" si="10"/>
        <v>1</v>
      </c>
      <c r="AA74" s="116"/>
      <c r="AG74" s="105" t="s">
        <v>475</v>
      </c>
    </row>
    <row r="75" spans="2:33" ht="19.95" customHeight="1">
      <c r="B75" s="119"/>
      <c r="C75" s="127"/>
      <c r="D75" s="335" t="s">
        <v>292</v>
      </c>
      <c r="E75" s="135"/>
      <c r="F75" s="135"/>
      <c r="G75" s="135"/>
      <c r="H75" s="135"/>
      <c r="I75" s="135"/>
      <c r="J75" s="136"/>
      <c r="K75" s="127"/>
      <c r="L75" s="335" t="s">
        <v>292</v>
      </c>
      <c r="M75" s="335"/>
      <c r="N75" s="135"/>
      <c r="O75" s="135"/>
      <c r="P75" s="135"/>
      <c r="Q75" s="135"/>
      <c r="R75" s="136"/>
      <c r="S75" s="551"/>
      <c r="T75" s="546"/>
      <c r="U75" s="116"/>
      <c r="V75" s="116" t="b">
        <f t="shared" si="8"/>
        <v>0</v>
      </c>
      <c r="W75" s="116"/>
      <c r="X75" s="116" t="b">
        <f t="shared" si="9"/>
        <v>0</v>
      </c>
      <c r="Y75" s="116"/>
      <c r="Z75" s="116" t="b">
        <f t="shared" si="10"/>
        <v>1</v>
      </c>
      <c r="AA75" s="116"/>
      <c r="AG75" s="105" t="s">
        <v>476</v>
      </c>
    </row>
    <row r="76" spans="2:33" ht="19.95" customHeight="1">
      <c r="B76" s="119"/>
      <c r="C76" s="127"/>
      <c r="D76" s="335" t="s">
        <v>273</v>
      </c>
      <c r="E76" s="135"/>
      <c r="F76" s="135"/>
      <c r="G76" s="135"/>
      <c r="H76" s="135"/>
      <c r="I76" s="135"/>
      <c r="J76" s="136"/>
      <c r="K76" s="127"/>
      <c r="L76" s="335" t="s">
        <v>273</v>
      </c>
      <c r="M76" s="335"/>
      <c r="N76" s="135"/>
      <c r="O76" s="135"/>
      <c r="P76" s="135"/>
      <c r="Q76" s="135"/>
      <c r="R76" s="136"/>
      <c r="S76" s="551"/>
      <c r="T76" s="546"/>
      <c r="U76" s="116"/>
      <c r="V76" s="116" t="b">
        <f t="shared" si="8"/>
        <v>0</v>
      </c>
      <c r="W76" s="116"/>
      <c r="X76" s="116" t="b">
        <f t="shared" si="9"/>
        <v>0</v>
      </c>
      <c r="Y76" s="116"/>
      <c r="Z76" s="116" t="b">
        <f>IF(V76=X76,TRUE,FALSE)</f>
        <v>1</v>
      </c>
      <c r="AA76" s="116"/>
      <c r="AG76" s="105" t="s">
        <v>477</v>
      </c>
    </row>
    <row r="77" spans="2:33" ht="19.95" customHeight="1">
      <c r="B77" s="123"/>
      <c r="C77" s="452" t="s">
        <v>237</v>
      </c>
      <c r="D77" s="453"/>
      <c r="E77" s="454"/>
      <c r="F77" s="454"/>
      <c r="G77" s="454"/>
      <c r="H77" s="454"/>
      <c r="I77" s="454"/>
      <c r="J77" s="455"/>
      <c r="K77" s="452" t="s">
        <v>237</v>
      </c>
      <c r="L77" s="453"/>
      <c r="M77" s="454"/>
      <c r="N77" s="454"/>
      <c r="O77" s="454"/>
      <c r="P77" s="454"/>
      <c r="Q77" s="454"/>
      <c r="R77" s="455"/>
      <c r="S77" s="558"/>
      <c r="T77" s="547"/>
      <c r="U77" s="116"/>
      <c r="V77" s="116"/>
      <c r="W77" s="116"/>
      <c r="X77" s="116"/>
      <c r="Y77" s="116"/>
      <c r="Z77" s="116" t="b">
        <f>IF(E77=M77,TRUE,FALSE)</f>
        <v>1</v>
      </c>
      <c r="AA77" s="116"/>
      <c r="AG77" s="105" t="s">
        <v>478</v>
      </c>
    </row>
    <row r="78" spans="2:33" ht="19.95" customHeight="1">
      <c r="B78" s="137" t="s">
        <v>237</v>
      </c>
      <c r="C78" s="541"/>
      <c r="D78" s="542"/>
      <c r="E78" s="542"/>
      <c r="F78" s="542"/>
      <c r="G78" s="542"/>
      <c r="H78" s="542"/>
      <c r="I78" s="542"/>
      <c r="J78" s="542"/>
      <c r="K78" s="541"/>
      <c r="L78" s="542"/>
      <c r="M78" s="542"/>
      <c r="N78" s="542"/>
      <c r="O78" s="542"/>
      <c r="P78" s="542"/>
      <c r="Q78" s="542"/>
      <c r="R78" s="570"/>
      <c r="S78" s="138" t="str">
        <f>IF(COUNTIF(Z78,FALSE)&lt;1,"無","有")</f>
        <v>無</v>
      </c>
      <c r="T78" s="139"/>
      <c r="V78" s="116"/>
      <c r="W78" s="116"/>
      <c r="X78" s="116"/>
      <c r="Y78" s="116"/>
      <c r="Z78" s="116" t="b">
        <f>IF(C78=K78,TRUE,FALSE)</f>
        <v>1</v>
      </c>
      <c r="AC78" s="117" t="s">
        <v>25</v>
      </c>
      <c r="AD78" s="118" t="str">
        <f>IF(S78="有",IF(T78="","（エラー）未記入","（正常）記入済み"),"記入不要")</f>
        <v>記入不要</v>
      </c>
      <c r="AG78" s="105" t="s">
        <v>479</v>
      </c>
    </row>
    <row r="79" spans="2:33" ht="18">
      <c r="AG79" s="105" t="s">
        <v>480</v>
      </c>
    </row>
    <row r="80" spans="2:33" ht="16.05" customHeight="1">
      <c r="B80" s="571" t="s">
        <v>293</v>
      </c>
      <c r="C80" s="571"/>
      <c r="D80" s="571"/>
      <c r="E80" s="571"/>
      <c r="F80" s="571"/>
      <c r="G80" s="571"/>
      <c r="H80" s="571"/>
      <c r="I80" s="571"/>
      <c r="J80" s="571"/>
      <c r="K80" s="571"/>
      <c r="L80" s="571"/>
      <c r="M80" s="571"/>
      <c r="N80" s="571"/>
      <c r="O80" s="571"/>
      <c r="P80" s="571"/>
      <c r="Q80" s="571"/>
      <c r="R80" s="571"/>
      <c r="S80" s="571"/>
      <c r="T80" s="571"/>
      <c r="AG80" s="105" t="s">
        <v>481</v>
      </c>
    </row>
    <row r="81" spans="2:33" ht="21" customHeight="1">
      <c r="B81" s="140" t="s">
        <v>482</v>
      </c>
      <c r="C81" s="572" t="s">
        <v>687</v>
      </c>
      <c r="D81" s="573"/>
      <c r="E81" s="573"/>
      <c r="F81" s="573"/>
      <c r="G81" s="573"/>
      <c r="H81" s="573"/>
      <c r="I81" s="141" t="s">
        <v>483</v>
      </c>
      <c r="J81" s="141"/>
      <c r="K81" s="141"/>
      <c r="L81" s="141"/>
      <c r="M81" s="141"/>
      <c r="N81" s="141"/>
      <c r="O81" s="141"/>
      <c r="P81" s="141"/>
      <c r="Q81" s="141"/>
      <c r="R81" s="141"/>
      <c r="S81" s="141"/>
      <c r="T81" s="122"/>
      <c r="AC81" s="142" t="s">
        <v>6</v>
      </c>
      <c r="AD81" s="118" t="str">
        <f>IF(C81="","（エラー）未記入","（正常）記入済み")</f>
        <v>（正常）記入済み</v>
      </c>
      <c r="AG81" s="105" t="s">
        <v>484</v>
      </c>
    </row>
    <row r="82" spans="2:33" ht="42" customHeight="1">
      <c r="B82" s="143" t="s">
        <v>485</v>
      </c>
      <c r="C82" s="144" t="s">
        <v>193</v>
      </c>
      <c r="D82" s="574" t="s">
        <v>486</v>
      </c>
      <c r="E82" s="574"/>
      <c r="F82" s="574"/>
      <c r="G82" s="574"/>
      <c r="H82" s="574"/>
      <c r="I82" s="574"/>
      <c r="J82" s="574"/>
      <c r="K82" s="574"/>
      <c r="L82" s="574"/>
      <c r="M82" s="574"/>
      <c r="N82" s="574"/>
      <c r="O82" s="574"/>
      <c r="P82" s="574"/>
      <c r="Q82" s="574"/>
      <c r="R82" s="575"/>
      <c r="S82" s="145"/>
      <c r="T82" s="146"/>
      <c r="Z82" s="116" t="b">
        <f>IF(C82=K82,TRUE,FALSE)</f>
        <v>0</v>
      </c>
      <c r="AC82" s="117" t="s">
        <v>25</v>
      </c>
      <c r="AD82" s="118" t="str">
        <f>IF(S82="有",IF(T82="","（エラー）未記入","（正常）記入済み"),"記入不要")</f>
        <v>記入不要</v>
      </c>
      <c r="AG82" s="105" t="s">
        <v>487</v>
      </c>
    </row>
    <row r="83" spans="2:33" ht="42" customHeight="1">
      <c r="B83" s="147" t="s">
        <v>488</v>
      </c>
      <c r="C83" s="572" t="s">
        <v>626</v>
      </c>
      <c r="D83" s="573"/>
      <c r="E83" s="573"/>
      <c r="F83" s="573"/>
      <c r="G83" s="573"/>
      <c r="H83" s="574" t="s">
        <v>299</v>
      </c>
      <c r="I83" s="574"/>
      <c r="J83" s="574"/>
      <c r="K83" s="574"/>
      <c r="L83" s="574"/>
      <c r="M83" s="574"/>
      <c r="N83" s="574"/>
      <c r="O83" s="574"/>
      <c r="P83" s="574"/>
      <c r="Q83" s="574"/>
      <c r="R83" s="575"/>
      <c r="S83" s="145"/>
      <c r="T83" s="146"/>
      <c r="Z83" s="116" t="b">
        <f>IF(C83=K83,TRUE,FALSE)</f>
        <v>0</v>
      </c>
      <c r="AC83" s="117" t="s">
        <v>25</v>
      </c>
      <c r="AD83" s="118" t="str">
        <f>IF(S83="有",IF(T83="","（エラー）未記入","（正常）記入済み"),"記入不要")</f>
        <v>記入不要</v>
      </c>
      <c r="AG83" s="105" t="s">
        <v>489</v>
      </c>
    </row>
    <row r="84" spans="2:33" ht="45">
      <c r="B84" s="147" t="s">
        <v>300</v>
      </c>
      <c r="C84" s="572" t="s">
        <v>627</v>
      </c>
      <c r="D84" s="573"/>
      <c r="E84" s="573"/>
      <c r="F84" s="573"/>
      <c r="G84" s="573"/>
      <c r="H84" s="576"/>
      <c r="I84" s="576"/>
      <c r="J84" s="576"/>
      <c r="K84" s="576"/>
      <c r="L84" s="576"/>
      <c r="M84" s="576"/>
      <c r="N84" s="576"/>
      <c r="O84" s="576"/>
      <c r="P84" s="576"/>
      <c r="Q84" s="576"/>
      <c r="R84" s="577"/>
      <c r="S84" s="145"/>
      <c r="T84" s="146"/>
      <c r="Z84" s="116" t="b">
        <f>IF(C84=K84,TRUE,FALSE)</f>
        <v>0</v>
      </c>
      <c r="AC84" s="117" t="s">
        <v>25</v>
      </c>
      <c r="AD84" s="118" t="str">
        <f>IF(S84="有",IF(T84="","（エラー）未記入","（正常）記入済み"),"記入不要")</f>
        <v>記入不要</v>
      </c>
      <c r="AG84" s="105" t="s">
        <v>490</v>
      </c>
    </row>
    <row r="85" spans="2:33" ht="42" customHeight="1">
      <c r="B85" s="147" t="s">
        <v>491</v>
      </c>
      <c r="C85" s="572" t="s">
        <v>627</v>
      </c>
      <c r="D85" s="573"/>
      <c r="E85" s="573"/>
      <c r="F85" s="573"/>
      <c r="G85" s="573"/>
      <c r="H85" s="574" t="s">
        <v>302</v>
      </c>
      <c r="I85" s="574"/>
      <c r="J85" s="574"/>
      <c r="K85" s="574"/>
      <c r="L85" s="574"/>
      <c r="M85" s="574"/>
      <c r="N85" s="574"/>
      <c r="O85" s="574"/>
      <c r="P85" s="574"/>
      <c r="Q85" s="574"/>
      <c r="R85" s="575"/>
      <c r="S85" s="145"/>
      <c r="T85" s="146"/>
      <c r="Z85" s="116" t="b">
        <f>IF(C85=K85,TRUE,FALSE)</f>
        <v>0</v>
      </c>
      <c r="AC85" s="117" t="s">
        <v>25</v>
      </c>
      <c r="AD85" s="118" t="str">
        <f>IF(S85="有",IF(T85="","（エラー）未記入","（正常）記入済み"),"記入不要")</f>
        <v>記入不要</v>
      </c>
      <c r="AG85" s="105" t="s">
        <v>492</v>
      </c>
    </row>
    <row r="86" spans="2:33" ht="19.95" customHeight="1">
      <c r="B86" s="554" t="s">
        <v>493</v>
      </c>
      <c r="C86" s="148" t="s">
        <v>671</v>
      </c>
      <c r="D86" s="335" t="s">
        <v>305</v>
      </c>
      <c r="E86" s="335"/>
      <c r="F86" s="335"/>
      <c r="G86" s="335"/>
      <c r="H86" s="335"/>
      <c r="I86" s="335"/>
      <c r="J86" s="336"/>
      <c r="K86" s="148" t="s">
        <v>671</v>
      </c>
      <c r="L86" s="335" t="s">
        <v>305</v>
      </c>
      <c r="M86" s="335"/>
      <c r="N86" s="335"/>
      <c r="O86" s="335"/>
      <c r="P86" s="335"/>
      <c r="Q86" s="335"/>
      <c r="R86" s="336"/>
      <c r="S86" s="334" t="str">
        <f>IF(COUNTIF(Z86:Z105,FALSE)&lt;1,"無","有")</f>
        <v>無</v>
      </c>
      <c r="T86" s="545"/>
      <c r="V86" s="116" t="b">
        <f t="shared" ref="V86:V98" si="11">IF(C86="●",TRUE,FALSE)</f>
        <v>1</v>
      </c>
      <c r="W86" s="116"/>
      <c r="X86" s="116" t="b">
        <f t="shared" ref="X86:X98" si="12">IF(K86="●",TRUE,FALSE)</f>
        <v>1</v>
      </c>
      <c r="Y86" s="116"/>
      <c r="Z86" s="116" t="b">
        <f>IF(V86=X86,TRUE,FALSE)</f>
        <v>1</v>
      </c>
      <c r="AC86" s="117" t="s">
        <v>25</v>
      </c>
      <c r="AD86" s="118" t="str">
        <f>IF(S86="有",IF(T86="","（エラー）未記入","（正常）記入済み"),"記入不要")</f>
        <v>記入不要</v>
      </c>
      <c r="AG86" s="105" t="s">
        <v>494</v>
      </c>
    </row>
    <row r="87" spans="2:33" ht="19.95" customHeight="1">
      <c r="B87" s="555"/>
      <c r="C87" s="148"/>
      <c r="D87" s="335" t="s">
        <v>495</v>
      </c>
      <c r="E87" s="335"/>
      <c r="F87" s="335"/>
      <c r="G87" s="335"/>
      <c r="H87" s="335"/>
      <c r="I87" s="335"/>
      <c r="J87" s="336"/>
      <c r="K87" s="148"/>
      <c r="L87" s="335" t="s">
        <v>495</v>
      </c>
      <c r="M87" s="335"/>
      <c r="N87" s="335"/>
      <c r="O87" s="335"/>
      <c r="P87" s="335"/>
      <c r="Q87" s="335"/>
      <c r="R87" s="336"/>
      <c r="S87" s="149"/>
      <c r="T87" s="546"/>
      <c r="V87" s="116" t="b">
        <f t="shared" si="11"/>
        <v>0</v>
      </c>
      <c r="W87" s="116"/>
      <c r="X87" s="116" t="b">
        <f t="shared" si="12"/>
        <v>0</v>
      </c>
      <c r="Y87" s="116"/>
      <c r="Z87" s="116" t="b">
        <f t="shared" ref="Z87:Z98" si="13">IF(V87=X87,TRUE,FALSE)</f>
        <v>1</v>
      </c>
      <c r="AG87" s="105" t="s">
        <v>496</v>
      </c>
    </row>
    <row r="88" spans="2:33" ht="30" customHeight="1">
      <c r="B88" s="119"/>
      <c r="C88" s="148"/>
      <c r="D88" s="552" t="s">
        <v>497</v>
      </c>
      <c r="E88" s="552"/>
      <c r="F88" s="552"/>
      <c r="G88" s="552"/>
      <c r="H88" s="552"/>
      <c r="I88" s="552"/>
      <c r="J88" s="553"/>
      <c r="K88" s="148"/>
      <c r="L88" s="552" t="s">
        <v>497</v>
      </c>
      <c r="M88" s="552"/>
      <c r="N88" s="552"/>
      <c r="O88" s="552"/>
      <c r="P88" s="552"/>
      <c r="Q88" s="552"/>
      <c r="R88" s="553"/>
      <c r="S88" s="149"/>
      <c r="T88" s="546"/>
      <c r="V88" s="116" t="b">
        <f t="shared" si="11"/>
        <v>0</v>
      </c>
      <c r="W88" s="116"/>
      <c r="X88" s="116" t="b">
        <f t="shared" si="12"/>
        <v>0</v>
      </c>
      <c r="Y88" s="116"/>
      <c r="Z88" s="116" t="b">
        <f t="shared" si="13"/>
        <v>1</v>
      </c>
      <c r="AG88" s="105" t="s">
        <v>498</v>
      </c>
    </row>
    <row r="89" spans="2:33" ht="30" customHeight="1">
      <c r="B89" s="119"/>
      <c r="C89" s="148"/>
      <c r="D89" s="552" t="s">
        <v>499</v>
      </c>
      <c r="E89" s="552"/>
      <c r="F89" s="552"/>
      <c r="G89" s="552"/>
      <c r="H89" s="552"/>
      <c r="I89" s="552"/>
      <c r="J89" s="553"/>
      <c r="K89" s="148"/>
      <c r="L89" s="552" t="s">
        <v>499</v>
      </c>
      <c r="M89" s="552"/>
      <c r="N89" s="552"/>
      <c r="O89" s="552"/>
      <c r="P89" s="552"/>
      <c r="Q89" s="552"/>
      <c r="R89" s="553"/>
      <c r="S89" s="149"/>
      <c r="T89" s="546"/>
      <c r="V89" s="116" t="b">
        <f t="shared" si="11"/>
        <v>0</v>
      </c>
      <c r="W89" s="116"/>
      <c r="X89" s="116" t="b">
        <f t="shared" si="12"/>
        <v>0</v>
      </c>
      <c r="Y89" s="116"/>
      <c r="Z89" s="116" t="b">
        <f t="shared" si="13"/>
        <v>1</v>
      </c>
      <c r="AG89" s="105" t="s">
        <v>500</v>
      </c>
    </row>
    <row r="90" spans="2:33" ht="30" customHeight="1">
      <c r="B90" s="119"/>
      <c r="C90" s="148"/>
      <c r="D90" s="552" t="s">
        <v>501</v>
      </c>
      <c r="E90" s="552"/>
      <c r="F90" s="552"/>
      <c r="G90" s="552"/>
      <c r="H90" s="552"/>
      <c r="I90" s="552"/>
      <c r="J90" s="553"/>
      <c r="K90" s="148"/>
      <c r="L90" s="552" t="s">
        <v>501</v>
      </c>
      <c r="M90" s="552"/>
      <c r="N90" s="552"/>
      <c r="O90" s="552"/>
      <c r="P90" s="552"/>
      <c r="Q90" s="552"/>
      <c r="R90" s="553"/>
      <c r="S90" s="149"/>
      <c r="T90" s="546"/>
      <c r="V90" s="116" t="b">
        <f t="shared" si="11"/>
        <v>0</v>
      </c>
      <c r="W90" s="116"/>
      <c r="X90" s="116" t="b">
        <f t="shared" si="12"/>
        <v>0</v>
      </c>
      <c r="Y90" s="116"/>
      <c r="Z90" s="116" t="b">
        <f t="shared" si="13"/>
        <v>1</v>
      </c>
      <c r="AG90" s="105" t="s">
        <v>502</v>
      </c>
    </row>
    <row r="91" spans="2:33" ht="19.95" customHeight="1">
      <c r="B91" s="119"/>
      <c r="C91" s="148"/>
      <c r="D91" s="335" t="s">
        <v>503</v>
      </c>
      <c r="E91" s="335"/>
      <c r="F91" s="335"/>
      <c r="G91" s="335"/>
      <c r="H91" s="335"/>
      <c r="I91" s="335"/>
      <c r="J91" s="336"/>
      <c r="K91" s="148"/>
      <c r="L91" s="335" t="s">
        <v>503</v>
      </c>
      <c r="M91" s="335"/>
      <c r="N91" s="335"/>
      <c r="O91" s="335"/>
      <c r="P91" s="335"/>
      <c r="Q91" s="335"/>
      <c r="R91" s="336"/>
      <c r="S91" s="149"/>
      <c r="T91" s="546"/>
      <c r="V91" s="116" t="b">
        <f t="shared" si="11"/>
        <v>0</v>
      </c>
      <c r="W91" s="116"/>
      <c r="X91" s="116" t="b">
        <f t="shared" si="12"/>
        <v>0</v>
      </c>
      <c r="Y91" s="116"/>
      <c r="Z91" s="116" t="b">
        <f t="shared" si="13"/>
        <v>1</v>
      </c>
      <c r="AG91" s="105" t="s">
        <v>504</v>
      </c>
    </row>
    <row r="92" spans="2:33" ht="19.95" customHeight="1">
      <c r="B92" s="119"/>
      <c r="C92" s="148"/>
      <c r="D92" s="335" t="s">
        <v>505</v>
      </c>
      <c r="E92" s="335"/>
      <c r="F92" s="335"/>
      <c r="G92" s="335"/>
      <c r="H92" s="335"/>
      <c r="I92" s="335"/>
      <c r="J92" s="336"/>
      <c r="K92" s="148"/>
      <c r="L92" s="335" t="s">
        <v>505</v>
      </c>
      <c r="M92" s="335"/>
      <c r="N92" s="335"/>
      <c r="O92" s="335"/>
      <c r="P92" s="335"/>
      <c r="Q92" s="335"/>
      <c r="R92" s="336"/>
      <c r="S92" s="149"/>
      <c r="T92" s="546"/>
      <c r="V92" s="116" t="b">
        <f t="shared" si="11"/>
        <v>0</v>
      </c>
      <c r="W92" s="116"/>
      <c r="X92" s="116" t="b">
        <f t="shared" si="12"/>
        <v>0</v>
      </c>
      <c r="Y92" s="116"/>
      <c r="Z92" s="116" t="b">
        <f t="shared" si="13"/>
        <v>1</v>
      </c>
      <c r="AG92" s="105" t="s">
        <v>506</v>
      </c>
    </row>
    <row r="93" spans="2:33" ht="19.95" customHeight="1">
      <c r="B93" s="119"/>
      <c r="C93" s="148"/>
      <c r="D93" s="335" t="s">
        <v>507</v>
      </c>
      <c r="E93" s="335"/>
      <c r="F93" s="335"/>
      <c r="G93" s="335"/>
      <c r="H93" s="335"/>
      <c r="I93" s="335"/>
      <c r="J93" s="336"/>
      <c r="K93" s="148"/>
      <c r="L93" s="335" t="s">
        <v>507</v>
      </c>
      <c r="M93" s="335"/>
      <c r="N93" s="335"/>
      <c r="O93" s="335"/>
      <c r="P93" s="335"/>
      <c r="Q93" s="335"/>
      <c r="R93" s="336"/>
      <c r="S93" s="149"/>
      <c r="T93" s="546"/>
      <c r="V93" s="116" t="b">
        <f t="shared" si="11"/>
        <v>0</v>
      </c>
      <c r="W93" s="116"/>
      <c r="X93" s="116" t="b">
        <f t="shared" si="12"/>
        <v>0</v>
      </c>
      <c r="Y93" s="116"/>
      <c r="Z93" s="116" t="b">
        <f t="shared" si="13"/>
        <v>1</v>
      </c>
      <c r="AG93" s="105" t="s">
        <v>508</v>
      </c>
    </row>
    <row r="94" spans="2:33" ht="19.95" customHeight="1">
      <c r="B94" s="119"/>
      <c r="C94" s="148"/>
      <c r="D94" s="335" t="s">
        <v>509</v>
      </c>
      <c r="E94" s="335"/>
      <c r="F94" s="335"/>
      <c r="G94" s="335"/>
      <c r="H94" s="335"/>
      <c r="I94" s="335"/>
      <c r="J94" s="336"/>
      <c r="K94" s="148"/>
      <c r="L94" s="335" t="s">
        <v>509</v>
      </c>
      <c r="M94" s="335"/>
      <c r="N94" s="335"/>
      <c r="O94" s="335"/>
      <c r="P94" s="335"/>
      <c r="Q94" s="335"/>
      <c r="R94" s="336"/>
      <c r="S94" s="149"/>
      <c r="T94" s="546"/>
      <c r="V94" s="116" t="b">
        <f t="shared" si="11"/>
        <v>0</v>
      </c>
      <c r="W94" s="116"/>
      <c r="X94" s="116" t="b">
        <f t="shared" si="12"/>
        <v>0</v>
      </c>
      <c r="Y94" s="116"/>
      <c r="Z94" s="116" t="b">
        <f t="shared" si="13"/>
        <v>1</v>
      </c>
      <c r="AG94" s="105" t="s">
        <v>510</v>
      </c>
    </row>
    <row r="95" spans="2:33" ht="19.95" customHeight="1">
      <c r="B95" s="119"/>
      <c r="C95" s="148"/>
      <c r="D95" s="335" t="s">
        <v>511</v>
      </c>
      <c r="E95" s="335"/>
      <c r="F95" s="335"/>
      <c r="G95" s="335"/>
      <c r="H95" s="335"/>
      <c r="I95" s="335"/>
      <c r="J95" s="336"/>
      <c r="K95" s="148"/>
      <c r="L95" s="335" t="s">
        <v>511</v>
      </c>
      <c r="M95" s="335"/>
      <c r="N95" s="335"/>
      <c r="O95" s="335"/>
      <c r="P95" s="335"/>
      <c r="Q95" s="335"/>
      <c r="R95" s="336"/>
      <c r="S95" s="149"/>
      <c r="T95" s="546"/>
      <c r="V95" s="116" t="b">
        <f t="shared" si="11"/>
        <v>0</v>
      </c>
      <c r="W95" s="116"/>
      <c r="X95" s="116" t="b">
        <f t="shared" si="12"/>
        <v>0</v>
      </c>
      <c r="Y95" s="116"/>
      <c r="Z95" s="116" t="b">
        <f t="shared" si="13"/>
        <v>1</v>
      </c>
      <c r="AG95" s="105" t="s">
        <v>512</v>
      </c>
    </row>
    <row r="96" spans="2:33" ht="30" customHeight="1">
      <c r="B96" s="119"/>
      <c r="C96" s="148"/>
      <c r="D96" s="552" t="s">
        <v>513</v>
      </c>
      <c r="E96" s="552"/>
      <c r="F96" s="552"/>
      <c r="G96" s="552"/>
      <c r="H96" s="552"/>
      <c r="I96" s="552"/>
      <c r="J96" s="553"/>
      <c r="K96" s="148"/>
      <c r="L96" s="552" t="s">
        <v>513</v>
      </c>
      <c r="M96" s="552"/>
      <c r="N96" s="552"/>
      <c r="O96" s="552"/>
      <c r="P96" s="552"/>
      <c r="Q96" s="552"/>
      <c r="R96" s="553"/>
      <c r="S96" s="149"/>
      <c r="T96" s="546"/>
      <c r="V96" s="116" t="b">
        <f t="shared" si="11"/>
        <v>0</v>
      </c>
      <c r="W96" s="116"/>
      <c r="X96" s="116" t="b">
        <f t="shared" si="12"/>
        <v>0</v>
      </c>
      <c r="Y96" s="116"/>
      <c r="Z96" s="116" t="b">
        <f t="shared" si="13"/>
        <v>1</v>
      </c>
      <c r="AG96" s="105" t="s">
        <v>514</v>
      </c>
    </row>
    <row r="97" spans="2:33" ht="30" customHeight="1">
      <c r="B97" s="119"/>
      <c r="C97" s="148"/>
      <c r="D97" s="552" t="s">
        <v>515</v>
      </c>
      <c r="E97" s="552"/>
      <c r="F97" s="552"/>
      <c r="G97" s="552"/>
      <c r="H97" s="552"/>
      <c r="I97" s="552"/>
      <c r="J97" s="553"/>
      <c r="K97" s="148"/>
      <c r="L97" s="552" t="s">
        <v>515</v>
      </c>
      <c r="M97" s="552"/>
      <c r="N97" s="552"/>
      <c r="O97" s="552"/>
      <c r="P97" s="552"/>
      <c r="Q97" s="552"/>
      <c r="R97" s="553"/>
      <c r="S97" s="149"/>
      <c r="T97" s="546"/>
      <c r="V97" s="116" t="b">
        <f t="shared" si="11"/>
        <v>0</v>
      </c>
      <c r="W97" s="116"/>
      <c r="X97" s="116" t="b">
        <f t="shared" si="12"/>
        <v>0</v>
      </c>
      <c r="Y97" s="116"/>
      <c r="Z97" s="116" t="b">
        <f t="shared" si="13"/>
        <v>1</v>
      </c>
      <c r="AG97" s="105" t="s">
        <v>516</v>
      </c>
    </row>
    <row r="98" spans="2:33" ht="19.95" customHeight="1">
      <c r="B98" s="119"/>
      <c r="C98" s="148" t="s">
        <v>671</v>
      </c>
      <c r="D98" s="335" t="s">
        <v>517</v>
      </c>
      <c r="E98" s="335"/>
      <c r="F98" s="335"/>
      <c r="G98" s="335"/>
      <c r="H98" s="335"/>
      <c r="I98" s="335"/>
      <c r="J98" s="336"/>
      <c r="K98" s="148" t="s">
        <v>671</v>
      </c>
      <c r="L98" s="335" t="s">
        <v>518</v>
      </c>
      <c r="M98" s="335"/>
      <c r="N98" s="335"/>
      <c r="O98" s="335"/>
      <c r="P98" s="335"/>
      <c r="Q98" s="335"/>
      <c r="R98" s="336"/>
      <c r="S98" s="149"/>
      <c r="T98" s="546"/>
      <c r="V98" s="116" t="b">
        <f t="shared" si="11"/>
        <v>1</v>
      </c>
      <c r="W98" s="116"/>
      <c r="X98" s="116" t="b">
        <f t="shared" si="12"/>
        <v>1</v>
      </c>
      <c r="Y98" s="116"/>
      <c r="Z98" s="116" t="b">
        <f t="shared" si="13"/>
        <v>1</v>
      </c>
      <c r="AG98" s="105" t="s">
        <v>519</v>
      </c>
    </row>
    <row r="99" spans="2:33" ht="19.95" customHeight="1">
      <c r="B99" s="119"/>
      <c r="C99" s="150"/>
      <c r="D99" s="566" t="s">
        <v>318</v>
      </c>
      <c r="E99" s="566"/>
      <c r="F99" s="564" t="s">
        <v>688</v>
      </c>
      <c r="G99" s="564"/>
      <c r="H99" s="564"/>
      <c r="I99" s="564"/>
      <c r="J99" s="565"/>
      <c r="K99" s="150"/>
      <c r="L99" s="566" t="s">
        <v>318</v>
      </c>
      <c r="M99" s="566"/>
      <c r="N99" s="564" t="s">
        <v>688</v>
      </c>
      <c r="O99" s="564"/>
      <c r="P99" s="564"/>
      <c r="Q99" s="564"/>
      <c r="R99" s="565"/>
      <c r="S99" s="149"/>
      <c r="T99" s="546"/>
      <c r="V99" s="116"/>
      <c r="W99" s="116"/>
      <c r="X99" s="116"/>
      <c r="Y99" s="116"/>
      <c r="Z99" s="116" t="b">
        <f>IF(F99=N99,TRUE,FALSE)</f>
        <v>1</v>
      </c>
      <c r="AG99" s="105" t="s">
        <v>520</v>
      </c>
    </row>
    <row r="100" spans="2:33" ht="19.95" customHeight="1">
      <c r="B100" s="119"/>
      <c r="C100" s="148"/>
      <c r="D100" s="341" t="s">
        <v>521</v>
      </c>
      <c r="E100" s="341"/>
      <c r="F100" s="341"/>
      <c r="G100" s="341"/>
      <c r="H100" s="341"/>
      <c r="I100" s="341"/>
      <c r="J100" s="342"/>
      <c r="K100" s="148"/>
      <c r="L100" s="341" t="s">
        <v>522</v>
      </c>
      <c r="M100" s="341"/>
      <c r="N100" s="341"/>
      <c r="O100" s="341"/>
      <c r="P100" s="341"/>
      <c r="Q100" s="341"/>
      <c r="R100" s="342"/>
      <c r="S100" s="149"/>
      <c r="T100" s="546"/>
      <c r="V100" s="116" t="b">
        <f>IF(C100="●",TRUE,FALSE)</f>
        <v>0</v>
      </c>
      <c r="W100" s="116"/>
      <c r="X100" s="116" t="b">
        <f>IF(K100="●",TRUE,FALSE)</f>
        <v>0</v>
      </c>
      <c r="Y100" s="116"/>
      <c r="Z100" s="116" t="b">
        <f>IF(V100=X100,TRUE,FALSE)</f>
        <v>1</v>
      </c>
      <c r="AG100" s="105" t="s">
        <v>523</v>
      </c>
    </row>
    <row r="101" spans="2:33" ht="19.95" customHeight="1">
      <c r="B101" s="119"/>
      <c r="C101" s="151"/>
      <c r="D101" s="566" t="s">
        <v>318</v>
      </c>
      <c r="E101" s="566"/>
      <c r="F101" s="564"/>
      <c r="G101" s="564"/>
      <c r="H101" s="564"/>
      <c r="I101" s="564"/>
      <c r="J101" s="565"/>
      <c r="K101" s="151"/>
      <c r="L101" s="566" t="s">
        <v>318</v>
      </c>
      <c r="M101" s="566"/>
      <c r="N101" s="564"/>
      <c r="O101" s="564"/>
      <c r="P101" s="564"/>
      <c r="Q101" s="564"/>
      <c r="R101" s="565"/>
      <c r="S101" s="149"/>
      <c r="T101" s="546"/>
      <c r="Z101" s="116" t="b">
        <f>IF(F101=N101,TRUE,FALSE)</f>
        <v>1</v>
      </c>
      <c r="AG101" s="105" t="s">
        <v>524</v>
      </c>
    </row>
    <row r="102" spans="2:33" ht="19.95" customHeight="1">
      <c r="B102" s="119"/>
      <c r="C102" s="148"/>
      <c r="D102" s="566" t="s">
        <v>525</v>
      </c>
      <c r="E102" s="566"/>
      <c r="F102" s="566"/>
      <c r="G102" s="566"/>
      <c r="H102" s="566"/>
      <c r="I102" s="566"/>
      <c r="J102" s="569"/>
      <c r="K102" s="148"/>
      <c r="L102" s="566" t="s">
        <v>525</v>
      </c>
      <c r="M102" s="566"/>
      <c r="N102" s="566"/>
      <c r="O102" s="566"/>
      <c r="P102" s="566"/>
      <c r="Q102" s="566"/>
      <c r="R102" s="569"/>
      <c r="S102" s="149"/>
      <c r="T102" s="546"/>
      <c r="V102" s="116" t="b">
        <f>IF(C102="●",TRUE,FALSE)</f>
        <v>0</v>
      </c>
      <c r="W102" s="116"/>
      <c r="X102" s="116" t="b">
        <f>IF(K102="●",TRUE,FALSE)</f>
        <v>0</v>
      </c>
      <c r="Y102" s="116"/>
      <c r="Z102" s="116" t="b">
        <f>IF(V102=X102,TRUE,FALSE)</f>
        <v>1</v>
      </c>
      <c r="AG102" s="105" t="s">
        <v>526</v>
      </c>
    </row>
    <row r="103" spans="2:33" ht="19.95" customHeight="1">
      <c r="B103" s="119"/>
      <c r="C103" s="148"/>
      <c r="D103" s="566" t="s">
        <v>527</v>
      </c>
      <c r="E103" s="566"/>
      <c r="F103" s="566"/>
      <c r="G103" s="566"/>
      <c r="H103" s="566"/>
      <c r="I103" s="566"/>
      <c r="J103" s="569"/>
      <c r="K103" s="148"/>
      <c r="L103" s="566" t="s">
        <v>527</v>
      </c>
      <c r="M103" s="566"/>
      <c r="N103" s="566"/>
      <c r="O103" s="566"/>
      <c r="P103" s="566"/>
      <c r="Q103" s="566"/>
      <c r="R103" s="569"/>
      <c r="S103" s="149"/>
      <c r="T103" s="546"/>
      <c r="V103" s="116" t="b">
        <f>IF(C103="●",TRUE,FALSE)</f>
        <v>0</v>
      </c>
      <c r="W103" s="116"/>
      <c r="X103" s="116" t="b">
        <f>IF(K103="●",TRUE,FALSE)</f>
        <v>0</v>
      </c>
      <c r="Y103" s="116"/>
      <c r="Z103" s="116" t="b">
        <f>IF(V103=X103,TRUE,FALSE)</f>
        <v>1</v>
      </c>
      <c r="AG103" s="105" t="s">
        <v>528</v>
      </c>
    </row>
    <row r="104" spans="2:33" ht="19.95" customHeight="1">
      <c r="B104" s="119"/>
      <c r="C104" s="148"/>
      <c r="D104" s="336" t="s">
        <v>529</v>
      </c>
      <c r="E104" s="152"/>
      <c r="F104" s="335"/>
      <c r="G104" s="335"/>
      <c r="H104" s="335"/>
      <c r="I104" s="335"/>
      <c r="J104" s="336"/>
      <c r="K104" s="148"/>
      <c r="L104" s="336" t="s">
        <v>529</v>
      </c>
      <c r="M104" s="152"/>
      <c r="N104" s="335"/>
      <c r="O104" s="335"/>
      <c r="P104" s="335"/>
      <c r="Q104" s="335"/>
      <c r="R104" s="336"/>
      <c r="S104" s="149"/>
      <c r="T104" s="546"/>
      <c r="V104" s="116" t="b">
        <f>IF(C104="●",TRUE,FALSE)</f>
        <v>0</v>
      </c>
      <c r="W104" s="116"/>
      <c r="X104" s="116" t="b">
        <f>IF(K104="●",TRUE,FALSE)</f>
        <v>0</v>
      </c>
      <c r="Y104" s="116"/>
      <c r="Z104" s="116" t="b">
        <f>IF(V104=X104,TRUE,FALSE)</f>
        <v>1</v>
      </c>
      <c r="AG104" s="105" t="s">
        <v>530</v>
      </c>
    </row>
    <row r="105" spans="2:33" ht="19.95" customHeight="1">
      <c r="B105" s="123"/>
      <c r="C105" s="452" t="s">
        <v>237</v>
      </c>
      <c r="D105" s="453"/>
      <c r="E105" s="454"/>
      <c r="F105" s="454"/>
      <c r="G105" s="454"/>
      <c r="H105" s="454"/>
      <c r="I105" s="454"/>
      <c r="J105" s="455"/>
      <c r="K105" s="452" t="s">
        <v>237</v>
      </c>
      <c r="L105" s="453"/>
      <c r="M105" s="454"/>
      <c r="N105" s="454"/>
      <c r="O105" s="454"/>
      <c r="P105" s="454"/>
      <c r="Q105" s="454"/>
      <c r="R105" s="455"/>
      <c r="S105" s="153"/>
      <c r="T105" s="547"/>
      <c r="V105" s="116"/>
      <c r="W105" s="116"/>
      <c r="X105" s="116"/>
      <c r="Y105" s="116"/>
      <c r="Z105" s="116" t="b">
        <f>IF(E105=M105,TRUE,FALSE)</f>
        <v>1</v>
      </c>
      <c r="AG105" s="105" t="s">
        <v>531</v>
      </c>
    </row>
    <row r="106" spans="2:33" ht="19.95" customHeight="1">
      <c r="B106" s="554" t="s">
        <v>532</v>
      </c>
      <c r="C106" s="154" t="s">
        <v>671</v>
      </c>
      <c r="D106" s="114" t="s">
        <v>533</v>
      </c>
      <c r="E106" s="114"/>
      <c r="F106" s="114"/>
      <c r="G106" s="114"/>
      <c r="H106" s="114"/>
      <c r="I106" s="114"/>
      <c r="J106" s="115"/>
      <c r="K106" s="154" t="s">
        <v>671</v>
      </c>
      <c r="L106" s="114" t="s">
        <v>533</v>
      </c>
      <c r="M106" s="114"/>
      <c r="N106" s="114"/>
      <c r="O106" s="114"/>
      <c r="P106" s="114"/>
      <c r="Q106" s="114"/>
      <c r="R106" s="115"/>
      <c r="S106" s="550" t="str">
        <f>IF(COUNTIF(Z106:Z112,FALSE)&lt;1,"無","有")</f>
        <v>無</v>
      </c>
      <c r="T106" s="545"/>
      <c r="V106" s="116" t="b">
        <f t="shared" ref="V106:V111" si="14">IF(C106="●",TRUE,FALSE)</f>
        <v>1</v>
      </c>
      <c r="W106" s="116"/>
      <c r="X106" s="116" t="b">
        <f t="shared" ref="X106:X111" si="15">IF(K106="●",TRUE,FALSE)</f>
        <v>1</v>
      </c>
      <c r="Y106" s="116"/>
      <c r="Z106" s="116" t="b">
        <f t="shared" ref="Z106:Z111" si="16">IF(V106=X106,TRUE,FALSE)</f>
        <v>1</v>
      </c>
      <c r="AC106" s="117" t="s">
        <v>25</v>
      </c>
      <c r="AD106" s="118" t="str">
        <f>IF(S106="有",IF(T106="","（エラー）未記入","（正常）記入済み"),"記入不要")</f>
        <v>記入不要</v>
      </c>
      <c r="AG106" s="105" t="s">
        <v>534</v>
      </c>
    </row>
    <row r="107" spans="2:33" ht="19.95" customHeight="1">
      <c r="B107" s="555"/>
      <c r="C107" s="148"/>
      <c r="D107" s="341" t="s">
        <v>99</v>
      </c>
      <c r="E107" s="341"/>
      <c r="F107" s="341"/>
      <c r="G107" s="341"/>
      <c r="H107" s="341"/>
      <c r="I107" s="341"/>
      <c r="J107" s="342"/>
      <c r="K107" s="148"/>
      <c r="L107" s="341" t="s">
        <v>99</v>
      </c>
      <c r="M107" s="341"/>
      <c r="N107" s="341"/>
      <c r="O107" s="341"/>
      <c r="P107" s="341"/>
      <c r="Q107" s="341"/>
      <c r="R107" s="342"/>
      <c r="S107" s="551"/>
      <c r="T107" s="546"/>
      <c r="V107" s="116" t="b">
        <f t="shared" si="14"/>
        <v>0</v>
      </c>
      <c r="W107" s="116"/>
      <c r="X107" s="116" t="b">
        <f t="shared" si="15"/>
        <v>0</v>
      </c>
      <c r="Y107" s="116"/>
      <c r="Z107" s="116" t="b">
        <f t="shared" si="16"/>
        <v>1</v>
      </c>
      <c r="AG107" s="105" t="s">
        <v>535</v>
      </c>
    </row>
    <row r="108" spans="2:33" ht="19.95" customHeight="1">
      <c r="B108" s="119"/>
      <c r="C108" s="148"/>
      <c r="D108" s="341" t="s">
        <v>102</v>
      </c>
      <c r="E108" s="341"/>
      <c r="F108" s="341"/>
      <c r="G108" s="341"/>
      <c r="H108" s="341"/>
      <c r="I108" s="341"/>
      <c r="J108" s="342"/>
      <c r="K108" s="148"/>
      <c r="L108" s="341" t="s">
        <v>102</v>
      </c>
      <c r="M108" s="341"/>
      <c r="N108" s="341"/>
      <c r="O108" s="341"/>
      <c r="P108" s="341"/>
      <c r="Q108" s="341"/>
      <c r="R108" s="342"/>
      <c r="S108" s="551"/>
      <c r="T108" s="546"/>
      <c r="V108" s="116" t="b">
        <f t="shared" si="14"/>
        <v>0</v>
      </c>
      <c r="W108" s="116"/>
      <c r="X108" s="116" t="b">
        <f t="shared" si="15"/>
        <v>0</v>
      </c>
      <c r="Y108" s="116"/>
      <c r="Z108" s="116" t="b">
        <f t="shared" si="16"/>
        <v>1</v>
      </c>
      <c r="AG108" s="105" t="s">
        <v>536</v>
      </c>
    </row>
    <row r="109" spans="2:33" ht="19.95" customHeight="1">
      <c r="B109" s="119"/>
      <c r="C109" s="148"/>
      <c r="D109" s="341" t="s">
        <v>92</v>
      </c>
      <c r="E109" s="341"/>
      <c r="F109" s="341"/>
      <c r="G109" s="341"/>
      <c r="H109" s="341"/>
      <c r="I109" s="341"/>
      <c r="J109" s="342"/>
      <c r="K109" s="148"/>
      <c r="L109" s="341" t="s">
        <v>92</v>
      </c>
      <c r="M109" s="341"/>
      <c r="N109" s="341"/>
      <c r="O109" s="341"/>
      <c r="P109" s="341"/>
      <c r="Q109" s="341"/>
      <c r="R109" s="342"/>
      <c r="S109" s="551"/>
      <c r="T109" s="546"/>
      <c r="V109" s="116" t="b">
        <f t="shared" si="14"/>
        <v>0</v>
      </c>
      <c r="W109" s="116"/>
      <c r="X109" s="116" t="b">
        <f t="shared" si="15"/>
        <v>0</v>
      </c>
      <c r="Y109" s="116"/>
      <c r="Z109" s="116" t="b">
        <f t="shared" si="16"/>
        <v>1</v>
      </c>
      <c r="AG109" s="105" t="s">
        <v>537</v>
      </c>
    </row>
    <row r="110" spans="2:33" ht="30" customHeight="1">
      <c r="B110" s="119"/>
      <c r="C110" s="148"/>
      <c r="D110" s="552" t="s">
        <v>538</v>
      </c>
      <c r="E110" s="552"/>
      <c r="F110" s="552"/>
      <c r="G110" s="552"/>
      <c r="H110" s="552"/>
      <c r="I110" s="552"/>
      <c r="J110" s="553"/>
      <c r="K110" s="148"/>
      <c r="L110" s="552" t="s">
        <v>538</v>
      </c>
      <c r="M110" s="552"/>
      <c r="N110" s="552"/>
      <c r="O110" s="552"/>
      <c r="P110" s="552"/>
      <c r="Q110" s="552"/>
      <c r="R110" s="553"/>
      <c r="S110" s="551"/>
      <c r="T110" s="546"/>
      <c r="V110" s="116" t="b">
        <f t="shared" si="14"/>
        <v>0</v>
      </c>
      <c r="W110" s="116"/>
      <c r="X110" s="116" t="b">
        <f t="shared" si="15"/>
        <v>0</v>
      </c>
      <c r="Y110" s="116"/>
      <c r="Z110" s="116" t="b">
        <f t="shared" si="16"/>
        <v>1</v>
      </c>
      <c r="AG110" s="105" t="s">
        <v>539</v>
      </c>
    </row>
    <row r="111" spans="2:33" ht="19.95" customHeight="1">
      <c r="B111" s="119"/>
      <c r="C111" s="148"/>
      <c r="D111" s="155" t="s">
        <v>529</v>
      </c>
      <c r="E111" s="156"/>
      <c r="F111" s="157"/>
      <c r="G111" s="157"/>
      <c r="H111" s="157"/>
      <c r="I111" s="157"/>
      <c r="J111" s="155"/>
      <c r="K111" s="148"/>
      <c r="L111" s="155" t="s">
        <v>529</v>
      </c>
      <c r="M111" s="156"/>
      <c r="N111" s="157"/>
      <c r="O111" s="157"/>
      <c r="P111" s="157"/>
      <c r="Q111" s="157"/>
      <c r="R111" s="155"/>
      <c r="S111" s="551"/>
      <c r="T111" s="546"/>
      <c r="V111" s="116" t="b">
        <f t="shared" si="14"/>
        <v>0</v>
      </c>
      <c r="W111" s="116"/>
      <c r="X111" s="116" t="b">
        <f t="shared" si="15"/>
        <v>0</v>
      </c>
      <c r="Y111" s="116"/>
      <c r="Z111" s="116" t="b">
        <f t="shared" si="16"/>
        <v>1</v>
      </c>
      <c r="AG111" s="105" t="s">
        <v>540</v>
      </c>
    </row>
    <row r="112" spans="2:33" ht="19.95" customHeight="1">
      <c r="B112" s="123"/>
      <c r="C112" s="452" t="s">
        <v>237</v>
      </c>
      <c r="D112" s="453"/>
      <c r="E112" s="454"/>
      <c r="F112" s="454"/>
      <c r="G112" s="454"/>
      <c r="H112" s="454"/>
      <c r="I112" s="454"/>
      <c r="J112" s="455"/>
      <c r="K112" s="452" t="s">
        <v>237</v>
      </c>
      <c r="L112" s="453"/>
      <c r="M112" s="454"/>
      <c r="N112" s="454"/>
      <c r="O112" s="454"/>
      <c r="P112" s="454"/>
      <c r="Q112" s="454"/>
      <c r="R112" s="455"/>
      <c r="S112" s="551"/>
      <c r="T112" s="547"/>
      <c r="V112" s="116"/>
      <c r="W112" s="116"/>
      <c r="X112" s="116"/>
      <c r="Y112" s="116"/>
      <c r="Z112" s="116" t="b">
        <f>IF(E112=M112,TRUE,FALSE)</f>
        <v>1</v>
      </c>
      <c r="AG112" s="105" t="s">
        <v>541</v>
      </c>
    </row>
    <row r="113" spans="2:33" ht="30" customHeight="1">
      <c r="B113" s="158" t="s">
        <v>542</v>
      </c>
      <c r="C113" s="154"/>
      <c r="D113" s="567" t="s">
        <v>644</v>
      </c>
      <c r="E113" s="567"/>
      <c r="F113" s="567"/>
      <c r="G113" s="567"/>
      <c r="H113" s="567"/>
      <c r="I113" s="567"/>
      <c r="J113" s="568"/>
      <c r="K113" s="154"/>
      <c r="L113" s="567" t="s">
        <v>644</v>
      </c>
      <c r="M113" s="567"/>
      <c r="N113" s="567"/>
      <c r="O113" s="567"/>
      <c r="P113" s="567"/>
      <c r="Q113" s="567"/>
      <c r="R113" s="568"/>
      <c r="S113" s="550" t="str">
        <f>IF(COUNTIF(Z113:Z119,FALSE)&lt;1,"無","有")</f>
        <v>無</v>
      </c>
      <c r="T113" s="545"/>
      <c r="V113" s="116" t="b">
        <f t="shared" ref="V113:V118" si="17">IF(C113="●",TRUE,FALSE)</f>
        <v>0</v>
      </c>
      <c r="W113" s="116"/>
      <c r="X113" s="116" t="b">
        <f t="shared" ref="X113:X118" si="18">IF(K113="●",TRUE,FALSE)</f>
        <v>0</v>
      </c>
      <c r="Y113" s="116"/>
      <c r="Z113" s="116" t="b">
        <f t="shared" ref="Z113:Z118" si="19">IF(V113=X113,TRUE,FALSE)</f>
        <v>1</v>
      </c>
      <c r="AC113" s="117" t="s">
        <v>25</v>
      </c>
      <c r="AD113" s="118" t="str">
        <f>IF(S113="有",IF(T113="","（エラー）未記入","（正常）記入済み"),"記入不要")</f>
        <v>記入不要</v>
      </c>
      <c r="AG113" s="105" t="s">
        <v>543</v>
      </c>
    </row>
    <row r="114" spans="2:33" ht="30" customHeight="1">
      <c r="B114" s="119"/>
      <c r="C114" s="148" t="s">
        <v>671</v>
      </c>
      <c r="D114" s="548" t="s">
        <v>645</v>
      </c>
      <c r="E114" s="548"/>
      <c r="F114" s="548"/>
      <c r="G114" s="548"/>
      <c r="H114" s="548"/>
      <c r="I114" s="548"/>
      <c r="J114" s="549"/>
      <c r="K114" s="148" t="s">
        <v>671</v>
      </c>
      <c r="L114" s="548" t="s">
        <v>645</v>
      </c>
      <c r="M114" s="548"/>
      <c r="N114" s="548"/>
      <c r="O114" s="548"/>
      <c r="P114" s="548"/>
      <c r="Q114" s="548"/>
      <c r="R114" s="549"/>
      <c r="S114" s="551"/>
      <c r="T114" s="546"/>
      <c r="V114" s="116" t="b">
        <f t="shared" si="17"/>
        <v>1</v>
      </c>
      <c r="W114" s="116"/>
      <c r="X114" s="116" t="b">
        <f t="shared" si="18"/>
        <v>1</v>
      </c>
      <c r="Y114" s="116"/>
      <c r="Z114" s="116" t="b">
        <f t="shared" si="19"/>
        <v>1</v>
      </c>
      <c r="AG114" s="105" t="s">
        <v>544</v>
      </c>
    </row>
    <row r="115" spans="2:33" ht="30" customHeight="1">
      <c r="B115" s="119"/>
      <c r="C115" s="148"/>
      <c r="D115" s="548" t="s">
        <v>646</v>
      </c>
      <c r="E115" s="548"/>
      <c r="F115" s="548"/>
      <c r="G115" s="548"/>
      <c r="H115" s="548"/>
      <c r="I115" s="548"/>
      <c r="J115" s="549"/>
      <c r="K115" s="148"/>
      <c r="L115" s="548" t="s">
        <v>646</v>
      </c>
      <c r="M115" s="548"/>
      <c r="N115" s="548"/>
      <c r="O115" s="548"/>
      <c r="P115" s="548"/>
      <c r="Q115" s="548"/>
      <c r="R115" s="549"/>
      <c r="S115" s="551"/>
      <c r="T115" s="546"/>
      <c r="V115" s="116" t="b">
        <f t="shared" si="17"/>
        <v>0</v>
      </c>
      <c r="W115" s="116"/>
      <c r="X115" s="116" t="b">
        <f t="shared" si="18"/>
        <v>0</v>
      </c>
      <c r="Y115" s="116"/>
      <c r="Z115" s="116" t="b">
        <f t="shared" si="19"/>
        <v>1</v>
      </c>
      <c r="AG115" s="105" t="s">
        <v>545</v>
      </c>
    </row>
    <row r="116" spans="2:33" ht="36" customHeight="1">
      <c r="B116" s="119"/>
      <c r="C116" s="159"/>
      <c r="D116" s="548" t="s">
        <v>647</v>
      </c>
      <c r="E116" s="548"/>
      <c r="F116" s="548"/>
      <c r="G116" s="548"/>
      <c r="H116" s="548"/>
      <c r="I116" s="548"/>
      <c r="J116" s="549"/>
      <c r="K116" s="159"/>
      <c r="L116" s="548" t="s">
        <v>647</v>
      </c>
      <c r="M116" s="548"/>
      <c r="N116" s="548"/>
      <c r="O116" s="548"/>
      <c r="P116" s="548"/>
      <c r="Q116" s="548"/>
      <c r="R116" s="549"/>
      <c r="S116" s="551"/>
      <c r="T116" s="546"/>
      <c r="V116" s="116" t="b">
        <f t="shared" si="17"/>
        <v>0</v>
      </c>
      <c r="W116" s="116"/>
      <c r="X116" s="116" t="b">
        <f t="shared" si="18"/>
        <v>0</v>
      </c>
      <c r="Y116" s="116"/>
      <c r="Z116" s="116" t="b">
        <f t="shared" si="19"/>
        <v>1</v>
      </c>
      <c r="AG116" s="105" t="s">
        <v>546</v>
      </c>
    </row>
    <row r="117" spans="2:33" ht="30" customHeight="1">
      <c r="B117" s="119"/>
      <c r="C117" s="148"/>
      <c r="D117" s="548" t="s">
        <v>648</v>
      </c>
      <c r="E117" s="548"/>
      <c r="F117" s="548"/>
      <c r="G117" s="548"/>
      <c r="H117" s="548"/>
      <c r="I117" s="548"/>
      <c r="J117" s="549"/>
      <c r="K117" s="148"/>
      <c r="L117" s="548" t="s">
        <v>648</v>
      </c>
      <c r="M117" s="548"/>
      <c r="N117" s="548"/>
      <c r="O117" s="548"/>
      <c r="P117" s="548"/>
      <c r="Q117" s="548"/>
      <c r="R117" s="549"/>
      <c r="S117" s="551"/>
      <c r="T117" s="546"/>
      <c r="V117" s="116" t="b">
        <f t="shared" si="17"/>
        <v>0</v>
      </c>
      <c r="W117" s="116"/>
      <c r="X117" s="116" t="b">
        <f t="shared" si="18"/>
        <v>0</v>
      </c>
      <c r="Y117" s="116"/>
      <c r="Z117" s="116" t="b">
        <f t="shared" si="19"/>
        <v>1</v>
      </c>
      <c r="AG117" s="105" t="s">
        <v>544</v>
      </c>
    </row>
    <row r="118" spans="2:33" ht="21" customHeight="1">
      <c r="B118" s="119"/>
      <c r="C118" s="159"/>
      <c r="D118" s="155" t="s">
        <v>529</v>
      </c>
      <c r="E118" s="156"/>
      <c r="F118" s="157"/>
      <c r="G118" s="157"/>
      <c r="H118" s="157"/>
      <c r="I118" s="157"/>
      <c r="J118" s="155"/>
      <c r="K118" s="159"/>
      <c r="L118" s="155" t="s">
        <v>529</v>
      </c>
      <c r="M118" s="156"/>
      <c r="N118" s="157"/>
      <c r="O118" s="157"/>
      <c r="P118" s="157"/>
      <c r="Q118" s="157"/>
      <c r="R118" s="155"/>
      <c r="S118" s="551"/>
      <c r="T118" s="546"/>
      <c r="V118" s="116" t="b">
        <f t="shared" si="17"/>
        <v>0</v>
      </c>
      <c r="W118" s="116"/>
      <c r="X118" s="116" t="b">
        <f t="shared" si="18"/>
        <v>0</v>
      </c>
      <c r="Y118" s="116"/>
      <c r="Z118" s="116" t="b">
        <f t="shared" si="19"/>
        <v>1</v>
      </c>
      <c r="AG118" s="105" t="s">
        <v>546</v>
      </c>
    </row>
    <row r="119" spans="2:33" ht="19.95" customHeight="1">
      <c r="B119" s="123"/>
      <c r="C119" s="452" t="s">
        <v>237</v>
      </c>
      <c r="D119" s="453"/>
      <c r="E119" s="454"/>
      <c r="F119" s="454"/>
      <c r="G119" s="454"/>
      <c r="H119" s="454"/>
      <c r="I119" s="454"/>
      <c r="J119" s="455"/>
      <c r="K119" s="452" t="s">
        <v>237</v>
      </c>
      <c r="L119" s="453"/>
      <c r="M119" s="454"/>
      <c r="N119" s="454"/>
      <c r="O119" s="454"/>
      <c r="P119" s="454"/>
      <c r="Q119" s="454"/>
      <c r="R119" s="455"/>
      <c r="S119" s="558"/>
      <c r="T119" s="547"/>
      <c r="V119" s="116"/>
      <c r="W119" s="116"/>
      <c r="X119" s="116"/>
      <c r="Y119" s="116"/>
      <c r="Z119" s="116" t="b">
        <f>IF(E119=M119,TRUE,FALSE)</f>
        <v>1</v>
      </c>
      <c r="AG119" s="105" t="s">
        <v>547</v>
      </c>
    </row>
    <row r="120" spans="2:33" ht="45" customHeight="1">
      <c r="B120" s="160" t="s">
        <v>548</v>
      </c>
      <c r="C120" s="144" t="s">
        <v>193</v>
      </c>
      <c r="D120" s="161" t="s">
        <v>549</v>
      </c>
      <c r="E120" s="339"/>
      <c r="F120" s="543" t="s">
        <v>678</v>
      </c>
      <c r="G120" s="543"/>
      <c r="H120" s="543"/>
      <c r="I120" s="543"/>
      <c r="J120" s="544"/>
      <c r="K120" s="144" t="s">
        <v>193</v>
      </c>
      <c r="L120" s="161" t="s">
        <v>549</v>
      </c>
      <c r="M120" s="339"/>
      <c r="N120" s="543" t="s">
        <v>678</v>
      </c>
      <c r="O120" s="543"/>
      <c r="P120" s="543"/>
      <c r="Q120" s="543"/>
      <c r="R120" s="544"/>
      <c r="S120" s="334" t="str">
        <f>IF(COUNTIF(Z120,FALSE)&lt;1,"無","有")</f>
        <v>無</v>
      </c>
      <c r="T120" s="333"/>
      <c r="V120" s="116"/>
      <c r="W120" s="116"/>
      <c r="X120" s="116"/>
      <c r="Y120" s="116"/>
      <c r="Z120" s="116" t="b">
        <f>IF(C120&amp;F120=K120&amp;N120,TRUE,FALSE)</f>
        <v>1</v>
      </c>
      <c r="AC120" s="117" t="s">
        <v>25</v>
      </c>
      <c r="AD120" s="118" t="str">
        <f>IF(S120="有",IF(T120="","（エラー）未記入","（正常）記入済み"),"記入不要")</f>
        <v>記入不要</v>
      </c>
      <c r="AG120" s="105" t="s">
        <v>550</v>
      </c>
    </row>
    <row r="121" spans="2:33" ht="45" customHeight="1">
      <c r="B121" s="160" t="s">
        <v>551</v>
      </c>
      <c r="C121" s="144" t="s">
        <v>193</v>
      </c>
      <c r="D121" s="122" t="s">
        <v>549</v>
      </c>
      <c r="E121" s="137"/>
      <c r="F121" s="543" t="s">
        <v>678</v>
      </c>
      <c r="G121" s="543"/>
      <c r="H121" s="543"/>
      <c r="I121" s="543"/>
      <c r="J121" s="544"/>
      <c r="K121" s="144" t="s">
        <v>193</v>
      </c>
      <c r="L121" s="122" t="s">
        <v>549</v>
      </c>
      <c r="M121" s="137"/>
      <c r="N121" s="543" t="s">
        <v>678</v>
      </c>
      <c r="O121" s="543"/>
      <c r="P121" s="543"/>
      <c r="Q121" s="543"/>
      <c r="R121" s="544"/>
      <c r="S121" s="334" t="str">
        <f>IF(COUNTIF(Z121,FALSE)&lt;1,"無","有")</f>
        <v>無</v>
      </c>
      <c r="T121" s="333"/>
      <c r="V121" s="116"/>
      <c r="W121" s="116"/>
      <c r="X121" s="116"/>
      <c r="Y121" s="116"/>
      <c r="Z121" s="116" t="b">
        <f>IF(C121&amp;F121=K121&amp;N121,TRUE,FALSE)</f>
        <v>1</v>
      </c>
      <c r="AC121" s="117" t="s">
        <v>25</v>
      </c>
      <c r="AD121" s="118" t="str">
        <f>IF(S121="有",IF(T121="","（エラー）未記入","（正常）記入済み"),"記入不要")</f>
        <v>記入不要</v>
      </c>
      <c r="AG121" s="105" t="s">
        <v>552</v>
      </c>
    </row>
    <row r="122" spans="2:33" ht="21" customHeight="1">
      <c r="B122" s="554" t="s">
        <v>651</v>
      </c>
      <c r="C122" s="148" t="s">
        <v>671</v>
      </c>
      <c r="D122" s="162" t="s">
        <v>337</v>
      </c>
      <c r="E122" s="162"/>
      <c r="F122" s="341"/>
      <c r="G122" s="341"/>
      <c r="H122" s="341"/>
      <c r="I122" s="341"/>
      <c r="J122" s="341"/>
      <c r="K122" s="341"/>
      <c r="L122" s="162"/>
      <c r="M122" s="162"/>
      <c r="N122" s="341"/>
      <c r="O122" s="341"/>
      <c r="P122" s="341"/>
      <c r="Q122" s="341"/>
      <c r="R122" s="342"/>
      <c r="S122" s="556"/>
      <c r="T122" s="559"/>
      <c r="AG122" s="105" t="s">
        <v>554</v>
      </c>
    </row>
    <row r="123" spans="2:33" ht="21" customHeight="1">
      <c r="B123" s="555"/>
      <c r="C123" s="148"/>
      <c r="D123" s="341" t="s">
        <v>555</v>
      </c>
      <c r="E123" s="341"/>
      <c r="F123" s="341"/>
      <c r="G123" s="341"/>
      <c r="H123" s="341"/>
      <c r="I123" s="341"/>
      <c r="J123" s="341"/>
      <c r="K123" s="341"/>
      <c r="L123" s="341"/>
      <c r="M123" s="341"/>
      <c r="N123" s="341"/>
      <c r="O123" s="341"/>
      <c r="P123" s="341"/>
      <c r="Q123" s="341"/>
      <c r="R123" s="342"/>
      <c r="S123" s="556"/>
      <c r="T123" s="559"/>
      <c r="AG123" s="105" t="s">
        <v>556</v>
      </c>
    </row>
    <row r="124" spans="2:33" ht="30" customHeight="1">
      <c r="B124" s="163" t="s">
        <v>652</v>
      </c>
      <c r="C124" s="561" t="s">
        <v>557</v>
      </c>
      <c r="D124" s="562"/>
      <c r="E124" s="562"/>
      <c r="F124" s="562"/>
      <c r="G124" s="562"/>
      <c r="H124" s="562"/>
      <c r="I124" s="562"/>
      <c r="J124" s="562"/>
      <c r="K124" s="562"/>
      <c r="L124" s="562"/>
      <c r="M124" s="562"/>
      <c r="N124" s="562"/>
      <c r="O124" s="562"/>
      <c r="P124" s="562"/>
      <c r="Q124" s="562"/>
      <c r="R124" s="563"/>
      <c r="S124" s="557"/>
      <c r="T124" s="560"/>
      <c r="AG124" s="105" t="s">
        <v>558</v>
      </c>
    </row>
    <row r="125" spans="2:33" ht="21" customHeight="1">
      <c r="B125" s="137" t="s">
        <v>237</v>
      </c>
      <c r="C125" s="541"/>
      <c r="D125" s="542"/>
      <c r="E125" s="542"/>
      <c r="F125" s="542"/>
      <c r="G125" s="542"/>
      <c r="H125" s="542"/>
      <c r="I125" s="542"/>
      <c r="J125" s="542"/>
      <c r="K125" s="541"/>
      <c r="L125" s="542"/>
      <c r="M125" s="542"/>
      <c r="N125" s="542"/>
      <c r="O125" s="542"/>
      <c r="P125" s="542"/>
      <c r="Q125" s="542"/>
      <c r="R125" s="542"/>
      <c r="S125" s="138" t="str">
        <f>IF(COUNTIF(Z125,FALSE)&lt;1,"無","有")</f>
        <v>無</v>
      </c>
      <c r="T125" s="139"/>
      <c r="V125" s="116"/>
      <c r="W125" s="116"/>
      <c r="X125" s="116"/>
      <c r="Y125" s="116"/>
      <c r="Z125" s="116" t="b">
        <f>IF(C125=K125,TRUE,FALSE)</f>
        <v>1</v>
      </c>
      <c r="AC125" s="117" t="s">
        <v>25</v>
      </c>
      <c r="AD125" s="118" t="str">
        <f>IF(S125="有",IF(T125="","（エラー）未記入","（正常）記入済み"),"記入不要")</f>
        <v>記入不要</v>
      </c>
      <c r="AG125" s="105" t="s">
        <v>559</v>
      </c>
    </row>
    <row r="126" spans="2:33" ht="18">
      <c r="AG126" s="105" t="s">
        <v>560</v>
      </c>
    </row>
    <row r="127" spans="2:33" ht="18">
      <c r="AG127" s="105" t="s">
        <v>561</v>
      </c>
    </row>
    <row r="128" spans="2:33" ht="18">
      <c r="AG128" s="105" t="s">
        <v>562</v>
      </c>
    </row>
    <row r="129" spans="33:33" ht="18">
      <c r="AG129" s="105" t="s">
        <v>563</v>
      </c>
    </row>
    <row r="130" spans="33:33" ht="18">
      <c r="AG130" s="105" t="s">
        <v>564</v>
      </c>
    </row>
    <row r="131" spans="33:33" ht="18">
      <c r="AG131" s="105" t="s">
        <v>565</v>
      </c>
    </row>
    <row r="132" spans="33:33" ht="18">
      <c r="AG132" s="105" t="s">
        <v>566</v>
      </c>
    </row>
    <row r="133" spans="33:33" ht="18">
      <c r="AG133" s="105" t="s">
        <v>567</v>
      </c>
    </row>
    <row r="134" spans="33:33" ht="18">
      <c r="AG134" s="105" t="s">
        <v>568</v>
      </c>
    </row>
    <row r="135" spans="33:33" ht="18">
      <c r="AG135" s="105" t="s">
        <v>569</v>
      </c>
    </row>
    <row r="136" spans="33:33" ht="18">
      <c r="AG136" s="105" t="s">
        <v>570</v>
      </c>
    </row>
    <row r="137" spans="33:33" ht="18">
      <c r="AG137" s="105" t="s">
        <v>571</v>
      </c>
    </row>
    <row r="138" spans="33:33" ht="18">
      <c r="AG138" s="105" t="s">
        <v>572</v>
      </c>
    </row>
    <row r="139" spans="33:33" ht="18">
      <c r="AG139" s="105" t="s">
        <v>573</v>
      </c>
    </row>
    <row r="140" spans="33:33" ht="18">
      <c r="AG140" s="105" t="s">
        <v>574</v>
      </c>
    </row>
    <row r="141" spans="33:33" ht="18">
      <c r="AG141" s="105" t="s">
        <v>575</v>
      </c>
    </row>
    <row r="142" spans="33:33" ht="18">
      <c r="AG142" s="105" t="s">
        <v>576</v>
      </c>
    </row>
    <row r="143" spans="33:33" ht="18">
      <c r="AG143" s="105" t="s">
        <v>577</v>
      </c>
    </row>
    <row r="144" spans="33:33" ht="18">
      <c r="AG144" s="105" t="s">
        <v>578</v>
      </c>
    </row>
    <row r="145" spans="33:33" ht="18">
      <c r="AG145" s="105" t="s">
        <v>579</v>
      </c>
    </row>
    <row r="146" spans="33:33" ht="18">
      <c r="AG146" s="105" t="s">
        <v>580</v>
      </c>
    </row>
    <row r="147" spans="33:33" ht="18">
      <c r="AG147" s="105" t="s">
        <v>581</v>
      </c>
    </row>
    <row r="148" spans="33:33" ht="18">
      <c r="AG148" s="105" t="s">
        <v>582</v>
      </c>
    </row>
    <row r="149" spans="33:33" ht="18">
      <c r="AG149" s="105" t="s">
        <v>583</v>
      </c>
    </row>
    <row r="150" spans="33:33" ht="18">
      <c r="AG150" s="105" t="s">
        <v>584</v>
      </c>
    </row>
    <row r="151" spans="33:33" ht="18">
      <c r="AG151" s="105" t="s">
        <v>585</v>
      </c>
    </row>
    <row r="152" spans="33:33" ht="18">
      <c r="AG152" s="105" t="s">
        <v>586</v>
      </c>
    </row>
    <row r="153" spans="33:33" ht="18">
      <c r="AG153" s="105" t="s">
        <v>587</v>
      </c>
    </row>
    <row r="154" spans="33:33" ht="18">
      <c r="AG154" s="105" t="s">
        <v>588</v>
      </c>
    </row>
    <row r="155" spans="33:33" ht="18">
      <c r="AG155" s="105" t="s">
        <v>589</v>
      </c>
    </row>
    <row r="156" spans="33:33" ht="18">
      <c r="AG156" s="105" t="s">
        <v>590</v>
      </c>
    </row>
    <row r="157" spans="33:33" ht="18">
      <c r="AG157" s="105" t="s">
        <v>591</v>
      </c>
    </row>
    <row r="158" spans="33:33" ht="18">
      <c r="AG158" s="105" t="s">
        <v>592</v>
      </c>
    </row>
    <row r="159" spans="33:33" ht="18">
      <c r="AG159" s="105" t="s">
        <v>593</v>
      </c>
    </row>
    <row r="160" spans="33:33" ht="18">
      <c r="AG160" s="105" t="s">
        <v>594</v>
      </c>
    </row>
    <row r="161" spans="33:33" ht="18">
      <c r="AG161" s="105" t="s">
        <v>595</v>
      </c>
    </row>
    <row r="162" spans="33:33" ht="18">
      <c r="AG162" s="105" t="s">
        <v>596</v>
      </c>
    </row>
    <row r="163" spans="33:33" ht="18">
      <c r="AG163" s="105" t="s">
        <v>597</v>
      </c>
    </row>
    <row r="164" spans="33:33" ht="18">
      <c r="AG164" s="105" t="s">
        <v>598</v>
      </c>
    </row>
    <row r="165" spans="33:33" ht="18">
      <c r="AG165" s="105" t="s">
        <v>599</v>
      </c>
    </row>
    <row r="166" spans="33:33" ht="18">
      <c r="AG166" s="105" t="s">
        <v>600</v>
      </c>
    </row>
    <row r="167" spans="33:33" ht="18">
      <c r="AG167" s="105" t="s">
        <v>601</v>
      </c>
    </row>
    <row r="168" spans="33:33" ht="18">
      <c r="AG168" s="105" t="s">
        <v>602</v>
      </c>
    </row>
    <row r="169" spans="33:33" ht="18">
      <c r="AG169" s="105" t="s">
        <v>603</v>
      </c>
    </row>
    <row r="170" spans="33:33" ht="18">
      <c r="AG170" s="105" t="s">
        <v>604</v>
      </c>
    </row>
    <row r="171" spans="33:33" ht="18">
      <c r="AG171" s="105" t="s">
        <v>605</v>
      </c>
    </row>
    <row r="172" spans="33:33" ht="18">
      <c r="AG172" s="105" t="s">
        <v>606</v>
      </c>
    </row>
    <row r="173" spans="33:33" ht="18">
      <c r="AG173" s="105" t="s">
        <v>607</v>
      </c>
    </row>
    <row r="174" spans="33:33" ht="18">
      <c r="AG174" s="105" t="s">
        <v>608</v>
      </c>
    </row>
    <row r="175" spans="33:33" ht="18">
      <c r="AG175" s="105" t="s">
        <v>609</v>
      </c>
    </row>
    <row r="176" spans="33:33" ht="18">
      <c r="AG176" s="105" t="s">
        <v>610</v>
      </c>
    </row>
    <row r="177" spans="33:33" ht="18">
      <c r="AG177" s="105" t="s">
        <v>611</v>
      </c>
    </row>
    <row r="178" spans="33:33" ht="18">
      <c r="AG178" s="105" t="s">
        <v>612</v>
      </c>
    </row>
    <row r="179" spans="33:33" ht="18">
      <c r="AG179" s="105" t="s">
        <v>613</v>
      </c>
    </row>
    <row r="180" spans="33:33" ht="18">
      <c r="AG180" s="105" t="s">
        <v>614</v>
      </c>
    </row>
    <row r="181" spans="33:33" ht="18">
      <c r="AG181" s="105" t="s">
        <v>615</v>
      </c>
    </row>
    <row r="182" spans="33:33" ht="18">
      <c r="AG182" s="105" t="s">
        <v>616</v>
      </c>
    </row>
    <row r="183" spans="33:33" ht="18">
      <c r="AG183" s="105" t="s">
        <v>617</v>
      </c>
    </row>
    <row r="184" spans="33:33" ht="18">
      <c r="AG184" s="105" t="s">
        <v>618</v>
      </c>
    </row>
    <row r="185" spans="33:33" ht="18">
      <c r="AG185" s="105" t="s">
        <v>619</v>
      </c>
    </row>
    <row r="186" spans="33:33" ht="18">
      <c r="AG186" s="105" t="s">
        <v>620</v>
      </c>
    </row>
    <row r="187" spans="33:33" ht="18">
      <c r="AG187" s="105" t="s">
        <v>621</v>
      </c>
    </row>
    <row r="188" spans="33:33" ht="18">
      <c r="AG188" s="105" t="s">
        <v>622</v>
      </c>
    </row>
    <row r="189" spans="33:33" ht="18">
      <c r="AG189" s="105" t="s">
        <v>623</v>
      </c>
    </row>
  </sheetData>
  <mergeCells count="238">
    <mergeCell ref="T6:T7"/>
    <mergeCell ref="E7:H7"/>
    <mergeCell ref="M7:P7"/>
    <mergeCell ref="AC1:AD1"/>
    <mergeCell ref="V4:W4"/>
    <mergeCell ref="X4:Y4"/>
    <mergeCell ref="Z4:AA4"/>
    <mergeCell ref="C5:J5"/>
    <mergeCell ref="K5:R5"/>
    <mergeCell ref="E8:H8"/>
    <mergeCell ref="M8:P8"/>
    <mergeCell ref="C9:G9"/>
    <mergeCell ref="H9:J9"/>
    <mergeCell ref="K9:O9"/>
    <mergeCell ref="P9:R9"/>
    <mergeCell ref="E6:H6"/>
    <mergeCell ref="M6:P6"/>
    <mergeCell ref="S6:S7"/>
    <mergeCell ref="T9:T13"/>
    <mergeCell ref="C10:G10"/>
    <mergeCell ref="H10:J10"/>
    <mergeCell ref="K10:O10"/>
    <mergeCell ref="P10:R10"/>
    <mergeCell ref="C11:G11"/>
    <mergeCell ref="H11:J11"/>
    <mergeCell ref="K11:O11"/>
    <mergeCell ref="P11:R11"/>
    <mergeCell ref="C12:G12"/>
    <mergeCell ref="H12:J12"/>
    <mergeCell ref="K12:O12"/>
    <mergeCell ref="P12:R12"/>
    <mergeCell ref="C13:G13"/>
    <mergeCell ref="H13:J13"/>
    <mergeCell ref="K13:O13"/>
    <mergeCell ref="P13:R13"/>
    <mergeCell ref="S9:S13"/>
    <mergeCell ref="B14:B28"/>
    <mergeCell ref="C14:D14"/>
    <mergeCell ref="E14:J14"/>
    <mergeCell ref="K14:L14"/>
    <mergeCell ref="M14:R14"/>
    <mergeCell ref="S14:S28"/>
    <mergeCell ref="E17:J17"/>
    <mergeCell ref="K17:L17"/>
    <mergeCell ref="M17:R17"/>
    <mergeCell ref="E18:J18"/>
    <mergeCell ref="E27:J27"/>
    <mergeCell ref="K27:L27"/>
    <mergeCell ref="M27:R27"/>
    <mergeCell ref="C28:D28"/>
    <mergeCell ref="E28:J28"/>
    <mergeCell ref="K28:L28"/>
    <mergeCell ref="M28:R28"/>
    <mergeCell ref="C25:D25"/>
    <mergeCell ref="E25:J25"/>
    <mergeCell ref="K25:L25"/>
    <mergeCell ref="M25:R25"/>
    <mergeCell ref="C26:D26"/>
    <mergeCell ref="E26:J26"/>
    <mergeCell ref="K26:L26"/>
    <mergeCell ref="T14:T28"/>
    <mergeCell ref="C15:D15"/>
    <mergeCell ref="E15:J15"/>
    <mergeCell ref="K15:L15"/>
    <mergeCell ref="M15:R15"/>
    <mergeCell ref="C16:D16"/>
    <mergeCell ref="E16:J16"/>
    <mergeCell ref="K16:L16"/>
    <mergeCell ref="M16:R16"/>
    <mergeCell ref="C17:D17"/>
    <mergeCell ref="E22:J22"/>
    <mergeCell ref="M22:R22"/>
    <mergeCell ref="E23:J23"/>
    <mergeCell ref="M23:R23"/>
    <mergeCell ref="E24:J24"/>
    <mergeCell ref="M24:R24"/>
    <mergeCell ref="M18:R18"/>
    <mergeCell ref="E19:J19"/>
    <mergeCell ref="M19:R19"/>
    <mergeCell ref="E20:J20"/>
    <mergeCell ref="M20:R20"/>
    <mergeCell ref="E21:J21"/>
    <mergeCell ref="M21:R21"/>
    <mergeCell ref="C27:D27"/>
    <mergeCell ref="M26:R26"/>
    <mergeCell ref="D29:J29"/>
    <mergeCell ref="L29:R29"/>
    <mergeCell ref="S29:S37"/>
    <mergeCell ref="T29:T37"/>
    <mergeCell ref="B30:B31"/>
    <mergeCell ref="D30:J30"/>
    <mergeCell ref="L30:R30"/>
    <mergeCell ref="D31:J31"/>
    <mergeCell ref="L31:R31"/>
    <mergeCell ref="D32:J32"/>
    <mergeCell ref="D36:J36"/>
    <mergeCell ref="L36:R36"/>
    <mergeCell ref="C37:D37"/>
    <mergeCell ref="E37:J37"/>
    <mergeCell ref="K37:L37"/>
    <mergeCell ref="M37:R37"/>
    <mergeCell ref="L32:R32"/>
    <mergeCell ref="D33:J33"/>
    <mergeCell ref="L33:R33"/>
    <mergeCell ref="D34:J34"/>
    <mergeCell ref="L34:R34"/>
    <mergeCell ref="D35:J35"/>
    <mergeCell ref="L35:R35"/>
    <mergeCell ref="D38:J38"/>
    <mergeCell ref="L38:R38"/>
    <mergeCell ref="S38:S46"/>
    <mergeCell ref="T38:T46"/>
    <mergeCell ref="D39:J39"/>
    <mergeCell ref="L39:R39"/>
    <mergeCell ref="D40:J40"/>
    <mergeCell ref="L40:R40"/>
    <mergeCell ref="D41:J41"/>
    <mergeCell ref="L41:R41"/>
    <mergeCell ref="D45:J45"/>
    <mergeCell ref="L45:R45"/>
    <mergeCell ref="C46:D46"/>
    <mergeCell ref="E46:J46"/>
    <mergeCell ref="K46:L46"/>
    <mergeCell ref="M46:R46"/>
    <mergeCell ref="D42:J42"/>
    <mergeCell ref="L42:R42"/>
    <mergeCell ref="D43:J43"/>
    <mergeCell ref="L43:R43"/>
    <mergeCell ref="D44:J44"/>
    <mergeCell ref="L44:R44"/>
    <mergeCell ref="F54:J54"/>
    <mergeCell ref="N54:R54"/>
    <mergeCell ref="F55:J55"/>
    <mergeCell ref="N55:R55"/>
    <mergeCell ref="F57:J57"/>
    <mergeCell ref="N57:R57"/>
    <mergeCell ref="S47:S58"/>
    <mergeCell ref="T47:T58"/>
    <mergeCell ref="F48:J48"/>
    <mergeCell ref="N48:R48"/>
    <mergeCell ref="F49:J49"/>
    <mergeCell ref="N49:R49"/>
    <mergeCell ref="F51:J51"/>
    <mergeCell ref="N51:R51"/>
    <mergeCell ref="F52:J52"/>
    <mergeCell ref="N52:R52"/>
    <mergeCell ref="F58:J58"/>
    <mergeCell ref="N58:R58"/>
    <mergeCell ref="S61:S77"/>
    <mergeCell ref="T61:T77"/>
    <mergeCell ref="C77:D77"/>
    <mergeCell ref="E77:J77"/>
    <mergeCell ref="K77:L77"/>
    <mergeCell ref="M77:R77"/>
    <mergeCell ref="S59:S60"/>
    <mergeCell ref="T59:T60"/>
    <mergeCell ref="C60:D60"/>
    <mergeCell ref="E60:J60"/>
    <mergeCell ref="K60:L60"/>
    <mergeCell ref="M60:R60"/>
    <mergeCell ref="C59:D59"/>
    <mergeCell ref="E59:J59"/>
    <mergeCell ref="K59:L59"/>
    <mergeCell ref="M59:R59"/>
    <mergeCell ref="T86:T105"/>
    <mergeCell ref="D88:J88"/>
    <mergeCell ref="L88:R88"/>
    <mergeCell ref="D89:J89"/>
    <mergeCell ref="L89:R89"/>
    <mergeCell ref="C78:J78"/>
    <mergeCell ref="K78:R78"/>
    <mergeCell ref="B80:T80"/>
    <mergeCell ref="C81:H81"/>
    <mergeCell ref="D82:R82"/>
    <mergeCell ref="C83:G83"/>
    <mergeCell ref="H83:R83"/>
    <mergeCell ref="D90:J90"/>
    <mergeCell ref="L90:R90"/>
    <mergeCell ref="D96:J96"/>
    <mergeCell ref="L96:R96"/>
    <mergeCell ref="D97:J97"/>
    <mergeCell ref="L97:R97"/>
    <mergeCell ref="C84:G84"/>
    <mergeCell ref="H84:R84"/>
    <mergeCell ref="C85:G85"/>
    <mergeCell ref="H85:R85"/>
    <mergeCell ref="D102:J102"/>
    <mergeCell ref="D99:E99"/>
    <mergeCell ref="F99:J99"/>
    <mergeCell ref="L99:M99"/>
    <mergeCell ref="N99:R99"/>
    <mergeCell ref="D101:E101"/>
    <mergeCell ref="F101:J101"/>
    <mergeCell ref="L101:M101"/>
    <mergeCell ref="N101:R101"/>
    <mergeCell ref="B86:B87"/>
    <mergeCell ref="D113:J113"/>
    <mergeCell ref="L113:R113"/>
    <mergeCell ref="L102:R102"/>
    <mergeCell ref="D103:J103"/>
    <mergeCell ref="L103:R103"/>
    <mergeCell ref="C105:D105"/>
    <mergeCell ref="E105:J105"/>
    <mergeCell ref="K105:L105"/>
    <mergeCell ref="M105:R105"/>
    <mergeCell ref="B106:B107"/>
    <mergeCell ref="S106:S112"/>
    <mergeCell ref="T106:T112"/>
    <mergeCell ref="D110:J110"/>
    <mergeCell ref="L110:R110"/>
    <mergeCell ref="C112:D112"/>
    <mergeCell ref="E112:J112"/>
    <mergeCell ref="K112:L112"/>
    <mergeCell ref="M112:R112"/>
    <mergeCell ref="B122:B123"/>
    <mergeCell ref="S122:S124"/>
    <mergeCell ref="S113:S119"/>
    <mergeCell ref="T122:T124"/>
    <mergeCell ref="C124:R124"/>
    <mergeCell ref="C125:J125"/>
    <mergeCell ref="K125:R125"/>
    <mergeCell ref="F120:J120"/>
    <mergeCell ref="N120:R120"/>
    <mergeCell ref="F121:J121"/>
    <mergeCell ref="N121:R121"/>
    <mergeCell ref="T113:T119"/>
    <mergeCell ref="D114:J114"/>
    <mergeCell ref="L114:R114"/>
    <mergeCell ref="D115:J115"/>
    <mergeCell ref="L115:R115"/>
    <mergeCell ref="D116:J116"/>
    <mergeCell ref="L116:R116"/>
    <mergeCell ref="D117:J117"/>
    <mergeCell ref="L117:R117"/>
    <mergeCell ref="C119:D119"/>
    <mergeCell ref="E119:J119"/>
    <mergeCell ref="K119:L119"/>
    <mergeCell ref="M119:R119"/>
  </mergeCells>
  <phoneticPr fontId="22"/>
  <conditionalFormatting sqref="T6:T47 T59:T77">
    <cfRule type="expression" dxfId="172" priority="78">
      <formula>$S6="無"</formula>
    </cfRule>
  </conditionalFormatting>
  <conditionalFormatting sqref="D18:D24 L18:L24">
    <cfRule type="expression" dxfId="171" priority="79">
      <formula>#REF!=TRUE</formula>
    </cfRule>
    <cfRule type="expression" dxfId="170" priority="80">
      <formula>$AH$48=TRUE</formula>
    </cfRule>
  </conditionalFormatting>
  <conditionalFormatting sqref="AD1:AD77 AD79:AD80 AD126:AD1048576 AD87:AD105 AD114:AD119">
    <cfRule type="containsText" dxfId="169" priority="75" operator="containsText" text="（注意）">
      <formula>NOT(ISERROR(SEARCH("（注意）",AD1)))</formula>
    </cfRule>
    <cfRule type="containsText" dxfId="168" priority="76" operator="containsText" text="（正常）">
      <formula>NOT(ISERROR(SEARCH("（正常）",AD1)))</formula>
    </cfRule>
    <cfRule type="containsText" dxfId="167" priority="77" operator="containsText" text="（エラー）">
      <formula>NOT(ISERROR(SEARCH("（エラー）",AD1)))</formula>
    </cfRule>
  </conditionalFormatting>
  <conditionalFormatting sqref="T78">
    <cfRule type="expression" dxfId="166" priority="74">
      <formula>$S78="無"</formula>
    </cfRule>
  </conditionalFormatting>
  <conditionalFormatting sqref="AD78">
    <cfRule type="containsText" dxfId="165" priority="71" operator="containsText" text="（注意）">
      <formula>NOT(ISERROR(SEARCH("（注意）",AD78)))</formula>
    </cfRule>
    <cfRule type="containsText" dxfId="164" priority="72" operator="containsText" text="（正常）">
      <formula>NOT(ISERROR(SEARCH("（正常）",AD78)))</formula>
    </cfRule>
    <cfRule type="containsText" dxfId="163" priority="73" operator="containsText" text="（エラー）">
      <formula>NOT(ISERROR(SEARCH("（エラー）",AD78)))</formula>
    </cfRule>
  </conditionalFormatting>
  <conditionalFormatting sqref="AD107:AD112 AD122:AD124">
    <cfRule type="containsText" dxfId="162" priority="68" operator="containsText" text="（注意）">
      <formula>NOT(ISERROR(SEARCH("（注意）",AD107)))</formula>
    </cfRule>
    <cfRule type="containsText" dxfId="161" priority="69" operator="containsText" text="（正常）">
      <formula>NOT(ISERROR(SEARCH("（正常）",AD107)))</formula>
    </cfRule>
    <cfRule type="containsText" dxfId="160" priority="70" operator="containsText" text="（エラー）">
      <formula>NOT(ISERROR(SEARCH("（エラー）",AD107)))</formula>
    </cfRule>
  </conditionalFormatting>
  <conditionalFormatting sqref="AD82">
    <cfRule type="containsText" dxfId="159" priority="65" operator="containsText" text="（注意）">
      <formula>NOT(ISERROR(SEARCH("（注意）",AD82)))</formula>
    </cfRule>
    <cfRule type="containsText" dxfId="158" priority="66" operator="containsText" text="（正常）">
      <formula>NOT(ISERROR(SEARCH("（正常）",AD82)))</formula>
    </cfRule>
    <cfRule type="containsText" dxfId="157" priority="67" operator="containsText" text="（エラー）">
      <formula>NOT(ISERROR(SEARCH("（エラー）",AD82)))</formula>
    </cfRule>
  </conditionalFormatting>
  <conditionalFormatting sqref="AD84">
    <cfRule type="containsText" dxfId="156" priority="62" operator="containsText" text="（注意）">
      <formula>NOT(ISERROR(SEARCH("（注意）",AD84)))</formula>
    </cfRule>
    <cfRule type="containsText" dxfId="155" priority="63" operator="containsText" text="（正常）">
      <formula>NOT(ISERROR(SEARCH("（正常）",AD84)))</formula>
    </cfRule>
    <cfRule type="containsText" dxfId="154" priority="64" operator="containsText" text="（エラー）">
      <formula>NOT(ISERROR(SEARCH("（エラー）",AD84)))</formula>
    </cfRule>
  </conditionalFormatting>
  <conditionalFormatting sqref="AD85">
    <cfRule type="containsText" dxfId="153" priority="59" operator="containsText" text="（注意）">
      <formula>NOT(ISERROR(SEARCH("（注意）",AD85)))</formula>
    </cfRule>
    <cfRule type="containsText" dxfId="152" priority="60" operator="containsText" text="（正常）">
      <formula>NOT(ISERROR(SEARCH("（正常）",AD85)))</formula>
    </cfRule>
    <cfRule type="containsText" dxfId="151" priority="61" operator="containsText" text="（エラー）">
      <formula>NOT(ISERROR(SEARCH("（エラー）",AD85)))</formula>
    </cfRule>
  </conditionalFormatting>
  <conditionalFormatting sqref="T106">
    <cfRule type="expression" dxfId="150" priority="58">
      <formula>$S106="無"</formula>
    </cfRule>
  </conditionalFormatting>
  <conditionalFormatting sqref="T113">
    <cfRule type="expression" dxfId="149" priority="57">
      <formula>$S113="無"</formula>
    </cfRule>
  </conditionalFormatting>
  <conditionalFormatting sqref="T121">
    <cfRule type="expression" dxfId="148" priority="56">
      <formula>$S121="無"</formula>
    </cfRule>
  </conditionalFormatting>
  <conditionalFormatting sqref="AD106">
    <cfRule type="containsText" dxfId="147" priority="53" operator="containsText" text="（注意）">
      <formula>NOT(ISERROR(SEARCH("（注意）",AD106)))</formula>
    </cfRule>
    <cfRule type="containsText" dxfId="146" priority="54" operator="containsText" text="（正常）">
      <formula>NOT(ISERROR(SEARCH("（正常）",AD106)))</formula>
    </cfRule>
    <cfRule type="containsText" dxfId="145" priority="55" operator="containsText" text="（エラー）">
      <formula>NOT(ISERROR(SEARCH("（エラー）",AD106)))</formula>
    </cfRule>
  </conditionalFormatting>
  <conditionalFormatting sqref="AD113">
    <cfRule type="containsText" dxfId="144" priority="50" operator="containsText" text="（注意）">
      <formula>NOT(ISERROR(SEARCH("（注意）",AD113)))</formula>
    </cfRule>
    <cfRule type="containsText" dxfId="143" priority="51" operator="containsText" text="（正常）">
      <formula>NOT(ISERROR(SEARCH("（正常）",AD113)))</formula>
    </cfRule>
    <cfRule type="containsText" dxfId="142" priority="52" operator="containsText" text="（エラー）">
      <formula>NOT(ISERROR(SEARCH("（エラー）",AD113)))</formula>
    </cfRule>
  </conditionalFormatting>
  <conditionalFormatting sqref="AD121">
    <cfRule type="containsText" dxfId="141" priority="47" operator="containsText" text="（注意）">
      <formula>NOT(ISERROR(SEARCH("（注意）",AD121)))</formula>
    </cfRule>
    <cfRule type="containsText" dxfId="140" priority="48" operator="containsText" text="（正常）">
      <formula>NOT(ISERROR(SEARCH("（正常）",AD121)))</formula>
    </cfRule>
    <cfRule type="containsText" dxfId="139" priority="49" operator="containsText" text="（エラー）">
      <formula>NOT(ISERROR(SEARCH("（エラー）",AD121)))</formula>
    </cfRule>
  </conditionalFormatting>
  <conditionalFormatting sqref="T125">
    <cfRule type="expression" dxfId="138" priority="46">
      <formula>$S125="無"</formula>
    </cfRule>
  </conditionalFormatting>
  <conditionalFormatting sqref="AD125">
    <cfRule type="containsText" dxfId="137" priority="43" operator="containsText" text="（注意）">
      <formula>NOT(ISERROR(SEARCH("（注意）",AD125)))</formula>
    </cfRule>
    <cfRule type="containsText" dxfId="136" priority="44" operator="containsText" text="（正常）">
      <formula>NOT(ISERROR(SEARCH("（正常）",AD125)))</formula>
    </cfRule>
    <cfRule type="containsText" dxfId="135" priority="45" operator="containsText" text="（エラー）">
      <formula>NOT(ISERROR(SEARCH("（エラー）",AD125)))</formula>
    </cfRule>
  </conditionalFormatting>
  <conditionalFormatting sqref="AD83">
    <cfRule type="containsText" dxfId="134" priority="40" operator="containsText" text="（注意）">
      <formula>NOT(ISERROR(SEARCH("（注意）",AD83)))</formula>
    </cfRule>
    <cfRule type="containsText" dxfId="133" priority="41" operator="containsText" text="（正常）">
      <formula>NOT(ISERROR(SEARCH("（正常）",AD83)))</formula>
    </cfRule>
    <cfRule type="containsText" dxfId="132" priority="42" operator="containsText" text="（エラー）">
      <formula>NOT(ISERROR(SEARCH("（エラー）",AD83)))</formula>
    </cfRule>
  </conditionalFormatting>
  <conditionalFormatting sqref="T86">
    <cfRule type="expression" dxfId="131" priority="39">
      <formula>$S86="無"</formula>
    </cfRule>
  </conditionalFormatting>
  <conditionalFormatting sqref="AD86">
    <cfRule type="containsText" dxfId="130" priority="36" operator="containsText" text="（注意）">
      <formula>NOT(ISERROR(SEARCH("（注意）",AD86)))</formula>
    </cfRule>
    <cfRule type="containsText" dxfId="129" priority="37" operator="containsText" text="（正常）">
      <formula>NOT(ISERROR(SEARCH("（正常）",AD86)))</formula>
    </cfRule>
    <cfRule type="containsText" dxfId="128" priority="38" operator="containsText" text="（エラー）">
      <formula>NOT(ISERROR(SEARCH("（エラー）",AD86)))</formula>
    </cfRule>
  </conditionalFormatting>
  <conditionalFormatting sqref="T120">
    <cfRule type="expression" dxfId="127" priority="35">
      <formula>$S120="無"</formula>
    </cfRule>
  </conditionalFormatting>
  <conditionalFormatting sqref="AD120">
    <cfRule type="containsText" dxfId="126" priority="32" operator="containsText" text="（注意）">
      <formula>NOT(ISERROR(SEARCH("（注意）",AD120)))</formula>
    </cfRule>
    <cfRule type="containsText" dxfId="125" priority="33" operator="containsText" text="（正常）">
      <formula>NOT(ISERROR(SEARCH("（正常）",AD120)))</formula>
    </cfRule>
    <cfRule type="containsText" dxfId="124" priority="34" operator="containsText" text="（エラー）">
      <formula>NOT(ISERROR(SEARCH("（エラー）",AD120)))</formula>
    </cfRule>
  </conditionalFormatting>
  <conditionalFormatting sqref="C82:C98 C100 C102:C104 C106:C111 E105 E112 E119 F120:F121 F99 F101 K106:K111 K120:K121 C125:R125 C113:C118 K113:K118 C120:C123">
    <cfRule type="expression" dxfId="123" priority="31">
      <formula>$C$81="無（法律のみの届出）"</formula>
    </cfRule>
  </conditionalFormatting>
  <conditionalFormatting sqref="C83:C98 C100 C102:C104 C106:C111 C125 F99 F101 E105 E112 E119 F120:F121 C113:C118 K113:K118 C120:C123">
    <cfRule type="expression" dxfId="122" priority="29">
      <formula>$C$82="無"</formula>
    </cfRule>
  </conditionalFormatting>
  <conditionalFormatting sqref="K106:K111 K120:K121 K125:R125 K113:K118 C122:C123">
    <cfRule type="expression" dxfId="121" priority="28">
      <formula>$K$82="無"</formula>
    </cfRule>
  </conditionalFormatting>
  <conditionalFormatting sqref="C82:C98 C100 C102:C104 C106:C111 E105 E112 E119 F120:F121 F99 F101 K106:K111 K120:K121 C125:R125 C113:C118 K113:K118 C120:C123">
    <cfRule type="expression" dxfId="120" priority="30">
      <formula>$C$81="無（旧条例下における特例適用のため）"</formula>
    </cfRule>
  </conditionalFormatting>
  <conditionalFormatting sqref="AD81">
    <cfRule type="containsText" dxfId="119" priority="25" operator="containsText" text="（注意）">
      <formula>NOT(ISERROR(SEARCH("（注意）",AD81)))</formula>
    </cfRule>
    <cfRule type="containsText" dxfId="118" priority="26" operator="containsText" text="（正常）">
      <formula>NOT(ISERROR(SEARCH("（正常）",AD81)))</formula>
    </cfRule>
    <cfRule type="containsText" dxfId="117" priority="27" operator="containsText" text="（エラー）">
      <formula>NOT(ISERROR(SEARCH("（エラー）",AD81)))</formula>
    </cfRule>
  </conditionalFormatting>
  <conditionalFormatting sqref="K86:K98 K100 K102:K104">
    <cfRule type="expression" dxfId="116" priority="24">
      <formula>$C$81="無（法律のみの届出）"</formula>
    </cfRule>
  </conditionalFormatting>
  <conditionalFormatting sqref="K86:K98 K100 K102:K104">
    <cfRule type="expression" dxfId="115" priority="22">
      <formula>$C$82="無"</formula>
    </cfRule>
  </conditionalFormatting>
  <conditionalFormatting sqref="K86:K98 K100 K102:K104">
    <cfRule type="expression" dxfId="114" priority="23">
      <formula>$C$81="無（旧条例下における特例適用のため）"</formula>
    </cfRule>
  </conditionalFormatting>
  <conditionalFormatting sqref="N99">
    <cfRule type="expression" dxfId="113" priority="21">
      <formula>$C$81="無（法律のみの届出）"</formula>
    </cfRule>
  </conditionalFormatting>
  <conditionalFormatting sqref="N99">
    <cfRule type="expression" dxfId="112" priority="19">
      <formula>$C$82="無"</formula>
    </cfRule>
  </conditionalFormatting>
  <conditionalFormatting sqref="N99">
    <cfRule type="expression" dxfId="111" priority="20">
      <formula>$C$81="無（旧条例下における特例適用のため）"</formula>
    </cfRule>
  </conditionalFormatting>
  <conditionalFormatting sqref="N101">
    <cfRule type="expression" dxfId="110" priority="18">
      <formula>$C$81="無（法律のみの届出）"</formula>
    </cfRule>
  </conditionalFormatting>
  <conditionalFormatting sqref="N101">
    <cfRule type="expression" dxfId="109" priority="16">
      <formula>$C$82="無"</formula>
    </cfRule>
  </conditionalFormatting>
  <conditionalFormatting sqref="N101">
    <cfRule type="expression" dxfId="108" priority="17">
      <formula>$C$81="無（旧条例下における特例適用のため）"</formula>
    </cfRule>
  </conditionalFormatting>
  <conditionalFormatting sqref="M105">
    <cfRule type="expression" dxfId="107" priority="15">
      <formula>$C$81="無（法律のみの届出）"</formula>
    </cfRule>
  </conditionalFormatting>
  <conditionalFormatting sqref="M105">
    <cfRule type="expression" dxfId="106" priority="13">
      <formula>$C$82="無"</formula>
    </cfRule>
  </conditionalFormatting>
  <conditionalFormatting sqref="M105">
    <cfRule type="expression" dxfId="105" priority="14">
      <formula>$C$81="無（旧条例下における特例適用のため）"</formula>
    </cfRule>
  </conditionalFormatting>
  <conditionalFormatting sqref="K106:K111">
    <cfRule type="expression" dxfId="104" priority="12">
      <formula>$C$82="無"</formula>
    </cfRule>
  </conditionalFormatting>
  <conditionalFormatting sqref="M112">
    <cfRule type="expression" dxfId="103" priority="11">
      <formula>$C$81="無（法律のみの届出）"</formula>
    </cfRule>
  </conditionalFormatting>
  <conditionalFormatting sqref="M112">
    <cfRule type="expression" dxfId="102" priority="9">
      <formula>$C$82="無"</formula>
    </cfRule>
  </conditionalFormatting>
  <conditionalFormatting sqref="M112">
    <cfRule type="expression" dxfId="101" priority="10">
      <formula>$C$81="無（旧条例下における特例適用のため）"</formula>
    </cfRule>
  </conditionalFormatting>
  <conditionalFormatting sqref="M119">
    <cfRule type="expression" dxfId="100" priority="8">
      <formula>$C$81="無（法律のみの届出）"</formula>
    </cfRule>
  </conditionalFormatting>
  <conditionalFormatting sqref="M119">
    <cfRule type="expression" dxfId="99" priority="6">
      <formula>$C$82="無"</formula>
    </cfRule>
  </conditionalFormatting>
  <conditionalFormatting sqref="M119">
    <cfRule type="expression" dxfId="98" priority="7">
      <formula>$C$81="無（旧条例下における特例適用のため）"</formula>
    </cfRule>
  </conditionalFormatting>
  <conditionalFormatting sqref="K120:K121">
    <cfRule type="expression" dxfId="97" priority="5">
      <formula>$C$82="無"</formula>
    </cfRule>
  </conditionalFormatting>
  <conditionalFormatting sqref="N120:N121">
    <cfRule type="expression" dxfId="96" priority="4">
      <formula>$C$81="無（法律のみの届出）"</formula>
    </cfRule>
  </conditionalFormatting>
  <conditionalFormatting sqref="N120:N121">
    <cfRule type="expression" dxfId="95" priority="2">
      <formula>$C$82="無"</formula>
    </cfRule>
  </conditionalFormatting>
  <conditionalFormatting sqref="N120:N121">
    <cfRule type="expression" dxfId="94" priority="3">
      <formula>$C$81="無（旧条例下における特例適用のため）"</formula>
    </cfRule>
  </conditionalFormatting>
  <conditionalFormatting sqref="K125">
    <cfRule type="expression" dxfId="93" priority="1">
      <formula>$C$82="無"</formula>
    </cfRule>
  </conditionalFormatting>
  <dataValidations count="8">
    <dataValidation type="list" allowBlank="1" showInputMessage="1" sqref="C9:R13" xr:uid="{8A26A3D4-4068-4BE0-8895-D910C6AD0744}">
      <formula1>$AG$3:$AG$189</formula1>
    </dataValidation>
    <dataValidation type="list" allowBlank="1" showInputMessage="1" showErrorMessage="1" sqref="F99:J99 F101:J101 N101:R101 N99:R99" xr:uid="{0279094A-A7EB-43B8-A28B-4CC5A5E2B19A}">
      <formula1>$AK$3:$AK$5</formula1>
    </dataValidation>
    <dataValidation type="list" allowBlank="1" showInputMessage="1" showErrorMessage="1" sqref="C83:G85" xr:uid="{2EA4653F-7AEB-4ED4-966F-4C1FC6361EE8}">
      <formula1>$AJ$3:$AJ$5</formula1>
    </dataValidation>
    <dataValidation type="list" allowBlank="1" showInputMessage="1" showErrorMessage="1" sqref="C14:D17 K14:L17 L18:L24 D18:D24 C25:D27 K25:L27 C29:C36 K29:K36 C38:C45 K38:K45 C61:C76 K61:K76 C86:C98 K106:K111 C100 C102:C104 C106:C111 K102:K104 K86:K98 K100 C113:C118 K113:K118 C122:C123" xr:uid="{2EEC0A49-983B-4294-9D02-A0399DA95351}">
      <formula1>"●"</formula1>
    </dataValidation>
    <dataValidation type="whole" operator="greaterThanOrEqual" allowBlank="1" showInputMessage="1" showErrorMessage="1" sqref="E6:H6 M6:P6" xr:uid="{87F74125-3B56-45EB-A063-EE667F191FCF}">
      <formula1>0</formula1>
    </dataValidation>
    <dataValidation type="decimal" operator="greaterThanOrEqual" allowBlank="1" showInputMessage="1" showErrorMessage="1" sqref="E7:H8 M7:P8" xr:uid="{7F207DF9-92E4-4C9C-A304-B59F047207B6}">
      <formula1>0</formula1>
    </dataValidation>
    <dataValidation type="list" allowBlank="1" showInputMessage="1" showErrorMessage="1" sqref="C81" xr:uid="{3B258B1D-32B3-41CD-998B-41F37E3B53BC}">
      <formula1>$AH$3:$AH$6</formula1>
    </dataValidation>
    <dataValidation type="list" allowBlank="1" showInputMessage="1" showErrorMessage="1" sqref="C120:C121 K120:K121 C82" xr:uid="{85B748F2-1E84-4171-A2EF-C78A75A50A54}">
      <formula1>$AI$3:$AI$4</formula1>
    </dataValidation>
  </dataValidations>
  <printOptions horizontalCentered="1"/>
  <pageMargins left="0.19685039370078741" right="0.19685039370078741" top="0.19685039370078741" bottom="0.31496062992125984" header="0.31496062992125984" footer="0.15748031496062992"/>
  <pageSetup paperSize="9" scale="76" fitToHeight="0" orientation="landscape" r:id="rId1"/>
  <headerFooter>
    <oddFooter>&amp;C&amp;"メイリオ,レギュラー"&amp;10&amp;P／&amp;Nページ</oddFooter>
  </headerFooter>
  <rowBreaks count="4" manualBreakCount="4">
    <brk id="28" max="19" man="1"/>
    <brk id="58" max="19" man="1"/>
    <brk id="79" max="19" man="1"/>
    <brk id="105" max="19"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F7561-EBAE-41FE-9BD4-5AF2AD3D79AD}">
  <dimension ref="A1:AK189"/>
  <sheetViews>
    <sheetView showGridLines="0" zoomScaleNormal="100" zoomScaleSheetLayoutView="100" workbookViewId="0"/>
  </sheetViews>
  <sheetFormatPr defaultColWidth="9" defaultRowHeight="15" outlineLevelRow="1"/>
  <cols>
    <col min="1" max="1" width="2" style="233" customWidth="1"/>
    <col min="2" max="2" width="20.59765625" style="232" customWidth="1"/>
    <col min="3" max="6" width="4.59765625" style="232" customWidth="1"/>
    <col min="7" max="7" width="10.59765625" style="232" customWidth="1"/>
    <col min="8" max="8" width="6.59765625" style="232" customWidth="1"/>
    <col min="9" max="9" width="4.59765625" style="232" customWidth="1"/>
    <col min="10" max="10" width="20.59765625" style="232" customWidth="1"/>
    <col min="11" max="14" width="4.59765625" style="232" customWidth="1"/>
    <col min="15" max="15" width="10.59765625" style="232" customWidth="1"/>
    <col min="16" max="16" width="6.59765625" style="232" customWidth="1"/>
    <col min="17" max="17" width="4.59765625" style="232" customWidth="1"/>
    <col min="18" max="18" width="20.59765625" style="232" customWidth="1"/>
    <col min="19" max="19" width="6.09765625" style="233" bestFit="1" customWidth="1"/>
    <col min="20" max="20" width="23.59765625" style="233" customWidth="1"/>
    <col min="21" max="21" width="4.09765625" style="233" customWidth="1"/>
    <col min="22" max="27" width="7.296875" style="233" hidden="1" customWidth="1"/>
    <col min="28" max="28" width="4.09765625" style="233" customWidth="1"/>
    <col min="29" max="29" width="9" style="233"/>
    <col min="30" max="30" width="30.59765625" style="243" customWidth="1"/>
    <col min="31" max="31" width="122.69921875" style="233" customWidth="1"/>
    <col min="32" max="32" width="9" style="233"/>
    <col min="33" max="33" width="32.796875" style="233" hidden="1" customWidth="1"/>
    <col min="34" max="34" width="27.69921875" style="233" hidden="1" customWidth="1"/>
    <col min="35" max="35" width="9" style="233" hidden="1" customWidth="1"/>
    <col min="36" max="36" width="35.19921875" style="233" hidden="1" customWidth="1"/>
    <col min="37" max="37" width="9" style="233" hidden="1" customWidth="1"/>
    <col min="38" max="16384" width="9" style="233"/>
  </cols>
  <sheetData>
    <row r="1" spans="1:37" ht="18.600000000000001">
      <c r="A1" s="230" t="s">
        <v>624</v>
      </c>
      <c r="B1" s="231" t="s">
        <v>625</v>
      </c>
      <c r="V1" s="233" t="s">
        <v>185</v>
      </c>
      <c r="AC1" s="712" t="s">
        <v>50</v>
      </c>
      <c r="AD1" s="712"/>
    </row>
    <row r="2" spans="1:37" ht="18.600000000000001">
      <c r="B2" s="231" t="s">
        <v>656</v>
      </c>
      <c r="AC2" s="345"/>
      <c r="AD2" s="345"/>
      <c r="AG2" s="234" t="s">
        <v>341</v>
      </c>
      <c r="AH2" s="234" t="s">
        <v>342</v>
      </c>
      <c r="AI2" s="234" t="s">
        <v>343</v>
      </c>
      <c r="AJ2" s="234" t="s">
        <v>318</v>
      </c>
      <c r="AK2" s="234" t="s">
        <v>344</v>
      </c>
    </row>
    <row r="3" spans="1:37" ht="18.600000000000001">
      <c r="B3" s="235" t="s">
        <v>191</v>
      </c>
      <c r="AC3" s="345"/>
      <c r="AD3" s="236"/>
      <c r="AG3" s="237" t="s">
        <v>345</v>
      </c>
      <c r="AH3" s="237" t="s">
        <v>346</v>
      </c>
      <c r="AI3" s="237" t="s">
        <v>193</v>
      </c>
      <c r="AJ3" s="238" t="s">
        <v>348</v>
      </c>
      <c r="AK3" s="233" t="s">
        <v>626</v>
      </c>
    </row>
    <row r="4" spans="1:37" ht="14.1" customHeight="1">
      <c r="V4" s="713" t="s">
        <v>196</v>
      </c>
      <c r="W4" s="713"/>
      <c r="X4" s="713" t="s">
        <v>197</v>
      </c>
      <c r="Y4" s="713"/>
      <c r="Z4" s="713" t="s">
        <v>198</v>
      </c>
      <c r="AA4" s="713"/>
      <c r="AC4" s="345" t="s">
        <v>1</v>
      </c>
      <c r="AD4" s="236" t="s">
        <v>2</v>
      </c>
      <c r="AG4" s="237" t="s">
        <v>349</v>
      </c>
      <c r="AH4" s="237" t="s">
        <v>350</v>
      </c>
      <c r="AI4" s="237" t="s">
        <v>200</v>
      </c>
      <c r="AJ4" s="239" t="s">
        <v>352</v>
      </c>
      <c r="AK4" s="233" t="s">
        <v>627</v>
      </c>
    </row>
    <row r="5" spans="1:37" ht="37.35" customHeight="1">
      <c r="B5" s="240"/>
      <c r="C5" s="714" t="s">
        <v>203</v>
      </c>
      <c r="D5" s="714"/>
      <c r="E5" s="714"/>
      <c r="F5" s="714"/>
      <c r="G5" s="714"/>
      <c r="H5" s="714"/>
      <c r="I5" s="714"/>
      <c r="J5" s="714"/>
      <c r="K5" s="714" t="s">
        <v>204</v>
      </c>
      <c r="L5" s="714"/>
      <c r="M5" s="714"/>
      <c r="N5" s="714"/>
      <c r="O5" s="714"/>
      <c r="P5" s="714"/>
      <c r="Q5" s="714"/>
      <c r="R5" s="714"/>
      <c r="S5" s="241" t="s">
        <v>205</v>
      </c>
      <c r="T5" s="242" t="s">
        <v>206</v>
      </c>
      <c r="U5" s="345"/>
      <c r="V5" s="345"/>
      <c r="W5" s="345"/>
      <c r="X5" s="345"/>
      <c r="Y5" s="345"/>
      <c r="Z5" s="345"/>
      <c r="AA5" s="345"/>
      <c r="AG5" s="237" t="s">
        <v>353</v>
      </c>
      <c r="AH5" s="237" t="s">
        <v>354</v>
      </c>
      <c r="AJ5" s="237" t="s">
        <v>356</v>
      </c>
      <c r="AK5" s="233" t="s">
        <v>628</v>
      </c>
    </row>
    <row r="6" spans="1:37" ht="20.100000000000001" customHeight="1">
      <c r="B6" s="244" t="s">
        <v>210</v>
      </c>
      <c r="C6" s="245" t="s">
        <v>211</v>
      </c>
      <c r="D6" s="246"/>
      <c r="E6" s="711">
        <v>10</v>
      </c>
      <c r="F6" s="711"/>
      <c r="G6" s="711"/>
      <c r="H6" s="711"/>
      <c r="I6" s="246"/>
      <c r="J6" s="247"/>
      <c r="K6" s="245" t="s">
        <v>211</v>
      </c>
      <c r="L6" s="246"/>
      <c r="M6" s="711">
        <v>10</v>
      </c>
      <c r="N6" s="711"/>
      <c r="O6" s="711"/>
      <c r="P6" s="711"/>
      <c r="Q6" s="246"/>
      <c r="R6" s="247"/>
      <c r="S6" s="648" t="str">
        <f>IF(COUNTIF(Z6:Z7,FALSE)&lt;1,"無","有")</f>
        <v>無</v>
      </c>
      <c r="T6" s="650"/>
      <c r="U6" s="248"/>
      <c r="V6" s="248"/>
      <c r="W6" s="248"/>
      <c r="X6" s="248"/>
      <c r="Y6" s="248"/>
      <c r="Z6" s="248" t="b">
        <f>IF(E6=M6,TRUE,FALSE)</f>
        <v>1</v>
      </c>
      <c r="AA6" s="248"/>
      <c r="AC6" s="249" t="s">
        <v>25</v>
      </c>
      <c r="AD6" s="250" t="str">
        <f>IF(S6="有",IF(T6="","（エラー）未記入","（正常）記入済み"),"記入不要")</f>
        <v>記入不要</v>
      </c>
      <c r="AG6" s="237" t="s">
        <v>357</v>
      </c>
      <c r="AH6" s="237" t="s">
        <v>358</v>
      </c>
    </row>
    <row r="7" spans="1:37" ht="20.100000000000001" customHeight="1">
      <c r="B7" s="251"/>
      <c r="C7" s="252" t="s">
        <v>214</v>
      </c>
      <c r="E7" s="715">
        <v>3300</v>
      </c>
      <c r="F7" s="715"/>
      <c r="G7" s="715"/>
      <c r="H7" s="715"/>
      <c r="I7" s="232" t="s">
        <v>215</v>
      </c>
      <c r="J7" s="253"/>
      <c r="K7" s="252" t="s">
        <v>214</v>
      </c>
      <c r="M7" s="715">
        <v>3300</v>
      </c>
      <c r="N7" s="715"/>
      <c r="O7" s="715"/>
      <c r="P7" s="715"/>
      <c r="Q7" s="232" t="s">
        <v>215</v>
      </c>
      <c r="R7" s="253"/>
      <c r="S7" s="649"/>
      <c r="T7" s="651"/>
      <c r="U7" s="248"/>
      <c r="V7" s="248"/>
      <c r="W7" s="248"/>
      <c r="X7" s="248"/>
      <c r="Y7" s="248"/>
      <c r="Z7" s="248" t="b">
        <f>IF(E7=M7,TRUE,FALSE)</f>
        <v>1</v>
      </c>
      <c r="AA7" s="248"/>
      <c r="AG7" s="237" t="s">
        <v>359</v>
      </c>
    </row>
    <row r="8" spans="1:37" ht="20.100000000000001" customHeight="1">
      <c r="B8" s="709" t="s">
        <v>629</v>
      </c>
      <c r="C8" s="245" t="s">
        <v>211</v>
      </c>
      <c r="D8" s="246"/>
      <c r="E8" s="711">
        <v>10</v>
      </c>
      <c r="F8" s="711"/>
      <c r="G8" s="711"/>
      <c r="H8" s="711"/>
      <c r="I8" s="246"/>
      <c r="J8" s="247"/>
      <c r="K8" s="245" t="s">
        <v>211</v>
      </c>
      <c r="L8" s="246"/>
      <c r="M8" s="711">
        <v>10</v>
      </c>
      <c r="N8" s="711"/>
      <c r="O8" s="711"/>
      <c r="P8" s="711"/>
      <c r="Q8" s="246"/>
      <c r="R8" s="247"/>
      <c r="S8" s="648" t="str">
        <f>IF(COUNTIF(Z8:Z9,FALSE)&lt;1,"無","有")</f>
        <v>無</v>
      </c>
      <c r="T8" s="650"/>
      <c r="U8" s="248"/>
      <c r="V8" s="248"/>
      <c r="W8" s="248"/>
      <c r="X8" s="248"/>
      <c r="Y8" s="248"/>
      <c r="Z8" s="248" t="b">
        <f>IF(E8=M8,TRUE,FALSE)</f>
        <v>1</v>
      </c>
      <c r="AA8" s="248"/>
      <c r="AC8" s="249" t="s">
        <v>25</v>
      </c>
      <c r="AD8" s="250" t="str">
        <f>IF(S8="有",IF(T8="","（エラー）未記入","（正常）記入済み"),"記入不要")</f>
        <v>記入不要</v>
      </c>
      <c r="AG8" s="237" t="s">
        <v>360</v>
      </c>
    </row>
    <row r="9" spans="1:37" ht="20.100000000000001" customHeight="1">
      <c r="B9" s="710"/>
      <c r="C9" s="252" t="s">
        <v>630</v>
      </c>
      <c r="E9" s="715">
        <v>3300</v>
      </c>
      <c r="F9" s="715"/>
      <c r="G9" s="715"/>
      <c r="H9" s="715"/>
      <c r="I9" s="232" t="s">
        <v>215</v>
      </c>
      <c r="J9" s="253"/>
      <c r="K9" s="252" t="s">
        <v>630</v>
      </c>
      <c r="M9" s="715">
        <v>3300</v>
      </c>
      <c r="N9" s="715"/>
      <c r="O9" s="715"/>
      <c r="P9" s="715"/>
      <c r="Q9" s="232" t="s">
        <v>215</v>
      </c>
      <c r="R9" s="253"/>
      <c r="S9" s="667"/>
      <c r="T9" s="652"/>
      <c r="U9" s="248"/>
      <c r="V9" s="248"/>
      <c r="W9" s="248"/>
      <c r="X9" s="248"/>
      <c r="Y9" s="248"/>
      <c r="Z9" s="248" t="b">
        <f>IF(E9=M9,TRUE,FALSE)</f>
        <v>1</v>
      </c>
      <c r="AA9" s="248"/>
      <c r="AG9" s="237" t="s">
        <v>362</v>
      </c>
    </row>
    <row r="10" spans="1:37" s="254" customFormat="1" ht="45">
      <c r="B10" s="255" t="s">
        <v>226</v>
      </c>
      <c r="C10" s="352" t="s">
        <v>227</v>
      </c>
      <c r="D10" s="256"/>
      <c r="E10" s="703">
        <v>4250</v>
      </c>
      <c r="F10" s="703"/>
      <c r="G10" s="703"/>
      <c r="H10" s="703"/>
      <c r="I10" s="353" t="s">
        <v>228</v>
      </c>
      <c r="J10" s="257"/>
      <c r="K10" s="352" t="s">
        <v>227</v>
      </c>
      <c r="L10" s="353"/>
      <c r="M10" s="703">
        <v>4500</v>
      </c>
      <c r="N10" s="703"/>
      <c r="O10" s="703"/>
      <c r="P10" s="703"/>
      <c r="Q10" s="353" t="s">
        <v>228</v>
      </c>
      <c r="R10" s="257"/>
      <c r="S10" s="346" t="str">
        <f>IF(COUNTIF(Z10,FALSE)&lt;1,"無","有")</f>
        <v>有</v>
      </c>
      <c r="T10" s="347" t="s">
        <v>679</v>
      </c>
      <c r="U10" s="248"/>
      <c r="V10" s="248"/>
      <c r="W10" s="248"/>
      <c r="X10" s="248"/>
      <c r="Y10" s="248"/>
      <c r="Z10" s="248" t="b">
        <f>IF(E10=M10,TRUE,FALSE)</f>
        <v>0</v>
      </c>
      <c r="AA10" s="248"/>
      <c r="AC10" s="258" t="s">
        <v>25</v>
      </c>
      <c r="AD10" s="259" t="str">
        <f>IF(S10="有",IF(T10="","（エラー）未記入","（正常）記入済み"),"記入不要")</f>
        <v>（正常）記入済み</v>
      </c>
      <c r="AG10" s="237" t="s">
        <v>363</v>
      </c>
    </row>
    <row r="11" spans="1:37" ht="20.100000000000001" customHeight="1">
      <c r="B11" s="244" t="s">
        <v>361</v>
      </c>
      <c r="C11" s="704" t="s">
        <v>362</v>
      </c>
      <c r="D11" s="705"/>
      <c r="E11" s="705"/>
      <c r="F11" s="705"/>
      <c r="G11" s="706"/>
      <c r="H11" s="707"/>
      <c r="I11" s="705"/>
      <c r="J11" s="708"/>
      <c r="K11" s="704" t="s">
        <v>362</v>
      </c>
      <c r="L11" s="705"/>
      <c r="M11" s="705"/>
      <c r="N11" s="705"/>
      <c r="O11" s="706"/>
      <c r="P11" s="707"/>
      <c r="Q11" s="705"/>
      <c r="R11" s="708"/>
      <c r="S11" s="648" t="str">
        <f>IF(COUNTIF(Z11:Z15,FALSE)&lt;1,"無","有")</f>
        <v>無</v>
      </c>
      <c r="T11" s="650"/>
      <c r="U11" s="248"/>
      <c r="V11" s="248"/>
      <c r="W11" s="248"/>
      <c r="X11" s="248"/>
      <c r="Y11" s="248"/>
      <c r="Z11" s="248" t="b">
        <f>IF(C11&amp;H11=K11&amp;P11,TRUE,FALSE)</f>
        <v>1</v>
      </c>
      <c r="AA11" s="248"/>
      <c r="AC11" s="249" t="s">
        <v>25</v>
      </c>
      <c r="AD11" s="250" t="str">
        <f>IF(S11="有",IF(T11="","（エラー）未記入","（正常）記入済み"),"記入不要")</f>
        <v>記入不要</v>
      </c>
      <c r="AE11" s="233" t="s">
        <v>231</v>
      </c>
      <c r="AG11" s="237" t="s">
        <v>364</v>
      </c>
    </row>
    <row r="12" spans="1:37" ht="20.100000000000001" customHeight="1">
      <c r="B12" s="251"/>
      <c r="C12" s="693"/>
      <c r="D12" s="694"/>
      <c r="E12" s="694"/>
      <c r="F12" s="694"/>
      <c r="G12" s="695"/>
      <c r="H12" s="696"/>
      <c r="I12" s="694"/>
      <c r="J12" s="697"/>
      <c r="K12" s="693"/>
      <c r="L12" s="694"/>
      <c r="M12" s="694"/>
      <c r="N12" s="694"/>
      <c r="O12" s="695"/>
      <c r="P12" s="696"/>
      <c r="Q12" s="694"/>
      <c r="R12" s="697"/>
      <c r="S12" s="649"/>
      <c r="T12" s="651"/>
      <c r="U12" s="248"/>
      <c r="V12" s="248"/>
      <c r="W12" s="248"/>
      <c r="X12" s="248"/>
      <c r="Y12" s="248"/>
      <c r="Z12" s="248" t="b">
        <f>IF(C12&amp;H12=K12&amp;P12,TRUE,FALSE)</f>
        <v>1</v>
      </c>
      <c r="AA12" s="248"/>
      <c r="AG12" s="237" t="s">
        <v>365</v>
      </c>
    </row>
    <row r="13" spans="1:37" ht="20.100000000000001" customHeight="1">
      <c r="B13" s="251"/>
      <c r="C13" s="693"/>
      <c r="D13" s="694"/>
      <c r="E13" s="694"/>
      <c r="F13" s="694"/>
      <c r="G13" s="695"/>
      <c r="H13" s="696"/>
      <c r="I13" s="694"/>
      <c r="J13" s="697"/>
      <c r="K13" s="693"/>
      <c r="L13" s="694"/>
      <c r="M13" s="694"/>
      <c r="N13" s="694"/>
      <c r="O13" s="695"/>
      <c r="P13" s="696"/>
      <c r="Q13" s="694"/>
      <c r="R13" s="697"/>
      <c r="S13" s="649"/>
      <c r="T13" s="651"/>
      <c r="U13" s="248"/>
      <c r="V13" s="248"/>
      <c r="W13" s="248"/>
      <c r="X13" s="248"/>
      <c r="Y13" s="248"/>
      <c r="Z13" s="248" t="b">
        <f>IF(C13&amp;H13=K13&amp;P13,TRUE,FALSE)</f>
        <v>1</v>
      </c>
      <c r="AA13" s="248"/>
      <c r="AG13" s="237" t="s">
        <v>366</v>
      </c>
    </row>
    <row r="14" spans="1:37" ht="20.100000000000001" customHeight="1">
      <c r="B14" s="251"/>
      <c r="C14" s="693"/>
      <c r="D14" s="694"/>
      <c r="E14" s="694"/>
      <c r="F14" s="694"/>
      <c r="G14" s="695"/>
      <c r="H14" s="696"/>
      <c r="I14" s="694"/>
      <c r="J14" s="697"/>
      <c r="K14" s="693"/>
      <c r="L14" s="694"/>
      <c r="M14" s="694"/>
      <c r="N14" s="694"/>
      <c r="O14" s="695"/>
      <c r="P14" s="696"/>
      <c r="Q14" s="694"/>
      <c r="R14" s="697"/>
      <c r="S14" s="649"/>
      <c r="T14" s="651"/>
      <c r="U14" s="248"/>
      <c r="V14" s="248"/>
      <c r="W14" s="248"/>
      <c r="X14" s="248"/>
      <c r="Y14" s="248"/>
      <c r="Z14" s="248" t="b">
        <f>IF(C14&amp;H14=K14&amp;P14,TRUE,FALSE)</f>
        <v>1</v>
      </c>
      <c r="AA14" s="248"/>
      <c r="AG14" s="237" t="s">
        <v>369</v>
      </c>
    </row>
    <row r="15" spans="1:37" ht="20.100000000000001" customHeight="1">
      <c r="B15" s="260"/>
      <c r="C15" s="698"/>
      <c r="D15" s="699"/>
      <c r="E15" s="699"/>
      <c r="F15" s="699"/>
      <c r="G15" s="700"/>
      <c r="H15" s="701"/>
      <c r="I15" s="699"/>
      <c r="J15" s="702"/>
      <c r="K15" s="698"/>
      <c r="L15" s="699"/>
      <c r="M15" s="699"/>
      <c r="N15" s="699"/>
      <c r="O15" s="700"/>
      <c r="P15" s="701"/>
      <c r="Q15" s="699"/>
      <c r="R15" s="702"/>
      <c r="S15" s="667"/>
      <c r="T15" s="652"/>
      <c r="U15" s="248"/>
      <c r="V15" s="248"/>
      <c r="W15" s="248"/>
      <c r="X15" s="248"/>
      <c r="Y15" s="248"/>
      <c r="Z15" s="248" t="b">
        <f>IF(C15&amp;H15=K15&amp;P15,TRUE,FALSE)</f>
        <v>1</v>
      </c>
      <c r="AA15" s="248"/>
      <c r="AG15" s="237" t="s">
        <v>372</v>
      </c>
    </row>
    <row r="16" spans="1:37" ht="20.100000000000001" customHeight="1">
      <c r="B16" s="646" t="s">
        <v>367</v>
      </c>
      <c r="C16" s="439" t="s">
        <v>671</v>
      </c>
      <c r="D16" s="440"/>
      <c r="E16" s="469" t="s">
        <v>368</v>
      </c>
      <c r="F16" s="469"/>
      <c r="G16" s="469"/>
      <c r="H16" s="469"/>
      <c r="I16" s="469"/>
      <c r="J16" s="469"/>
      <c r="K16" s="439" t="s">
        <v>671</v>
      </c>
      <c r="L16" s="440"/>
      <c r="M16" s="469" t="s">
        <v>368</v>
      </c>
      <c r="N16" s="469"/>
      <c r="O16" s="469"/>
      <c r="P16" s="469"/>
      <c r="Q16" s="469"/>
      <c r="R16" s="469"/>
      <c r="S16" s="507" t="str">
        <f>IF(COUNTIF(Z16:Z30,FALSE)&lt;1,"無","有")</f>
        <v>無</v>
      </c>
      <c r="T16" s="650"/>
      <c r="U16" s="248"/>
      <c r="V16" s="248" t="b">
        <f>IF(C16="●",TRUE,FALSE)</f>
        <v>1</v>
      </c>
      <c r="W16" s="248"/>
      <c r="X16" s="248" t="b">
        <f>IF(K16="●",TRUE,FALSE)</f>
        <v>1</v>
      </c>
      <c r="Y16" s="248"/>
      <c r="Z16" s="248" t="b">
        <f>IF(V16=X16,TRUE,FALSE)</f>
        <v>1</v>
      </c>
      <c r="AA16" s="248"/>
      <c r="AC16" s="249" t="s">
        <v>25</v>
      </c>
      <c r="AD16" s="250" t="str">
        <f>IF(S16="有",IF(T16="","（エラー）未記入","（正常）記入済み"),"記入不要")</f>
        <v>記入不要</v>
      </c>
      <c r="AG16" s="237" t="s">
        <v>375</v>
      </c>
    </row>
    <row r="17" spans="2:33" ht="20.100000000000001" customHeight="1">
      <c r="B17" s="647"/>
      <c r="C17" s="510"/>
      <c r="D17" s="511"/>
      <c r="E17" s="597" t="s">
        <v>370</v>
      </c>
      <c r="F17" s="597"/>
      <c r="G17" s="597"/>
      <c r="H17" s="597"/>
      <c r="I17" s="597"/>
      <c r="J17" s="597"/>
      <c r="K17" s="510"/>
      <c r="L17" s="511"/>
      <c r="M17" s="597" t="s">
        <v>371</v>
      </c>
      <c r="N17" s="597"/>
      <c r="O17" s="597"/>
      <c r="P17" s="597"/>
      <c r="Q17" s="597"/>
      <c r="R17" s="597"/>
      <c r="S17" s="508"/>
      <c r="T17" s="651"/>
      <c r="U17" s="248"/>
      <c r="V17" s="248" t="b">
        <f t="shared" ref="V17:V29" si="0">IF(C17="●",TRUE,FALSE)</f>
        <v>0</v>
      </c>
      <c r="W17" s="248"/>
      <c r="X17" s="248" t="b">
        <f t="shared" ref="X17:X29" si="1">IF(K17="●",TRUE,FALSE)</f>
        <v>0</v>
      </c>
      <c r="Y17" s="248"/>
      <c r="Z17" s="248" t="b">
        <f>IF(V17=X17,TRUE,FALSE)</f>
        <v>1</v>
      </c>
      <c r="AA17" s="248"/>
      <c r="AG17" s="237" t="s">
        <v>378</v>
      </c>
    </row>
    <row r="18" spans="2:33" ht="40.049999999999997" customHeight="1">
      <c r="B18" s="647"/>
      <c r="C18" s="510"/>
      <c r="D18" s="511"/>
      <c r="E18" s="597" t="s">
        <v>373</v>
      </c>
      <c r="F18" s="597"/>
      <c r="G18" s="597"/>
      <c r="H18" s="597"/>
      <c r="I18" s="597"/>
      <c r="J18" s="597"/>
      <c r="K18" s="510"/>
      <c r="L18" s="511"/>
      <c r="M18" s="597" t="s">
        <v>374</v>
      </c>
      <c r="N18" s="597"/>
      <c r="O18" s="597"/>
      <c r="P18" s="597"/>
      <c r="Q18" s="597"/>
      <c r="R18" s="597"/>
      <c r="S18" s="508"/>
      <c r="T18" s="651"/>
      <c r="U18" s="248"/>
      <c r="V18" s="248" t="b">
        <f t="shared" si="0"/>
        <v>0</v>
      </c>
      <c r="W18" s="248"/>
      <c r="X18" s="248" t="b">
        <f t="shared" si="1"/>
        <v>0</v>
      </c>
      <c r="Y18" s="248"/>
      <c r="Z18" s="248" t="b">
        <f>IF(V18=X18,TRUE,FALSE)</f>
        <v>1</v>
      </c>
      <c r="AA18" s="248"/>
      <c r="AG18" s="237" t="s">
        <v>381</v>
      </c>
    </row>
    <row r="19" spans="2:33" ht="20.100000000000001" customHeight="1">
      <c r="B19" s="647"/>
      <c r="C19" s="510"/>
      <c r="D19" s="511"/>
      <c r="E19" s="597" t="s">
        <v>376</v>
      </c>
      <c r="F19" s="597"/>
      <c r="G19" s="597"/>
      <c r="H19" s="597"/>
      <c r="I19" s="597"/>
      <c r="J19" s="597"/>
      <c r="K19" s="510"/>
      <c r="L19" s="511"/>
      <c r="M19" s="597" t="s">
        <v>377</v>
      </c>
      <c r="N19" s="597"/>
      <c r="O19" s="597"/>
      <c r="P19" s="597"/>
      <c r="Q19" s="597"/>
      <c r="R19" s="597"/>
      <c r="S19" s="508"/>
      <c r="T19" s="651"/>
      <c r="U19" s="248"/>
      <c r="V19" s="248" t="b">
        <f t="shared" si="0"/>
        <v>0</v>
      </c>
      <c r="W19" s="248"/>
      <c r="X19" s="248" t="b">
        <f t="shared" si="1"/>
        <v>0</v>
      </c>
      <c r="Y19" s="248"/>
      <c r="Z19" s="248" t="b">
        <f>IF(V19=X19,TRUE,FALSE)</f>
        <v>1</v>
      </c>
      <c r="AA19" s="248"/>
      <c r="AG19" s="237" t="s">
        <v>384</v>
      </c>
    </row>
    <row r="20" spans="2:33" ht="30" customHeight="1">
      <c r="B20" s="647"/>
      <c r="C20" s="96" t="s">
        <v>245</v>
      </c>
      <c r="D20" s="261"/>
      <c r="E20" s="597" t="s">
        <v>379</v>
      </c>
      <c r="F20" s="597"/>
      <c r="G20" s="597"/>
      <c r="H20" s="597"/>
      <c r="I20" s="597"/>
      <c r="J20" s="597"/>
      <c r="K20" s="96" t="s">
        <v>245</v>
      </c>
      <c r="L20" s="261"/>
      <c r="M20" s="597" t="s">
        <v>380</v>
      </c>
      <c r="N20" s="597"/>
      <c r="O20" s="597"/>
      <c r="P20" s="597"/>
      <c r="Q20" s="597"/>
      <c r="R20" s="597"/>
      <c r="S20" s="508"/>
      <c r="T20" s="651"/>
      <c r="U20" s="248"/>
      <c r="V20" s="248" t="b">
        <f>IF(D20="●",TRUE,FALSE)</f>
        <v>0</v>
      </c>
      <c r="W20" s="248"/>
      <c r="X20" s="248" t="b">
        <f>IF(L20="●",TRUE,FALSE)</f>
        <v>0</v>
      </c>
      <c r="Y20" s="248"/>
      <c r="Z20" s="248" t="b">
        <f>IF(V20=X20,TRUE,FALSE)</f>
        <v>1</v>
      </c>
      <c r="AA20" s="248"/>
      <c r="AG20" s="237" t="s">
        <v>387</v>
      </c>
    </row>
    <row r="21" spans="2:33" ht="30" customHeight="1">
      <c r="B21" s="647"/>
      <c r="C21" s="96" t="s">
        <v>247</v>
      </c>
      <c r="D21" s="261"/>
      <c r="E21" s="597" t="s">
        <v>382</v>
      </c>
      <c r="F21" s="597"/>
      <c r="G21" s="597"/>
      <c r="H21" s="597"/>
      <c r="I21" s="597"/>
      <c r="J21" s="597"/>
      <c r="K21" s="96" t="s">
        <v>247</v>
      </c>
      <c r="L21" s="261"/>
      <c r="M21" s="597" t="s">
        <v>383</v>
      </c>
      <c r="N21" s="597"/>
      <c r="O21" s="597"/>
      <c r="P21" s="597"/>
      <c r="Q21" s="597"/>
      <c r="R21" s="597"/>
      <c r="S21" s="508"/>
      <c r="T21" s="651"/>
      <c r="U21" s="248"/>
      <c r="V21" s="248" t="b">
        <f t="shared" ref="V21:V26" si="2">IF(D21="●",TRUE,FALSE)</f>
        <v>0</v>
      </c>
      <c r="W21" s="248"/>
      <c r="X21" s="248" t="b">
        <f t="shared" ref="X21:X26" si="3">IF(L21="●",TRUE,FALSE)</f>
        <v>0</v>
      </c>
      <c r="Y21" s="248"/>
      <c r="Z21" s="248" t="b">
        <f t="shared" ref="Z21:Z37" si="4">IF(V21=X21,TRUE,FALSE)</f>
        <v>1</v>
      </c>
      <c r="AA21" s="248"/>
      <c r="AG21" s="237" t="s">
        <v>390</v>
      </c>
    </row>
    <row r="22" spans="2:33" ht="30" customHeight="1">
      <c r="B22" s="647"/>
      <c r="C22" s="96" t="s">
        <v>249</v>
      </c>
      <c r="D22" s="261"/>
      <c r="E22" s="597" t="s">
        <v>385</v>
      </c>
      <c r="F22" s="597"/>
      <c r="G22" s="597"/>
      <c r="H22" s="597"/>
      <c r="I22" s="597"/>
      <c r="J22" s="597"/>
      <c r="K22" s="96" t="s">
        <v>249</v>
      </c>
      <c r="L22" s="261"/>
      <c r="M22" s="597" t="s">
        <v>386</v>
      </c>
      <c r="N22" s="597"/>
      <c r="O22" s="597"/>
      <c r="P22" s="597"/>
      <c r="Q22" s="597"/>
      <c r="R22" s="597"/>
      <c r="S22" s="508"/>
      <c r="T22" s="651"/>
      <c r="U22" s="248"/>
      <c r="V22" s="248" t="b">
        <f t="shared" si="2"/>
        <v>0</v>
      </c>
      <c r="W22" s="248"/>
      <c r="X22" s="248" t="b">
        <f t="shared" si="3"/>
        <v>0</v>
      </c>
      <c r="Y22" s="248"/>
      <c r="Z22" s="248" t="b">
        <f t="shared" si="4"/>
        <v>1</v>
      </c>
      <c r="AA22" s="248"/>
      <c r="AG22" s="237" t="s">
        <v>393</v>
      </c>
    </row>
    <row r="23" spans="2:33" ht="30" customHeight="1">
      <c r="B23" s="647"/>
      <c r="C23" s="96" t="s">
        <v>250</v>
      </c>
      <c r="D23" s="261"/>
      <c r="E23" s="597" t="s">
        <v>388</v>
      </c>
      <c r="F23" s="597"/>
      <c r="G23" s="597"/>
      <c r="H23" s="597"/>
      <c r="I23" s="597"/>
      <c r="J23" s="597"/>
      <c r="K23" s="96" t="s">
        <v>250</v>
      </c>
      <c r="L23" s="261"/>
      <c r="M23" s="597" t="s">
        <v>389</v>
      </c>
      <c r="N23" s="597"/>
      <c r="O23" s="597"/>
      <c r="P23" s="597"/>
      <c r="Q23" s="597"/>
      <c r="R23" s="597"/>
      <c r="S23" s="508"/>
      <c r="T23" s="651"/>
      <c r="U23" s="248"/>
      <c r="V23" s="248" t="b">
        <f t="shared" si="2"/>
        <v>0</v>
      </c>
      <c r="W23" s="248"/>
      <c r="X23" s="248" t="b">
        <f t="shared" si="3"/>
        <v>0</v>
      </c>
      <c r="Y23" s="248"/>
      <c r="Z23" s="248" t="b">
        <f t="shared" si="4"/>
        <v>1</v>
      </c>
      <c r="AA23" s="248"/>
      <c r="AG23" s="237" t="s">
        <v>396</v>
      </c>
    </row>
    <row r="24" spans="2:33" ht="20.100000000000001" customHeight="1">
      <c r="B24" s="647"/>
      <c r="C24" s="96" t="s">
        <v>251</v>
      </c>
      <c r="D24" s="261"/>
      <c r="E24" s="597" t="s">
        <v>391</v>
      </c>
      <c r="F24" s="597"/>
      <c r="G24" s="597"/>
      <c r="H24" s="597"/>
      <c r="I24" s="597"/>
      <c r="J24" s="597"/>
      <c r="K24" s="96" t="s">
        <v>251</v>
      </c>
      <c r="L24" s="261"/>
      <c r="M24" s="597" t="s">
        <v>392</v>
      </c>
      <c r="N24" s="597"/>
      <c r="O24" s="597"/>
      <c r="P24" s="597"/>
      <c r="Q24" s="597"/>
      <c r="R24" s="597"/>
      <c r="S24" s="508"/>
      <c r="T24" s="651"/>
      <c r="U24" s="248"/>
      <c r="V24" s="248" t="b">
        <f t="shared" si="2"/>
        <v>0</v>
      </c>
      <c r="W24" s="248"/>
      <c r="X24" s="248" t="b">
        <f t="shared" si="3"/>
        <v>0</v>
      </c>
      <c r="Y24" s="248"/>
      <c r="Z24" s="248" t="b">
        <f t="shared" si="4"/>
        <v>1</v>
      </c>
      <c r="AA24" s="248"/>
      <c r="AG24" s="237" t="s">
        <v>397</v>
      </c>
    </row>
    <row r="25" spans="2:33" ht="50.1" customHeight="1">
      <c r="B25" s="647"/>
      <c r="C25" s="96" t="s">
        <v>253</v>
      </c>
      <c r="D25" s="261"/>
      <c r="E25" s="597" t="s">
        <v>631</v>
      </c>
      <c r="F25" s="597"/>
      <c r="G25" s="597"/>
      <c r="H25" s="597"/>
      <c r="I25" s="597"/>
      <c r="J25" s="597"/>
      <c r="K25" s="96" t="s">
        <v>253</v>
      </c>
      <c r="L25" s="261"/>
      <c r="M25" s="597" t="s">
        <v>632</v>
      </c>
      <c r="N25" s="597"/>
      <c r="O25" s="597"/>
      <c r="P25" s="597"/>
      <c r="Q25" s="597"/>
      <c r="R25" s="597"/>
      <c r="S25" s="508"/>
      <c r="T25" s="651"/>
      <c r="U25" s="248"/>
      <c r="V25" s="248" t="b">
        <f t="shared" si="2"/>
        <v>0</v>
      </c>
      <c r="W25" s="248"/>
      <c r="X25" s="248" t="b">
        <f t="shared" si="3"/>
        <v>0</v>
      </c>
      <c r="Y25" s="248"/>
      <c r="Z25" s="248" t="b">
        <f t="shared" si="4"/>
        <v>1</v>
      </c>
      <c r="AA25" s="248"/>
      <c r="AG25" s="237" t="s">
        <v>400</v>
      </c>
    </row>
    <row r="26" spans="2:33" ht="20.100000000000001" customHeight="1">
      <c r="B26" s="647"/>
      <c r="C26" s="96" t="s">
        <v>254</v>
      </c>
      <c r="D26" s="261"/>
      <c r="E26" s="597" t="s">
        <v>252</v>
      </c>
      <c r="F26" s="597"/>
      <c r="G26" s="597"/>
      <c r="H26" s="597"/>
      <c r="I26" s="597"/>
      <c r="J26" s="597"/>
      <c r="K26" s="96" t="s">
        <v>254</v>
      </c>
      <c r="L26" s="261"/>
      <c r="M26" s="597" t="s">
        <v>252</v>
      </c>
      <c r="N26" s="597"/>
      <c r="O26" s="597"/>
      <c r="P26" s="597"/>
      <c r="Q26" s="597"/>
      <c r="R26" s="597"/>
      <c r="S26" s="508"/>
      <c r="T26" s="651"/>
      <c r="U26" s="248"/>
      <c r="V26" s="248" t="b">
        <f t="shared" si="2"/>
        <v>0</v>
      </c>
      <c r="W26" s="248"/>
      <c r="X26" s="248" t="b">
        <f t="shared" si="3"/>
        <v>0</v>
      </c>
      <c r="Y26" s="248"/>
      <c r="Z26" s="248" t="b">
        <f t="shared" si="4"/>
        <v>1</v>
      </c>
      <c r="AA26" s="248"/>
      <c r="AG26" s="237" t="s">
        <v>402</v>
      </c>
    </row>
    <row r="27" spans="2:33" ht="20.100000000000001" customHeight="1">
      <c r="B27" s="647"/>
      <c r="C27" s="510"/>
      <c r="D27" s="511"/>
      <c r="E27" s="597" t="s">
        <v>398</v>
      </c>
      <c r="F27" s="597"/>
      <c r="G27" s="597"/>
      <c r="H27" s="597"/>
      <c r="I27" s="597"/>
      <c r="J27" s="597"/>
      <c r="K27" s="510"/>
      <c r="L27" s="511"/>
      <c r="M27" s="597" t="s">
        <v>399</v>
      </c>
      <c r="N27" s="597"/>
      <c r="O27" s="597"/>
      <c r="P27" s="597"/>
      <c r="Q27" s="597"/>
      <c r="R27" s="597"/>
      <c r="S27" s="508"/>
      <c r="T27" s="651"/>
      <c r="U27" s="248"/>
      <c r="V27" s="248" t="b">
        <f t="shared" si="0"/>
        <v>0</v>
      </c>
      <c r="W27" s="248"/>
      <c r="X27" s="248" t="b">
        <f t="shared" si="1"/>
        <v>0</v>
      </c>
      <c r="Y27" s="248"/>
      <c r="Z27" s="248" t="b">
        <f>IF(V27=X27,TRUE,FALSE)</f>
        <v>1</v>
      </c>
      <c r="AA27" s="248"/>
      <c r="AG27" s="237" t="s">
        <v>404</v>
      </c>
    </row>
    <row r="28" spans="2:33" ht="20.100000000000001" customHeight="1">
      <c r="B28" s="647"/>
      <c r="C28" s="510"/>
      <c r="D28" s="511"/>
      <c r="E28" s="597" t="s">
        <v>401</v>
      </c>
      <c r="F28" s="597"/>
      <c r="G28" s="597"/>
      <c r="H28" s="597"/>
      <c r="I28" s="597"/>
      <c r="J28" s="597"/>
      <c r="K28" s="510"/>
      <c r="L28" s="511"/>
      <c r="M28" s="597" t="s">
        <v>401</v>
      </c>
      <c r="N28" s="597"/>
      <c r="O28" s="597"/>
      <c r="P28" s="597"/>
      <c r="Q28" s="597"/>
      <c r="R28" s="597"/>
      <c r="S28" s="508"/>
      <c r="T28" s="651"/>
      <c r="U28" s="248"/>
      <c r="V28" s="248" t="b">
        <f t="shared" si="0"/>
        <v>0</v>
      </c>
      <c r="W28" s="248"/>
      <c r="X28" s="248" t="b">
        <f t="shared" si="1"/>
        <v>0</v>
      </c>
      <c r="Y28" s="248"/>
      <c r="Z28" s="248" t="b">
        <f t="shared" si="4"/>
        <v>1</v>
      </c>
      <c r="AA28" s="248"/>
      <c r="AG28" s="237" t="s">
        <v>405</v>
      </c>
    </row>
    <row r="29" spans="2:33" ht="20.100000000000001" customHeight="1">
      <c r="B29" s="647"/>
      <c r="C29" s="600"/>
      <c r="D29" s="601"/>
      <c r="E29" s="599" t="s">
        <v>403</v>
      </c>
      <c r="F29" s="599"/>
      <c r="G29" s="599"/>
      <c r="H29" s="599"/>
      <c r="I29" s="599"/>
      <c r="J29" s="599"/>
      <c r="K29" s="600"/>
      <c r="L29" s="601"/>
      <c r="M29" s="599" t="s">
        <v>403</v>
      </c>
      <c r="N29" s="599"/>
      <c r="O29" s="599"/>
      <c r="P29" s="599"/>
      <c r="Q29" s="599"/>
      <c r="R29" s="599"/>
      <c r="S29" s="508"/>
      <c r="T29" s="651"/>
      <c r="U29" s="248"/>
      <c r="V29" s="248" t="b">
        <f t="shared" si="0"/>
        <v>0</v>
      </c>
      <c r="W29" s="248"/>
      <c r="X29" s="248" t="b">
        <f t="shared" si="1"/>
        <v>0</v>
      </c>
      <c r="Y29" s="248"/>
      <c r="Z29" s="248" t="b">
        <f>IF(V29=X29,TRUE,FALSE)</f>
        <v>1</v>
      </c>
      <c r="AA29" s="248"/>
      <c r="AG29" s="237" t="s">
        <v>407</v>
      </c>
    </row>
    <row r="30" spans="2:33" ht="20.100000000000001" customHeight="1">
      <c r="B30" s="692"/>
      <c r="C30" s="500" t="s">
        <v>237</v>
      </c>
      <c r="D30" s="501"/>
      <c r="E30" s="595"/>
      <c r="F30" s="595"/>
      <c r="G30" s="595"/>
      <c r="H30" s="595"/>
      <c r="I30" s="595"/>
      <c r="J30" s="596"/>
      <c r="K30" s="500" t="s">
        <v>237</v>
      </c>
      <c r="L30" s="501"/>
      <c r="M30" s="595"/>
      <c r="N30" s="595"/>
      <c r="O30" s="595"/>
      <c r="P30" s="595"/>
      <c r="Q30" s="595"/>
      <c r="R30" s="596"/>
      <c r="S30" s="509"/>
      <c r="T30" s="652"/>
      <c r="U30" s="248"/>
      <c r="V30" s="248"/>
      <c r="W30" s="248"/>
      <c r="X30" s="248"/>
      <c r="Y30" s="248"/>
      <c r="Z30" s="248" t="b">
        <f>IF(E30=M30,TRUE,FALSE)</f>
        <v>1</v>
      </c>
      <c r="AA30" s="248"/>
      <c r="AG30" s="237" t="s">
        <v>411</v>
      </c>
    </row>
    <row r="31" spans="2:33" ht="20.100000000000001" customHeight="1">
      <c r="B31" s="244" t="s">
        <v>255</v>
      </c>
      <c r="C31" s="262" t="s">
        <v>671</v>
      </c>
      <c r="D31" s="469" t="s">
        <v>406</v>
      </c>
      <c r="E31" s="469"/>
      <c r="F31" s="469"/>
      <c r="G31" s="469"/>
      <c r="H31" s="469"/>
      <c r="I31" s="469"/>
      <c r="J31" s="469"/>
      <c r="K31" s="262" t="s">
        <v>671</v>
      </c>
      <c r="L31" s="469" t="s">
        <v>406</v>
      </c>
      <c r="M31" s="469"/>
      <c r="N31" s="469"/>
      <c r="O31" s="469"/>
      <c r="P31" s="469"/>
      <c r="Q31" s="469"/>
      <c r="R31" s="469"/>
      <c r="S31" s="648" t="str">
        <f>IF(COUNTIF(Z31:Z39,FALSE)&lt;1,"無","有")</f>
        <v>無</v>
      </c>
      <c r="T31" s="650"/>
      <c r="U31" s="248"/>
      <c r="V31" s="248" t="b">
        <f>IF(C31="●",TRUE,FALSE)</f>
        <v>1</v>
      </c>
      <c r="W31" s="248"/>
      <c r="X31" s="248" t="b">
        <f>IF(K31="●",TRUE,FALSE)</f>
        <v>1</v>
      </c>
      <c r="Y31" s="248"/>
      <c r="Z31" s="248" t="b">
        <f>IF(V31=X31,TRUE,FALSE)</f>
        <v>1</v>
      </c>
      <c r="AA31" s="248"/>
      <c r="AC31" s="249" t="s">
        <v>25</v>
      </c>
      <c r="AD31" s="250" t="str">
        <f>IF(S31="有",IF(T31="","（エラー）未記入","（正常）記入済み"),"記入不要")</f>
        <v>記入不要</v>
      </c>
      <c r="AG31" s="237" t="s">
        <v>414</v>
      </c>
    </row>
    <row r="32" spans="2:33" ht="30" customHeight="1">
      <c r="B32" s="691" t="s">
        <v>408</v>
      </c>
      <c r="C32" s="263"/>
      <c r="D32" s="597" t="s">
        <v>633</v>
      </c>
      <c r="E32" s="597"/>
      <c r="F32" s="597"/>
      <c r="G32" s="597"/>
      <c r="H32" s="597"/>
      <c r="I32" s="597"/>
      <c r="J32" s="597"/>
      <c r="K32" s="263"/>
      <c r="L32" s="597" t="s">
        <v>634</v>
      </c>
      <c r="M32" s="597"/>
      <c r="N32" s="597"/>
      <c r="O32" s="597"/>
      <c r="P32" s="597"/>
      <c r="Q32" s="597"/>
      <c r="R32" s="597"/>
      <c r="S32" s="649"/>
      <c r="T32" s="651"/>
      <c r="U32" s="248"/>
      <c r="V32" s="248" t="b">
        <f t="shared" ref="V32:V38" si="5">IF(C32="●",TRUE,FALSE)</f>
        <v>0</v>
      </c>
      <c r="W32" s="248"/>
      <c r="X32" s="248" t="b">
        <f t="shared" ref="X32:X38" si="6">IF(K32="●",TRUE,FALSE)</f>
        <v>0</v>
      </c>
      <c r="Y32" s="248"/>
      <c r="Z32" s="248" t="b">
        <f t="shared" si="4"/>
        <v>1</v>
      </c>
      <c r="AA32" s="248"/>
      <c r="AG32" s="237" t="s">
        <v>417</v>
      </c>
    </row>
    <row r="33" spans="2:33" ht="30" customHeight="1">
      <c r="B33" s="691"/>
      <c r="C33" s="263"/>
      <c r="D33" s="597" t="s">
        <v>412</v>
      </c>
      <c r="E33" s="597"/>
      <c r="F33" s="597"/>
      <c r="G33" s="597"/>
      <c r="H33" s="597"/>
      <c r="I33" s="597"/>
      <c r="J33" s="597"/>
      <c r="K33" s="263"/>
      <c r="L33" s="597" t="s">
        <v>413</v>
      </c>
      <c r="M33" s="597"/>
      <c r="N33" s="597"/>
      <c r="O33" s="597"/>
      <c r="P33" s="597"/>
      <c r="Q33" s="597"/>
      <c r="R33" s="597"/>
      <c r="S33" s="649"/>
      <c r="T33" s="651"/>
      <c r="U33" s="248"/>
      <c r="V33" s="248" t="b">
        <f t="shared" si="5"/>
        <v>0</v>
      </c>
      <c r="W33" s="248"/>
      <c r="X33" s="248" t="b">
        <f t="shared" si="6"/>
        <v>0</v>
      </c>
      <c r="Y33" s="248"/>
      <c r="Z33" s="248" t="b">
        <f t="shared" si="4"/>
        <v>1</v>
      </c>
      <c r="AA33" s="248"/>
      <c r="AG33" s="237" t="s">
        <v>420</v>
      </c>
    </row>
    <row r="34" spans="2:33" ht="20.100000000000001" customHeight="1">
      <c r="B34" s="251"/>
      <c r="C34" s="263"/>
      <c r="D34" s="597" t="s">
        <v>415</v>
      </c>
      <c r="E34" s="597"/>
      <c r="F34" s="597"/>
      <c r="G34" s="597"/>
      <c r="H34" s="597"/>
      <c r="I34" s="597"/>
      <c r="J34" s="597"/>
      <c r="K34" s="263"/>
      <c r="L34" s="597" t="s">
        <v>416</v>
      </c>
      <c r="M34" s="597"/>
      <c r="N34" s="597"/>
      <c r="O34" s="597"/>
      <c r="P34" s="597"/>
      <c r="Q34" s="597"/>
      <c r="R34" s="597"/>
      <c r="S34" s="649"/>
      <c r="T34" s="651"/>
      <c r="U34" s="248"/>
      <c r="V34" s="248" t="b">
        <f t="shared" si="5"/>
        <v>0</v>
      </c>
      <c r="W34" s="248"/>
      <c r="X34" s="248" t="b">
        <f t="shared" si="6"/>
        <v>0</v>
      </c>
      <c r="Y34" s="248"/>
      <c r="Z34" s="248" t="b">
        <f t="shared" si="4"/>
        <v>1</v>
      </c>
      <c r="AA34" s="248"/>
      <c r="AG34" s="237" t="s">
        <v>423</v>
      </c>
    </row>
    <row r="35" spans="2:33" ht="30" customHeight="1">
      <c r="B35" s="251"/>
      <c r="C35" s="263"/>
      <c r="D35" s="597" t="s">
        <v>418</v>
      </c>
      <c r="E35" s="597"/>
      <c r="F35" s="597"/>
      <c r="G35" s="597"/>
      <c r="H35" s="597"/>
      <c r="I35" s="597"/>
      <c r="J35" s="597"/>
      <c r="K35" s="263"/>
      <c r="L35" s="597" t="s">
        <v>419</v>
      </c>
      <c r="M35" s="597"/>
      <c r="N35" s="597"/>
      <c r="O35" s="597"/>
      <c r="P35" s="597"/>
      <c r="Q35" s="597"/>
      <c r="R35" s="597"/>
      <c r="S35" s="649"/>
      <c r="T35" s="651"/>
      <c r="U35" s="248"/>
      <c r="V35" s="248" t="b">
        <f t="shared" si="5"/>
        <v>0</v>
      </c>
      <c r="W35" s="248"/>
      <c r="X35" s="248" t="b">
        <f t="shared" si="6"/>
        <v>0</v>
      </c>
      <c r="Y35" s="248"/>
      <c r="Z35" s="248" t="b">
        <f t="shared" si="4"/>
        <v>1</v>
      </c>
      <c r="AA35" s="248"/>
      <c r="AG35" s="237" t="s">
        <v>425</v>
      </c>
    </row>
    <row r="36" spans="2:33" ht="30" customHeight="1">
      <c r="B36" s="251"/>
      <c r="C36" s="263"/>
      <c r="D36" s="597" t="s">
        <v>421</v>
      </c>
      <c r="E36" s="597"/>
      <c r="F36" s="597"/>
      <c r="G36" s="597"/>
      <c r="H36" s="597"/>
      <c r="I36" s="597"/>
      <c r="J36" s="597"/>
      <c r="K36" s="263"/>
      <c r="L36" s="597" t="s">
        <v>422</v>
      </c>
      <c r="M36" s="597"/>
      <c r="N36" s="597"/>
      <c r="O36" s="597"/>
      <c r="P36" s="597"/>
      <c r="Q36" s="597"/>
      <c r="R36" s="597"/>
      <c r="S36" s="649"/>
      <c r="T36" s="651"/>
      <c r="U36" s="248"/>
      <c r="V36" s="248" t="b">
        <f t="shared" si="5"/>
        <v>0</v>
      </c>
      <c r="W36" s="248"/>
      <c r="X36" s="248" t="b">
        <f t="shared" si="6"/>
        <v>0</v>
      </c>
      <c r="Y36" s="248"/>
      <c r="Z36" s="248" t="b">
        <f t="shared" si="4"/>
        <v>1</v>
      </c>
      <c r="AA36" s="248"/>
      <c r="AG36" s="237" t="s">
        <v>427</v>
      </c>
    </row>
    <row r="37" spans="2:33" ht="30" customHeight="1">
      <c r="B37" s="251"/>
      <c r="C37" s="263"/>
      <c r="D37" s="597" t="s">
        <v>424</v>
      </c>
      <c r="E37" s="597"/>
      <c r="F37" s="597"/>
      <c r="G37" s="597"/>
      <c r="H37" s="597"/>
      <c r="I37" s="597"/>
      <c r="J37" s="597"/>
      <c r="K37" s="263"/>
      <c r="L37" s="597" t="s">
        <v>424</v>
      </c>
      <c r="M37" s="597"/>
      <c r="N37" s="597"/>
      <c r="O37" s="597"/>
      <c r="P37" s="597"/>
      <c r="Q37" s="597"/>
      <c r="R37" s="597"/>
      <c r="S37" s="649"/>
      <c r="T37" s="651"/>
      <c r="U37" s="248"/>
      <c r="V37" s="248" t="b">
        <f t="shared" si="5"/>
        <v>0</v>
      </c>
      <c r="W37" s="248"/>
      <c r="X37" s="248" t="b">
        <f t="shared" si="6"/>
        <v>0</v>
      </c>
      <c r="Y37" s="248"/>
      <c r="Z37" s="248" t="b">
        <f t="shared" si="4"/>
        <v>1</v>
      </c>
      <c r="AA37" s="248"/>
      <c r="AG37" s="237" t="s">
        <v>428</v>
      </c>
    </row>
    <row r="38" spans="2:33" ht="20.100000000000001" customHeight="1">
      <c r="B38" s="251"/>
      <c r="C38" s="264"/>
      <c r="D38" s="599" t="s">
        <v>426</v>
      </c>
      <c r="E38" s="599"/>
      <c r="F38" s="599"/>
      <c r="G38" s="599"/>
      <c r="H38" s="599"/>
      <c r="I38" s="599"/>
      <c r="J38" s="599"/>
      <c r="K38" s="264"/>
      <c r="L38" s="599" t="s">
        <v>426</v>
      </c>
      <c r="M38" s="599"/>
      <c r="N38" s="599"/>
      <c r="O38" s="599"/>
      <c r="P38" s="599"/>
      <c r="Q38" s="599"/>
      <c r="R38" s="599"/>
      <c r="S38" s="649"/>
      <c r="T38" s="651"/>
      <c r="U38" s="248"/>
      <c r="V38" s="248" t="b">
        <f t="shared" si="5"/>
        <v>0</v>
      </c>
      <c r="W38" s="248"/>
      <c r="X38" s="248" t="b">
        <f t="shared" si="6"/>
        <v>0</v>
      </c>
      <c r="Y38" s="248"/>
      <c r="Z38" s="248" t="b">
        <f>IF(V38=X38,TRUE,FALSE)</f>
        <v>1</v>
      </c>
      <c r="AA38" s="248"/>
      <c r="AG38" s="237" t="s">
        <v>429</v>
      </c>
    </row>
    <row r="39" spans="2:33" ht="20.100000000000001" customHeight="1">
      <c r="B39" s="260"/>
      <c r="C39" s="500" t="s">
        <v>237</v>
      </c>
      <c r="D39" s="501"/>
      <c r="E39" s="595"/>
      <c r="F39" s="595"/>
      <c r="G39" s="595"/>
      <c r="H39" s="595"/>
      <c r="I39" s="595"/>
      <c r="J39" s="596"/>
      <c r="K39" s="500" t="s">
        <v>237</v>
      </c>
      <c r="L39" s="501"/>
      <c r="M39" s="595"/>
      <c r="N39" s="595"/>
      <c r="O39" s="595"/>
      <c r="P39" s="595"/>
      <c r="Q39" s="595"/>
      <c r="R39" s="596"/>
      <c r="S39" s="667"/>
      <c r="T39" s="652"/>
      <c r="U39" s="248"/>
      <c r="V39" s="248"/>
      <c r="W39" s="248"/>
      <c r="X39" s="248"/>
      <c r="Y39" s="248"/>
      <c r="Z39" s="248" t="b">
        <f>IF(E39=M39,TRUE,FALSE)</f>
        <v>1</v>
      </c>
      <c r="AA39" s="248"/>
      <c r="AG39" s="237" t="s">
        <v>431</v>
      </c>
    </row>
    <row r="40" spans="2:33" ht="20.100000000000001" customHeight="1">
      <c r="B40" s="244" t="s">
        <v>264</v>
      </c>
      <c r="C40" s="263"/>
      <c r="D40" s="686" t="s">
        <v>106</v>
      </c>
      <c r="E40" s="686"/>
      <c r="F40" s="686"/>
      <c r="G40" s="686"/>
      <c r="H40" s="686"/>
      <c r="I40" s="686"/>
      <c r="J40" s="687"/>
      <c r="K40" s="263"/>
      <c r="L40" s="686" t="s">
        <v>106</v>
      </c>
      <c r="M40" s="686"/>
      <c r="N40" s="686"/>
      <c r="O40" s="686"/>
      <c r="P40" s="686"/>
      <c r="Q40" s="686"/>
      <c r="R40" s="687"/>
      <c r="S40" s="649" t="str">
        <f>IF(COUNTIF(Z40:Z48,FALSE)&lt;1,"無","有")</f>
        <v>有</v>
      </c>
      <c r="T40" s="651" t="s">
        <v>680</v>
      </c>
      <c r="U40" s="248"/>
      <c r="V40" s="248" t="b">
        <f t="shared" ref="V40:V47" si="7">IF(C40="●",TRUE,FALSE)</f>
        <v>0</v>
      </c>
      <c r="W40" s="248"/>
      <c r="X40" s="248" t="b">
        <f t="shared" ref="X40:X47" si="8">IF(K40="●",TRUE,FALSE)</f>
        <v>0</v>
      </c>
      <c r="Y40" s="248"/>
      <c r="Z40" s="248" t="b">
        <f>IF(V40=X40,TRUE,FALSE)</f>
        <v>1</v>
      </c>
      <c r="AA40" s="248"/>
      <c r="AC40" s="249" t="s">
        <v>25</v>
      </c>
      <c r="AD40" s="250" t="str">
        <f>IF(S40="有",IF(T40="","（エラー）未記入","（正常）記入済み"),"記入不要")</f>
        <v>（正常）記入済み</v>
      </c>
      <c r="AG40" s="237" t="s">
        <v>432</v>
      </c>
    </row>
    <row r="41" spans="2:33" ht="30" customHeight="1">
      <c r="B41" s="251"/>
      <c r="C41" s="263"/>
      <c r="D41" s="688" t="s">
        <v>430</v>
      </c>
      <c r="E41" s="686"/>
      <c r="F41" s="686"/>
      <c r="G41" s="686"/>
      <c r="H41" s="686"/>
      <c r="I41" s="686"/>
      <c r="J41" s="687"/>
      <c r="K41" s="263"/>
      <c r="L41" s="688" t="s">
        <v>430</v>
      </c>
      <c r="M41" s="688"/>
      <c r="N41" s="686"/>
      <c r="O41" s="686"/>
      <c r="P41" s="686"/>
      <c r="Q41" s="686"/>
      <c r="R41" s="687"/>
      <c r="S41" s="649"/>
      <c r="T41" s="651"/>
      <c r="U41" s="248"/>
      <c r="V41" s="248" t="b">
        <f t="shared" si="7"/>
        <v>0</v>
      </c>
      <c r="W41" s="248"/>
      <c r="X41" s="248" t="b">
        <f t="shared" si="8"/>
        <v>0</v>
      </c>
      <c r="Y41" s="248"/>
      <c r="Z41" s="248" t="b">
        <f t="shared" ref="Z41:Z46" si="9">IF(V41=X41,TRUE,FALSE)</f>
        <v>1</v>
      </c>
      <c r="AA41" s="248"/>
      <c r="AG41" s="237" t="s">
        <v>433</v>
      </c>
    </row>
    <row r="42" spans="2:33" ht="20.100000000000001" customHeight="1">
      <c r="B42" s="251"/>
      <c r="C42" s="263"/>
      <c r="D42" s="686" t="s">
        <v>102</v>
      </c>
      <c r="E42" s="686"/>
      <c r="F42" s="686"/>
      <c r="G42" s="686"/>
      <c r="H42" s="686"/>
      <c r="I42" s="686"/>
      <c r="J42" s="687"/>
      <c r="K42" s="263"/>
      <c r="L42" s="686" t="s">
        <v>102</v>
      </c>
      <c r="M42" s="686"/>
      <c r="N42" s="686"/>
      <c r="O42" s="686"/>
      <c r="P42" s="686"/>
      <c r="Q42" s="686"/>
      <c r="R42" s="687"/>
      <c r="S42" s="649"/>
      <c r="T42" s="651"/>
      <c r="U42" s="248"/>
      <c r="V42" s="248" t="b">
        <f t="shared" si="7"/>
        <v>0</v>
      </c>
      <c r="W42" s="248"/>
      <c r="X42" s="248" t="b">
        <f t="shared" si="8"/>
        <v>0</v>
      </c>
      <c r="Y42" s="248"/>
      <c r="Z42" s="248" t="b">
        <f t="shared" si="9"/>
        <v>1</v>
      </c>
      <c r="AA42" s="248"/>
      <c r="AG42" s="237" t="s">
        <v>434</v>
      </c>
    </row>
    <row r="43" spans="2:33" ht="20.100000000000001" customHeight="1">
      <c r="B43" s="251"/>
      <c r="C43" s="263"/>
      <c r="D43" s="686" t="s">
        <v>77</v>
      </c>
      <c r="E43" s="686"/>
      <c r="F43" s="686"/>
      <c r="G43" s="686"/>
      <c r="H43" s="686"/>
      <c r="I43" s="686"/>
      <c r="J43" s="687"/>
      <c r="K43" s="263"/>
      <c r="L43" s="686" t="s">
        <v>77</v>
      </c>
      <c r="M43" s="686"/>
      <c r="N43" s="686"/>
      <c r="O43" s="686"/>
      <c r="P43" s="686"/>
      <c r="Q43" s="686"/>
      <c r="R43" s="687"/>
      <c r="S43" s="649"/>
      <c r="T43" s="651"/>
      <c r="U43" s="248"/>
      <c r="V43" s="248" t="b">
        <f t="shared" si="7"/>
        <v>0</v>
      </c>
      <c r="W43" s="248"/>
      <c r="X43" s="248" t="b">
        <f t="shared" si="8"/>
        <v>0</v>
      </c>
      <c r="Y43" s="248"/>
      <c r="Z43" s="248" t="b">
        <f t="shared" si="9"/>
        <v>1</v>
      </c>
      <c r="AA43" s="248"/>
      <c r="AG43" s="237" t="s">
        <v>435</v>
      </c>
    </row>
    <row r="44" spans="2:33" ht="20.100000000000001" customHeight="1">
      <c r="B44" s="251"/>
      <c r="C44" s="263"/>
      <c r="D44" s="686" t="s">
        <v>85</v>
      </c>
      <c r="E44" s="686"/>
      <c r="F44" s="686"/>
      <c r="G44" s="686"/>
      <c r="H44" s="686"/>
      <c r="I44" s="686"/>
      <c r="J44" s="687"/>
      <c r="K44" s="263"/>
      <c r="L44" s="686" t="s">
        <v>85</v>
      </c>
      <c r="M44" s="686"/>
      <c r="N44" s="686"/>
      <c r="O44" s="686"/>
      <c r="P44" s="686"/>
      <c r="Q44" s="686"/>
      <c r="R44" s="687"/>
      <c r="S44" s="649"/>
      <c r="T44" s="651"/>
      <c r="U44" s="248"/>
      <c r="V44" s="248" t="b">
        <f t="shared" si="7"/>
        <v>0</v>
      </c>
      <c r="W44" s="248"/>
      <c r="X44" s="248" t="b">
        <f t="shared" si="8"/>
        <v>0</v>
      </c>
      <c r="Y44" s="248"/>
      <c r="Z44" s="248" t="b">
        <f>IF(V44=X44,TRUE,FALSE)</f>
        <v>1</v>
      </c>
      <c r="AA44" s="248"/>
      <c r="AG44" s="237" t="s">
        <v>436</v>
      </c>
    </row>
    <row r="45" spans="2:33" ht="20.100000000000001" customHeight="1">
      <c r="B45" s="251"/>
      <c r="C45" s="263"/>
      <c r="D45" s="686" t="s">
        <v>92</v>
      </c>
      <c r="E45" s="686"/>
      <c r="F45" s="686"/>
      <c r="G45" s="686"/>
      <c r="H45" s="686"/>
      <c r="I45" s="686"/>
      <c r="J45" s="687"/>
      <c r="K45" s="263"/>
      <c r="L45" s="686" t="s">
        <v>92</v>
      </c>
      <c r="M45" s="686"/>
      <c r="N45" s="686"/>
      <c r="O45" s="686"/>
      <c r="P45" s="686"/>
      <c r="Q45" s="686"/>
      <c r="R45" s="687"/>
      <c r="S45" s="649"/>
      <c r="T45" s="651"/>
      <c r="U45" s="248"/>
      <c r="V45" s="248" t="b">
        <f t="shared" si="7"/>
        <v>0</v>
      </c>
      <c r="W45" s="248"/>
      <c r="X45" s="248" t="b">
        <f t="shared" si="8"/>
        <v>0</v>
      </c>
      <c r="Y45" s="248"/>
      <c r="Z45" s="248" t="b">
        <f t="shared" si="9"/>
        <v>1</v>
      </c>
      <c r="AA45" s="248"/>
      <c r="AG45" s="237" t="s">
        <v>437</v>
      </c>
    </row>
    <row r="46" spans="2:33" ht="20.100000000000001" customHeight="1">
      <c r="B46" s="251"/>
      <c r="C46" s="263" t="s">
        <v>671</v>
      </c>
      <c r="D46" s="686" t="s">
        <v>99</v>
      </c>
      <c r="E46" s="686"/>
      <c r="F46" s="686"/>
      <c r="G46" s="686"/>
      <c r="H46" s="686"/>
      <c r="I46" s="686"/>
      <c r="J46" s="687"/>
      <c r="K46" s="263" t="s">
        <v>671</v>
      </c>
      <c r="L46" s="686" t="s">
        <v>99</v>
      </c>
      <c r="M46" s="686"/>
      <c r="N46" s="686"/>
      <c r="O46" s="686"/>
      <c r="P46" s="686"/>
      <c r="Q46" s="686"/>
      <c r="R46" s="687"/>
      <c r="S46" s="649"/>
      <c r="T46" s="651"/>
      <c r="U46" s="248"/>
      <c r="V46" s="248" t="b">
        <f t="shared" si="7"/>
        <v>1</v>
      </c>
      <c r="W46" s="248"/>
      <c r="X46" s="248" t="b">
        <f t="shared" si="8"/>
        <v>1</v>
      </c>
      <c r="Y46" s="248"/>
      <c r="Z46" s="248" t="b">
        <f t="shared" si="9"/>
        <v>1</v>
      </c>
      <c r="AA46" s="248"/>
      <c r="AG46" s="237" t="s">
        <v>438</v>
      </c>
    </row>
    <row r="47" spans="2:33" ht="20.100000000000001" customHeight="1">
      <c r="B47" s="251"/>
      <c r="C47" s="264"/>
      <c r="D47" s="689" t="s">
        <v>252</v>
      </c>
      <c r="E47" s="689"/>
      <c r="F47" s="689"/>
      <c r="G47" s="689"/>
      <c r="H47" s="689"/>
      <c r="I47" s="689"/>
      <c r="J47" s="690"/>
      <c r="K47" s="264" t="s">
        <v>671</v>
      </c>
      <c r="L47" s="689" t="s">
        <v>252</v>
      </c>
      <c r="M47" s="689"/>
      <c r="N47" s="689"/>
      <c r="O47" s="689"/>
      <c r="P47" s="689"/>
      <c r="Q47" s="689"/>
      <c r="R47" s="690"/>
      <c r="S47" s="649"/>
      <c r="T47" s="651"/>
      <c r="U47" s="248"/>
      <c r="V47" s="248" t="b">
        <f t="shared" si="7"/>
        <v>0</v>
      </c>
      <c r="W47" s="248"/>
      <c r="X47" s="248" t="b">
        <f t="shared" si="8"/>
        <v>1</v>
      </c>
      <c r="Y47" s="248"/>
      <c r="Z47" s="248" t="b">
        <f>IF(V47=X47,TRUE,FALSE)</f>
        <v>0</v>
      </c>
      <c r="AA47" s="248"/>
      <c r="AG47" s="237" t="s">
        <v>440</v>
      </c>
    </row>
    <row r="48" spans="2:33" ht="20.100000000000001" customHeight="1">
      <c r="B48" s="251"/>
      <c r="C48" s="500" t="s">
        <v>237</v>
      </c>
      <c r="D48" s="501"/>
      <c r="E48" s="595"/>
      <c r="F48" s="595"/>
      <c r="G48" s="595"/>
      <c r="H48" s="595"/>
      <c r="I48" s="595"/>
      <c r="J48" s="596"/>
      <c r="K48" s="500" t="s">
        <v>237</v>
      </c>
      <c r="L48" s="501"/>
      <c r="M48" s="595"/>
      <c r="N48" s="595"/>
      <c r="O48" s="595"/>
      <c r="P48" s="595"/>
      <c r="Q48" s="595"/>
      <c r="R48" s="596"/>
      <c r="S48" s="667"/>
      <c r="T48" s="652"/>
      <c r="U48" s="248"/>
      <c r="V48" s="248"/>
      <c r="W48" s="248"/>
      <c r="X48" s="248"/>
      <c r="Y48" s="248"/>
      <c r="Z48" s="248" t="b">
        <f>IF(E48=M48,TRUE,FALSE)</f>
        <v>1</v>
      </c>
      <c r="AA48" s="248"/>
      <c r="AG48" s="237" t="s">
        <v>442</v>
      </c>
    </row>
    <row r="49" spans="2:33" ht="20.100000000000001" customHeight="1">
      <c r="B49" s="244" t="s">
        <v>266</v>
      </c>
      <c r="C49" s="353" t="s">
        <v>439</v>
      </c>
      <c r="D49" s="246"/>
      <c r="E49" s="246"/>
      <c r="F49" s="246"/>
      <c r="G49" s="246"/>
      <c r="H49" s="246"/>
      <c r="I49" s="246"/>
      <c r="J49" s="247"/>
      <c r="K49" s="353" t="s">
        <v>439</v>
      </c>
      <c r="L49" s="246"/>
      <c r="M49" s="246"/>
      <c r="N49" s="246"/>
      <c r="O49" s="246"/>
      <c r="P49" s="246"/>
      <c r="Q49" s="246"/>
      <c r="R49" s="247"/>
      <c r="S49" s="648" t="str">
        <f>IF(COUNTIF(Z50:Z60,FALSE)&lt;1,"無","有")</f>
        <v>無</v>
      </c>
      <c r="T49" s="650"/>
      <c r="U49" s="248"/>
      <c r="V49" s="248"/>
      <c r="W49" s="248"/>
      <c r="X49" s="248"/>
      <c r="Y49" s="248"/>
      <c r="Z49" s="248"/>
      <c r="AA49" s="248"/>
      <c r="AC49" s="249" t="s">
        <v>25</v>
      </c>
      <c r="AD49" s="250" t="str">
        <f>IF(S49="有",IF(T49="","（エラー）未記入","（正常）記入済み"),"記入不要")</f>
        <v>記入不要</v>
      </c>
      <c r="AG49" s="237" t="s">
        <v>444</v>
      </c>
    </row>
    <row r="50" spans="2:33" ht="20.100000000000001" customHeight="1">
      <c r="B50" s="251"/>
      <c r="D50" s="265" t="s">
        <v>441</v>
      </c>
      <c r="E50" s="348"/>
      <c r="F50" s="684" t="s">
        <v>681</v>
      </c>
      <c r="G50" s="684"/>
      <c r="H50" s="684"/>
      <c r="I50" s="684"/>
      <c r="J50" s="685"/>
      <c r="L50" s="265" t="s">
        <v>441</v>
      </c>
      <c r="M50" s="348"/>
      <c r="N50" s="684" t="s">
        <v>681</v>
      </c>
      <c r="O50" s="684"/>
      <c r="P50" s="684"/>
      <c r="Q50" s="684"/>
      <c r="R50" s="685"/>
      <c r="S50" s="649"/>
      <c r="T50" s="651"/>
      <c r="U50" s="248"/>
      <c r="V50" s="248"/>
      <c r="W50" s="248"/>
      <c r="X50" s="248"/>
      <c r="Y50" s="248"/>
      <c r="Z50" s="248" t="b">
        <f>IF(F50=N50,TRUE,FALSE)</f>
        <v>1</v>
      </c>
      <c r="AA50" s="248"/>
      <c r="AG50" s="237" t="s">
        <v>446</v>
      </c>
    </row>
    <row r="51" spans="2:33" ht="20.100000000000001" customHeight="1">
      <c r="B51" s="251"/>
      <c r="D51" s="265" t="s">
        <v>443</v>
      </c>
      <c r="E51" s="348"/>
      <c r="F51" s="678" t="s">
        <v>682</v>
      </c>
      <c r="G51" s="678"/>
      <c r="H51" s="678"/>
      <c r="I51" s="678"/>
      <c r="J51" s="679"/>
      <c r="L51" s="265" t="s">
        <v>443</v>
      </c>
      <c r="M51" s="348"/>
      <c r="N51" s="678" t="s">
        <v>682</v>
      </c>
      <c r="O51" s="678"/>
      <c r="P51" s="678"/>
      <c r="Q51" s="678"/>
      <c r="R51" s="679"/>
      <c r="S51" s="649"/>
      <c r="T51" s="651"/>
      <c r="U51" s="248"/>
      <c r="V51" s="248"/>
      <c r="W51" s="248"/>
      <c r="X51" s="248"/>
      <c r="Y51" s="248"/>
      <c r="Z51" s="248" t="b">
        <f>IF(F51=N51,TRUE,FALSE)</f>
        <v>1</v>
      </c>
      <c r="AA51" s="248"/>
      <c r="AG51" s="237" t="s">
        <v>447</v>
      </c>
    </row>
    <row r="52" spans="2:33" ht="20.100000000000001" hidden="1" customHeight="1" outlineLevel="1">
      <c r="B52" s="251"/>
      <c r="C52" s="353" t="s">
        <v>445</v>
      </c>
      <c r="D52" s="353"/>
      <c r="E52" s="353"/>
      <c r="F52" s="353"/>
      <c r="G52" s="353"/>
      <c r="H52" s="353"/>
      <c r="I52" s="353"/>
      <c r="J52" s="353"/>
      <c r="K52" s="352" t="s">
        <v>445</v>
      </c>
      <c r="L52" s="353"/>
      <c r="M52" s="353"/>
      <c r="N52" s="353"/>
      <c r="O52" s="353"/>
      <c r="P52" s="353"/>
      <c r="Q52" s="353"/>
      <c r="R52" s="353"/>
      <c r="S52" s="649"/>
      <c r="T52" s="651"/>
      <c r="U52" s="248"/>
      <c r="V52" s="248"/>
      <c r="W52" s="248"/>
      <c r="X52" s="248"/>
      <c r="Y52" s="248"/>
      <c r="Z52" s="248"/>
      <c r="AA52" s="248"/>
      <c r="AC52" s="249"/>
      <c r="AD52" s="250"/>
      <c r="AG52" s="237" t="s">
        <v>448</v>
      </c>
    </row>
    <row r="53" spans="2:33" ht="20.100000000000001" hidden="1" customHeight="1" outlineLevel="1">
      <c r="B53" s="251"/>
      <c r="D53" s="265" t="s">
        <v>441</v>
      </c>
      <c r="E53" s="348"/>
      <c r="F53" s="684"/>
      <c r="G53" s="684"/>
      <c r="H53" s="684"/>
      <c r="I53" s="684"/>
      <c r="J53" s="685"/>
      <c r="L53" s="265" t="s">
        <v>441</v>
      </c>
      <c r="M53" s="348"/>
      <c r="N53" s="684"/>
      <c r="O53" s="684"/>
      <c r="P53" s="684"/>
      <c r="Q53" s="684"/>
      <c r="R53" s="685"/>
      <c r="S53" s="649"/>
      <c r="T53" s="651"/>
      <c r="U53" s="248"/>
      <c r="V53" s="248"/>
      <c r="W53" s="248"/>
      <c r="X53" s="248"/>
      <c r="Y53" s="248"/>
      <c r="Z53" s="248" t="b">
        <f>IF(F53=N53,TRUE,FALSE)</f>
        <v>1</v>
      </c>
      <c r="AA53" s="248"/>
      <c r="AG53" s="237" t="s">
        <v>450</v>
      </c>
    </row>
    <row r="54" spans="2:33" ht="20.100000000000001" hidden="1" customHeight="1" outlineLevel="1">
      <c r="B54" s="251"/>
      <c r="C54" s="350"/>
      <c r="D54" s="266" t="s">
        <v>443</v>
      </c>
      <c r="E54" s="267"/>
      <c r="F54" s="678"/>
      <c r="G54" s="678"/>
      <c r="H54" s="678"/>
      <c r="I54" s="678"/>
      <c r="J54" s="679"/>
      <c r="K54" s="351"/>
      <c r="L54" s="266" t="s">
        <v>443</v>
      </c>
      <c r="M54" s="267"/>
      <c r="N54" s="678"/>
      <c r="O54" s="678"/>
      <c r="P54" s="678"/>
      <c r="Q54" s="678"/>
      <c r="R54" s="679"/>
      <c r="S54" s="649"/>
      <c r="T54" s="651"/>
      <c r="U54" s="248"/>
      <c r="V54" s="248"/>
      <c r="W54" s="248"/>
      <c r="X54" s="248"/>
      <c r="Y54" s="248"/>
      <c r="Z54" s="248" t="b">
        <f>IF(F54=N54,TRUE,FALSE)</f>
        <v>1</v>
      </c>
      <c r="AA54" s="248"/>
      <c r="AG54" s="237" t="s">
        <v>451</v>
      </c>
    </row>
    <row r="55" spans="2:33" ht="20.100000000000001" hidden="1" customHeight="1" outlineLevel="1">
      <c r="B55" s="251"/>
      <c r="C55" s="353" t="s">
        <v>449</v>
      </c>
      <c r="D55" s="353"/>
      <c r="E55" s="353"/>
      <c r="F55" s="353"/>
      <c r="G55" s="353"/>
      <c r="H55" s="353"/>
      <c r="I55" s="353"/>
      <c r="J55" s="353"/>
      <c r="K55" s="352" t="s">
        <v>449</v>
      </c>
      <c r="L55" s="353"/>
      <c r="M55" s="353"/>
      <c r="N55" s="353"/>
      <c r="O55" s="353"/>
      <c r="P55" s="353"/>
      <c r="Q55" s="353"/>
      <c r="R55" s="353"/>
      <c r="S55" s="649"/>
      <c r="T55" s="651"/>
      <c r="U55" s="248"/>
      <c r="V55" s="248"/>
      <c r="W55" s="248"/>
      <c r="X55" s="248"/>
      <c r="Y55" s="248"/>
      <c r="Z55" s="248"/>
      <c r="AA55" s="248"/>
      <c r="AC55" s="249"/>
      <c r="AD55" s="250"/>
      <c r="AG55" s="237" t="s">
        <v>452</v>
      </c>
    </row>
    <row r="56" spans="2:33" ht="20.100000000000001" hidden="1" customHeight="1" outlineLevel="1">
      <c r="B56" s="251"/>
      <c r="D56" s="265" t="s">
        <v>441</v>
      </c>
      <c r="E56" s="348"/>
      <c r="F56" s="684"/>
      <c r="G56" s="684"/>
      <c r="H56" s="684"/>
      <c r="I56" s="684"/>
      <c r="J56" s="685"/>
      <c r="L56" s="265" t="s">
        <v>441</v>
      </c>
      <c r="M56" s="348"/>
      <c r="N56" s="684"/>
      <c r="O56" s="684"/>
      <c r="P56" s="684"/>
      <c r="Q56" s="684"/>
      <c r="R56" s="685"/>
      <c r="S56" s="649"/>
      <c r="T56" s="651"/>
      <c r="U56" s="248"/>
      <c r="V56" s="248"/>
      <c r="W56" s="248"/>
      <c r="X56" s="248"/>
      <c r="Y56" s="248"/>
      <c r="Z56" s="248" t="b">
        <f>IF(F56=N56,TRUE,FALSE)</f>
        <v>1</v>
      </c>
      <c r="AA56" s="248"/>
      <c r="AG56" s="237" t="s">
        <v>454</v>
      </c>
    </row>
    <row r="57" spans="2:33" ht="20.100000000000001" hidden="1" customHeight="1" outlineLevel="1">
      <c r="B57" s="251"/>
      <c r="C57" s="350"/>
      <c r="D57" s="266" t="s">
        <v>443</v>
      </c>
      <c r="E57" s="267"/>
      <c r="F57" s="678"/>
      <c r="G57" s="678"/>
      <c r="H57" s="678"/>
      <c r="I57" s="678"/>
      <c r="J57" s="679"/>
      <c r="K57" s="351"/>
      <c r="L57" s="266" t="s">
        <v>443</v>
      </c>
      <c r="M57" s="267"/>
      <c r="N57" s="678"/>
      <c r="O57" s="678"/>
      <c r="P57" s="678"/>
      <c r="Q57" s="678"/>
      <c r="R57" s="679"/>
      <c r="S57" s="649"/>
      <c r="T57" s="651"/>
      <c r="U57" s="248"/>
      <c r="V57" s="248"/>
      <c r="W57" s="248"/>
      <c r="X57" s="248"/>
      <c r="Y57" s="248"/>
      <c r="Z57" s="248" t="b">
        <f>IF(F57=N57,TRUE,FALSE)</f>
        <v>1</v>
      </c>
      <c r="AA57" s="248"/>
      <c r="AG57" s="237" t="s">
        <v>455</v>
      </c>
    </row>
    <row r="58" spans="2:33" ht="20.100000000000001" hidden="1" customHeight="1" outlineLevel="1">
      <c r="B58" s="251"/>
      <c r="C58" s="353" t="s">
        <v>453</v>
      </c>
      <c r="D58" s="353"/>
      <c r="E58" s="353"/>
      <c r="F58" s="353"/>
      <c r="G58" s="353"/>
      <c r="H58" s="353"/>
      <c r="I58" s="353"/>
      <c r="J58" s="353"/>
      <c r="K58" s="352" t="s">
        <v>453</v>
      </c>
      <c r="L58" s="353"/>
      <c r="M58" s="353"/>
      <c r="N58" s="353"/>
      <c r="O58" s="353"/>
      <c r="P58" s="353"/>
      <c r="Q58" s="353"/>
      <c r="R58" s="353"/>
      <c r="S58" s="649"/>
      <c r="T58" s="651"/>
      <c r="U58" s="248"/>
      <c r="V58" s="248"/>
      <c r="W58" s="248"/>
      <c r="X58" s="248"/>
      <c r="Y58" s="248"/>
      <c r="Z58" s="248"/>
      <c r="AA58" s="248"/>
      <c r="AC58" s="249"/>
      <c r="AD58" s="250"/>
      <c r="AG58" s="237" t="s">
        <v>456</v>
      </c>
    </row>
    <row r="59" spans="2:33" ht="20.100000000000001" hidden="1" customHeight="1" outlineLevel="1">
      <c r="B59" s="251"/>
      <c r="D59" s="265" t="s">
        <v>441</v>
      </c>
      <c r="E59" s="348"/>
      <c r="F59" s="684"/>
      <c r="G59" s="684"/>
      <c r="H59" s="684"/>
      <c r="I59" s="684"/>
      <c r="J59" s="685"/>
      <c r="L59" s="265" t="s">
        <v>441</v>
      </c>
      <c r="M59" s="348"/>
      <c r="N59" s="684"/>
      <c r="O59" s="684"/>
      <c r="P59" s="684"/>
      <c r="Q59" s="684"/>
      <c r="R59" s="685"/>
      <c r="S59" s="649"/>
      <c r="T59" s="651"/>
      <c r="U59" s="248"/>
      <c r="V59" s="248"/>
      <c r="W59" s="248"/>
      <c r="X59" s="248"/>
      <c r="Y59" s="248"/>
      <c r="Z59" s="248" t="b">
        <f>IF(F59=N59,TRUE,FALSE)</f>
        <v>1</v>
      </c>
      <c r="AA59" s="248"/>
      <c r="AG59" s="237" t="s">
        <v>459</v>
      </c>
    </row>
    <row r="60" spans="2:33" ht="20.100000000000001" hidden="1" customHeight="1" outlineLevel="1">
      <c r="B60" s="260"/>
      <c r="C60" s="350"/>
      <c r="D60" s="266" t="s">
        <v>443</v>
      </c>
      <c r="E60" s="267"/>
      <c r="F60" s="678"/>
      <c r="G60" s="678"/>
      <c r="H60" s="678"/>
      <c r="I60" s="678"/>
      <c r="J60" s="679"/>
      <c r="K60" s="351"/>
      <c r="L60" s="266" t="s">
        <v>443</v>
      </c>
      <c r="M60" s="267"/>
      <c r="N60" s="678"/>
      <c r="O60" s="678"/>
      <c r="P60" s="678"/>
      <c r="Q60" s="678"/>
      <c r="R60" s="679"/>
      <c r="S60" s="667"/>
      <c r="T60" s="652"/>
      <c r="U60" s="248"/>
      <c r="V60" s="248"/>
      <c r="W60" s="248"/>
      <c r="X60" s="248"/>
      <c r="Y60" s="248"/>
      <c r="Z60" s="248" t="b">
        <f>IF(F60=N60,TRUE,FALSE)</f>
        <v>1</v>
      </c>
      <c r="AA60" s="248"/>
      <c r="AG60" s="237" t="s">
        <v>461</v>
      </c>
    </row>
    <row r="61" spans="2:33" ht="20.100000000000001" customHeight="1" collapsed="1">
      <c r="B61" s="244" t="s">
        <v>457</v>
      </c>
      <c r="C61" s="680" t="s">
        <v>458</v>
      </c>
      <c r="D61" s="681"/>
      <c r="E61" s="682" t="s">
        <v>689</v>
      </c>
      <c r="F61" s="682"/>
      <c r="G61" s="682"/>
      <c r="H61" s="682"/>
      <c r="I61" s="682"/>
      <c r="J61" s="683"/>
      <c r="K61" s="680" t="s">
        <v>458</v>
      </c>
      <c r="L61" s="681"/>
      <c r="M61" s="682" t="s">
        <v>690</v>
      </c>
      <c r="N61" s="682"/>
      <c r="O61" s="682"/>
      <c r="P61" s="682"/>
      <c r="Q61" s="682"/>
      <c r="R61" s="683"/>
      <c r="S61" s="648" t="str">
        <f>IF(COUNTIF(Z61:Z62,FALSE)&lt;1,"無","有")</f>
        <v>有</v>
      </c>
      <c r="T61" s="650" t="s">
        <v>685</v>
      </c>
      <c r="U61" s="248"/>
      <c r="V61" s="248"/>
      <c r="W61" s="248"/>
      <c r="X61" s="248"/>
      <c r="Y61" s="248"/>
      <c r="Z61" s="248" t="b">
        <f>IF(E61=M61,TRUE,FALSE)</f>
        <v>0</v>
      </c>
      <c r="AA61" s="248"/>
      <c r="AC61" s="249" t="s">
        <v>25</v>
      </c>
      <c r="AD61" s="250" t="str">
        <f>IF(S61="有",IF(T61="","（エラー）未記入","（正常）記入済み"),"記入不要")</f>
        <v>（正常）記入済み</v>
      </c>
      <c r="AG61" s="237" t="s">
        <v>462</v>
      </c>
    </row>
    <row r="62" spans="2:33" ht="20.100000000000001" customHeight="1">
      <c r="B62" s="260"/>
      <c r="C62" s="674" t="s">
        <v>460</v>
      </c>
      <c r="D62" s="675"/>
      <c r="E62" s="676" t="s">
        <v>689</v>
      </c>
      <c r="F62" s="676"/>
      <c r="G62" s="676"/>
      <c r="H62" s="676"/>
      <c r="I62" s="676"/>
      <c r="J62" s="677"/>
      <c r="K62" s="674" t="s">
        <v>460</v>
      </c>
      <c r="L62" s="675"/>
      <c r="M62" s="676" t="s">
        <v>690</v>
      </c>
      <c r="N62" s="676"/>
      <c r="O62" s="676"/>
      <c r="P62" s="676"/>
      <c r="Q62" s="676"/>
      <c r="R62" s="677"/>
      <c r="S62" s="667"/>
      <c r="T62" s="652"/>
      <c r="U62" s="248"/>
      <c r="V62" s="248"/>
      <c r="W62" s="248"/>
      <c r="X62" s="248"/>
      <c r="Y62" s="248"/>
      <c r="Z62" s="248" t="b">
        <f>IF(E62=M62,TRUE,FALSE)</f>
        <v>0</v>
      </c>
      <c r="AA62" s="248"/>
      <c r="AG62" s="237" t="s">
        <v>463</v>
      </c>
    </row>
    <row r="63" spans="2:33" ht="21" customHeight="1">
      <c r="B63" s="244" t="s">
        <v>277</v>
      </c>
      <c r="C63" s="262"/>
      <c r="D63" s="268" t="s">
        <v>278</v>
      </c>
      <c r="E63" s="269"/>
      <c r="F63" s="269"/>
      <c r="G63" s="269"/>
      <c r="H63" s="269"/>
      <c r="I63" s="269"/>
      <c r="J63" s="270"/>
      <c r="K63" s="262" t="s">
        <v>671</v>
      </c>
      <c r="L63" s="268" t="s">
        <v>278</v>
      </c>
      <c r="M63" s="268"/>
      <c r="N63" s="269"/>
      <c r="O63" s="269"/>
      <c r="P63" s="269"/>
      <c r="Q63" s="269"/>
      <c r="R63" s="270"/>
      <c r="S63" s="648" t="str">
        <f>IF(COUNTIF(Z63:Z79,FALSE)&lt;1,"無","有")</f>
        <v>有</v>
      </c>
      <c r="T63" s="650" t="s">
        <v>686</v>
      </c>
      <c r="U63" s="248"/>
      <c r="V63" s="248" t="b">
        <f>IF(C63="●",TRUE,FALSE)</f>
        <v>0</v>
      </c>
      <c r="W63" s="248"/>
      <c r="X63" s="248" t="b">
        <f t="shared" ref="X63:X78" si="10">IF(K63="●",TRUE,FALSE)</f>
        <v>1</v>
      </c>
      <c r="Y63" s="248"/>
      <c r="Z63" s="248" t="b">
        <f>IF(V63=X63,TRUE,FALSE)</f>
        <v>0</v>
      </c>
      <c r="AA63" s="248"/>
      <c r="AC63" s="249" t="s">
        <v>25</v>
      </c>
      <c r="AD63" s="250" t="str">
        <f>IF(S63="有",IF(T63="","（エラー）未記入","（正常）記入済み"),"記入不要")</f>
        <v>（正常）記入済み</v>
      </c>
      <c r="AG63" s="237" t="s">
        <v>464</v>
      </c>
    </row>
    <row r="64" spans="2:33" ht="21" customHeight="1">
      <c r="B64" s="251"/>
      <c r="C64" s="263"/>
      <c r="D64" s="348" t="s">
        <v>279</v>
      </c>
      <c r="E64" s="348"/>
      <c r="F64" s="348"/>
      <c r="G64" s="348"/>
      <c r="H64" s="348"/>
      <c r="I64" s="348"/>
      <c r="J64" s="349"/>
      <c r="K64" s="263"/>
      <c r="L64" s="348" t="s">
        <v>279</v>
      </c>
      <c r="M64" s="348"/>
      <c r="N64" s="348"/>
      <c r="O64" s="348"/>
      <c r="P64" s="348"/>
      <c r="Q64" s="348"/>
      <c r="R64" s="349"/>
      <c r="S64" s="649"/>
      <c r="T64" s="651"/>
      <c r="U64" s="248"/>
      <c r="V64" s="248" t="b">
        <f t="shared" ref="V64:V77" si="11">IF(C64="●",TRUE,FALSE)</f>
        <v>0</v>
      </c>
      <c r="W64" s="248"/>
      <c r="X64" s="248" t="b">
        <f t="shared" si="10"/>
        <v>0</v>
      </c>
      <c r="Y64" s="248"/>
      <c r="Z64" s="248" t="b">
        <f>IF(V64=X64,TRUE,FALSE)</f>
        <v>1</v>
      </c>
      <c r="AA64" s="248"/>
      <c r="AG64" s="237" t="s">
        <v>465</v>
      </c>
    </row>
    <row r="65" spans="2:33" ht="21" customHeight="1">
      <c r="B65" s="251"/>
      <c r="C65" s="263" t="s">
        <v>671</v>
      </c>
      <c r="D65" s="348" t="s">
        <v>280</v>
      </c>
      <c r="E65" s="348"/>
      <c r="F65" s="348"/>
      <c r="G65" s="348"/>
      <c r="H65" s="348"/>
      <c r="I65" s="348"/>
      <c r="J65" s="349"/>
      <c r="K65" s="263" t="s">
        <v>671</v>
      </c>
      <c r="L65" s="348" t="s">
        <v>280</v>
      </c>
      <c r="M65" s="348"/>
      <c r="N65" s="348"/>
      <c r="O65" s="348"/>
      <c r="P65" s="348"/>
      <c r="Q65" s="348"/>
      <c r="R65" s="349"/>
      <c r="S65" s="649"/>
      <c r="T65" s="651"/>
      <c r="U65" s="248"/>
      <c r="V65" s="248" t="b">
        <f t="shared" si="11"/>
        <v>1</v>
      </c>
      <c r="W65" s="248"/>
      <c r="X65" s="248" t="b">
        <f t="shared" si="10"/>
        <v>1</v>
      </c>
      <c r="Y65" s="248"/>
      <c r="Z65" s="248" t="b">
        <f t="shared" ref="Z65:Z77" si="12">IF(V65=X65,TRUE,FALSE)</f>
        <v>1</v>
      </c>
      <c r="AA65" s="248"/>
      <c r="AG65" s="237" t="s">
        <v>466</v>
      </c>
    </row>
    <row r="66" spans="2:33" ht="21" customHeight="1">
      <c r="B66" s="251"/>
      <c r="C66" s="263"/>
      <c r="D66" s="348" t="s">
        <v>281</v>
      </c>
      <c r="E66" s="348"/>
      <c r="F66" s="348"/>
      <c r="G66" s="348"/>
      <c r="H66" s="348"/>
      <c r="I66" s="348"/>
      <c r="J66" s="349"/>
      <c r="K66" s="263"/>
      <c r="L66" s="348" t="s">
        <v>281</v>
      </c>
      <c r="M66" s="348"/>
      <c r="N66" s="348"/>
      <c r="O66" s="348"/>
      <c r="P66" s="348"/>
      <c r="Q66" s="348"/>
      <c r="R66" s="349"/>
      <c r="S66" s="649"/>
      <c r="T66" s="651"/>
      <c r="U66" s="248"/>
      <c r="V66" s="248" t="b">
        <f t="shared" si="11"/>
        <v>0</v>
      </c>
      <c r="W66" s="248"/>
      <c r="X66" s="248" t="b">
        <f t="shared" si="10"/>
        <v>0</v>
      </c>
      <c r="Y66" s="248"/>
      <c r="Z66" s="248" t="b">
        <f t="shared" si="12"/>
        <v>1</v>
      </c>
      <c r="AA66" s="248"/>
      <c r="AG66" s="237" t="s">
        <v>467</v>
      </c>
    </row>
    <row r="67" spans="2:33" ht="21" customHeight="1">
      <c r="B67" s="251"/>
      <c r="C67" s="263"/>
      <c r="D67" s="348" t="s">
        <v>282</v>
      </c>
      <c r="E67" s="348"/>
      <c r="F67" s="348"/>
      <c r="G67" s="348"/>
      <c r="H67" s="348"/>
      <c r="I67" s="348"/>
      <c r="J67" s="349"/>
      <c r="K67" s="263"/>
      <c r="L67" s="348" t="s">
        <v>282</v>
      </c>
      <c r="M67" s="348"/>
      <c r="N67" s="348"/>
      <c r="O67" s="348"/>
      <c r="P67" s="348"/>
      <c r="Q67" s="348"/>
      <c r="R67" s="349"/>
      <c r="S67" s="649"/>
      <c r="T67" s="651"/>
      <c r="U67" s="248"/>
      <c r="V67" s="248" t="b">
        <f t="shared" si="11"/>
        <v>0</v>
      </c>
      <c r="W67" s="248"/>
      <c r="X67" s="248" t="b">
        <f t="shared" si="10"/>
        <v>0</v>
      </c>
      <c r="Y67" s="248"/>
      <c r="Z67" s="248" t="b">
        <f t="shared" si="12"/>
        <v>1</v>
      </c>
      <c r="AA67" s="248"/>
      <c r="AG67" s="237" t="s">
        <v>468</v>
      </c>
    </row>
    <row r="68" spans="2:33" ht="21" customHeight="1">
      <c r="B68" s="251"/>
      <c r="C68" s="263"/>
      <c r="D68" s="348" t="s">
        <v>283</v>
      </c>
      <c r="E68" s="348"/>
      <c r="F68" s="348"/>
      <c r="G68" s="348"/>
      <c r="H68" s="348"/>
      <c r="I68" s="348"/>
      <c r="J68" s="349"/>
      <c r="K68" s="263"/>
      <c r="L68" s="348" t="s">
        <v>283</v>
      </c>
      <c r="M68" s="348"/>
      <c r="N68" s="348"/>
      <c r="O68" s="348"/>
      <c r="P68" s="348"/>
      <c r="Q68" s="348"/>
      <c r="R68" s="349"/>
      <c r="S68" s="649"/>
      <c r="T68" s="651"/>
      <c r="U68" s="248"/>
      <c r="V68" s="248" t="b">
        <f t="shared" si="11"/>
        <v>0</v>
      </c>
      <c r="W68" s="248"/>
      <c r="X68" s="248" t="b">
        <f t="shared" si="10"/>
        <v>0</v>
      </c>
      <c r="Y68" s="248"/>
      <c r="Z68" s="248" t="b">
        <f t="shared" si="12"/>
        <v>1</v>
      </c>
      <c r="AA68" s="248"/>
      <c r="AG68" s="237" t="s">
        <v>469</v>
      </c>
    </row>
    <row r="69" spans="2:33" ht="21" customHeight="1">
      <c r="B69" s="251"/>
      <c r="C69" s="263" t="s">
        <v>671</v>
      </c>
      <c r="D69" s="354" t="s">
        <v>284</v>
      </c>
      <c r="E69" s="271"/>
      <c r="F69" s="271"/>
      <c r="G69" s="271"/>
      <c r="H69" s="271"/>
      <c r="I69" s="271"/>
      <c r="J69" s="272"/>
      <c r="K69" s="263" t="s">
        <v>671</v>
      </c>
      <c r="L69" s="354" t="s">
        <v>284</v>
      </c>
      <c r="M69" s="354"/>
      <c r="N69" s="271"/>
      <c r="O69" s="271"/>
      <c r="P69" s="271"/>
      <c r="Q69" s="271"/>
      <c r="R69" s="272"/>
      <c r="S69" s="649"/>
      <c r="T69" s="651"/>
      <c r="U69" s="248"/>
      <c r="V69" s="248" t="b">
        <f t="shared" si="11"/>
        <v>1</v>
      </c>
      <c r="W69" s="248"/>
      <c r="X69" s="248" t="b">
        <f t="shared" si="10"/>
        <v>1</v>
      </c>
      <c r="Y69" s="248"/>
      <c r="Z69" s="248" t="b">
        <f t="shared" si="12"/>
        <v>1</v>
      </c>
      <c r="AA69" s="248"/>
      <c r="AG69" s="237" t="s">
        <v>470</v>
      </c>
    </row>
    <row r="70" spans="2:33" ht="21" customHeight="1">
      <c r="B70" s="251"/>
      <c r="C70" s="263"/>
      <c r="D70" s="354" t="s">
        <v>285</v>
      </c>
      <c r="E70" s="271"/>
      <c r="F70" s="271"/>
      <c r="G70" s="271"/>
      <c r="H70" s="271"/>
      <c r="I70" s="271"/>
      <c r="J70" s="272"/>
      <c r="K70" s="263"/>
      <c r="L70" s="354" t="s">
        <v>285</v>
      </c>
      <c r="M70" s="354"/>
      <c r="N70" s="271"/>
      <c r="O70" s="271"/>
      <c r="P70" s="271"/>
      <c r="Q70" s="271"/>
      <c r="R70" s="272"/>
      <c r="S70" s="649"/>
      <c r="T70" s="651"/>
      <c r="U70" s="248"/>
      <c r="V70" s="248" t="b">
        <f t="shared" si="11"/>
        <v>0</v>
      </c>
      <c r="W70" s="248"/>
      <c r="X70" s="248" t="b">
        <f t="shared" si="10"/>
        <v>0</v>
      </c>
      <c r="Y70" s="248"/>
      <c r="Z70" s="248" t="b">
        <f t="shared" si="12"/>
        <v>1</v>
      </c>
      <c r="AA70" s="248"/>
      <c r="AG70" s="237" t="s">
        <v>471</v>
      </c>
    </row>
    <row r="71" spans="2:33" ht="21" customHeight="1">
      <c r="B71" s="251"/>
      <c r="C71" s="263" t="s">
        <v>671</v>
      </c>
      <c r="D71" s="354" t="s">
        <v>635</v>
      </c>
      <c r="E71" s="271"/>
      <c r="F71" s="271"/>
      <c r="G71" s="271"/>
      <c r="H71" s="271"/>
      <c r="I71" s="271"/>
      <c r="J71" s="272"/>
      <c r="K71" s="263" t="s">
        <v>671</v>
      </c>
      <c r="L71" s="354" t="s">
        <v>635</v>
      </c>
      <c r="M71" s="354"/>
      <c r="N71" s="271"/>
      <c r="O71" s="271"/>
      <c r="P71" s="271"/>
      <c r="Q71" s="271"/>
      <c r="R71" s="272"/>
      <c r="S71" s="649"/>
      <c r="T71" s="651"/>
      <c r="U71" s="248"/>
      <c r="V71" s="248" t="b">
        <f t="shared" si="11"/>
        <v>1</v>
      </c>
      <c r="W71" s="248"/>
      <c r="X71" s="248" t="b">
        <f t="shared" si="10"/>
        <v>1</v>
      </c>
      <c r="Y71" s="248"/>
      <c r="Z71" s="248" t="b">
        <f t="shared" si="12"/>
        <v>1</v>
      </c>
      <c r="AA71" s="248"/>
      <c r="AG71" s="237" t="s">
        <v>472</v>
      </c>
    </row>
    <row r="72" spans="2:33" ht="21" customHeight="1">
      <c r="B72" s="251"/>
      <c r="C72" s="263" t="s">
        <v>671</v>
      </c>
      <c r="D72" s="354" t="s">
        <v>287</v>
      </c>
      <c r="E72" s="271"/>
      <c r="F72" s="271"/>
      <c r="G72" s="271"/>
      <c r="H72" s="271"/>
      <c r="I72" s="271"/>
      <c r="J72" s="272"/>
      <c r="K72" s="263" t="s">
        <v>671</v>
      </c>
      <c r="L72" s="354" t="s">
        <v>287</v>
      </c>
      <c r="M72" s="354"/>
      <c r="N72" s="271"/>
      <c r="O72" s="271"/>
      <c r="P72" s="271"/>
      <c r="Q72" s="271"/>
      <c r="R72" s="272"/>
      <c r="S72" s="649"/>
      <c r="T72" s="651"/>
      <c r="U72" s="248"/>
      <c r="V72" s="248" t="b">
        <f t="shared" si="11"/>
        <v>1</v>
      </c>
      <c r="W72" s="248"/>
      <c r="X72" s="248" t="b">
        <f t="shared" si="10"/>
        <v>1</v>
      </c>
      <c r="Y72" s="248"/>
      <c r="Z72" s="248" t="b">
        <f t="shared" si="12"/>
        <v>1</v>
      </c>
      <c r="AA72" s="248"/>
      <c r="AG72" s="237" t="s">
        <v>473</v>
      </c>
    </row>
    <row r="73" spans="2:33" ht="21" customHeight="1">
      <c r="B73" s="251"/>
      <c r="C73" s="263" t="s">
        <v>671</v>
      </c>
      <c r="D73" s="354" t="s">
        <v>288</v>
      </c>
      <c r="E73" s="271"/>
      <c r="F73" s="271"/>
      <c r="G73" s="271"/>
      <c r="H73" s="271"/>
      <c r="I73" s="271"/>
      <c r="J73" s="272"/>
      <c r="K73" s="263" t="s">
        <v>671</v>
      </c>
      <c r="L73" s="354" t="s">
        <v>288</v>
      </c>
      <c r="M73" s="354"/>
      <c r="N73" s="271"/>
      <c r="O73" s="271"/>
      <c r="P73" s="271"/>
      <c r="Q73" s="271"/>
      <c r="R73" s="272"/>
      <c r="S73" s="649"/>
      <c r="T73" s="651"/>
      <c r="U73" s="248"/>
      <c r="V73" s="248" t="b">
        <f t="shared" si="11"/>
        <v>1</v>
      </c>
      <c r="W73" s="248"/>
      <c r="X73" s="248" t="b">
        <f t="shared" si="10"/>
        <v>1</v>
      </c>
      <c r="Y73" s="248"/>
      <c r="Z73" s="248" t="b">
        <f t="shared" si="12"/>
        <v>1</v>
      </c>
      <c r="AA73" s="248"/>
      <c r="AG73" s="237" t="s">
        <v>474</v>
      </c>
    </row>
    <row r="74" spans="2:33" ht="21" customHeight="1">
      <c r="B74" s="251"/>
      <c r="C74" s="263"/>
      <c r="D74" s="354" t="s">
        <v>289</v>
      </c>
      <c r="E74" s="271"/>
      <c r="F74" s="271"/>
      <c r="G74" s="271"/>
      <c r="H74" s="271"/>
      <c r="I74" s="271"/>
      <c r="J74" s="272"/>
      <c r="K74" s="263"/>
      <c r="L74" s="354" t="s">
        <v>289</v>
      </c>
      <c r="M74" s="354"/>
      <c r="N74" s="271"/>
      <c r="O74" s="271"/>
      <c r="P74" s="271"/>
      <c r="Q74" s="271"/>
      <c r="R74" s="272"/>
      <c r="S74" s="649"/>
      <c r="T74" s="651"/>
      <c r="U74" s="248"/>
      <c r="V74" s="248" t="b">
        <f t="shared" si="11"/>
        <v>0</v>
      </c>
      <c r="W74" s="248"/>
      <c r="X74" s="248" t="b">
        <f t="shared" si="10"/>
        <v>0</v>
      </c>
      <c r="Y74" s="248"/>
      <c r="Z74" s="248" t="b">
        <f t="shared" si="12"/>
        <v>1</v>
      </c>
      <c r="AA74" s="248"/>
      <c r="AG74" s="237" t="s">
        <v>475</v>
      </c>
    </row>
    <row r="75" spans="2:33" ht="21" customHeight="1">
      <c r="B75" s="251"/>
      <c r="C75" s="263"/>
      <c r="D75" s="354" t="s">
        <v>290</v>
      </c>
      <c r="E75" s="271"/>
      <c r="F75" s="271"/>
      <c r="G75" s="271"/>
      <c r="H75" s="271"/>
      <c r="I75" s="271"/>
      <c r="J75" s="272"/>
      <c r="K75" s="263"/>
      <c r="L75" s="354" t="s">
        <v>290</v>
      </c>
      <c r="M75" s="354"/>
      <c r="N75" s="271"/>
      <c r="O75" s="271"/>
      <c r="P75" s="271"/>
      <c r="Q75" s="271"/>
      <c r="R75" s="272"/>
      <c r="S75" s="649"/>
      <c r="T75" s="651"/>
      <c r="U75" s="248"/>
      <c r="V75" s="248" t="b">
        <f t="shared" si="11"/>
        <v>0</v>
      </c>
      <c r="W75" s="248"/>
      <c r="X75" s="248" t="b">
        <f t="shared" si="10"/>
        <v>0</v>
      </c>
      <c r="Y75" s="248"/>
      <c r="Z75" s="248" t="b">
        <f t="shared" si="12"/>
        <v>1</v>
      </c>
      <c r="AA75" s="248"/>
      <c r="AG75" s="237" t="s">
        <v>476</v>
      </c>
    </row>
    <row r="76" spans="2:33" ht="21" customHeight="1">
      <c r="B76" s="251"/>
      <c r="C76" s="263"/>
      <c r="D76" s="354" t="s">
        <v>291</v>
      </c>
      <c r="E76" s="271"/>
      <c r="F76" s="271"/>
      <c r="G76" s="271"/>
      <c r="H76" s="271"/>
      <c r="I76" s="271"/>
      <c r="J76" s="272"/>
      <c r="K76" s="263"/>
      <c r="L76" s="354" t="s">
        <v>291</v>
      </c>
      <c r="M76" s="354"/>
      <c r="N76" s="271"/>
      <c r="O76" s="271"/>
      <c r="P76" s="271"/>
      <c r="Q76" s="271"/>
      <c r="R76" s="272"/>
      <c r="S76" s="649"/>
      <c r="T76" s="651"/>
      <c r="U76" s="248"/>
      <c r="V76" s="248" t="b">
        <f t="shared" si="11"/>
        <v>0</v>
      </c>
      <c r="W76" s="248"/>
      <c r="X76" s="248" t="b">
        <f t="shared" si="10"/>
        <v>0</v>
      </c>
      <c r="Y76" s="248"/>
      <c r="Z76" s="248" t="b">
        <f t="shared" si="12"/>
        <v>1</v>
      </c>
      <c r="AA76" s="248"/>
      <c r="AG76" s="237" t="s">
        <v>477</v>
      </c>
    </row>
    <row r="77" spans="2:33" ht="21" customHeight="1">
      <c r="B77" s="251"/>
      <c r="C77" s="263"/>
      <c r="D77" s="354" t="s">
        <v>292</v>
      </c>
      <c r="E77" s="271"/>
      <c r="F77" s="271"/>
      <c r="G77" s="271"/>
      <c r="H77" s="271"/>
      <c r="I77" s="271"/>
      <c r="J77" s="272"/>
      <c r="K77" s="263"/>
      <c r="L77" s="354" t="s">
        <v>292</v>
      </c>
      <c r="M77" s="354"/>
      <c r="N77" s="271"/>
      <c r="O77" s="271"/>
      <c r="P77" s="271"/>
      <c r="Q77" s="271"/>
      <c r="R77" s="272"/>
      <c r="S77" s="649"/>
      <c r="T77" s="651"/>
      <c r="U77" s="248"/>
      <c r="V77" s="248" t="b">
        <f t="shared" si="11"/>
        <v>0</v>
      </c>
      <c r="W77" s="248"/>
      <c r="X77" s="248" t="b">
        <f t="shared" si="10"/>
        <v>0</v>
      </c>
      <c r="Y77" s="248"/>
      <c r="Z77" s="248" t="b">
        <f t="shared" si="12"/>
        <v>1</v>
      </c>
      <c r="AA77" s="248"/>
      <c r="AG77" s="237" t="s">
        <v>478</v>
      </c>
    </row>
    <row r="78" spans="2:33" ht="21" customHeight="1">
      <c r="B78" s="251"/>
      <c r="C78" s="263"/>
      <c r="D78" s="354" t="s">
        <v>273</v>
      </c>
      <c r="E78" s="271"/>
      <c r="F78" s="271"/>
      <c r="G78" s="271"/>
      <c r="H78" s="271"/>
      <c r="I78" s="271"/>
      <c r="J78" s="272"/>
      <c r="K78" s="263"/>
      <c r="L78" s="354" t="s">
        <v>273</v>
      </c>
      <c r="M78" s="354"/>
      <c r="N78" s="271"/>
      <c r="O78" s="271"/>
      <c r="P78" s="271"/>
      <c r="Q78" s="271"/>
      <c r="R78" s="272"/>
      <c r="S78" s="649"/>
      <c r="T78" s="651"/>
      <c r="U78" s="248"/>
      <c r="V78" s="248" t="b">
        <f>IF(C78="●",TRUE,FALSE)</f>
        <v>0</v>
      </c>
      <c r="W78" s="248"/>
      <c r="X78" s="248" t="b">
        <f t="shared" si="10"/>
        <v>0</v>
      </c>
      <c r="Y78" s="248"/>
      <c r="Z78" s="248" t="b">
        <f>IF(V78=X78,TRUE,FALSE)</f>
        <v>1</v>
      </c>
      <c r="AA78" s="248"/>
      <c r="AG78" s="237" t="s">
        <v>479</v>
      </c>
    </row>
    <row r="79" spans="2:33" ht="21" customHeight="1">
      <c r="B79" s="260"/>
      <c r="C79" s="452" t="s">
        <v>237</v>
      </c>
      <c r="D79" s="453"/>
      <c r="E79" s="454"/>
      <c r="F79" s="454"/>
      <c r="G79" s="454"/>
      <c r="H79" s="454"/>
      <c r="I79" s="454"/>
      <c r="J79" s="455"/>
      <c r="K79" s="452" t="s">
        <v>237</v>
      </c>
      <c r="L79" s="453"/>
      <c r="M79" s="454"/>
      <c r="N79" s="454"/>
      <c r="O79" s="454"/>
      <c r="P79" s="454"/>
      <c r="Q79" s="454"/>
      <c r="R79" s="455"/>
      <c r="S79" s="667"/>
      <c r="T79" s="652"/>
      <c r="U79" s="248"/>
      <c r="V79" s="248"/>
      <c r="W79" s="248"/>
      <c r="X79" s="248"/>
      <c r="Y79" s="248"/>
      <c r="Z79" s="248" t="b">
        <f>IF(E79=M79,TRUE,FALSE)</f>
        <v>1</v>
      </c>
      <c r="AA79" s="248"/>
      <c r="AG79" s="237" t="s">
        <v>480</v>
      </c>
    </row>
    <row r="80" spans="2:33" ht="21" customHeight="1">
      <c r="B80" s="273" t="s">
        <v>237</v>
      </c>
      <c r="C80" s="637"/>
      <c r="D80" s="638"/>
      <c r="E80" s="638"/>
      <c r="F80" s="638"/>
      <c r="G80" s="638"/>
      <c r="H80" s="638"/>
      <c r="I80" s="638"/>
      <c r="J80" s="638"/>
      <c r="K80" s="637"/>
      <c r="L80" s="638"/>
      <c r="M80" s="638"/>
      <c r="N80" s="638"/>
      <c r="O80" s="638"/>
      <c r="P80" s="638"/>
      <c r="Q80" s="638"/>
      <c r="R80" s="668"/>
      <c r="S80" s="274" t="str">
        <f>IF(COUNTIF(Z80,FALSE)&lt;1,"無","有")</f>
        <v>無</v>
      </c>
      <c r="T80" s="275"/>
      <c r="V80" s="248"/>
      <c r="W80" s="248"/>
      <c r="X80" s="248"/>
      <c r="Y80" s="248"/>
      <c r="Z80" s="248" t="b">
        <f>IF(C80=K80,TRUE,FALSE)</f>
        <v>1</v>
      </c>
      <c r="AC80" s="249" t="s">
        <v>25</v>
      </c>
      <c r="AD80" s="250" t="str">
        <f>IF(S80="有",IF(T80="","（エラー）未記入","（正常）記入済み"),"記入不要")</f>
        <v>記入不要</v>
      </c>
      <c r="AG80" s="237" t="s">
        <v>481</v>
      </c>
    </row>
    <row r="81" spans="2:33" ht="18">
      <c r="AG81" s="237" t="s">
        <v>484</v>
      </c>
    </row>
    <row r="82" spans="2:33" ht="21" customHeight="1">
      <c r="B82" s="669" t="s">
        <v>293</v>
      </c>
      <c r="C82" s="669"/>
      <c r="D82" s="669"/>
      <c r="E82" s="669"/>
      <c r="F82" s="669"/>
      <c r="G82" s="669"/>
      <c r="H82" s="669"/>
      <c r="I82" s="669"/>
      <c r="J82" s="669"/>
      <c r="K82" s="669"/>
      <c r="L82" s="669"/>
      <c r="M82" s="669"/>
      <c r="N82" s="669"/>
      <c r="O82" s="669"/>
      <c r="P82" s="669"/>
      <c r="Q82" s="669"/>
      <c r="R82" s="669"/>
      <c r="S82" s="669"/>
      <c r="T82" s="669"/>
      <c r="AG82" s="237" t="s">
        <v>487</v>
      </c>
    </row>
    <row r="83" spans="2:33" ht="21" customHeight="1">
      <c r="B83" s="276" t="s">
        <v>482</v>
      </c>
      <c r="C83" s="670" t="s">
        <v>687</v>
      </c>
      <c r="D83" s="671"/>
      <c r="E83" s="671"/>
      <c r="F83" s="671"/>
      <c r="G83" s="671"/>
      <c r="H83" s="671"/>
      <c r="I83" s="277" t="s">
        <v>483</v>
      </c>
      <c r="J83" s="277"/>
      <c r="K83" s="277"/>
      <c r="L83" s="277"/>
      <c r="M83" s="277"/>
      <c r="N83" s="277"/>
      <c r="O83" s="277"/>
      <c r="P83" s="277"/>
      <c r="Q83" s="277"/>
      <c r="R83" s="277"/>
      <c r="S83" s="278"/>
      <c r="T83" s="278"/>
      <c r="AC83" s="279" t="s">
        <v>6</v>
      </c>
      <c r="AD83" s="250" t="str">
        <f>IF(C83="","（エラー）未記入","（正常）記入済み")</f>
        <v>（正常）記入済み</v>
      </c>
      <c r="AG83" s="237" t="s">
        <v>489</v>
      </c>
    </row>
    <row r="84" spans="2:33" ht="42" customHeight="1">
      <c r="B84" s="280" t="s">
        <v>485</v>
      </c>
      <c r="C84" s="281" t="s">
        <v>193</v>
      </c>
      <c r="D84" s="672" t="s">
        <v>636</v>
      </c>
      <c r="E84" s="672"/>
      <c r="F84" s="672"/>
      <c r="G84" s="672"/>
      <c r="H84" s="672"/>
      <c r="I84" s="672"/>
      <c r="J84" s="672"/>
      <c r="K84" s="672"/>
      <c r="L84" s="672"/>
      <c r="M84" s="672"/>
      <c r="N84" s="672"/>
      <c r="O84" s="672"/>
      <c r="P84" s="672"/>
      <c r="Q84" s="672"/>
      <c r="R84" s="673"/>
      <c r="S84" s="278"/>
      <c r="T84" s="278"/>
      <c r="Z84" s="248" t="b">
        <f>IF(C84=K84,TRUE,FALSE)</f>
        <v>0</v>
      </c>
      <c r="AC84" s="249" t="s">
        <v>25</v>
      </c>
      <c r="AD84" s="250" t="str">
        <f>IF(S84="有",IF(T84="","（エラー）未記入","（正常）記入済み"),"記入不要")</f>
        <v>記入不要</v>
      </c>
      <c r="AG84" s="237" t="s">
        <v>490</v>
      </c>
    </row>
    <row r="85" spans="2:33" ht="42" customHeight="1">
      <c r="B85" s="282" t="s">
        <v>637</v>
      </c>
      <c r="C85" s="661" t="s">
        <v>626</v>
      </c>
      <c r="D85" s="662"/>
      <c r="E85" s="662"/>
      <c r="F85" s="662"/>
      <c r="G85" s="662"/>
      <c r="H85" s="665" t="s">
        <v>299</v>
      </c>
      <c r="I85" s="665"/>
      <c r="J85" s="665"/>
      <c r="K85" s="665"/>
      <c r="L85" s="665"/>
      <c r="M85" s="665"/>
      <c r="N85" s="665"/>
      <c r="O85" s="665"/>
      <c r="P85" s="665"/>
      <c r="Q85" s="665"/>
      <c r="R85" s="666"/>
      <c r="S85" s="278"/>
      <c r="T85" s="278"/>
      <c r="Z85" s="248" t="b">
        <f>IF(C85=K85,TRUE,FALSE)</f>
        <v>0</v>
      </c>
      <c r="AC85" s="249" t="s">
        <v>25</v>
      </c>
      <c r="AD85" s="250" t="str">
        <f>IF(S85="有",IF(T85="","（エラー）未記入","（正常）記入済み"),"記入不要")</f>
        <v>記入不要</v>
      </c>
      <c r="AG85" s="237" t="s">
        <v>492</v>
      </c>
    </row>
    <row r="86" spans="2:33" ht="45">
      <c r="B86" s="282" t="s">
        <v>638</v>
      </c>
      <c r="C86" s="661" t="s">
        <v>627</v>
      </c>
      <c r="D86" s="662"/>
      <c r="E86" s="662"/>
      <c r="F86" s="662"/>
      <c r="G86" s="662"/>
      <c r="H86" s="663"/>
      <c r="I86" s="663"/>
      <c r="J86" s="663"/>
      <c r="K86" s="663"/>
      <c r="L86" s="663"/>
      <c r="M86" s="663"/>
      <c r="N86" s="663"/>
      <c r="O86" s="663"/>
      <c r="P86" s="663"/>
      <c r="Q86" s="663"/>
      <c r="R86" s="664"/>
      <c r="S86" s="283"/>
      <c r="T86" s="283"/>
      <c r="Z86" s="248" t="b">
        <f>IF(C86=K86,TRUE,FALSE)</f>
        <v>0</v>
      </c>
      <c r="AC86" s="249" t="s">
        <v>25</v>
      </c>
      <c r="AD86" s="250" t="str">
        <f>IF(S86="有",IF(T86="","（エラー）未記入","（正常）記入済み"),"記入不要")</f>
        <v>記入不要</v>
      </c>
      <c r="AG86" s="237" t="s">
        <v>494</v>
      </c>
    </row>
    <row r="87" spans="2:33" ht="42" customHeight="1">
      <c r="B87" s="282" t="s">
        <v>639</v>
      </c>
      <c r="C87" s="661" t="s">
        <v>627</v>
      </c>
      <c r="D87" s="662"/>
      <c r="E87" s="662"/>
      <c r="F87" s="662"/>
      <c r="G87" s="662"/>
      <c r="H87" s="665" t="s">
        <v>302</v>
      </c>
      <c r="I87" s="665"/>
      <c r="J87" s="665"/>
      <c r="K87" s="665"/>
      <c r="L87" s="665"/>
      <c r="M87" s="665"/>
      <c r="N87" s="665"/>
      <c r="O87" s="665"/>
      <c r="P87" s="665"/>
      <c r="Q87" s="665"/>
      <c r="R87" s="666"/>
      <c r="S87" s="283"/>
      <c r="T87" s="283"/>
      <c r="Z87" s="248" t="b">
        <f>IF(C87=K87,TRUE,FALSE)</f>
        <v>0</v>
      </c>
      <c r="AC87" s="249" t="s">
        <v>25</v>
      </c>
      <c r="AD87" s="250" t="str">
        <f>IF(S87="有",IF(T87="","（エラー）未記入","（正常）記入済み"),"記入不要")</f>
        <v>記入不要</v>
      </c>
      <c r="AG87" s="237" t="s">
        <v>496</v>
      </c>
    </row>
    <row r="88" spans="2:33" ht="20.100000000000001" customHeight="1">
      <c r="B88" s="646" t="s">
        <v>493</v>
      </c>
      <c r="C88" s="263" t="s">
        <v>671</v>
      </c>
      <c r="D88" s="354" t="s">
        <v>305</v>
      </c>
      <c r="E88" s="354"/>
      <c r="F88" s="354"/>
      <c r="G88" s="354"/>
      <c r="H88" s="354"/>
      <c r="I88" s="354"/>
      <c r="J88" s="355"/>
      <c r="K88" s="263" t="s">
        <v>671</v>
      </c>
      <c r="L88" s="354" t="s">
        <v>305</v>
      </c>
      <c r="M88" s="354"/>
      <c r="N88" s="354"/>
      <c r="O88" s="354"/>
      <c r="P88" s="354"/>
      <c r="Q88" s="354"/>
      <c r="R88" s="355"/>
      <c r="S88" s="648" t="str">
        <f>IF(COUNTIF(Z88:Z107,FALSE)&lt;1,"無","有")</f>
        <v>無</v>
      </c>
      <c r="T88" s="650"/>
      <c r="V88" s="248" t="b">
        <f t="shared" ref="V88:V100" si="13">IF(C88="●",TRUE,FALSE)</f>
        <v>1</v>
      </c>
      <c r="W88" s="248"/>
      <c r="X88" s="248" t="b">
        <f t="shared" ref="X88:X100" si="14">IF(K88="●",TRUE,FALSE)</f>
        <v>1</v>
      </c>
      <c r="Y88" s="248"/>
      <c r="Z88" s="248" t="b">
        <f>IF(V88=X88,TRUE,FALSE)</f>
        <v>1</v>
      </c>
      <c r="AG88" s="237" t="s">
        <v>498</v>
      </c>
    </row>
    <row r="89" spans="2:33" ht="20.100000000000001" customHeight="1">
      <c r="B89" s="647"/>
      <c r="C89" s="263"/>
      <c r="D89" s="354" t="s">
        <v>495</v>
      </c>
      <c r="E89" s="354"/>
      <c r="F89" s="354"/>
      <c r="G89" s="354"/>
      <c r="H89" s="354"/>
      <c r="I89" s="354"/>
      <c r="J89" s="355"/>
      <c r="K89" s="263"/>
      <c r="L89" s="354" t="s">
        <v>495</v>
      </c>
      <c r="M89" s="354"/>
      <c r="N89" s="354"/>
      <c r="O89" s="354"/>
      <c r="P89" s="354"/>
      <c r="Q89" s="354"/>
      <c r="R89" s="355"/>
      <c r="S89" s="649"/>
      <c r="T89" s="651"/>
      <c r="V89" s="248" t="b">
        <f t="shared" si="13"/>
        <v>0</v>
      </c>
      <c r="W89" s="248"/>
      <c r="X89" s="248" t="b">
        <f t="shared" si="14"/>
        <v>0</v>
      </c>
      <c r="Y89" s="248"/>
      <c r="Z89" s="248" t="b">
        <f t="shared" ref="Z89:Z100" si="15">IF(V89=X89,TRUE,FALSE)</f>
        <v>1</v>
      </c>
      <c r="AG89" s="237" t="s">
        <v>500</v>
      </c>
    </row>
    <row r="90" spans="2:33" ht="30" customHeight="1">
      <c r="B90" s="284"/>
      <c r="C90" s="263"/>
      <c r="D90" s="653" t="s">
        <v>497</v>
      </c>
      <c r="E90" s="653"/>
      <c r="F90" s="653"/>
      <c r="G90" s="653"/>
      <c r="H90" s="653"/>
      <c r="I90" s="653"/>
      <c r="J90" s="654"/>
      <c r="K90" s="263"/>
      <c r="L90" s="653" t="s">
        <v>497</v>
      </c>
      <c r="M90" s="653"/>
      <c r="N90" s="653"/>
      <c r="O90" s="653"/>
      <c r="P90" s="653"/>
      <c r="Q90" s="653"/>
      <c r="R90" s="654"/>
      <c r="S90" s="649"/>
      <c r="T90" s="651"/>
      <c r="V90" s="248" t="b">
        <f t="shared" si="13"/>
        <v>0</v>
      </c>
      <c r="W90" s="248"/>
      <c r="X90" s="248" t="b">
        <f t="shared" si="14"/>
        <v>0</v>
      </c>
      <c r="Y90" s="248"/>
      <c r="Z90" s="248" t="b">
        <f t="shared" si="15"/>
        <v>1</v>
      </c>
      <c r="AG90" s="237" t="s">
        <v>502</v>
      </c>
    </row>
    <row r="91" spans="2:33" ht="30" customHeight="1">
      <c r="B91" s="284"/>
      <c r="C91" s="263"/>
      <c r="D91" s="653" t="s">
        <v>499</v>
      </c>
      <c r="E91" s="653"/>
      <c r="F91" s="653"/>
      <c r="G91" s="653"/>
      <c r="H91" s="653"/>
      <c r="I91" s="653"/>
      <c r="J91" s="654"/>
      <c r="K91" s="263"/>
      <c r="L91" s="653" t="s">
        <v>499</v>
      </c>
      <c r="M91" s="653"/>
      <c r="N91" s="653"/>
      <c r="O91" s="653"/>
      <c r="P91" s="653"/>
      <c r="Q91" s="653"/>
      <c r="R91" s="654"/>
      <c r="S91" s="649"/>
      <c r="T91" s="651"/>
      <c r="V91" s="248" t="b">
        <f t="shared" si="13"/>
        <v>0</v>
      </c>
      <c r="W91" s="248"/>
      <c r="X91" s="248" t="b">
        <f t="shared" si="14"/>
        <v>0</v>
      </c>
      <c r="Y91" s="248"/>
      <c r="Z91" s="248" t="b">
        <f t="shared" si="15"/>
        <v>1</v>
      </c>
      <c r="AG91" s="237" t="s">
        <v>504</v>
      </c>
    </row>
    <row r="92" spans="2:33" ht="30" customHeight="1">
      <c r="B92" s="284"/>
      <c r="C92" s="263"/>
      <c r="D92" s="653" t="s">
        <v>501</v>
      </c>
      <c r="E92" s="653"/>
      <c r="F92" s="653"/>
      <c r="G92" s="653"/>
      <c r="H92" s="653"/>
      <c r="I92" s="653"/>
      <c r="J92" s="654"/>
      <c r="K92" s="263"/>
      <c r="L92" s="653" t="s">
        <v>501</v>
      </c>
      <c r="M92" s="653"/>
      <c r="N92" s="653"/>
      <c r="O92" s="653"/>
      <c r="P92" s="653"/>
      <c r="Q92" s="653"/>
      <c r="R92" s="654"/>
      <c r="S92" s="649"/>
      <c r="T92" s="651"/>
      <c r="V92" s="248" t="b">
        <f t="shared" si="13"/>
        <v>0</v>
      </c>
      <c r="W92" s="248"/>
      <c r="X92" s="248" t="b">
        <f t="shared" si="14"/>
        <v>0</v>
      </c>
      <c r="Y92" s="248"/>
      <c r="Z92" s="248" t="b">
        <f t="shared" si="15"/>
        <v>1</v>
      </c>
      <c r="AG92" s="237" t="s">
        <v>506</v>
      </c>
    </row>
    <row r="93" spans="2:33" ht="20.100000000000001" customHeight="1">
      <c r="B93" s="284"/>
      <c r="C93" s="263"/>
      <c r="D93" s="354" t="s">
        <v>503</v>
      </c>
      <c r="E93" s="354"/>
      <c r="F93" s="354"/>
      <c r="G93" s="354"/>
      <c r="H93" s="354"/>
      <c r="I93" s="354"/>
      <c r="J93" s="355"/>
      <c r="K93" s="263"/>
      <c r="L93" s="354" t="s">
        <v>503</v>
      </c>
      <c r="M93" s="354"/>
      <c r="N93" s="354"/>
      <c r="O93" s="354"/>
      <c r="P93" s="354"/>
      <c r="Q93" s="354"/>
      <c r="R93" s="355"/>
      <c r="S93" s="649"/>
      <c r="T93" s="651"/>
      <c r="V93" s="248" t="b">
        <f t="shared" si="13"/>
        <v>0</v>
      </c>
      <c r="W93" s="248"/>
      <c r="X93" s="248" t="b">
        <f t="shared" si="14"/>
        <v>0</v>
      </c>
      <c r="Y93" s="248"/>
      <c r="Z93" s="248" t="b">
        <f t="shared" si="15"/>
        <v>1</v>
      </c>
      <c r="AG93" s="237" t="s">
        <v>508</v>
      </c>
    </row>
    <row r="94" spans="2:33" ht="20.100000000000001" customHeight="1">
      <c r="B94" s="284"/>
      <c r="C94" s="263"/>
      <c r="D94" s="354" t="s">
        <v>505</v>
      </c>
      <c r="E94" s="354"/>
      <c r="F94" s="354"/>
      <c r="G94" s="354"/>
      <c r="H94" s="354"/>
      <c r="I94" s="354"/>
      <c r="J94" s="355"/>
      <c r="K94" s="263"/>
      <c r="L94" s="354" t="s">
        <v>505</v>
      </c>
      <c r="M94" s="354"/>
      <c r="N94" s="354"/>
      <c r="O94" s="354"/>
      <c r="P94" s="354"/>
      <c r="Q94" s="354"/>
      <c r="R94" s="355"/>
      <c r="S94" s="649"/>
      <c r="T94" s="651"/>
      <c r="V94" s="248" t="b">
        <f t="shared" si="13"/>
        <v>0</v>
      </c>
      <c r="W94" s="248"/>
      <c r="X94" s="248" t="b">
        <f t="shared" si="14"/>
        <v>0</v>
      </c>
      <c r="Y94" s="248"/>
      <c r="Z94" s="248" t="b">
        <f t="shared" si="15"/>
        <v>1</v>
      </c>
      <c r="AG94" s="237" t="s">
        <v>510</v>
      </c>
    </row>
    <row r="95" spans="2:33" ht="20.100000000000001" customHeight="1">
      <c r="B95" s="284"/>
      <c r="C95" s="263"/>
      <c r="D95" s="354" t="s">
        <v>507</v>
      </c>
      <c r="E95" s="354"/>
      <c r="F95" s="354"/>
      <c r="G95" s="354"/>
      <c r="H95" s="354"/>
      <c r="I95" s="354"/>
      <c r="J95" s="355"/>
      <c r="K95" s="263"/>
      <c r="L95" s="354" t="s">
        <v>507</v>
      </c>
      <c r="M95" s="354"/>
      <c r="N95" s="354"/>
      <c r="O95" s="354"/>
      <c r="P95" s="354"/>
      <c r="Q95" s="354"/>
      <c r="R95" s="355"/>
      <c r="S95" s="649"/>
      <c r="T95" s="651"/>
      <c r="V95" s="248" t="b">
        <f t="shared" si="13"/>
        <v>0</v>
      </c>
      <c r="W95" s="248"/>
      <c r="X95" s="248" t="b">
        <f t="shared" si="14"/>
        <v>0</v>
      </c>
      <c r="Y95" s="248"/>
      <c r="Z95" s="248" t="b">
        <f t="shared" si="15"/>
        <v>1</v>
      </c>
      <c r="AG95" s="237" t="s">
        <v>512</v>
      </c>
    </row>
    <row r="96" spans="2:33" ht="20.100000000000001" customHeight="1">
      <c r="B96" s="284"/>
      <c r="C96" s="263"/>
      <c r="D96" s="354" t="s">
        <v>509</v>
      </c>
      <c r="E96" s="354"/>
      <c r="F96" s="354"/>
      <c r="G96" s="354"/>
      <c r="H96" s="354"/>
      <c r="I96" s="354"/>
      <c r="J96" s="355"/>
      <c r="K96" s="263"/>
      <c r="L96" s="354" t="s">
        <v>509</v>
      </c>
      <c r="M96" s="354"/>
      <c r="N96" s="354"/>
      <c r="O96" s="354"/>
      <c r="P96" s="354"/>
      <c r="Q96" s="354"/>
      <c r="R96" s="355"/>
      <c r="S96" s="649"/>
      <c r="T96" s="651"/>
      <c r="V96" s="248" t="b">
        <f t="shared" si="13"/>
        <v>0</v>
      </c>
      <c r="W96" s="248"/>
      <c r="X96" s="248" t="b">
        <f t="shared" si="14"/>
        <v>0</v>
      </c>
      <c r="Y96" s="248"/>
      <c r="Z96" s="248" t="b">
        <f t="shared" si="15"/>
        <v>1</v>
      </c>
      <c r="AG96" s="237" t="s">
        <v>514</v>
      </c>
    </row>
    <row r="97" spans="2:33" ht="20.100000000000001" customHeight="1">
      <c r="B97" s="284"/>
      <c r="C97" s="263"/>
      <c r="D97" s="354" t="s">
        <v>511</v>
      </c>
      <c r="E97" s="354"/>
      <c r="F97" s="354"/>
      <c r="G97" s="354"/>
      <c r="H97" s="354"/>
      <c r="I97" s="354"/>
      <c r="J97" s="355"/>
      <c r="K97" s="263"/>
      <c r="L97" s="354" t="s">
        <v>511</v>
      </c>
      <c r="M97" s="354"/>
      <c r="N97" s="354"/>
      <c r="O97" s="354"/>
      <c r="P97" s="354"/>
      <c r="Q97" s="354"/>
      <c r="R97" s="355"/>
      <c r="S97" s="649"/>
      <c r="T97" s="651"/>
      <c r="V97" s="248" t="b">
        <f t="shared" si="13"/>
        <v>0</v>
      </c>
      <c r="W97" s="248"/>
      <c r="X97" s="248" t="b">
        <f t="shared" si="14"/>
        <v>0</v>
      </c>
      <c r="Y97" s="248"/>
      <c r="Z97" s="248" t="b">
        <f t="shared" si="15"/>
        <v>1</v>
      </c>
      <c r="AG97" s="237" t="s">
        <v>516</v>
      </c>
    </row>
    <row r="98" spans="2:33" ht="30" customHeight="1">
      <c r="B98" s="284"/>
      <c r="C98" s="263"/>
      <c r="D98" s="653" t="s">
        <v>513</v>
      </c>
      <c r="E98" s="653"/>
      <c r="F98" s="653"/>
      <c r="G98" s="653"/>
      <c r="H98" s="653"/>
      <c r="I98" s="653"/>
      <c r="J98" s="654"/>
      <c r="K98" s="263"/>
      <c r="L98" s="653" t="s">
        <v>513</v>
      </c>
      <c r="M98" s="653"/>
      <c r="N98" s="653"/>
      <c r="O98" s="653"/>
      <c r="P98" s="653"/>
      <c r="Q98" s="653"/>
      <c r="R98" s="654"/>
      <c r="S98" s="649"/>
      <c r="T98" s="651"/>
      <c r="V98" s="248" t="b">
        <f t="shared" si="13"/>
        <v>0</v>
      </c>
      <c r="W98" s="248"/>
      <c r="X98" s="248" t="b">
        <f t="shared" si="14"/>
        <v>0</v>
      </c>
      <c r="Y98" s="248"/>
      <c r="Z98" s="248" t="b">
        <f t="shared" si="15"/>
        <v>1</v>
      </c>
      <c r="AG98" s="237" t="s">
        <v>519</v>
      </c>
    </row>
    <row r="99" spans="2:33" ht="30" customHeight="1">
      <c r="B99" s="284"/>
      <c r="C99" s="263"/>
      <c r="D99" s="653" t="s">
        <v>515</v>
      </c>
      <c r="E99" s="653"/>
      <c r="F99" s="653"/>
      <c r="G99" s="653"/>
      <c r="H99" s="653"/>
      <c r="I99" s="653"/>
      <c r="J99" s="654"/>
      <c r="K99" s="263"/>
      <c r="L99" s="653" t="s">
        <v>515</v>
      </c>
      <c r="M99" s="653"/>
      <c r="N99" s="653"/>
      <c r="O99" s="653"/>
      <c r="P99" s="653"/>
      <c r="Q99" s="653"/>
      <c r="R99" s="654"/>
      <c r="S99" s="649"/>
      <c r="T99" s="651"/>
      <c r="V99" s="248" t="b">
        <f t="shared" si="13"/>
        <v>0</v>
      </c>
      <c r="W99" s="248"/>
      <c r="X99" s="248" t="b">
        <f t="shared" si="14"/>
        <v>0</v>
      </c>
      <c r="Y99" s="248"/>
      <c r="Z99" s="248" t="b">
        <f t="shared" si="15"/>
        <v>1</v>
      </c>
      <c r="AG99" s="237" t="s">
        <v>520</v>
      </c>
    </row>
    <row r="100" spans="2:33" ht="20.100000000000001" customHeight="1">
      <c r="B100" s="284"/>
      <c r="C100" s="263" t="s">
        <v>671</v>
      </c>
      <c r="D100" s="354" t="s">
        <v>517</v>
      </c>
      <c r="E100" s="354"/>
      <c r="F100" s="354"/>
      <c r="G100" s="354"/>
      <c r="H100" s="354"/>
      <c r="I100" s="354"/>
      <c r="J100" s="355"/>
      <c r="K100" s="263" t="s">
        <v>671</v>
      </c>
      <c r="L100" s="354" t="s">
        <v>517</v>
      </c>
      <c r="M100" s="354"/>
      <c r="N100" s="354"/>
      <c r="O100" s="354"/>
      <c r="P100" s="354"/>
      <c r="Q100" s="354"/>
      <c r="R100" s="355"/>
      <c r="S100" s="649"/>
      <c r="T100" s="651"/>
      <c r="V100" s="248" t="b">
        <f t="shared" si="13"/>
        <v>1</v>
      </c>
      <c r="W100" s="248"/>
      <c r="X100" s="248" t="b">
        <f t="shared" si="14"/>
        <v>1</v>
      </c>
      <c r="Y100" s="248"/>
      <c r="Z100" s="248" t="b">
        <f t="shared" si="15"/>
        <v>1</v>
      </c>
      <c r="AG100" s="237" t="s">
        <v>523</v>
      </c>
    </row>
    <row r="101" spans="2:33" ht="20.100000000000001" customHeight="1">
      <c r="B101" s="284"/>
      <c r="C101" s="285"/>
      <c r="D101" s="348" t="s">
        <v>318</v>
      </c>
      <c r="E101" s="348"/>
      <c r="F101" s="657" t="s">
        <v>688</v>
      </c>
      <c r="G101" s="657"/>
      <c r="H101" s="657"/>
      <c r="I101" s="657"/>
      <c r="J101" s="658"/>
      <c r="K101" s="285"/>
      <c r="L101" s="348" t="s">
        <v>318</v>
      </c>
      <c r="M101" s="348"/>
      <c r="N101" s="657" t="s">
        <v>688</v>
      </c>
      <c r="O101" s="657"/>
      <c r="P101" s="657"/>
      <c r="Q101" s="657"/>
      <c r="R101" s="658"/>
      <c r="S101" s="649"/>
      <c r="T101" s="651"/>
      <c r="V101" s="248"/>
      <c r="W101" s="248"/>
      <c r="X101" s="248"/>
      <c r="Y101" s="248"/>
      <c r="Z101" s="248" t="b">
        <f>IF(F101=N101,TRUE,FALSE)</f>
        <v>1</v>
      </c>
      <c r="AG101" s="237" t="s">
        <v>524</v>
      </c>
    </row>
    <row r="102" spans="2:33" ht="20.100000000000001" customHeight="1">
      <c r="B102" s="284"/>
      <c r="C102" s="263"/>
      <c r="D102" s="348" t="s">
        <v>522</v>
      </c>
      <c r="E102" s="348"/>
      <c r="F102" s="348"/>
      <c r="G102" s="348"/>
      <c r="H102" s="348"/>
      <c r="I102" s="348"/>
      <c r="J102" s="349"/>
      <c r="K102" s="263"/>
      <c r="L102" s="348" t="s">
        <v>522</v>
      </c>
      <c r="M102" s="348"/>
      <c r="N102" s="348"/>
      <c r="O102" s="348"/>
      <c r="P102" s="348"/>
      <c r="Q102" s="348"/>
      <c r="R102" s="349"/>
      <c r="S102" s="649"/>
      <c r="T102" s="651"/>
      <c r="V102" s="248" t="b">
        <f>IF(C102="●",TRUE,FALSE)</f>
        <v>0</v>
      </c>
      <c r="W102" s="248"/>
      <c r="X102" s="248" t="b">
        <f>IF(K102="●",TRUE,FALSE)</f>
        <v>0</v>
      </c>
      <c r="Y102" s="248"/>
      <c r="Z102" s="248" t="b">
        <f>IF(V102=X102,TRUE,FALSE)</f>
        <v>1</v>
      </c>
      <c r="AG102" s="237" t="s">
        <v>526</v>
      </c>
    </row>
    <row r="103" spans="2:33" ht="20.100000000000001" customHeight="1">
      <c r="B103" s="284"/>
      <c r="C103" s="286"/>
      <c r="D103" s="348" t="s">
        <v>318</v>
      </c>
      <c r="E103" s="348"/>
      <c r="F103" s="657"/>
      <c r="G103" s="657"/>
      <c r="H103" s="657"/>
      <c r="I103" s="657"/>
      <c r="J103" s="658"/>
      <c r="K103" s="286"/>
      <c r="L103" s="348" t="s">
        <v>318</v>
      </c>
      <c r="M103" s="348"/>
      <c r="N103" s="657"/>
      <c r="O103" s="657"/>
      <c r="P103" s="657"/>
      <c r="Q103" s="657"/>
      <c r="R103" s="658"/>
      <c r="S103" s="649"/>
      <c r="T103" s="651"/>
      <c r="Z103" s="248" t="b">
        <f>IF(F103=N103,TRUE,FALSE)</f>
        <v>1</v>
      </c>
      <c r="AG103" s="237" t="s">
        <v>528</v>
      </c>
    </row>
    <row r="104" spans="2:33" ht="20.100000000000001" customHeight="1">
      <c r="B104" s="284"/>
      <c r="C104" s="263"/>
      <c r="D104" s="659" t="s">
        <v>525</v>
      </c>
      <c r="E104" s="659"/>
      <c r="F104" s="659"/>
      <c r="G104" s="659"/>
      <c r="H104" s="659"/>
      <c r="I104" s="659"/>
      <c r="J104" s="660"/>
      <c r="K104" s="263"/>
      <c r="L104" s="659" t="s">
        <v>525</v>
      </c>
      <c r="M104" s="659"/>
      <c r="N104" s="659"/>
      <c r="O104" s="659"/>
      <c r="P104" s="659"/>
      <c r="Q104" s="659"/>
      <c r="R104" s="660"/>
      <c r="S104" s="649"/>
      <c r="T104" s="651"/>
      <c r="V104" s="248" t="b">
        <f>IF(C104="●",TRUE,FALSE)</f>
        <v>0</v>
      </c>
      <c r="W104" s="248"/>
      <c r="X104" s="248" t="b">
        <f>IF(K104="●",TRUE,FALSE)</f>
        <v>0</v>
      </c>
      <c r="Y104" s="248"/>
      <c r="Z104" s="248" t="b">
        <f>IF(V104=X104,TRUE,FALSE)</f>
        <v>1</v>
      </c>
      <c r="AG104" s="237" t="s">
        <v>530</v>
      </c>
    </row>
    <row r="105" spans="2:33" ht="20.100000000000001" customHeight="1">
      <c r="B105" s="284"/>
      <c r="C105" s="263"/>
      <c r="D105" s="659" t="s">
        <v>527</v>
      </c>
      <c r="E105" s="659"/>
      <c r="F105" s="659"/>
      <c r="G105" s="659"/>
      <c r="H105" s="659"/>
      <c r="I105" s="659"/>
      <c r="J105" s="660"/>
      <c r="K105" s="263"/>
      <c r="L105" s="659" t="s">
        <v>527</v>
      </c>
      <c r="M105" s="659"/>
      <c r="N105" s="659"/>
      <c r="O105" s="659"/>
      <c r="P105" s="659"/>
      <c r="Q105" s="659"/>
      <c r="R105" s="660"/>
      <c r="S105" s="649"/>
      <c r="T105" s="651"/>
      <c r="V105" s="248" t="b">
        <f>IF(C105="●",TRUE,FALSE)</f>
        <v>0</v>
      </c>
      <c r="W105" s="248"/>
      <c r="X105" s="248" t="b">
        <f>IF(K105="●",TRUE,FALSE)</f>
        <v>0</v>
      </c>
      <c r="Y105" s="248"/>
      <c r="Z105" s="248" t="b">
        <f>IF(V105=X105,TRUE,FALSE)</f>
        <v>1</v>
      </c>
      <c r="AG105" s="237" t="s">
        <v>531</v>
      </c>
    </row>
    <row r="106" spans="2:33" ht="20.100000000000001" customHeight="1">
      <c r="B106" s="284"/>
      <c r="C106" s="263"/>
      <c r="D106" s="355" t="s">
        <v>529</v>
      </c>
      <c r="E106" s="287"/>
      <c r="F106" s="354"/>
      <c r="G106" s="354"/>
      <c r="H106" s="354"/>
      <c r="I106" s="354"/>
      <c r="J106" s="355"/>
      <c r="K106" s="263"/>
      <c r="L106" s="355" t="s">
        <v>529</v>
      </c>
      <c r="M106" s="287"/>
      <c r="N106" s="354"/>
      <c r="O106" s="354"/>
      <c r="P106" s="354"/>
      <c r="Q106" s="354"/>
      <c r="R106" s="355"/>
      <c r="S106" s="649"/>
      <c r="T106" s="651"/>
      <c r="V106" s="248" t="b">
        <f>IF(C106="●",TRUE,FALSE)</f>
        <v>0</v>
      </c>
      <c r="W106" s="248"/>
      <c r="X106" s="248" t="b">
        <f>IF(K106="●",TRUE,FALSE)</f>
        <v>0</v>
      </c>
      <c r="Y106" s="248"/>
      <c r="Z106" s="248" t="b">
        <f>IF(V106=X106,TRUE,FALSE)</f>
        <v>1</v>
      </c>
      <c r="AG106" s="237" t="s">
        <v>534</v>
      </c>
    </row>
    <row r="107" spans="2:33" ht="20.100000000000001" customHeight="1">
      <c r="B107" s="288"/>
      <c r="C107" s="452" t="s">
        <v>237</v>
      </c>
      <c r="D107" s="453"/>
      <c r="E107" s="454"/>
      <c r="F107" s="454"/>
      <c r="G107" s="454"/>
      <c r="H107" s="454"/>
      <c r="I107" s="454"/>
      <c r="J107" s="455"/>
      <c r="K107" s="452" t="s">
        <v>237</v>
      </c>
      <c r="L107" s="453"/>
      <c r="M107" s="454"/>
      <c r="N107" s="454"/>
      <c r="O107" s="454"/>
      <c r="P107" s="454"/>
      <c r="Q107" s="454"/>
      <c r="R107" s="455"/>
      <c r="S107" s="667"/>
      <c r="T107" s="652"/>
      <c r="V107" s="248"/>
      <c r="W107" s="248"/>
      <c r="X107" s="248"/>
      <c r="Y107" s="248"/>
      <c r="Z107" s="248" t="b">
        <f>IF(E107=M107,TRUE,FALSE)</f>
        <v>1</v>
      </c>
      <c r="AG107" s="237" t="s">
        <v>535</v>
      </c>
    </row>
    <row r="108" spans="2:33" ht="20.100000000000001" customHeight="1">
      <c r="B108" s="646" t="s">
        <v>532</v>
      </c>
      <c r="C108" s="262" t="s">
        <v>671</v>
      </c>
      <c r="D108" s="246" t="s">
        <v>533</v>
      </c>
      <c r="E108" s="246"/>
      <c r="F108" s="246"/>
      <c r="G108" s="246"/>
      <c r="H108" s="246"/>
      <c r="I108" s="246"/>
      <c r="J108" s="247"/>
      <c r="K108" s="262" t="s">
        <v>671</v>
      </c>
      <c r="L108" s="246" t="s">
        <v>533</v>
      </c>
      <c r="M108" s="246"/>
      <c r="N108" s="246"/>
      <c r="O108" s="246"/>
      <c r="P108" s="246"/>
      <c r="Q108" s="246"/>
      <c r="R108" s="247"/>
      <c r="S108" s="648" t="str">
        <f>IF(COUNTIF(Z108:Z114,FALSE)&lt;1,"無","有")</f>
        <v>無</v>
      </c>
      <c r="T108" s="650"/>
      <c r="V108" s="248" t="b">
        <f t="shared" ref="V108:V113" si="16">IF(C108="●",TRUE,FALSE)</f>
        <v>1</v>
      </c>
      <c r="W108" s="248"/>
      <c r="X108" s="248" t="b">
        <f t="shared" ref="X108:X113" si="17">IF(K108="●",TRUE,FALSE)</f>
        <v>1</v>
      </c>
      <c r="Y108" s="248"/>
      <c r="Z108" s="248" t="b">
        <f t="shared" ref="Z108:Z113" si="18">IF(V108=X108,TRUE,FALSE)</f>
        <v>1</v>
      </c>
      <c r="AC108" s="249" t="s">
        <v>25</v>
      </c>
      <c r="AD108" s="250" t="str">
        <f>IF(S108="有",IF(T108="","（エラー）未記入","（正常）記入済み"),"記入不要")</f>
        <v>記入不要</v>
      </c>
      <c r="AG108" s="237" t="s">
        <v>536</v>
      </c>
    </row>
    <row r="109" spans="2:33" ht="20.100000000000001" customHeight="1">
      <c r="B109" s="647"/>
      <c r="C109" s="263"/>
      <c r="D109" s="348" t="s">
        <v>99</v>
      </c>
      <c r="E109" s="348"/>
      <c r="F109" s="348"/>
      <c r="G109" s="348"/>
      <c r="H109" s="348"/>
      <c r="I109" s="348"/>
      <c r="J109" s="349"/>
      <c r="K109" s="263"/>
      <c r="L109" s="348" t="s">
        <v>99</v>
      </c>
      <c r="M109" s="348"/>
      <c r="N109" s="348"/>
      <c r="O109" s="348"/>
      <c r="P109" s="348"/>
      <c r="Q109" s="348"/>
      <c r="R109" s="349"/>
      <c r="S109" s="649"/>
      <c r="T109" s="651"/>
      <c r="V109" s="248" t="b">
        <f t="shared" si="16"/>
        <v>0</v>
      </c>
      <c r="W109" s="248"/>
      <c r="X109" s="248" t="b">
        <f t="shared" si="17"/>
        <v>0</v>
      </c>
      <c r="Y109" s="248"/>
      <c r="Z109" s="248" t="b">
        <f t="shared" si="18"/>
        <v>1</v>
      </c>
      <c r="AG109" s="237" t="s">
        <v>537</v>
      </c>
    </row>
    <row r="110" spans="2:33" ht="20.100000000000001" customHeight="1">
      <c r="B110" s="284"/>
      <c r="C110" s="263"/>
      <c r="D110" s="348" t="s">
        <v>102</v>
      </c>
      <c r="E110" s="348"/>
      <c r="F110" s="348"/>
      <c r="G110" s="348"/>
      <c r="H110" s="348"/>
      <c r="I110" s="348"/>
      <c r="J110" s="349"/>
      <c r="K110" s="263"/>
      <c r="L110" s="348" t="s">
        <v>102</v>
      </c>
      <c r="M110" s="348"/>
      <c r="N110" s="348"/>
      <c r="O110" s="348"/>
      <c r="P110" s="348"/>
      <c r="Q110" s="348"/>
      <c r="R110" s="349"/>
      <c r="S110" s="649"/>
      <c r="T110" s="651"/>
      <c r="V110" s="248" t="b">
        <f t="shared" si="16"/>
        <v>0</v>
      </c>
      <c r="W110" s="248"/>
      <c r="X110" s="248" t="b">
        <f t="shared" si="17"/>
        <v>0</v>
      </c>
      <c r="Y110" s="248"/>
      <c r="Z110" s="248" t="b">
        <f t="shared" si="18"/>
        <v>1</v>
      </c>
      <c r="AG110" s="237" t="s">
        <v>539</v>
      </c>
    </row>
    <row r="111" spans="2:33" ht="20.100000000000001" customHeight="1">
      <c r="B111" s="284"/>
      <c r="C111" s="263"/>
      <c r="D111" s="348" t="s">
        <v>92</v>
      </c>
      <c r="E111" s="348"/>
      <c r="F111" s="348"/>
      <c r="G111" s="348"/>
      <c r="H111" s="348"/>
      <c r="I111" s="348"/>
      <c r="J111" s="349"/>
      <c r="K111" s="263"/>
      <c r="L111" s="348" t="s">
        <v>92</v>
      </c>
      <c r="M111" s="348"/>
      <c r="N111" s="348"/>
      <c r="O111" s="348"/>
      <c r="P111" s="348"/>
      <c r="Q111" s="348"/>
      <c r="R111" s="349"/>
      <c r="S111" s="649"/>
      <c r="T111" s="651"/>
      <c r="V111" s="248" t="b">
        <f t="shared" si="16"/>
        <v>0</v>
      </c>
      <c r="W111" s="248"/>
      <c r="X111" s="248" t="b">
        <f t="shared" si="17"/>
        <v>0</v>
      </c>
      <c r="Y111" s="248"/>
      <c r="Z111" s="248" t="b">
        <f t="shared" si="18"/>
        <v>1</v>
      </c>
      <c r="AG111" s="237" t="s">
        <v>540</v>
      </c>
    </row>
    <row r="112" spans="2:33" ht="20.100000000000001" customHeight="1">
      <c r="B112" s="284"/>
      <c r="C112" s="263"/>
      <c r="D112" s="653" t="s">
        <v>640</v>
      </c>
      <c r="E112" s="653"/>
      <c r="F112" s="653"/>
      <c r="G112" s="653"/>
      <c r="H112" s="653"/>
      <c r="I112" s="653"/>
      <c r="J112" s="654"/>
      <c r="K112" s="263"/>
      <c r="L112" s="653" t="s">
        <v>640</v>
      </c>
      <c r="M112" s="653"/>
      <c r="N112" s="653"/>
      <c r="O112" s="653"/>
      <c r="P112" s="653"/>
      <c r="Q112" s="653"/>
      <c r="R112" s="654"/>
      <c r="S112" s="649"/>
      <c r="T112" s="651"/>
      <c r="V112" s="248" t="b">
        <f t="shared" si="16"/>
        <v>0</v>
      </c>
      <c r="W112" s="248"/>
      <c r="X112" s="248" t="b">
        <f t="shared" si="17"/>
        <v>0</v>
      </c>
      <c r="Y112" s="248"/>
      <c r="Z112" s="248" t="b">
        <f t="shared" si="18"/>
        <v>1</v>
      </c>
      <c r="AG112" s="237" t="s">
        <v>541</v>
      </c>
    </row>
    <row r="113" spans="2:33" ht="20.100000000000001" customHeight="1">
      <c r="B113" s="284"/>
      <c r="C113" s="263"/>
      <c r="D113" s="289" t="s">
        <v>529</v>
      </c>
      <c r="E113" s="290"/>
      <c r="F113" s="291"/>
      <c r="G113" s="291"/>
      <c r="H113" s="291"/>
      <c r="I113" s="291"/>
      <c r="J113" s="289"/>
      <c r="K113" s="263"/>
      <c r="L113" s="289" t="s">
        <v>529</v>
      </c>
      <c r="M113" s="290"/>
      <c r="N113" s="291"/>
      <c r="O113" s="291"/>
      <c r="P113" s="291"/>
      <c r="Q113" s="291"/>
      <c r="R113" s="289"/>
      <c r="S113" s="649"/>
      <c r="T113" s="651"/>
      <c r="V113" s="248" t="b">
        <f t="shared" si="16"/>
        <v>0</v>
      </c>
      <c r="W113" s="248"/>
      <c r="X113" s="248" t="b">
        <f t="shared" si="17"/>
        <v>0</v>
      </c>
      <c r="Y113" s="248"/>
      <c r="Z113" s="248" t="b">
        <f t="shared" si="18"/>
        <v>1</v>
      </c>
      <c r="AG113" s="237" t="s">
        <v>543</v>
      </c>
    </row>
    <row r="114" spans="2:33" ht="20.100000000000001" customHeight="1">
      <c r="B114" s="288"/>
      <c r="C114" s="452" t="s">
        <v>237</v>
      </c>
      <c r="D114" s="453"/>
      <c r="E114" s="454"/>
      <c r="F114" s="454"/>
      <c r="G114" s="454"/>
      <c r="H114" s="454"/>
      <c r="I114" s="454"/>
      <c r="J114" s="455"/>
      <c r="K114" s="452" t="s">
        <v>237</v>
      </c>
      <c r="L114" s="453"/>
      <c r="M114" s="454"/>
      <c r="N114" s="454"/>
      <c r="O114" s="454"/>
      <c r="P114" s="454"/>
      <c r="Q114" s="454"/>
      <c r="R114" s="455"/>
      <c r="S114" s="649"/>
      <c r="T114" s="652"/>
      <c r="V114" s="248"/>
      <c r="W114" s="248"/>
      <c r="X114" s="248"/>
      <c r="Y114" s="248"/>
      <c r="Z114" s="248" t="b">
        <f>IF(E114=M114,TRUE,FALSE)</f>
        <v>1</v>
      </c>
      <c r="AG114" s="237" t="s">
        <v>544</v>
      </c>
    </row>
    <row r="115" spans="2:33" s="294" customFormat="1" ht="30" customHeight="1">
      <c r="B115" s="292" t="s">
        <v>542</v>
      </c>
      <c r="C115" s="293" t="s">
        <v>671</v>
      </c>
      <c r="D115" s="655" t="s">
        <v>644</v>
      </c>
      <c r="E115" s="655"/>
      <c r="F115" s="655"/>
      <c r="G115" s="655"/>
      <c r="H115" s="655"/>
      <c r="I115" s="655"/>
      <c r="J115" s="656"/>
      <c r="K115" s="293" t="s">
        <v>671</v>
      </c>
      <c r="L115" s="655" t="s">
        <v>644</v>
      </c>
      <c r="M115" s="655"/>
      <c r="N115" s="655"/>
      <c r="O115" s="655"/>
      <c r="P115" s="655"/>
      <c r="Q115" s="655"/>
      <c r="R115" s="656"/>
      <c r="S115" s="629" t="str">
        <f>IF(COUNTIF(Z115:Z121,FALSE)&lt;1,"無","有")</f>
        <v>無</v>
      </c>
      <c r="T115" s="641"/>
      <c r="V115" s="295" t="b">
        <f t="shared" ref="V115:V120" si="19">IF(C115="●",TRUE,FALSE)</f>
        <v>1</v>
      </c>
      <c r="W115" s="295"/>
      <c r="X115" s="295" t="b">
        <f t="shared" ref="X115:X120" si="20">IF(K115="●",TRUE,FALSE)</f>
        <v>1</v>
      </c>
      <c r="Y115" s="295"/>
      <c r="Z115" s="295" t="b">
        <f t="shared" ref="Z115:Z120" si="21">IF(V115=X115,TRUE,FALSE)</f>
        <v>1</v>
      </c>
      <c r="AC115" s="296" t="s">
        <v>25</v>
      </c>
      <c r="AD115" s="297" t="str">
        <f>IF(S115="有",IF(T115="","（エラー）未記入","（正常）記入済み"),"記入不要")</f>
        <v>記入不要</v>
      </c>
      <c r="AG115" s="298" t="s">
        <v>543</v>
      </c>
    </row>
    <row r="116" spans="2:33" s="294" customFormat="1" ht="30" customHeight="1">
      <c r="B116" s="299"/>
      <c r="C116" s="300"/>
      <c r="D116" s="644" t="s">
        <v>645</v>
      </c>
      <c r="E116" s="644"/>
      <c r="F116" s="644"/>
      <c r="G116" s="644"/>
      <c r="H116" s="644"/>
      <c r="I116" s="644"/>
      <c r="J116" s="645"/>
      <c r="K116" s="300"/>
      <c r="L116" s="644" t="s">
        <v>645</v>
      </c>
      <c r="M116" s="644"/>
      <c r="N116" s="644"/>
      <c r="O116" s="644"/>
      <c r="P116" s="644"/>
      <c r="Q116" s="644"/>
      <c r="R116" s="645"/>
      <c r="S116" s="630"/>
      <c r="T116" s="642"/>
      <c r="V116" s="295" t="b">
        <f t="shared" si="19"/>
        <v>0</v>
      </c>
      <c r="W116" s="295"/>
      <c r="X116" s="295" t="b">
        <f t="shared" si="20"/>
        <v>0</v>
      </c>
      <c r="Y116" s="295"/>
      <c r="Z116" s="295" t="b">
        <f t="shared" si="21"/>
        <v>1</v>
      </c>
      <c r="AD116" s="301"/>
      <c r="AG116" s="298" t="s">
        <v>544</v>
      </c>
    </row>
    <row r="117" spans="2:33" s="294" customFormat="1" ht="30" customHeight="1">
      <c r="B117" s="299"/>
      <c r="C117" s="300"/>
      <c r="D117" s="644" t="s">
        <v>646</v>
      </c>
      <c r="E117" s="644"/>
      <c r="F117" s="644"/>
      <c r="G117" s="644"/>
      <c r="H117" s="644"/>
      <c r="I117" s="644"/>
      <c r="J117" s="645"/>
      <c r="K117" s="300"/>
      <c r="L117" s="644" t="s">
        <v>646</v>
      </c>
      <c r="M117" s="644"/>
      <c r="N117" s="644"/>
      <c r="O117" s="644"/>
      <c r="P117" s="644"/>
      <c r="Q117" s="644"/>
      <c r="R117" s="645"/>
      <c r="S117" s="630"/>
      <c r="T117" s="642"/>
      <c r="V117" s="295" t="b">
        <f t="shared" si="19"/>
        <v>0</v>
      </c>
      <c r="W117" s="295"/>
      <c r="X117" s="295" t="b">
        <f t="shared" si="20"/>
        <v>0</v>
      </c>
      <c r="Y117" s="295"/>
      <c r="Z117" s="295" t="b">
        <f t="shared" si="21"/>
        <v>1</v>
      </c>
      <c r="AD117" s="301"/>
      <c r="AG117" s="298" t="s">
        <v>545</v>
      </c>
    </row>
    <row r="118" spans="2:33" s="294" customFormat="1" ht="30" customHeight="1">
      <c r="B118" s="299"/>
      <c r="C118" s="302"/>
      <c r="D118" s="644" t="s">
        <v>647</v>
      </c>
      <c r="E118" s="644"/>
      <c r="F118" s="644"/>
      <c r="G118" s="644"/>
      <c r="H118" s="644"/>
      <c r="I118" s="644"/>
      <c r="J118" s="645"/>
      <c r="K118" s="302"/>
      <c r="L118" s="644" t="s">
        <v>647</v>
      </c>
      <c r="M118" s="644"/>
      <c r="N118" s="644"/>
      <c r="O118" s="644"/>
      <c r="P118" s="644"/>
      <c r="Q118" s="644"/>
      <c r="R118" s="645"/>
      <c r="S118" s="630"/>
      <c r="T118" s="642"/>
      <c r="V118" s="295" t="b">
        <f t="shared" si="19"/>
        <v>0</v>
      </c>
      <c r="W118" s="295"/>
      <c r="X118" s="295" t="b">
        <f t="shared" si="20"/>
        <v>0</v>
      </c>
      <c r="Y118" s="295"/>
      <c r="Z118" s="295" t="b">
        <f t="shared" si="21"/>
        <v>1</v>
      </c>
      <c r="AD118" s="301"/>
      <c r="AG118" s="298" t="s">
        <v>546</v>
      </c>
    </row>
    <row r="119" spans="2:33" s="294" customFormat="1" ht="30" customHeight="1">
      <c r="B119" s="299"/>
      <c r="C119" s="300"/>
      <c r="D119" s="644" t="s">
        <v>648</v>
      </c>
      <c r="E119" s="644"/>
      <c r="F119" s="644"/>
      <c r="G119" s="644"/>
      <c r="H119" s="644"/>
      <c r="I119" s="644"/>
      <c r="J119" s="645"/>
      <c r="K119" s="300"/>
      <c r="L119" s="644" t="s">
        <v>648</v>
      </c>
      <c r="M119" s="644"/>
      <c r="N119" s="644"/>
      <c r="O119" s="644"/>
      <c r="P119" s="644"/>
      <c r="Q119" s="644"/>
      <c r="R119" s="645"/>
      <c r="S119" s="630"/>
      <c r="T119" s="642"/>
      <c r="V119" s="295" t="b">
        <f t="shared" si="19"/>
        <v>0</v>
      </c>
      <c r="W119" s="295"/>
      <c r="X119" s="295" t="b">
        <f t="shared" si="20"/>
        <v>0</v>
      </c>
      <c r="Y119" s="295"/>
      <c r="Z119" s="295" t="b">
        <f t="shared" si="21"/>
        <v>1</v>
      </c>
      <c r="AD119" s="301"/>
      <c r="AG119" s="298" t="s">
        <v>544</v>
      </c>
    </row>
    <row r="120" spans="2:33" s="294" customFormat="1" ht="21" customHeight="1">
      <c r="B120" s="299"/>
      <c r="C120" s="302"/>
      <c r="D120" s="303" t="s">
        <v>529</v>
      </c>
      <c r="E120" s="304"/>
      <c r="F120" s="305"/>
      <c r="G120" s="305"/>
      <c r="H120" s="305"/>
      <c r="I120" s="305"/>
      <c r="J120" s="303"/>
      <c r="K120" s="302"/>
      <c r="L120" s="303" t="s">
        <v>529</v>
      </c>
      <c r="M120" s="304"/>
      <c r="N120" s="305"/>
      <c r="O120" s="305"/>
      <c r="P120" s="305"/>
      <c r="Q120" s="305"/>
      <c r="R120" s="303"/>
      <c r="S120" s="630"/>
      <c r="T120" s="642"/>
      <c r="V120" s="295" t="b">
        <f t="shared" si="19"/>
        <v>0</v>
      </c>
      <c r="W120" s="295"/>
      <c r="X120" s="295" t="b">
        <f t="shared" si="20"/>
        <v>0</v>
      </c>
      <c r="Y120" s="295"/>
      <c r="Z120" s="295" t="b">
        <f t="shared" si="21"/>
        <v>1</v>
      </c>
      <c r="AD120" s="301"/>
      <c r="AG120" s="298" t="s">
        <v>546</v>
      </c>
    </row>
    <row r="121" spans="2:33" s="294" customFormat="1" ht="20.100000000000001" customHeight="1">
      <c r="B121" s="306"/>
      <c r="C121" s="452" t="s">
        <v>237</v>
      </c>
      <c r="D121" s="453"/>
      <c r="E121" s="454"/>
      <c r="F121" s="454"/>
      <c r="G121" s="454"/>
      <c r="H121" s="454"/>
      <c r="I121" s="454"/>
      <c r="J121" s="455"/>
      <c r="K121" s="452" t="s">
        <v>237</v>
      </c>
      <c r="L121" s="453"/>
      <c r="M121" s="454"/>
      <c r="N121" s="454"/>
      <c r="O121" s="454"/>
      <c r="P121" s="454"/>
      <c r="Q121" s="454"/>
      <c r="R121" s="455"/>
      <c r="S121" s="631"/>
      <c r="T121" s="643"/>
      <c r="V121" s="295"/>
      <c r="W121" s="295"/>
      <c r="X121" s="295"/>
      <c r="Y121" s="295"/>
      <c r="Z121" s="295" t="b">
        <f>IF(E121=M121,TRUE,FALSE)</f>
        <v>1</v>
      </c>
      <c r="AD121" s="301"/>
      <c r="AG121" s="298" t="s">
        <v>547</v>
      </c>
    </row>
    <row r="122" spans="2:33" ht="50.1" customHeight="1">
      <c r="B122" s="307" t="s">
        <v>641</v>
      </c>
      <c r="C122" s="308" t="s">
        <v>193</v>
      </c>
      <c r="D122" s="309" t="s">
        <v>549</v>
      </c>
      <c r="E122" s="352"/>
      <c r="F122" s="639" t="s">
        <v>678</v>
      </c>
      <c r="G122" s="639"/>
      <c r="H122" s="639"/>
      <c r="I122" s="639"/>
      <c r="J122" s="640"/>
      <c r="K122" s="308" t="s">
        <v>193</v>
      </c>
      <c r="L122" s="309" t="s">
        <v>549</v>
      </c>
      <c r="M122" s="352"/>
      <c r="N122" s="639" t="s">
        <v>678</v>
      </c>
      <c r="O122" s="639"/>
      <c r="P122" s="639"/>
      <c r="Q122" s="639"/>
      <c r="R122" s="640"/>
      <c r="S122" s="346" t="str">
        <f>IF(COUNTIF(Z122,FALSE)&lt;1,"無","有")</f>
        <v>無</v>
      </c>
      <c r="T122" s="347"/>
      <c r="V122" s="248"/>
      <c r="W122" s="248"/>
      <c r="X122" s="248"/>
      <c r="Y122" s="248"/>
      <c r="Z122" s="248" t="b">
        <f>IF(C122&amp;F122=K122&amp;N122,TRUE,FALSE)</f>
        <v>1</v>
      </c>
      <c r="AC122" s="249" t="s">
        <v>25</v>
      </c>
      <c r="AD122" s="250" t="str">
        <f>IF(S122="有",IF(T122="","（エラー）未記入","（正常）記入済み"),"記入不要")</f>
        <v>記入不要</v>
      </c>
      <c r="AE122" s="233" t="s">
        <v>642</v>
      </c>
      <c r="AG122" s="237" t="s">
        <v>553</v>
      </c>
    </row>
    <row r="123" spans="2:33" ht="50.1" customHeight="1">
      <c r="B123" s="307" t="s">
        <v>551</v>
      </c>
      <c r="C123" s="281" t="s">
        <v>193</v>
      </c>
      <c r="D123" s="257" t="s">
        <v>549</v>
      </c>
      <c r="E123" s="273"/>
      <c r="F123" s="639" t="s">
        <v>678</v>
      </c>
      <c r="G123" s="639"/>
      <c r="H123" s="639"/>
      <c r="I123" s="639"/>
      <c r="J123" s="640"/>
      <c r="K123" s="281" t="s">
        <v>193</v>
      </c>
      <c r="L123" s="257" t="s">
        <v>549</v>
      </c>
      <c r="M123" s="273"/>
      <c r="N123" s="639" t="s">
        <v>678</v>
      </c>
      <c r="O123" s="639"/>
      <c r="P123" s="639"/>
      <c r="Q123" s="639"/>
      <c r="R123" s="640"/>
      <c r="S123" s="346" t="str">
        <f>IF(COUNTIF(Z123,FALSE)&lt;1,"無","有")</f>
        <v>無</v>
      </c>
      <c r="T123" s="347"/>
      <c r="V123" s="248"/>
      <c r="W123" s="248"/>
      <c r="X123" s="248"/>
      <c r="Y123" s="248"/>
      <c r="Z123" s="248" t="b">
        <f>IF(C123&amp;F123=K123&amp;N123,TRUE,FALSE)</f>
        <v>1</v>
      </c>
      <c r="AC123" s="249" t="s">
        <v>25</v>
      </c>
      <c r="AD123" s="250" t="str">
        <f>IF(S123="有",IF(T123="","（エラー）未記入","（正常）記入済み"),"記入不要")</f>
        <v>記入不要</v>
      </c>
      <c r="AE123" s="233" t="s">
        <v>643</v>
      </c>
      <c r="AG123" s="237" t="s">
        <v>554</v>
      </c>
    </row>
    <row r="124" spans="2:33" s="294" customFormat="1" ht="21" customHeight="1">
      <c r="B124" s="625" t="s">
        <v>651</v>
      </c>
      <c r="C124" s="302" t="s">
        <v>671</v>
      </c>
      <c r="D124" s="310" t="s">
        <v>337</v>
      </c>
      <c r="E124" s="310"/>
      <c r="F124" s="310"/>
      <c r="G124" s="310"/>
      <c r="H124" s="310"/>
      <c r="I124" s="310"/>
      <c r="J124" s="310"/>
      <c r="K124" s="310"/>
      <c r="L124" s="310"/>
      <c r="M124" s="310"/>
      <c r="N124" s="310"/>
      <c r="O124" s="310"/>
      <c r="P124" s="310"/>
      <c r="Q124" s="310"/>
      <c r="R124" s="311"/>
      <c r="S124" s="627"/>
      <c r="T124" s="632"/>
      <c r="AD124" s="301"/>
      <c r="AG124" s="298" t="s">
        <v>554</v>
      </c>
    </row>
    <row r="125" spans="2:33" s="294" customFormat="1" ht="21" customHeight="1">
      <c r="B125" s="626"/>
      <c r="C125" s="300"/>
      <c r="D125" s="312" t="s">
        <v>555</v>
      </c>
      <c r="E125" s="312"/>
      <c r="F125" s="312"/>
      <c r="G125" s="312"/>
      <c r="H125" s="312"/>
      <c r="I125" s="312"/>
      <c r="J125" s="312"/>
      <c r="K125" s="312"/>
      <c r="L125" s="312"/>
      <c r="M125" s="312"/>
      <c r="N125" s="312"/>
      <c r="O125" s="312"/>
      <c r="P125" s="312"/>
      <c r="Q125" s="312"/>
      <c r="R125" s="313"/>
      <c r="S125" s="627"/>
      <c r="T125" s="632"/>
      <c r="AD125" s="301"/>
      <c r="AG125" s="298" t="s">
        <v>556</v>
      </c>
    </row>
    <row r="126" spans="2:33" s="294" customFormat="1" ht="30" customHeight="1">
      <c r="B126" s="314" t="s">
        <v>652</v>
      </c>
      <c r="C126" s="634" t="s">
        <v>557</v>
      </c>
      <c r="D126" s="635"/>
      <c r="E126" s="635"/>
      <c r="F126" s="635"/>
      <c r="G126" s="635"/>
      <c r="H126" s="635"/>
      <c r="I126" s="635"/>
      <c r="J126" s="635"/>
      <c r="K126" s="635"/>
      <c r="L126" s="635"/>
      <c r="M126" s="635"/>
      <c r="N126" s="635"/>
      <c r="O126" s="635"/>
      <c r="P126" s="635"/>
      <c r="Q126" s="635"/>
      <c r="R126" s="636"/>
      <c r="S126" s="628"/>
      <c r="T126" s="633"/>
      <c r="AD126" s="301"/>
      <c r="AG126" s="298" t="s">
        <v>558</v>
      </c>
    </row>
    <row r="127" spans="2:33" ht="21" customHeight="1">
      <c r="B127" s="315" t="s">
        <v>237</v>
      </c>
      <c r="C127" s="637"/>
      <c r="D127" s="638"/>
      <c r="E127" s="638"/>
      <c r="F127" s="638"/>
      <c r="G127" s="638"/>
      <c r="H127" s="638"/>
      <c r="I127" s="638"/>
      <c r="J127" s="638"/>
      <c r="K127" s="637"/>
      <c r="L127" s="638"/>
      <c r="M127" s="638"/>
      <c r="N127" s="638"/>
      <c r="O127" s="638"/>
      <c r="P127" s="638"/>
      <c r="Q127" s="638"/>
      <c r="R127" s="638"/>
      <c r="S127" s="274" t="str">
        <f>IF(COUNTIF(Z127,FALSE)&lt;1,"無","有")</f>
        <v>無</v>
      </c>
      <c r="T127" s="275"/>
      <c r="V127" s="248"/>
      <c r="W127" s="248"/>
      <c r="X127" s="248"/>
      <c r="Y127" s="248"/>
      <c r="Z127" s="248" t="b">
        <f>IF(C127=K127,TRUE,FALSE)</f>
        <v>1</v>
      </c>
      <c r="AC127" s="249" t="s">
        <v>25</v>
      </c>
      <c r="AD127" s="250" t="str">
        <f>IF(S127="有",IF(T127="","（エラー）未記入","（正常）記入済み"),"記入不要")</f>
        <v>記入不要</v>
      </c>
      <c r="AG127" s="237" t="s">
        <v>561</v>
      </c>
    </row>
    <row r="128" spans="2:33" ht="18">
      <c r="AG128" s="237" t="s">
        <v>562</v>
      </c>
    </row>
    <row r="129" spans="33:33" ht="18">
      <c r="AG129" s="237" t="s">
        <v>563</v>
      </c>
    </row>
    <row r="130" spans="33:33" ht="18">
      <c r="AG130" s="237" t="s">
        <v>564</v>
      </c>
    </row>
    <row r="131" spans="33:33" ht="18">
      <c r="AG131" s="237" t="s">
        <v>565</v>
      </c>
    </row>
    <row r="132" spans="33:33" ht="18">
      <c r="AG132" s="237" t="s">
        <v>566</v>
      </c>
    </row>
    <row r="133" spans="33:33" ht="18">
      <c r="AG133" s="237" t="s">
        <v>567</v>
      </c>
    </row>
    <row r="134" spans="33:33" ht="18">
      <c r="AG134" s="237" t="s">
        <v>568</v>
      </c>
    </row>
    <row r="135" spans="33:33" ht="18">
      <c r="AG135" s="237" t="s">
        <v>569</v>
      </c>
    </row>
    <row r="136" spans="33:33" ht="18">
      <c r="AG136" s="237" t="s">
        <v>570</v>
      </c>
    </row>
    <row r="137" spans="33:33" ht="18">
      <c r="AG137" s="237" t="s">
        <v>571</v>
      </c>
    </row>
    <row r="138" spans="33:33" ht="18">
      <c r="AG138" s="237" t="s">
        <v>572</v>
      </c>
    </row>
    <row r="139" spans="33:33" ht="18">
      <c r="AG139" s="237" t="s">
        <v>573</v>
      </c>
    </row>
    <row r="140" spans="33:33" ht="18">
      <c r="AG140" s="237" t="s">
        <v>574</v>
      </c>
    </row>
    <row r="141" spans="33:33" ht="18">
      <c r="AG141" s="237" t="s">
        <v>575</v>
      </c>
    </row>
    <row r="142" spans="33:33" ht="18">
      <c r="AG142" s="237" t="s">
        <v>576</v>
      </c>
    </row>
    <row r="143" spans="33:33" ht="18">
      <c r="AG143" s="237" t="s">
        <v>577</v>
      </c>
    </row>
    <row r="144" spans="33:33" ht="18">
      <c r="AG144" s="237" t="s">
        <v>578</v>
      </c>
    </row>
    <row r="145" spans="33:33" ht="18">
      <c r="AG145" s="237" t="s">
        <v>579</v>
      </c>
    </row>
    <row r="146" spans="33:33" ht="18">
      <c r="AG146" s="237" t="s">
        <v>580</v>
      </c>
    </row>
    <row r="147" spans="33:33" ht="18">
      <c r="AG147" s="237" t="s">
        <v>581</v>
      </c>
    </row>
    <row r="148" spans="33:33" ht="18">
      <c r="AG148" s="237" t="s">
        <v>582</v>
      </c>
    </row>
    <row r="149" spans="33:33" ht="18">
      <c r="AG149" s="237" t="s">
        <v>583</v>
      </c>
    </row>
    <row r="150" spans="33:33" ht="18">
      <c r="AG150" s="237" t="s">
        <v>584</v>
      </c>
    </row>
    <row r="151" spans="33:33" ht="18">
      <c r="AG151" s="237" t="s">
        <v>585</v>
      </c>
    </row>
    <row r="152" spans="33:33" ht="18">
      <c r="AG152" s="237" t="s">
        <v>586</v>
      </c>
    </row>
    <row r="153" spans="33:33" ht="18">
      <c r="AG153" s="237" t="s">
        <v>587</v>
      </c>
    </row>
    <row r="154" spans="33:33" ht="18">
      <c r="AG154" s="237" t="s">
        <v>588</v>
      </c>
    </row>
    <row r="155" spans="33:33" ht="18">
      <c r="AG155" s="237" t="s">
        <v>589</v>
      </c>
    </row>
    <row r="156" spans="33:33" ht="18">
      <c r="AG156" s="237" t="s">
        <v>590</v>
      </c>
    </row>
    <row r="157" spans="33:33" ht="18">
      <c r="AG157" s="237" t="s">
        <v>591</v>
      </c>
    </row>
    <row r="158" spans="33:33" ht="18">
      <c r="AG158" s="237" t="s">
        <v>592</v>
      </c>
    </row>
    <row r="159" spans="33:33" ht="18">
      <c r="AG159" s="237" t="s">
        <v>593</v>
      </c>
    </row>
    <row r="160" spans="33:33" ht="18">
      <c r="AG160" s="237" t="s">
        <v>594</v>
      </c>
    </row>
    <row r="161" spans="33:33" ht="18">
      <c r="AG161" s="237" t="s">
        <v>595</v>
      </c>
    </row>
    <row r="162" spans="33:33" ht="18">
      <c r="AG162" s="237" t="s">
        <v>596</v>
      </c>
    </row>
    <row r="163" spans="33:33" ht="18">
      <c r="AG163" s="237" t="s">
        <v>597</v>
      </c>
    </row>
    <row r="164" spans="33:33" ht="18">
      <c r="AG164" s="237" t="s">
        <v>598</v>
      </c>
    </row>
    <row r="165" spans="33:33" ht="18">
      <c r="AG165" s="237" t="s">
        <v>599</v>
      </c>
    </row>
    <row r="166" spans="33:33" ht="18">
      <c r="AG166" s="237" t="s">
        <v>600</v>
      </c>
    </row>
    <row r="167" spans="33:33" ht="18">
      <c r="AG167" s="237" t="s">
        <v>601</v>
      </c>
    </row>
    <row r="168" spans="33:33" ht="18">
      <c r="AG168" s="237" t="s">
        <v>602</v>
      </c>
    </row>
    <row r="169" spans="33:33" ht="18">
      <c r="AG169" s="237" t="s">
        <v>603</v>
      </c>
    </row>
    <row r="170" spans="33:33" ht="18">
      <c r="AG170" s="237" t="s">
        <v>604</v>
      </c>
    </row>
    <row r="171" spans="33:33" ht="18">
      <c r="AG171" s="237" t="s">
        <v>605</v>
      </c>
    </row>
    <row r="172" spans="33:33" ht="18">
      <c r="AG172" s="237" t="s">
        <v>606</v>
      </c>
    </row>
    <row r="173" spans="33:33" ht="18">
      <c r="AG173" s="237" t="s">
        <v>607</v>
      </c>
    </row>
    <row r="174" spans="33:33" ht="18">
      <c r="AG174" s="237" t="s">
        <v>608</v>
      </c>
    </row>
    <row r="175" spans="33:33" ht="18">
      <c r="AG175" s="237" t="s">
        <v>609</v>
      </c>
    </row>
    <row r="176" spans="33:33" ht="18">
      <c r="AG176" s="237" t="s">
        <v>610</v>
      </c>
    </row>
    <row r="177" spans="33:33" ht="18">
      <c r="AG177" s="237" t="s">
        <v>611</v>
      </c>
    </row>
    <row r="178" spans="33:33" ht="18">
      <c r="AG178" s="237" t="s">
        <v>612</v>
      </c>
    </row>
    <row r="179" spans="33:33" ht="18">
      <c r="AG179" s="237" t="s">
        <v>613</v>
      </c>
    </row>
    <row r="180" spans="33:33" ht="18">
      <c r="AG180" s="237" t="s">
        <v>614</v>
      </c>
    </row>
    <row r="181" spans="33:33" ht="18">
      <c r="AG181" s="237" t="s">
        <v>615</v>
      </c>
    </row>
    <row r="182" spans="33:33" ht="18">
      <c r="AG182" s="237" t="s">
        <v>616</v>
      </c>
    </row>
    <row r="183" spans="33:33" ht="18">
      <c r="AG183" s="237" t="s">
        <v>617</v>
      </c>
    </row>
    <row r="184" spans="33:33" ht="18">
      <c r="AG184" s="237" t="s">
        <v>618</v>
      </c>
    </row>
    <row r="185" spans="33:33" ht="18">
      <c r="AG185" s="237" t="s">
        <v>619</v>
      </c>
    </row>
    <row r="186" spans="33:33" ht="18">
      <c r="AG186" s="237" t="s">
        <v>620</v>
      </c>
    </row>
    <row r="187" spans="33:33" ht="18">
      <c r="AG187" s="237" t="s">
        <v>621</v>
      </c>
    </row>
    <row r="188" spans="33:33" ht="18">
      <c r="AG188" s="237" t="s">
        <v>622</v>
      </c>
    </row>
    <row r="189" spans="33:33" ht="18">
      <c r="AG189" s="237" t="s">
        <v>623</v>
      </c>
    </row>
  </sheetData>
  <mergeCells count="242">
    <mergeCell ref="AC1:AD1"/>
    <mergeCell ref="V4:W4"/>
    <mergeCell ref="X4:Y4"/>
    <mergeCell ref="Z4:AA4"/>
    <mergeCell ref="C5:J5"/>
    <mergeCell ref="K5:R5"/>
    <mergeCell ref="S8:S9"/>
    <mergeCell ref="T8:T9"/>
    <mergeCell ref="E9:H9"/>
    <mergeCell ref="M9:P9"/>
    <mergeCell ref="E6:H6"/>
    <mergeCell ref="M6:P6"/>
    <mergeCell ref="S6:S7"/>
    <mergeCell ref="T6:T7"/>
    <mergeCell ref="E7:H7"/>
    <mergeCell ref="M7:P7"/>
    <mergeCell ref="E10:H10"/>
    <mergeCell ref="M10:P10"/>
    <mergeCell ref="C11:G11"/>
    <mergeCell ref="H11:J11"/>
    <mergeCell ref="K11:O11"/>
    <mergeCell ref="P11:R11"/>
    <mergeCell ref="B8:B9"/>
    <mergeCell ref="E8:H8"/>
    <mergeCell ref="M8:P8"/>
    <mergeCell ref="T11:T15"/>
    <mergeCell ref="C12:G12"/>
    <mergeCell ref="H12:J12"/>
    <mergeCell ref="K12:O12"/>
    <mergeCell ref="P12:R12"/>
    <mergeCell ref="C13:G13"/>
    <mergeCell ref="H13:J13"/>
    <mergeCell ref="K13:O13"/>
    <mergeCell ref="P13:R13"/>
    <mergeCell ref="C14:G14"/>
    <mergeCell ref="H14:J14"/>
    <mergeCell ref="K14:O14"/>
    <mergeCell ref="P14:R14"/>
    <mergeCell ref="C15:G15"/>
    <mergeCell ref="H15:J15"/>
    <mergeCell ref="K15:O15"/>
    <mergeCell ref="P15:R15"/>
    <mergeCell ref="S11:S15"/>
    <mergeCell ref="B16:B30"/>
    <mergeCell ref="C16:D16"/>
    <mergeCell ref="E16:J16"/>
    <mergeCell ref="K16:L16"/>
    <mergeCell ref="M16:R16"/>
    <mergeCell ref="S16:S30"/>
    <mergeCell ref="E19:J19"/>
    <mergeCell ref="K19:L19"/>
    <mergeCell ref="M19:R19"/>
    <mergeCell ref="E20:J20"/>
    <mergeCell ref="E29:J29"/>
    <mergeCell ref="K29:L29"/>
    <mergeCell ref="M29:R29"/>
    <mergeCell ref="C30:D30"/>
    <mergeCell ref="E30:J30"/>
    <mergeCell ref="K30:L30"/>
    <mergeCell ref="M30:R30"/>
    <mergeCell ref="C27:D27"/>
    <mergeCell ref="E27:J27"/>
    <mergeCell ref="K27:L27"/>
    <mergeCell ref="M27:R27"/>
    <mergeCell ref="C28:D28"/>
    <mergeCell ref="E28:J28"/>
    <mergeCell ref="K28:L28"/>
    <mergeCell ref="T16:T30"/>
    <mergeCell ref="C17:D17"/>
    <mergeCell ref="E17:J17"/>
    <mergeCell ref="K17:L17"/>
    <mergeCell ref="M17:R17"/>
    <mergeCell ref="C18:D18"/>
    <mergeCell ref="E18:J18"/>
    <mergeCell ref="K18:L18"/>
    <mergeCell ref="M18:R18"/>
    <mergeCell ref="C19:D19"/>
    <mergeCell ref="E24:J24"/>
    <mergeCell ref="M24:R24"/>
    <mergeCell ref="E25:J25"/>
    <mergeCell ref="M25:R25"/>
    <mergeCell ref="E26:J26"/>
    <mergeCell ref="M26:R26"/>
    <mergeCell ref="M20:R20"/>
    <mergeCell ref="E21:J21"/>
    <mergeCell ref="M21:R21"/>
    <mergeCell ref="E22:J22"/>
    <mergeCell ref="M22:R22"/>
    <mergeCell ref="E23:J23"/>
    <mergeCell ref="M23:R23"/>
    <mergeCell ref="C29:D29"/>
    <mergeCell ref="M28:R28"/>
    <mergeCell ref="D31:J31"/>
    <mergeCell ref="L31:R31"/>
    <mergeCell ref="S31:S39"/>
    <mergeCell ref="T31:T39"/>
    <mergeCell ref="B32:B33"/>
    <mergeCell ref="D32:J32"/>
    <mergeCell ref="L32:R32"/>
    <mergeCell ref="D33:J33"/>
    <mergeCell ref="L33:R33"/>
    <mergeCell ref="D34:J34"/>
    <mergeCell ref="D38:J38"/>
    <mergeCell ref="L38:R38"/>
    <mergeCell ref="C39:D39"/>
    <mergeCell ref="E39:J39"/>
    <mergeCell ref="K39:L39"/>
    <mergeCell ref="M39:R39"/>
    <mergeCell ref="L34:R34"/>
    <mergeCell ref="D35:J35"/>
    <mergeCell ref="L35:R35"/>
    <mergeCell ref="D36:J36"/>
    <mergeCell ref="L36:R36"/>
    <mergeCell ref="D37:J37"/>
    <mergeCell ref="L37:R37"/>
    <mergeCell ref="D40:J40"/>
    <mergeCell ref="L40:R40"/>
    <mergeCell ref="S40:S48"/>
    <mergeCell ref="T40:T48"/>
    <mergeCell ref="D41:J41"/>
    <mergeCell ref="L41:R41"/>
    <mergeCell ref="D42:J42"/>
    <mergeCell ref="L42:R42"/>
    <mergeCell ref="D43:J43"/>
    <mergeCell ref="L43:R43"/>
    <mergeCell ref="D47:J47"/>
    <mergeCell ref="L47:R47"/>
    <mergeCell ref="C48:D48"/>
    <mergeCell ref="E48:J48"/>
    <mergeCell ref="K48:L48"/>
    <mergeCell ref="M48:R48"/>
    <mergeCell ref="D44:J44"/>
    <mergeCell ref="L44:R44"/>
    <mergeCell ref="D45:J45"/>
    <mergeCell ref="L45:R45"/>
    <mergeCell ref="D46:J46"/>
    <mergeCell ref="L46:R46"/>
    <mergeCell ref="F56:J56"/>
    <mergeCell ref="N56:R56"/>
    <mergeCell ref="F57:J57"/>
    <mergeCell ref="N57:R57"/>
    <mergeCell ref="F59:J59"/>
    <mergeCell ref="N59:R59"/>
    <mergeCell ref="S49:S60"/>
    <mergeCell ref="T49:T60"/>
    <mergeCell ref="F50:J50"/>
    <mergeCell ref="N50:R50"/>
    <mergeCell ref="F51:J51"/>
    <mergeCell ref="N51:R51"/>
    <mergeCell ref="F53:J53"/>
    <mergeCell ref="N53:R53"/>
    <mergeCell ref="F54:J54"/>
    <mergeCell ref="N54:R54"/>
    <mergeCell ref="S61:S62"/>
    <mergeCell ref="T61:T62"/>
    <mergeCell ref="C62:D62"/>
    <mergeCell ref="E62:J62"/>
    <mergeCell ref="K62:L62"/>
    <mergeCell ref="M62:R62"/>
    <mergeCell ref="F60:J60"/>
    <mergeCell ref="N60:R60"/>
    <mergeCell ref="C61:D61"/>
    <mergeCell ref="E61:J61"/>
    <mergeCell ref="K61:L61"/>
    <mergeCell ref="M61:R61"/>
    <mergeCell ref="C80:J80"/>
    <mergeCell ref="K80:R80"/>
    <mergeCell ref="B82:T82"/>
    <mergeCell ref="C83:H83"/>
    <mergeCell ref="D84:R84"/>
    <mergeCell ref="C85:G85"/>
    <mergeCell ref="H85:R85"/>
    <mergeCell ref="S63:S79"/>
    <mergeCell ref="T63:T79"/>
    <mergeCell ref="C79:D79"/>
    <mergeCell ref="E79:J79"/>
    <mergeCell ref="K79:L79"/>
    <mergeCell ref="M79:R79"/>
    <mergeCell ref="C86:G86"/>
    <mergeCell ref="H86:R86"/>
    <mergeCell ref="C87:G87"/>
    <mergeCell ref="H87:R87"/>
    <mergeCell ref="B88:B89"/>
    <mergeCell ref="S88:S107"/>
    <mergeCell ref="L99:R99"/>
    <mergeCell ref="F101:J101"/>
    <mergeCell ref="N101:R101"/>
    <mergeCell ref="F103:J103"/>
    <mergeCell ref="D115:J115"/>
    <mergeCell ref="L115:R115"/>
    <mergeCell ref="T88:T107"/>
    <mergeCell ref="D90:J90"/>
    <mergeCell ref="L90:R90"/>
    <mergeCell ref="D91:J91"/>
    <mergeCell ref="L91:R91"/>
    <mergeCell ref="D92:J92"/>
    <mergeCell ref="L92:R92"/>
    <mergeCell ref="D98:J98"/>
    <mergeCell ref="L98:R98"/>
    <mergeCell ref="D99:J99"/>
    <mergeCell ref="N103:R103"/>
    <mergeCell ref="D104:J104"/>
    <mergeCell ref="L104:R104"/>
    <mergeCell ref="D105:J105"/>
    <mergeCell ref="L105:R105"/>
    <mergeCell ref="C107:D107"/>
    <mergeCell ref="E107:J107"/>
    <mergeCell ref="K107:L107"/>
    <mergeCell ref="M107:R107"/>
    <mergeCell ref="B108:B109"/>
    <mergeCell ref="S108:S114"/>
    <mergeCell ref="T108:T114"/>
    <mergeCell ref="D112:J112"/>
    <mergeCell ref="L112:R112"/>
    <mergeCell ref="C114:D114"/>
    <mergeCell ref="E114:J114"/>
    <mergeCell ref="K114:L114"/>
    <mergeCell ref="M114:R114"/>
    <mergeCell ref="B124:B125"/>
    <mergeCell ref="S124:S126"/>
    <mergeCell ref="S115:S121"/>
    <mergeCell ref="T124:T126"/>
    <mergeCell ref="C126:R126"/>
    <mergeCell ref="C127:J127"/>
    <mergeCell ref="K127:R127"/>
    <mergeCell ref="F122:J122"/>
    <mergeCell ref="N122:R122"/>
    <mergeCell ref="F123:J123"/>
    <mergeCell ref="N123:R123"/>
    <mergeCell ref="T115:T121"/>
    <mergeCell ref="D116:J116"/>
    <mergeCell ref="L116:R116"/>
    <mergeCell ref="D117:J117"/>
    <mergeCell ref="L117:R117"/>
    <mergeCell ref="D118:J118"/>
    <mergeCell ref="L118:R118"/>
    <mergeCell ref="D119:J119"/>
    <mergeCell ref="L119:R119"/>
    <mergeCell ref="C121:D121"/>
    <mergeCell ref="E121:J121"/>
    <mergeCell ref="K121:L121"/>
    <mergeCell ref="M121:R121"/>
  </mergeCells>
  <phoneticPr fontId="22"/>
  <conditionalFormatting sqref="T6:T7 T61:T79 T10:T49">
    <cfRule type="expression" dxfId="92" priority="91">
      <formula>$S6="無"</formula>
    </cfRule>
  </conditionalFormatting>
  <conditionalFormatting sqref="D20:D26 L20:L26">
    <cfRule type="expression" dxfId="91" priority="92">
      <formula>#REF!=TRUE</formula>
    </cfRule>
    <cfRule type="expression" dxfId="90" priority="93">
      <formula>$AH$50=TRUE</formula>
    </cfRule>
  </conditionalFormatting>
  <conditionalFormatting sqref="AD1:AD7 AD10:AD79 AD109:AD114 AD128:AD1048576 AD81:AD82 AD88:AD107">
    <cfRule type="containsText" dxfId="89" priority="88" operator="containsText" text="（注意）">
      <formula>NOT(ISERROR(SEARCH("（注意）",AD1)))</formula>
    </cfRule>
    <cfRule type="containsText" dxfId="88" priority="89" operator="containsText" text="（正常）">
      <formula>NOT(ISERROR(SEARCH("（正常）",AD1)))</formula>
    </cfRule>
    <cfRule type="containsText" dxfId="87" priority="90" operator="containsText" text="（エラー）">
      <formula>NOT(ISERROR(SEARCH("（エラー）",AD1)))</formula>
    </cfRule>
  </conditionalFormatting>
  <conditionalFormatting sqref="T8:T9">
    <cfRule type="expression" dxfId="86" priority="87">
      <formula>$S8="無"</formula>
    </cfRule>
  </conditionalFormatting>
  <conditionalFormatting sqref="AD8:AD9">
    <cfRule type="containsText" dxfId="85" priority="84" operator="containsText" text="（注意）">
      <formula>NOT(ISERROR(SEARCH("（注意）",AD8)))</formula>
    </cfRule>
    <cfRule type="containsText" dxfId="84" priority="85" operator="containsText" text="（正常）">
      <formula>NOT(ISERROR(SEARCH("（正常）",AD8)))</formula>
    </cfRule>
    <cfRule type="containsText" dxfId="83" priority="86" operator="containsText" text="（エラー）">
      <formula>NOT(ISERROR(SEARCH("（エラー）",AD8)))</formula>
    </cfRule>
  </conditionalFormatting>
  <conditionalFormatting sqref="AD84">
    <cfRule type="containsText" dxfId="82" priority="81" operator="containsText" text="（注意）">
      <formula>NOT(ISERROR(SEARCH("（注意）",AD84)))</formula>
    </cfRule>
    <cfRule type="containsText" dxfId="81" priority="82" operator="containsText" text="（正常）">
      <formula>NOT(ISERROR(SEARCH("（正常）",AD84)))</formula>
    </cfRule>
    <cfRule type="containsText" dxfId="80" priority="83" operator="containsText" text="（エラー）">
      <formula>NOT(ISERROR(SEARCH("（エラー）",AD84)))</formula>
    </cfRule>
  </conditionalFormatting>
  <conditionalFormatting sqref="T108">
    <cfRule type="expression" dxfId="79" priority="80">
      <formula>$S108="無"</formula>
    </cfRule>
  </conditionalFormatting>
  <conditionalFormatting sqref="T122">
    <cfRule type="expression" dxfId="78" priority="79">
      <formula>$S122="無"</formula>
    </cfRule>
  </conditionalFormatting>
  <conditionalFormatting sqref="T123">
    <cfRule type="expression" dxfId="77" priority="78">
      <formula>$S123="無"</formula>
    </cfRule>
  </conditionalFormatting>
  <conditionalFormatting sqref="AD108">
    <cfRule type="containsText" dxfId="76" priority="75" operator="containsText" text="（注意）">
      <formula>NOT(ISERROR(SEARCH("（注意）",AD108)))</formula>
    </cfRule>
    <cfRule type="containsText" dxfId="75" priority="76" operator="containsText" text="（正常）">
      <formula>NOT(ISERROR(SEARCH("（正常）",AD108)))</formula>
    </cfRule>
    <cfRule type="containsText" dxfId="74" priority="77" operator="containsText" text="（エラー）">
      <formula>NOT(ISERROR(SEARCH("（エラー）",AD108)))</formula>
    </cfRule>
  </conditionalFormatting>
  <conditionalFormatting sqref="AD122">
    <cfRule type="containsText" dxfId="73" priority="72" operator="containsText" text="（注意）">
      <formula>NOT(ISERROR(SEARCH("（注意）",AD122)))</formula>
    </cfRule>
    <cfRule type="containsText" dxfId="72" priority="73" operator="containsText" text="（正常）">
      <formula>NOT(ISERROR(SEARCH("（正常）",AD122)))</formula>
    </cfRule>
    <cfRule type="containsText" dxfId="71" priority="74" operator="containsText" text="（エラー）">
      <formula>NOT(ISERROR(SEARCH("（エラー）",AD122)))</formula>
    </cfRule>
  </conditionalFormatting>
  <conditionalFormatting sqref="AD123">
    <cfRule type="containsText" dxfId="70" priority="69" operator="containsText" text="（注意）">
      <formula>NOT(ISERROR(SEARCH("（注意）",AD123)))</formula>
    </cfRule>
    <cfRule type="containsText" dxfId="69" priority="70" operator="containsText" text="（正常）">
      <formula>NOT(ISERROR(SEARCH("（正常）",AD123)))</formula>
    </cfRule>
    <cfRule type="containsText" dxfId="68" priority="71" operator="containsText" text="（エラー）">
      <formula>NOT(ISERROR(SEARCH("（エラー）",AD123)))</formula>
    </cfRule>
  </conditionalFormatting>
  <conditionalFormatting sqref="T127">
    <cfRule type="expression" dxfId="67" priority="68">
      <formula>$S127="無"</formula>
    </cfRule>
  </conditionalFormatting>
  <conditionalFormatting sqref="AD127">
    <cfRule type="containsText" dxfId="66" priority="65" operator="containsText" text="（注意）">
      <formula>NOT(ISERROR(SEARCH("（注意）",AD127)))</formula>
    </cfRule>
    <cfRule type="containsText" dxfId="65" priority="66" operator="containsText" text="（正常）">
      <formula>NOT(ISERROR(SEARCH("（正常）",AD127)))</formula>
    </cfRule>
    <cfRule type="containsText" dxfId="64" priority="67" operator="containsText" text="（エラー）">
      <formula>NOT(ISERROR(SEARCH("（エラー）",AD127)))</formula>
    </cfRule>
  </conditionalFormatting>
  <conditionalFormatting sqref="T80">
    <cfRule type="expression" dxfId="63" priority="64">
      <formula>$S80="無"</formula>
    </cfRule>
  </conditionalFormatting>
  <conditionalFormatting sqref="AD80">
    <cfRule type="containsText" dxfId="62" priority="61" operator="containsText" text="（注意）">
      <formula>NOT(ISERROR(SEARCH("（注意）",AD80)))</formula>
    </cfRule>
    <cfRule type="containsText" dxfId="61" priority="62" operator="containsText" text="（正常）">
      <formula>NOT(ISERROR(SEARCH("（正常）",AD80)))</formula>
    </cfRule>
    <cfRule type="containsText" dxfId="60" priority="63" operator="containsText" text="（エラー）">
      <formula>NOT(ISERROR(SEARCH("（エラー）",AD80)))</formula>
    </cfRule>
  </conditionalFormatting>
  <conditionalFormatting sqref="AD86">
    <cfRule type="containsText" dxfId="59" priority="58" operator="containsText" text="（注意）">
      <formula>NOT(ISERROR(SEARCH("（注意）",AD86)))</formula>
    </cfRule>
    <cfRule type="containsText" dxfId="58" priority="59" operator="containsText" text="（正常）">
      <formula>NOT(ISERROR(SEARCH("（正常）",AD86)))</formula>
    </cfRule>
    <cfRule type="containsText" dxfId="57" priority="60" operator="containsText" text="（エラー）">
      <formula>NOT(ISERROR(SEARCH("（エラー）",AD86)))</formula>
    </cfRule>
  </conditionalFormatting>
  <conditionalFormatting sqref="AD87">
    <cfRule type="containsText" dxfId="56" priority="55" operator="containsText" text="（注意）">
      <formula>NOT(ISERROR(SEARCH("（注意）",AD87)))</formula>
    </cfRule>
    <cfRule type="containsText" dxfId="55" priority="56" operator="containsText" text="（正常）">
      <formula>NOT(ISERROR(SEARCH("（正常）",AD87)))</formula>
    </cfRule>
    <cfRule type="containsText" dxfId="54" priority="57" operator="containsText" text="（エラー）">
      <formula>NOT(ISERROR(SEARCH("（エラー）",AD87)))</formula>
    </cfRule>
  </conditionalFormatting>
  <conditionalFormatting sqref="AD85">
    <cfRule type="containsText" dxfId="53" priority="52" operator="containsText" text="（注意）">
      <formula>NOT(ISERROR(SEARCH("（注意）",AD85)))</formula>
    </cfRule>
    <cfRule type="containsText" dxfId="52" priority="53" operator="containsText" text="（正常）">
      <formula>NOT(ISERROR(SEARCH("（正常）",AD85)))</formula>
    </cfRule>
    <cfRule type="containsText" dxfId="51" priority="54" operator="containsText" text="（エラー）">
      <formula>NOT(ISERROR(SEARCH("（エラー）",AD85)))</formula>
    </cfRule>
  </conditionalFormatting>
  <conditionalFormatting sqref="T88">
    <cfRule type="expression" dxfId="50" priority="51">
      <formula>$S88="無"</formula>
    </cfRule>
  </conditionalFormatting>
  <conditionalFormatting sqref="C84 C85:G87 C88:C100 F101 F103 C102 C104:C106 E107 C108:C113 E114 C115:C120 E121 C122:C125 C127 K88:K100 N101 N103 K102 K104:K106 M107 K108:K113 M114 K115:K120 M121 N122:R123 F122:K123 K127">
    <cfRule type="expression" dxfId="49" priority="50">
      <formula>$C$83="無（法律のみの届出）"</formula>
    </cfRule>
  </conditionalFormatting>
  <conditionalFormatting sqref="C88:C100 C102 C104:C106 F101 F103 E107 C108:C113 E114 C115:C120 E121 F122:F123 C122:C125 C127 K88:K100 N101 K102 N103 K104:K106 M107 K108:K113 M114 K115:K120 M121 K122:K123 N122:R123 K127 C85:G87">
    <cfRule type="expression" dxfId="48" priority="48">
      <formula>$C$84="無"</formula>
    </cfRule>
  </conditionalFormatting>
  <conditionalFormatting sqref="K108:K113 K122:K123 K127:R127 K88:K99">
    <cfRule type="expression" dxfId="47" priority="47">
      <formula>$K$84="無"</formula>
    </cfRule>
  </conditionalFormatting>
  <conditionalFormatting sqref="AD83">
    <cfRule type="containsText" dxfId="46" priority="44" operator="containsText" text="（注意）">
      <formula>NOT(ISERROR(SEARCH("（注意）",AD83)))</formula>
    </cfRule>
    <cfRule type="containsText" dxfId="45" priority="45" operator="containsText" text="（正常）">
      <formula>NOT(ISERROR(SEARCH("（正常）",AD83)))</formula>
    </cfRule>
    <cfRule type="containsText" dxfId="44" priority="46" operator="containsText" text="（エラー）">
      <formula>NOT(ISERROR(SEARCH("（エラー）",AD83)))</formula>
    </cfRule>
  </conditionalFormatting>
  <conditionalFormatting sqref="K88:K99">
    <cfRule type="expression" dxfId="43" priority="43">
      <formula>$C$84="無"</formula>
    </cfRule>
  </conditionalFormatting>
  <conditionalFormatting sqref="K100 K102 K104:K106">
    <cfRule type="expression" dxfId="42" priority="41">
      <formula>$C$83="無（旧条例下における特例適用のため）"</formula>
    </cfRule>
    <cfRule type="expression" dxfId="41" priority="42">
      <formula>$C$83="無（法律のみの届出）"</formula>
    </cfRule>
  </conditionalFormatting>
  <conditionalFormatting sqref="K100 K102 K104:K106">
    <cfRule type="expression" dxfId="40" priority="40">
      <formula>$C$84="無"</formula>
    </cfRule>
  </conditionalFormatting>
  <conditionalFormatting sqref="N101 N103">
    <cfRule type="expression" dxfId="39" priority="38">
      <formula>$C$83="無（旧条例下における特例適用のため）"</formula>
    </cfRule>
    <cfRule type="expression" dxfId="38" priority="39">
      <formula>$C$83="無（法律のみの届出）"</formula>
    </cfRule>
  </conditionalFormatting>
  <conditionalFormatting sqref="N101:R101 N103:R103">
    <cfRule type="expression" dxfId="37" priority="37">
      <formula>$C$84="無"</formula>
    </cfRule>
  </conditionalFormatting>
  <conditionalFormatting sqref="M107">
    <cfRule type="expression" dxfId="36" priority="35">
      <formula>$C$83="無（旧条例下における特例適用のため）"</formula>
    </cfRule>
    <cfRule type="expression" dxfId="35" priority="36">
      <formula>$C$83="無（法律のみの届出）"</formula>
    </cfRule>
  </conditionalFormatting>
  <conditionalFormatting sqref="M107:R107">
    <cfRule type="expression" dxfId="34" priority="34">
      <formula>$C$84="無"</formula>
    </cfRule>
  </conditionalFormatting>
  <conditionalFormatting sqref="K108:K113">
    <cfRule type="expression" dxfId="33" priority="33">
      <formula>$C$84="無"</formula>
    </cfRule>
  </conditionalFormatting>
  <conditionalFormatting sqref="M114">
    <cfRule type="expression" dxfId="32" priority="31">
      <formula>$C$83="無（旧条例下における特例適用のため）"</formula>
    </cfRule>
    <cfRule type="expression" dxfId="31" priority="32">
      <formula>$C$83="無（法律のみの届出）"</formula>
    </cfRule>
  </conditionalFormatting>
  <conditionalFormatting sqref="M114:R114">
    <cfRule type="expression" dxfId="30" priority="30">
      <formula>$C$84="無"</formula>
    </cfRule>
  </conditionalFormatting>
  <conditionalFormatting sqref="K122:K123">
    <cfRule type="expression" dxfId="29" priority="29">
      <formula>$C$84="無"</formula>
    </cfRule>
  </conditionalFormatting>
  <conditionalFormatting sqref="N122:N123">
    <cfRule type="expression" dxfId="28" priority="27">
      <formula>$C$83="無（旧条例下における特例適用のため）"</formula>
    </cfRule>
    <cfRule type="expression" dxfId="27" priority="28">
      <formula>$C$83="無（法律のみの届出）"</formula>
    </cfRule>
  </conditionalFormatting>
  <conditionalFormatting sqref="N122:R123">
    <cfRule type="expression" dxfId="26" priority="26">
      <formula>$C$84="無"</formula>
    </cfRule>
  </conditionalFormatting>
  <conditionalFormatting sqref="K127:R127">
    <cfRule type="expression" dxfId="25" priority="25">
      <formula>$C$84="無"</formula>
    </cfRule>
  </conditionalFormatting>
  <conditionalFormatting sqref="C85:C87">
    <cfRule type="expression" dxfId="24" priority="24">
      <formula>$C$81="無（法律のみの届出）"</formula>
    </cfRule>
  </conditionalFormatting>
  <conditionalFormatting sqref="C85:C87">
    <cfRule type="expression" dxfId="23" priority="22">
      <formula>$C$82="無"</formula>
    </cfRule>
  </conditionalFormatting>
  <conditionalFormatting sqref="C85:C87">
    <cfRule type="expression" dxfId="22" priority="23">
      <formula>$C$81="無（旧条例下における特例適用のため）"</formula>
    </cfRule>
  </conditionalFormatting>
  <conditionalFormatting sqref="AD124:AD126">
    <cfRule type="containsText" dxfId="21" priority="19" operator="containsText" text="（注意）">
      <formula>NOT(ISERROR(SEARCH("（注意）",AD124)))</formula>
    </cfRule>
    <cfRule type="containsText" dxfId="20" priority="20" operator="containsText" text="（正常）">
      <formula>NOT(ISERROR(SEARCH("（正常）",AD124)))</formula>
    </cfRule>
    <cfRule type="containsText" dxfId="19" priority="21" operator="containsText" text="（エラー）">
      <formula>NOT(ISERROR(SEARCH("（エラー）",AD124)))</formula>
    </cfRule>
  </conditionalFormatting>
  <conditionalFormatting sqref="C124:C125">
    <cfRule type="expression" dxfId="18" priority="18">
      <formula>$C$81="無（法律のみの届出）"</formula>
    </cfRule>
  </conditionalFormatting>
  <conditionalFormatting sqref="C124:C125">
    <cfRule type="expression" dxfId="17" priority="16">
      <formula>$C$82="無"</formula>
    </cfRule>
  </conditionalFormatting>
  <conditionalFormatting sqref="C124:C125">
    <cfRule type="expression" dxfId="16" priority="15">
      <formula>$K$82="無"</formula>
    </cfRule>
  </conditionalFormatting>
  <conditionalFormatting sqref="C124:C125">
    <cfRule type="expression" dxfId="15" priority="17">
      <formula>$C$81="無（旧条例下における特例適用のため）"</formula>
    </cfRule>
  </conditionalFormatting>
  <conditionalFormatting sqref="AD116:AD121">
    <cfRule type="containsText" dxfId="14" priority="12" operator="containsText" text="（注意）">
      <formula>NOT(ISERROR(SEARCH("（注意）",AD116)))</formula>
    </cfRule>
    <cfRule type="containsText" dxfId="13" priority="13" operator="containsText" text="（正常）">
      <formula>NOT(ISERROR(SEARCH("（正常）",AD116)))</formula>
    </cfRule>
    <cfRule type="containsText" dxfId="12" priority="14" operator="containsText" text="（エラー）">
      <formula>NOT(ISERROR(SEARCH("（エラー）",AD116)))</formula>
    </cfRule>
  </conditionalFormatting>
  <conditionalFormatting sqref="T115">
    <cfRule type="expression" dxfId="11" priority="11">
      <formula>$S115="無"</formula>
    </cfRule>
  </conditionalFormatting>
  <conditionalFormatting sqref="AD115">
    <cfRule type="containsText" dxfId="10" priority="8" operator="containsText" text="（注意）">
      <formula>NOT(ISERROR(SEARCH("（注意）",AD115)))</formula>
    </cfRule>
    <cfRule type="containsText" dxfId="9" priority="9" operator="containsText" text="（正常）">
      <formula>NOT(ISERROR(SEARCH("（正常）",AD115)))</formula>
    </cfRule>
    <cfRule type="containsText" dxfId="8" priority="10" operator="containsText" text="（エラー）">
      <formula>NOT(ISERROR(SEARCH("（エラー）",AD115)))</formula>
    </cfRule>
  </conditionalFormatting>
  <conditionalFormatting sqref="E121 C115:C120 K115:K120">
    <cfRule type="expression" dxfId="7" priority="7">
      <formula>$C$81="無（法律のみの届出）"</formula>
    </cfRule>
  </conditionalFormatting>
  <conditionalFormatting sqref="E121 C115:C120 K115:K120">
    <cfRule type="expression" dxfId="6" priority="5">
      <formula>$C$82="無"</formula>
    </cfRule>
  </conditionalFormatting>
  <conditionalFormatting sqref="K115:K120">
    <cfRule type="expression" dxfId="5" priority="4">
      <formula>$K$82="無"</formula>
    </cfRule>
  </conditionalFormatting>
  <conditionalFormatting sqref="E121 C115:C120 K115:K120">
    <cfRule type="expression" dxfId="4" priority="6">
      <formula>$C$81="無（旧条例下における特例適用のため）"</formula>
    </cfRule>
  </conditionalFormatting>
  <conditionalFormatting sqref="M121">
    <cfRule type="expression" dxfId="3" priority="3">
      <formula>$C$81="無（法律のみの届出）"</formula>
    </cfRule>
  </conditionalFormatting>
  <conditionalFormatting sqref="M121">
    <cfRule type="expression" dxfId="2" priority="1">
      <formula>$C$82="無"</formula>
    </cfRule>
  </conditionalFormatting>
  <conditionalFormatting sqref="M121">
    <cfRule type="expression" dxfId="1" priority="2">
      <formula>$C$81="無（旧条例下における特例適用のため）"</formula>
    </cfRule>
  </conditionalFormatting>
  <conditionalFormatting sqref="C84 C85:G87 C88:C100 C102 F101 F103 C104:C106 E107 C108:C113 E114 C115:C120 E121 C122:C125 C127 K88:K100 N101 K102 N103 K104:K106 M107 K108:K113 M114 K115:K120 M121 F122:K123 N122:R123 K127">
    <cfRule type="expression" dxfId="0" priority="49">
      <formula>$C$83="無（旧条例下における特例適用のため）"</formula>
    </cfRule>
  </conditionalFormatting>
  <dataValidations count="8">
    <dataValidation type="list" allowBlank="1" showInputMessage="1" showErrorMessage="1" sqref="C83:H83" xr:uid="{ABD5C99E-5A83-46B4-9B82-AFE537B5CB1F}">
      <formula1>$AH$3:$AH$6</formula1>
    </dataValidation>
    <dataValidation type="list" allowBlank="1" showInputMessage="1" showErrorMessage="1" sqref="F101 F103 N101 N103" xr:uid="{73F92139-9D8F-4E41-80D9-0346540F0367}">
      <formula1>$AJ$3:$AJ$5</formula1>
    </dataValidation>
    <dataValidation type="list" allowBlank="1" showInputMessage="1" showErrorMessage="1" sqref="K122:K123 C122:C123 C84" xr:uid="{E08816DA-E659-40AE-8594-950E50A3E073}">
      <formula1>$AI$3:$AI$4</formula1>
    </dataValidation>
    <dataValidation type="decimal" operator="greaterThanOrEqual" allowBlank="1" showInputMessage="1" showErrorMessage="1" sqref="M9:P10 M7:P7 E7:H7 E9:H10" xr:uid="{56BAA82F-3E67-4356-A7FC-A9E3D9160515}">
      <formula1>0</formula1>
    </dataValidation>
    <dataValidation type="whole" operator="greaterThanOrEqual" allowBlank="1" showInputMessage="1" showErrorMessage="1" sqref="E6:H6 M6:P6 E8:H8 M8:P8" xr:uid="{CFBF4810-B96F-41F6-B91D-66D15A4B8EB2}">
      <formula1>0</formula1>
    </dataValidation>
    <dataValidation type="list" allowBlank="1" showInputMessage="1" showErrorMessage="1" sqref="C16:D19 K16:L19 L20:L26 D20:D26 C27:D29 K27:L29 C31:C38 K31:K38 C40:C47 K40:K47 C63:C78 K63:K78 C102 C104:C106 K88:K100 C108:C113 K104:K106 K108:K113 C88:C100 K102 C124:C125 C115:C120 K115:K120" xr:uid="{4E9B8C98-742B-44A6-BB2A-8AF56E7908D2}">
      <formula1>"●"</formula1>
    </dataValidation>
    <dataValidation type="list" allowBlank="1" showInputMessage="1" showErrorMessage="1" sqref="C85:G87" xr:uid="{F7B13304-0709-435E-899B-62C29A98B52B}">
      <formula1>$AK$3:$AK$5</formula1>
    </dataValidation>
    <dataValidation type="list" allowBlank="1" showInputMessage="1" sqref="C11:R15" xr:uid="{CAF7A49D-813D-4D3F-8706-F327B0735AEF}">
      <formula1>$AG$3:$AG$189</formula1>
    </dataValidation>
  </dataValidations>
  <printOptions horizontalCentered="1"/>
  <pageMargins left="0.19685039370078741" right="0.19685039370078741" top="0.19685039370078741" bottom="0.31496062992125984" header="0.31496062992125984" footer="0.15748031496062992"/>
  <pageSetup paperSize="9" scale="74" fitToHeight="5" orientation="landscape" r:id="rId1"/>
  <headerFooter>
    <oddFooter>&amp;C&amp;"メイリオ,レギュラー"&amp;10&amp;P／&amp;Nページ</oddFooter>
  </headerFooter>
  <rowBreaks count="3" manualBreakCount="3">
    <brk id="62" max="19" man="1"/>
    <brk id="81" max="19" man="1"/>
    <brk id="107" max="19"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BDD78-5578-4FD7-A368-75F81EF35614}">
  <dimension ref="B1:J63"/>
  <sheetViews>
    <sheetView zoomScaleNormal="100" workbookViewId="0"/>
  </sheetViews>
  <sheetFormatPr defaultRowHeight="18"/>
  <sheetData>
    <row r="1" spans="2:10" s="60" customFormat="1">
      <c r="B1" s="60" t="s">
        <v>66</v>
      </c>
      <c r="C1" s="60" t="s">
        <v>67</v>
      </c>
      <c r="D1" s="60" t="s">
        <v>68</v>
      </c>
      <c r="E1" s="60" t="s">
        <v>69</v>
      </c>
      <c r="F1" s="60" t="s">
        <v>70</v>
      </c>
      <c r="G1" s="60" t="s">
        <v>71</v>
      </c>
      <c r="H1" s="60" t="s">
        <v>72</v>
      </c>
      <c r="I1" s="60" t="s">
        <v>73</v>
      </c>
      <c r="J1" s="60" t="s">
        <v>74</v>
      </c>
    </row>
    <row r="2" spans="2:10">
      <c r="B2" t="s">
        <v>75</v>
      </c>
      <c r="C2" t="s">
        <v>60</v>
      </c>
      <c r="D2" t="s">
        <v>76</v>
      </c>
      <c r="E2" t="s">
        <v>77</v>
      </c>
      <c r="F2" t="s">
        <v>78</v>
      </c>
      <c r="G2" t="s">
        <v>79</v>
      </c>
      <c r="H2" t="s">
        <v>72</v>
      </c>
      <c r="I2" t="s">
        <v>80</v>
      </c>
      <c r="J2" t="s">
        <v>81</v>
      </c>
    </row>
    <row r="3" spans="2:10">
      <c r="B3" t="s">
        <v>82</v>
      </c>
      <c r="C3" t="s">
        <v>83</v>
      </c>
      <c r="D3" t="s">
        <v>84</v>
      </c>
      <c r="E3" t="s">
        <v>85</v>
      </c>
      <c r="F3" t="s">
        <v>86</v>
      </c>
      <c r="I3" t="s">
        <v>87</v>
      </c>
      <c r="J3" t="s">
        <v>88</v>
      </c>
    </row>
    <row r="4" spans="2:10">
      <c r="B4" t="s">
        <v>89</v>
      </c>
      <c r="C4" t="s">
        <v>90</v>
      </c>
      <c r="D4" t="s">
        <v>91</v>
      </c>
      <c r="E4" t="s">
        <v>92</v>
      </c>
      <c r="F4" t="s">
        <v>93</v>
      </c>
      <c r="I4" t="s">
        <v>94</v>
      </c>
      <c r="J4" t="s">
        <v>95</v>
      </c>
    </row>
    <row r="5" spans="2:10">
      <c r="B5" t="s">
        <v>96</v>
      </c>
      <c r="C5" t="s">
        <v>97</v>
      </c>
      <c r="D5" t="s">
        <v>98</v>
      </c>
      <c r="E5" t="s">
        <v>99</v>
      </c>
    </row>
    <row r="6" spans="2:10">
      <c r="B6" t="s">
        <v>18</v>
      </c>
      <c r="C6" t="s">
        <v>100</v>
      </c>
      <c r="D6" t="s">
        <v>101</v>
      </c>
      <c r="E6" t="s">
        <v>102</v>
      </c>
    </row>
    <row r="7" spans="2:10">
      <c r="B7" t="s">
        <v>103</v>
      </c>
      <c r="C7" t="s">
        <v>104</v>
      </c>
      <c r="D7" t="s">
        <v>105</v>
      </c>
      <c r="E7" t="s">
        <v>106</v>
      </c>
    </row>
    <row r="8" spans="2:10">
      <c r="C8" t="s">
        <v>107</v>
      </c>
      <c r="D8" t="s">
        <v>108</v>
      </c>
      <c r="E8" t="s">
        <v>109</v>
      </c>
    </row>
    <row r="9" spans="2:10">
      <c r="C9" t="s">
        <v>110</v>
      </c>
      <c r="D9" t="s">
        <v>111</v>
      </c>
    </row>
    <row r="10" spans="2:10">
      <c r="C10" t="s">
        <v>112</v>
      </c>
      <c r="D10" t="s">
        <v>113</v>
      </c>
    </row>
    <row r="11" spans="2:10">
      <c r="C11" t="s">
        <v>114</v>
      </c>
      <c r="D11" t="s">
        <v>115</v>
      </c>
    </row>
    <row r="12" spans="2:10">
      <c r="C12" t="s">
        <v>116</v>
      </c>
      <c r="D12" t="s">
        <v>117</v>
      </c>
    </row>
    <row r="13" spans="2:10">
      <c r="C13" t="s">
        <v>118</v>
      </c>
      <c r="D13" t="s">
        <v>119</v>
      </c>
    </row>
    <row r="14" spans="2:10">
      <c r="C14" t="s">
        <v>120</v>
      </c>
      <c r="D14" t="s">
        <v>121</v>
      </c>
    </row>
    <row r="15" spans="2:10">
      <c r="C15" t="s">
        <v>122</v>
      </c>
      <c r="D15" t="s">
        <v>123</v>
      </c>
    </row>
    <row r="16" spans="2:10">
      <c r="C16" t="s">
        <v>124</v>
      </c>
      <c r="D16" t="s">
        <v>125</v>
      </c>
    </row>
    <row r="17" spans="3:4">
      <c r="C17" t="s">
        <v>126</v>
      </c>
      <c r="D17" t="s">
        <v>127</v>
      </c>
    </row>
    <row r="18" spans="3:4">
      <c r="C18" t="s">
        <v>128</v>
      </c>
      <c r="D18" t="s">
        <v>129</v>
      </c>
    </row>
    <row r="19" spans="3:4">
      <c r="C19" t="s">
        <v>130</v>
      </c>
      <c r="D19" t="s">
        <v>131</v>
      </c>
    </row>
    <row r="20" spans="3:4">
      <c r="C20" t="s">
        <v>132</v>
      </c>
    </row>
    <row r="21" spans="3:4">
      <c r="C21" t="s">
        <v>133</v>
      </c>
    </row>
    <row r="22" spans="3:4">
      <c r="C22" t="s">
        <v>134</v>
      </c>
    </row>
    <row r="23" spans="3:4">
      <c r="C23" t="s">
        <v>135</v>
      </c>
    </row>
    <row r="24" spans="3:4">
      <c r="C24" t="s">
        <v>136</v>
      </c>
    </row>
    <row r="25" spans="3:4">
      <c r="C25" t="s">
        <v>137</v>
      </c>
    </row>
    <row r="26" spans="3:4">
      <c r="C26" t="s">
        <v>138</v>
      </c>
    </row>
    <row r="27" spans="3:4">
      <c r="C27" t="s">
        <v>139</v>
      </c>
    </row>
    <row r="28" spans="3:4">
      <c r="C28" t="s">
        <v>140</v>
      </c>
    </row>
    <row r="29" spans="3:4">
      <c r="C29" t="s">
        <v>141</v>
      </c>
    </row>
    <row r="30" spans="3:4">
      <c r="C30" t="s">
        <v>142</v>
      </c>
    </row>
    <row r="31" spans="3:4">
      <c r="C31" t="s">
        <v>143</v>
      </c>
    </row>
    <row r="32" spans="3:4">
      <c r="C32" t="s">
        <v>144</v>
      </c>
    </row>
    <row r="33" spans="3:3">
      <c r="C33" t="s">
        <v>145</v>
      </c>
    </row>
    <row r="34" spans="3:3">
      <c r="C34" t="s">
        <v>146</v>
      </c>
    </row>
    <row r="35" spans="3:3">
      <c r="C35" t="s">
        <v>147</v>
      </c>
    </row>
    <row r="36" spans="3:3">
      <c r="C36" t="s">
        <v>148</v>
      </c>
    </row>
    <row r="37" spans="3:3">
      <c r="C37" t="s">
        <v>149</v>
      </c>
    </row>
    <row r="38" spans="3:3">
      <c r="C38" t="s">
        <v>150</v>
      </c>
    </row>
    <row r="39" spans="3:3">
      <c r="C39" t="s">
        <v>151</v>
      </c>
    </row>
    <row r="40" spans="3:3">
      <c r="C40" t="s">
        <v>152</v>
      </c>
    </row>
    <row r="41" spans="3:3">
      <c r="C41" t="s">
        <v>153</v>
      </c>
    </row>
    <row r="42" spans="3:3">
      <c r="C42" t="s">
        <v>154</v>
      </c>
    </row>
    <row r="43" spans="3:3">
      <c r="C43" t="s">
        <v>155</v>
      </c>
    </row>
    <row r="44" spans="3:3">
      <c r="C44" t="s">
        <v>156</v>
      </c>
    </row>
    <row r="45" spans="3:3">
      <c r="C45" t="s">
        <v>157</v>
      </c>
    </row>
    <row r="46" spans="3:3">
      <c r="C46" t="s">
        <v>158</v>
      </c>
    </row>
    <row r="47" spans="3:3">
      <c r="C47" t="s">
        <v>159</v>
      </c>
    </row>
    <row r="48" spans="3:3">
      <c r="C48" t="s">
        <v>160</v>
      </c>
    </row>
    <row r="49" spans="3:3">
      <c r="C49" t="s">
        <v>161</v>
      </c>
    </row>
    <row r="50" spans="3:3">
      <c r="C50" t="s">
        <v>162</v>
      </c>
    </row>
    <row r="51" spans="3:3">
      <c r="C51" t="s">
        <v>163</v>
      </c>
    </row>
    <row r="52" spans="3:3">
      <c r="C52" t="s">
        <v>164</v>
      </c>
    </row>
    <row r="53" spans="3:3">
      <c r="C53" t="s">
        <v>165</v>
      </c>
    </row>
    <row r="54" spans="3:3">
      <c r="C54" t="s">
        <v>166</v>
      </c>
    </row>
    <row r="55" spans="3:3">
      <c r="C55" t="s">
        <v>167</v>
      </c>
    </row>
    <row r="56" spans="3:3">
      <c r="C56" t="s">
        <v>168</v>
      </c>
    </row>
    <row r="57" spans="3:3">
      <c r="C57" t="s">
        <v>169</v>
      </c>
    </row>
    <row r="58" spans="3:3">
      <c r="C58" t="s">
        <v>170</v>
      </c>
    </row>
    <row r="59" spans="3:3">
      <c r="C59" t="s">
        <v>171</v>
      </c>
    </row>
    <row r="60" spans="3:3">
      <c r="C60" t="s">
        <v>172</v>
      </c>
    </row>
    <row r="61" spans="3:3">
      <c r="C61" t="s">
        <v>173</v>
      </c>
    </row>
    <row r="62" spans="3:3">
      <c r="C62" t="s">
        <v>174</v>
      </c>
    </row>
    <row r="63" spans="3:3">
      <c r="C63" t="s">
        <v>175</v>
      </c>
    </row>
  </sheetData>
  <phoneticPr fontId="2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第31号様式</vt:lpstr>
      <vt:lpstr>筆一覧_地下水</vt:lpstr>
      <vt:lpstr>完了シート</vt:lpstr>
      <vt:lpstr>相違点一覧_工事</vt:lpstr>
      <vt:lpstr>相違点一覧_措置</vt:lpstr>
      <vt:lpstr>マスタ</vt:lpstr>
      <vt:lpstr>完了シート!Print_Area</vt:lpstr>
      <vt:lpstr>相違点一覧_工事!Print_Area</vt:lpstr>
      <vt:lpstr>相違点一覧_措置!Print_Area</vt:lpstr>
      <vt:lpstr>第31号様式!Print_Area</vt:lpstr>
      <vt:lpstr>筆一覧_地下水!Print_Area</vt:lpstr>
      <vt:lpstr>完了シート!Print_Titles</vt:lpstr>
      <vt:lpstr>相違点一覧_工事!Print_Titles</vt:lpstr>
      <vt:lpstr>相違点一覧_措置!Print_Titles</vt:lpstr>
      <vt:lpstr>筆一覧_地下水!Print_Titles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1</cp:revision>
  <dcterms:created xsi:type="dcterms:W3CDTF">2024-05-28T08:20:25Z</dcterms:created>
  <dcterms:modified xsi:type="dcterms:W3CDTF">2024-05-28T08:20:31Z</dcterms:modified>
  <cp:category/>
  <cp:contentStatus/>
</cp:coreProperties>
</file>