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398B9ADC-D7D8-4CCC-B21D-6FD0ABEEE81C}" xr6:coauthVersionLast="47" xr6:coauthVersionMax="47" xr10:uidLastSave="{00000000-0000-0000-0000-000000000000}"/>
  <bookViews>
    <workbookView xWindow="-108" yWindow="-108" windowWidth="23256" windowHeight="12576" xr2:uid="{00000000-000D-0000-FFFF-FFFF00000000}"/>
  </bookViews>
  <sheets>
    <sheet name="様式第6" sheetId="2" r:id="rId1"/>
    <sheet name="土地所有者一覧" sheetId="15" r:id="rId2"/>
    <sheet name="マスタ_地歴年表" sheetId="7" state="hidden" r:id="rId3"/>
    <sheet name="マスタ" sheetId="3" state="hidden" r:id="rId4"/>
  </sheets>
  <definedNames>
    <definedName name="_xlnm.Print_Area" localSheetId="1">土地所有者一覧!$B$1:$N$41</definedName>
    <definedName name="_xlnm.Print_Area" localSheetId="0">様式第6!$B$1:$K$50</definedName>
    <definedName name="_xlnm.Print_Titles" localSheetId="1">土地所有者一覧!$7:$8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 i="15" l="1"/>
  <c r="E52" i="15"/>
  <c r="D52" i="15"/>
  <c r="F48" i="15"/>
  <c r="E49" i="15" s="1"/>
  <c r="E48" i="15" a="1"/>
  <c r="E48" i="15" s="1"/>
  <c r="F46" i="15"/>
  <c r="E46" i="15"/>
  <c r="R38" i="15"/>
  <c r="C38" i="15"/>
  <c r="R37" i="15"/>
  <c r="C37" i="15"/>
  <c r="R36" i="15"/>
  <c r="C36" i="15"/>
  <c r="R35" i="15"/>
  <c r="C35" i="15"/>
  <c r="R34" i="15"/>
  <c r="C34" i="15"/>
  <c r="R33" i="15"/>
  <c r="C33" i="15"/>
  <c r="R32" i="15"/>
  <c r="C32" i="15"/>
  <c r="R31" i="15"/>
  <c r="C31" i="15"/>
  <c r="R30" i="15"/>
  <c r="C30" i="15"/>
  <c r="R29" i="15"/>
  <c r="C29" i="15"/>
  <c r="R28" i="15"/>
  <c r="C28" i="15"/>
  <c r="R27" i="15"/>
  <c r="C27" i="15"/>
  <c r="R26" i="15"/>
  <c r="C26" i="15"/>
  <c r="R25" i="15"/>
  <c r="C25" i="15"/>
  <c r="R24" i="15"/>
  <c r="C24" i="15"/>
  <c r="R23" i="15"/>
  <c r="C23" i="15"/>
  <c r="R22" i="15"/>
  <c r="C22" i="15"/>
  <c r="R21" i="15"/>
  <c r="C21" i="15"/>
  <c r="R20" i="15"/>
  <c r="C20" i="15"/>
  <c r="R19" i="15"/>
  <c r="C19" i="15"/>
  <c r="R18" i="15"/>
  <c r="C18" i="15"/>
  <c r="R17" i="15"/>
  <c r="C17" i="15"/>
  <c r="R16" i="15"/>
  <c r="C16" i="15"/>
  <c r="R15" i="15"/>
  <c r="C15" i="15"/>
  <c r="R14" i="15"/>
  <c r="C14" i="15"/>
  <c r="R13" i="15"/>
  <c r="C13" i="15"/>
  <c r="R12" i="15"/>
  <c r="C12" i="15"/>
  <c r="R11" i="15"/>
  <c r="C11" i="15"/>
  <c r="R10" i="15"/>
  <c r="C10" i="15"/>
  <c r="R9" i="15"/>
  <c r="C9" i="15"/>
  <c r="R6" i="15"/>
  <c r="C52" i="15" l="1"/>
  <c r="O3" i="2" s="1"/>
  <c r="E47" i="15"/>
  <c r="E17" i="2" s="1"/>
  <c r="E19" i="2"/>
  <c r="O31" i="2" l="1"/>
  <c r="O49" i="2"/>
  <c r="O48" i="2"/>
  <c r="O16" i="2"/>
  <c r="O15" i="2"/>
  <c r="O40" i="2"/>
  <c r="O39" i="2"/>
  <c r="O38" i="2"/>
  <c r="O37" i="2"/>
  <c r="O36" i="2"/>
  <c r="O41" i="2"/>
  <c r="F23" i="2"/>
  <c r="O35" i="2"/>
  <c r="O25" i="2"/>
  <c r="O27" i="2"/>
  <c r="O12" i="2"/>
  <c r="O10" i="2"/>
  <c r="O9" i="2"/>
  <c r="O8" i="2"/>
  <c r="O5" i="2"/>
  <c r="O22" i="2"/>
  <c r="O30" i="2"/>
  <c r="O24" i="2"/>
  <c r="O32" i="2"/>
  <c r="O45" i="2" l="1"/>
  <c r="O44" i="2"/>
  <c r="O43" i="2"/>
  <c r="O42" i="2"/>
  <c r="O33" i="2" l="1"/>
  <c r="O34" i="2"/>
  <c r="O28" i="2"/>
  <c r="O21" i="2"/>
  <c r="F2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000-000001000000}">
      <text>
        <r>
          <rPr>
            <sz val="9"/>
            <color indexed="81"/>
            <rFont val="MS P ゴシック"/>
            <family val="3"/>
            <charset val="128"/>
          </rPr>
          <t xml:space="preserve">分割提出の場合は届出ごとに連番などをご記入ください。
例：その１、その２
</t>
        </r>
      </text>
    </comment>
    <comment ref="H5" authorId="0" shapeId="0" xr:uid="{00000000-0006-0000-0000-000002000000}">
      <text>
        <r>
          <rPr>
            <sz val="9"/>
            <color indexed="81"/>
            <rFont val="MS P ゴシック"/>
            <family val="3"/>
            <charset val="128"/>
          </rPr>
          <t>・届出日（窓口受理日、電子申請日）又は、届出日から、過去数日以内の日付を記載してください。
・着手予定日の30日前までに提出してください。なお届出日当日は期間に算入しません。
・日付は「YYYY/MM/DD」形式でご記入ください。
（例：2023/04/01）</t>
        </r>
      </text>
    </comment>
    <comment ref="F8" authorId="0" shapeId="0" xr:uid="{00000000-0006-0000-0000-000003000000}">
      <text>
        <r>
          <rPr>
            <sz val="9"/>
            <color indexed="81"/>
            <rFont val="MS P ゴシック"/>
            <family val="3"/>
            <charset val="128"/>
          </rPr>
          <t>届出者が法人である場合は所在地、個人である場合は住所を記入してください。</t>
        </r>
      </text>
    </comment>
    <comment ref="F9" authorId="0" shapeId="0" xr:uid="{00000000-0006-0000-0000-000004000000}">
      <text>
        <r>
          <rPr>
            <sz val="9"/>
            <color indexed="81"/>
            <rFont val="MS P ゴシック"/>
            <family val="3"/>
            <charset val="128"/>
          </rPr>
          <t>届出者が法人の場合のみ、法人名を記入してください。</t>
        </r>
      </text>
    </comment>
    <comment ref="F10" authorId="0" shapeId="0" xr:uid="{00000000-0006-0000-0000-000005000000}">
      <text>
        <r>
          <rPr>
            <sz val="9"/>
            <color indexed="81"/>
            <rFont val="MS P ゴシック"/>
            <family val="3"/>
            <charset val="128"/>
          </rPr>
          <t>・届出者が法人である場合には、役職及び氏名を、個人の場合は個人名を記入してください。
・なお、法人の場合において代表者以外が届出者となる場合には、その者が届出権限を有していることが確認できる資料を別途添付してください。</t>
        </r>
      </text>
    </comment>
    <comment ref="D12" authorId="0" shapeId="0" xr:uid="{00000000-0006-0000-0000-000006000000}">
      <text>
        <r>
          <rPr>
            <sz val="9"/>
            <color indexed="81"/>
            <rFont val="MS P ゴシック"/>
            <family val="3"/>
            <charset val="128"/>
          </rPr>
          <t>・法第3条第1項ただし書きを受けた土地における900m2以上の形質の変更では、第3条第7項になります。
・リストより選択してください。</t>
        </r>
      </text>
    </comment>
    <comment ref="E15" authorId="0" shapeId="0" xr:uid="{00000000-0006-0000-0000-000007000000}">
      <text>
        <r>
          <rPr>
            <sz val="9"/>
            <color indexed="81"/>
            <rFont val="MS P ゴシック"/>
            <family val="3"/>
            <charset val="128"/>
          </rPr>
          <t>・リストより選択してください。
・区市町村が異なる場合は左側の展開ボタンより追加行を表示してご記入ください。</t>
        </r>
      </text>
    </comment>
    <comment ref="F15" authorId="0" shapeId="0" xr:uid="{00000000-0006-0000-0000-000008000000}">
      <text>
        <r>
          <rPr>
            <sz val="9"/>
            <color indexed="81"/>
            <rFont val="MS P ゴシック"/>
            <family val="3"/>
            <charset val="128"/>
          </rPr>
          <t>複数の所在地を入力する場合は「、」で区切って、セル内に列挙してください。</t>
        </r>
      </text>
    </comment>
    <comment ref="E17" authorId="0" shapeId="0" xr:uid="{00000000-0006-0000-0000-000009000000}">
      <text>
        <r>
          <rPr>
            <sz val="9"/>
            <color indexed="81"/>
            <rFont val="MS P ゴシック"/>
            <family val="3"/>
            <charset val="128"/>
          </rPr>
          <t>シート「土地所有者一覧」よりご記入ください。</t>
        </r>
      </text>
    </comment>
    <comment ref="E19" authorId="0" shapeId="0" xr:uid="{00000000-0006-0000-0000-00000A000000}">
      <text>
        <r>
          <rPr>
            <sz val="9"/>
            <color indexed="81"/>
            <rFont val="MS P ゴシック"/>
            <family val="3"/>
            <charset val="128"/>
          </rPr>
          <t>シート「土地所有者一覧」よりご記入ください。</t>
        </r>
      </text>
    </comment>
    <comment ref="C21" authorId="0" shapeId="0" xr:uid="{00000000-0006-0000-0000-00000B000000}">
      <text>
        <r>
          <rPr>
            <sz val="9"/>
            <color indexed="81"/>
            <rFont val="MS P ゴシック"/>
            <family val="3"/>
            <charset val="128"/>
          </rPr>
          <t xml:space="preserve">分割提出の場合は、左側のグループを展開して全体面積と今回提出面積がわかるように記入してください。
</t>
        </r>
      </text>
    </comment>
    <comment ref="F21" authorId="0" shapeId="0" xr:uid="{00000000-0006-0000-0000-00000C000000}">
      <text>
        <r>
          <rPr>
            <sz val="9"/>
            <color indexed="81"/>
            <rFont val="MS P ゴシック"/>
            <family val="3"/>
            <charset val="128"/>
          </rPr>
          <t>「土地の形質の変更の対象となる土地の所在地」の面積を記入してください。</t>
        </r>
      </text>
    </comment>
    <comment ref="F22" authorId="0" shapeId="0" xr:uid="{00000000-0006-0000-0000-00000D000000}">
      <text>
        <r>
          <rPr>
            <sz val="9"/>
            <color indexed="81"/>
            <rFont val="MS P ゴシック"/>
            <family val="3"/>
            <charset val="128"/>
          </rPr>
          <t>盛土のみを行う土地の面積は除いて記入してください。</t>
        </r>
      </text>
    </comment>
    <comment ref="H22" authorId="0" shapeId="0" xr:uid="{00000000-0006-0000-0000-00000E000000}">
      <text>
        <r>
          <rPr>
            <sz val="9"/>
            <color indexed="81"/>
            <rFont val="MS P ゴシック"/>
            <family val="3"/>
            <charset val="128"/>
          </rPr>
          <t>・土地面積の算出根拠を記入してください。
・リスト選択または直接入力により記入してください。</t>
        </r>
      </text>
    </comment>
    <comment ref="F23" authorId="0" shapeId="0" xr:uid="{00000000-0006-0000-0000-00000F000000}">
      <text>
        <r>
          <rPr>
            <sz val="9"/>
            <color indexed="81"/>
            <rFont val="MS P ゴシック"/>
            <family val="3"/>
            <charset val="128"/>
          </rPr>
          <t>掘削深度又は杭深度のうちより深い方を最大改変深度として表示します。</t>
        </r>
      </text>
    </comment>
    <comment ref="H24" authorId="0" shapeId="0" xr:uid="{00000000-0006-0000-0000-000010000000}">
      <text>
        <r>
          <rPr>
            <sz val="9"/>
            <color indexed="81"/>
            <rFont val="MS P ゴシック"/>
            <family val="3"/>
            <charset val="128"/>
          </rPr>
          <t>杭の深さは、GLから杭底までの深さで記載をお願いします。</t>
        </r>
      </text>
    </comment>
    <comment ref="F28" authorId="0" shapeId="0" xr:uid="{00000000-0006-0000-0000-000011000000}">
      <text>
        <r>
          <rPr>
            <sz val="9"/>
            <color indexed="81"/>
            <rFont val="MS P ゴシック"/>
            <family val="3"/>
            <charset val="128"/>
          </rPr>
          <t>盛土のみを行う土地の面積は除いて記入してください。</t>
        </r>
      </text>
    </comment>
    <comment ref="F29" authorId="0" shapeId="0" xr:uid="{00000000-0006-0000-0000-000012000000}">
      <text>
        <r>
          <rPr>
            <sz val="9"/>
            <color indexed="81"/>
            <rFont val="MS P ゴシック"/>
            <family val="3"/>
            <charset val="128"/>
          </rPr>
          <t>掘削深度又は杭深度のうちより深い方を最大改変深度として表示します。</t>
        </r>
      </text>
    </comment>
    <comment ref="H30" authorId="0" shapeId="0" xr:uid="{00000000-0006-0000-0000-000013000000}">
      <text>
        <r>
          <rPr>
            <sz val="9"/>
            <color indexed="81"/>
            <rFont val="MS P ゴシック"/>
            <family val="3"/>
            <charset val="128"/>
          </rPr>
          <t>杭の深さは、GLから杭底までの深さで記載をお願いします。</t>
        </r>
      </text>
    </comment>
    <comment ref="E31" authorId="0" shapeId="0" xr:uid="{00000000-0006-0000-0000-000014000000}">
      <text>
        <r>
          <rPr>
            <sz val="9"/>
            <color indexed="81"/>
            <rFont val="MS P ゴシック"/>
            <family val="3"/>
            <charset val="128"/>
          </rPr>
          <t>・リスト選択または自由入力より記入してください。</t>
        </r>
      </text>
    </comment>
    <comment ref="E32" authorId="0" shapeId="0" xr:uid="{00000000-0006-0000-0000-000015000000}">
      <text>
        <r>
          <rPr>
            <sz val="9"/>
            <color indexed="81"/>
            <rFont val="MS P ゴシック"/>
            <family val="3"/>
            <charset val="128"/>
          </rPr>
          <t>・届出日から30日以降で、最初に土地の形質の変更を行う日を記入します。
・「YYYY/MM/DD」形式で記入してください。
（例：2023/04/01）</t>
        </r>
      </text>
    </comment>
    <comment ref="C33" authorId="0" shapeId="0" xr:uid="{00000000-0006-0000-0000-000016000000}">
      <text>
        <r>
          <rPr>
            <sz val="9"/>
            <color indexed="81"/>
            <rFont val="MS P ゴシック"/>
            <family val="3"/>
            <charset val="128"/>
          </rPr>
          <t xml:space="preserve">法第３条第７項の届出の場合は、必ず記入してください。
</t>
        </r>
      </text>
    </comment>
    <comment ref="E33" authorId="0" shapeId="0" xr:uid="{00000000-0006-0000-0000-000017000000}">
      <text>
        <r>
          <rPr>
            <sz val="9"/>
            <color indexed="81"/>
            <rFont val="MS P ゴシック"/>
            <family val="3"/>
            <charset val="128"/>
          </rPr>
          <t>複数入力の場合は、左側の展開ボタンより追加行を表示してご記入ください。</t>
        </r>
      </text>
    </comment>
    <comment ref="E36" authorId="0" shapeId="0" xr:uid="{00000000-0006-0000-0000-000018000000}">
      <text>
        <r>
          <rPr>
            <sz val="9"/>
            <color indexed="81"/>
            <rFont val="MS P ゴシック"/>
            <family val="3"/>
            <charset val="128"/>
          </rPr>
          <t>リストより選択してください。</t>
        </r>
      </text>
    </comment>
    <comment ref="F36" authorId="0" shapeId="0" xr:uid="{00000000-0006-0000-0000-000019000000}">
      <text>
        <r>
          <rPr>
            <sz val="9"/>
            <color indexed="81"/>
            <rFont val="MS P ゴシック"/>
            <family val="3"/>
            <charset val="128"/>
          </rPr>
          <t>複数入力の場合は、左側の展開ボタンより追加行を表示してご記入ください。</t>
        </r>
      </text>
    </comment>
    <comment ref="E37" authorId="0" shapeId="0" xr:uid="{00000000-0006-0000-0000-00001A000000}">
      <text>
        <r>
          <rPr>
            <sz val="9"/>
            <color indexed="81"/>
            <rFont val="MS P ゴシック"/>
            <family val="3"/>
            <charset val="128"/>
          </rPr>
          <t>リストより選択してください。</t>
        </r>
      </text>
    </comment>
    <comment ref="F37" authorId="0" shapeId="0" xr:uid="{00000000-0006-0000-0000-00001B000000}">
      <text>
        <r>
          <rPr>
            <sz val="9"/>
            <color indexed="81"/>
            <rFont val="MS P ゴシック"/>
            <family val="3"/>
            <charset val="128"/>
          </rPr>
          <t>複数入力の場合は、左側の展開ボタンより追加行を表示してご記入ください。</t>
        </r>
      </text>
    </comment>
    <comment ref="C42" authorId="0" shapeId="0" xr:uid="{00000000-0006-0000-0000-00001C000000}">
      <text>
        <r>
          <rPr>
            <sz val="9"/>
            <color indexed="81"/>
            <rFont val="MS P ゴシック"/>
            <family val="3"/>
            <charset val="128"/>
          </rPr>
          <t>・法第４条１項の届出であって、改変面積が900㎡以上、3000㎡未満の場合は、必ず入力してください。
・現に操業中の施設の場合、法第3条第1項に基づくただし書きの確認を実施中の場合は、必ず入力してください。</t>
        </r>
      </text>
    </comment>
    <comment ref="B47" authorId="0" shapeId="0" xr:uid="{00000000-0006-0000-0000-00001D000000}">
      <text>
        <r>
          <rPr>
            <sz val="9"/>
            <color indexed="81"/>
            <rFont val="MS P ゴシック"/>
            <family val="3"/>
            <charset val="128"/>
          </rPr>
          <t>・担当者（届出者と同じ組織に属する者に限る。）の連絡先を記載してください。
・また、届出者と異なる組織に属する者で届出書の内容が分かる者の連絡先は必要に応じて併記してください。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 authorId="0" shapeId="0" xr:uid="{9EED55C4-7DC4-401A-90E9-B25C6B2FABAF}">
      <text>
        <r>
          <rPr>
            <sz val="9"/>
            <color indexed="81"/>
            <rFont val="MS P ゴシック"/>
            <family val="3"/>
            <charset val="128"/>
          </rPr>
          <t>・日付は「YYYY/MM/DD」形式でご記入ください。
（例：2023/04/01）</t>
        </r>
      </text>
    </comment>
    <comment ref="D7" authorId="0" shapeId="0" xr:uid="{55C5B836-314F-433C-9E5B-C5A446021B1F}">
      <text>
        <r>
          <rPr>
            <sz val="9"/>
            <color indexed="81"/>
            <rFont val="MS P ゴシック"/>
            <family val="3"/>
            <charset val="128"/>
          </rPr>
          <t>リストより選択してください。</t>
        </r>
      </text>
    </comment>
    <comment ref="E7" authorId="0" shapeId="0" xr:uid="{D9A3F2DA-A36B-4EB1-AF83-40ADD04AE294}">
      <text>
        <r>
          <rPr>
            <sz val="9"/>
            <color indexed="81"/>
            <rFont val="MS P ゴシック"/>
            <family val="3"/>
            <charset val="128"/>
          </rPr>
          <t xml:space="preserve">左から「区市町村名」「町名」「丁目名」「番地名」を入力してください。
区市町村
・リストより選択してください。
</t>
        </r>
      </text>
    </comment>
    <comment ref="I7" authorId="0" shapeId="0" xr:uid="{DA63B8DB-6023-42BC-9901-7F5EA00FA881}">
      <text>
        <r>
          <rPr>
            <sz val="9"/>
            <color indexed="81"/>
            <rFont val="MS P ゴシック"/>
            <family val="3"/>
            <charset val="128"/>
          </rPr>
          <t>無地番、道、水の場合は、「届出種別」と「区市町村」と「無地番道水」へ記入してください。その他項目の入力は不要です。</t>
        </r>
      </text>
    </comment>
    <comment ref="J7" authorId="0" shapeId="0" xr:uid="{D23FBEFB-E774-4EA9-87E8-CD4893770E4F}">
      <text>
        <r>
          <rPr>
            <sz val="9"/>
            <color indexed="81"/>
            <rFont val="MS P ゴシック"/>
            <family val="3"/>
            <charset val="128"/>
          </rPr>
          <t>・一部の土地が対象となる場合は「一部」を選択してください。
・リストより選択してください。</t>
        </r>
      </text>
    </comment>
    <comment ref="K7" authorId="0" shapeId="0" xr:uid="{289041E5-B826-43B0-8BF3-A1EC461829C3}">
      <text>
        <r>
          <rPr>
            <sz val="9"/>
            <color indexed="81"/>
            <rFont val="MS P ゴシック"/>
            <family val="3"/>
            <charset val="128"/>
          </rPr>
          <t>・土地所有者等が個人の場合は住所を記載せず「－」と記入してください。
・土地所有者等が行政（国、地方公共団体）の場合は住所を記載せず「－」と記入してください。</t>
        </r>
      </text>
    </comment>
    <comment ref="L7" authorId="0" shapeId="0" xr:uid="{58087701-70C6-4B07-BA09-8D8F3DC7CBFA}">
      <text>
        <r>
          <rPr>
            <sz val="9"/>
            <color indexed="81"/>
            <rFont val="MS P ゴシック"/>
            <family val="3"/>
            <charset val="128"/>
          </rPr>
          <t>・土地所有者等が個人の場合は一覧表上では個人名を記載せず「個人」と記入してください。
・土地所有者等が行政の場合は行政機関名を記入してください。</t>
        </r>
      </text>
    </comment>
    <comment ref="M7" authorId="0" shapeId="0" xr:uid="{A86AD9D6-2BA9-41E1-B7BA-F204B263403F}">
      <text>
        <r>
          <rPr>
            <sz val="9"/>
            <color indexed="81"/>
            <rFont val="MS P ゴシック"/>
            <family val="3"/>
            <charset val="128"/>
          </rPr>
          <t xml:space="preserve">・地番ごとの掘削権原者(土地所有者等)が分かる根拠資料をリストから選択又は自由入力し、別冊資料にその根拠資料を添付してください。
・「土地所有者等の住所」及び「氏名」には、この根拠資料により特定される者の住所及び氏名を記載してください。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<sst xmlns="http://schemas.openxmlformats.org/spreadsheetml/2006/main" count="476" uniqueCount="255">
  <si>
    <t>様式第六（第二十一条の二第一項、第二十三条第一項関係）</t>
    <phoneticPr fontId="20"/>
  </si>
  <si>
    <t>エラーチェック</t>
    <phoneticPr fontId="20"/>
  </si>
  <si>
    <t>チェック項目</t>
    <rPh sb="4" eb="6">
      <t>コウモク</t>
    </rPh>
    <phoneticPr fontId="20"/>
  </si>
  <si>
    <t>結果</t>
    <rPh sb="0" eb="2">
      <t>ケッカ</t>
    </rPh>
    <phoneticPr fontId="20"/>
  </si>
  <si>
    <t>一定の規模以上の土地の形質の変更届出書</t>
    <phoneticPr fontId="20"/>
  </si>
  <si>
    <t>条件必須</t>
    <rPh sb="0" eb="2">
      <t>ジョウケン</t>
    </rPh>
    <rPh sb="2" eb="4">
      <t>ヒッス</t>
    </rPh>
    <phoneticPr fontId="20"/>
  </si>
  <si>
    <t>分割提出の場合は届出ごとに連番などをご記入ください。例：その１、その２</t>
    <phoneticPr fontId="20"/>
  </si>
  <si>
    <t>必須</t>
    <rPh sb="0" eb="2">
      <t>ヒッス</t>
    </rPh>
    <phoneticPr fontId="20"/>
  </si>
  <si>
    <t>届出日（窓口受理日、電子申請日）又は、届出日から、過去数日以内の日付を記載してください。着手予定日の 30日前までに提出してください。なお届出日当日は期間に算入しません。</t>
    <phoneticPr fontId="20"/>
  </si>
  <si>
    <t>東京都知事</t>
    <rPh sb="0" eb="3">
      <t>トウキョウト</t>
    </rPh>
    <rPh sb="3" eb="5">
      <t>チジ</t>
    </rPh>
    <phoneticPr fontId="20"/>
  </si>
  <si>
    <t>殿</t>
    <rPh sb="0" eb="1">
      <t>ドノ</t>
    </rPh>
    <phoneticPr fontId="20"/>
  </si>
  <si>
    <t>届出者</t>
    <rPh sb="0" eb="3">
      <t>トドケデシャ</t>
    </rPh>
    <phoneticPr fontId="20"/>
  </si>
  <si>
    <t>届出者が法人である場合は所在地、個人である場合は住所を記入してください。</t>
  </si>
  <si>
    <t>届出者が法人の場合のみ、法人名を記入してください。</t>
  </si>
  <si>
    <t>届出者が法人である場合には、役職及び氏名を、個人の場合は個人名を記入してください。なお、法人の場合において代表者以外が届出者となる場合には、その者が届出権限を有していることが確認できる資料を別途添付してください。</t>
    <phoneticPr fontId="20"/>
  </si>
  <si>
    <t>　土壌汚染対策法</t>
    <phoneticPr fontId="20"/>
  </si>
  <si>
    <t>の規定により、一定の規模以上の土地の形質の変更</t>
    <phoneticPr fontId="20"/>
  </si>
  <si>
    <t>法第3条第1項ただし書きを受けた土地における900m2以上の形質の変更では、第3条第7項になります。</t>
  </si>
  <si>
    <t>について、次のとおり届け出ます。</t>
    <phoneticPr fontId="20"/>
  </si>
  <si>
    <t>土地の形質の変更の対象となる土地の所在地</t>
    <phoneticPr fontId="20"/>
  </si>
  <si>
    <t>新宿区</t>
  </si>
  <si>
    <t>（住居表示）</t>
    <phoneticPr fontId="20"/>
  </si>
  <si>
    <t>区市町村：区市町村が異なる場合は下の行に入力してください。町丁目：複数の所在地を入力する場合は「、」で区切って、セル内に列挙してください。</t>
    <phoneticPr fontId="20"/>
  </si>
  <si>
    <t>条件必須</t>
    <rPh sb="0" eb="4">
      <t>ジョウケンヒッス</t>
    </rPh>
    <phoneticPr fontId="20"/>
  </si>
  <si>
    <t>（地番）</t>
    <phoneticPr fontId="20"/>
  </si>
  <si>
    <t>編集不可</t>
    <rPh sb="0" eb="2">
      <t>ヘンシュウ</t>
    </rPh>
    <rPh sb="2" eb="4">
      <t>フカ</t>
    </rPh>
    <phoneticPr fontId="20"/>
  </si>
  <si>
    <t>シート「土地所有者一覧」よりご記入ください。</t>
    <rPh sb="15" eb="17">
      <t>キニュウ</t>
    </rPh>
    <phoneticPr fontId="20"/>
  </si>
  <si>
    <t>※詳細は別紙「当該土地の所有者等の所在が明らかとなる書面」のとおり</t>
    <phoneticPr fontId="20"/>
  </si>
  <si>
    <t>土地の形質の変更の場所</t>
    <phoneticPr fontId="20"/>
  </si>
  <si>
    <t>土地の形質の変更の対象となる土地の面積及び当該土地の形質の変更に係る部分の深さ</t>
  </si>
  <si>
    <t>全体形質変更面積</t>
    <rPh sb="0" eb="2">
      <t>ゼンタイ</t>
    </rPh>
    <rPh sb="2" eb="4">
      <t>ケイシツ</t>
    </rPh>
    <rPh sb="4" eb="6">
      <t>ヘンコウ</t>
    </rPh>
    <rPh sb="6" eb="8">
      <t>メンセキ</t>
    </rPh>
    <phoneticPr fontId="1"/>
  </si>
  <si>
    <t>㎡</t>
    <phoneticPr fontId="20"/>
  </si>
  <si>
    <t>算出根拠</t>
    <phoneticPr fontId="20"/>
  </si>
  <si>
    <t>「土地の形質の変更の対象となる土地の所在地」の面積を記入してください。</t>
    <phoneticPr fontId="20"/>
  </si>
  <si>
    <t>（うち掘削部分面積</t>
    <rPh sb="3" eb="5">
      <t>クッサク</t>
    </rPh>
    <rPh sb="5" eb="7">
      <t>ブブン</t>
    </rPh>
    <rPh sb="7" eb="9">
      <t>メンセキ</t>
    </rPh>
    <phoneticPr fontId="1"/>
  </si>
  <si>
    <t>㎡）</t>
    <phoneticPr fontId="20"/>
  </si>
  <si>
    <t>実測面積</t>
  </si>
  <si>
    <t>盛土のみを行う土地の面積は除いて記入してください。土地面積の算出根拠を記入します。</t>
    <phoneticPr fontId="20"/>
  </si>
  <si>
    <t>最大改変深度</t>
    <rPh sb="0" eb="2">
      <t>サイダイ</t>
    </rPh>
    <rPh sb="2" eb="4">
      <t>カイヘン</t>
    </rPh>
    <rPh sb="4" eb="6">
      <t>シンド</t>
    </rPh>
    <phoneticPr fontId="1"/>
  </si>
  <si>
    <t>ｍ</t>
    <phoneticPr fontId="20"/>
  </si>
  <si>
    <t>編集不可</t>
    <rPh sb="0" eb="4">
      <t>ヘンシュウフカ</t>
    </rPh>
    <phoneticPr fontId="20"/>
  </si>
  <si>
    <t>掘削深度又は杭深度のうちより深い方を最大改変深度として表示します</t>
    <rPh sb="2" eb="4">
      <t>シンド</t>
    </rPh>
    <rPh sb="4" eb="5">
      <t>マタ</t>
    </rPh>
    <rPh sb="7" eb="9">
      <t>シンド</t>
    </rPh>
    <rPh sb="20" eb="22">
      <t>カイヘン</t>
    </rPh>
    <rPh sb="27" eb="29">
      <t>ヒョウジ</t>
    </rPh>
    <phoneticPr fontId="20"/>
  </si>
  <si>
    <t>（掘削深度、杭深度</t>
    <rPh sb="3" eb="5">
      <t>シンド</t>
    </rPh>
    <phoneticPr fontId="1"/>
  </si>
  <si>
    <t>ｍ、</t>
    <phoneticPr fontId="20"/>
  </si>
  <si>
    <t>ｍ）</t>
    <phoneticPr fontId="20"/>
  </si>
  <si>
    <t>杭の深さは、GLから杭底までの深さで記載をお願いします。</t>
    <phoneticPr fontId="20"/>
  </si>
  <si>
    <t>分割提出の場合は、左側のグループを展開して今回届出分に係る情報を記入してください。</t>
    <phoneticPr fontId="20"/>
  </si>
  <si>
    <t>※今回届出分に係る情報は以下のとおり（分割提出の場合のみ記入）</t>
    <rPh sb="1" eb="6">
      <t>コンカイトドケデブン</t>
    </rPh>
    <rPh sb="7" eb="8">
      <t>カカ</t>
    </rPh>
    <rPh sb="9" eb="11">
      <t>ジョウホウ</t>
    </rPh>
    <rPh sb="12" eb="14">
      <t>イカ</t>
    </rPh>
    <phoneticPr fontId="20"/>
  </si>
  <si>
    <t>今回届出面積</t>
    <phoneticPr fontId="1"/>
  </si>
  <si>
    <t>盛土のみを行う土地の面積は除いて記入してください。</t>
    <phoneticPr fontId="20"/>
  </si>
  <si>
    <t>最大改変深度
　※今回届出分</t>
    <rPh sb="0" eb="2">
      <t>サイダイ</t>
    </rPh>
    <rPh sb="2" eb="4">
      <t>カイヘン</t>
    </rPh>
    <rPh sb="4" eb="6">
      <t>シンド</t>
    </rPh>
    <rPh sb="9" eb="14">
      <t>コンカイトドケデブン</t>
    </rPh>
    <phoneticPr fontId="1"/>
  </si>
  <si>
    <t>受理期限</t>
    <rPh sb="0" eb="2">
      <t>ジュリ</t>
    </rPh>
    <rPh sb="2" eb="4">
      <t>キゲン</t>
    </rPh>
    <phoneticPr fontId="20"/>
  </si>
  <si>
    <t>届出日から30日以降で、最初に土地の形質の変更を行う日を記入します。</t>
    <phoneticPr fontId="20"/>
  </si>
  <si>
    <t>土地の形質の変更の着手予定日</t>
  </si>
  <si>
    <t>必ず記入してください。</t>
    <phoneticPr fontId="20"/>
  </si>
  <si>
    <t>法第３条第１項のただし書の確認を受けた土地において法第３条第７項の規定による土地の形質の変更をする場合</t>
  </si>
  <si>
    <t>工場又は事業場の名称</t>
    <phoneticPr fontId="20"/>
  </si>
  <si>
    <t>法第３条第７項の届出の場合は、必ず記入してください。</t>
    <phoneticPr fontId="20"/>
  </si>
  <si>
    <t>工場又は事業場の敷地であった土地の所在地</t>
    <phoneticPr fontId="20"/>
  </si>
  <si>
    <t>現に有害物質使用特定施設等が設置されている工場又は事業場の敷地において法第４条第１項の規定による土地の形質の変更をする場合</t>
  </si>
  <si>
    <t>有害物質使用特定施設が設置されている工場又は事業場の名称</t>
    <phoneticPr fontId="20"/>
  </si>
  <si>
    <t>法第４条１項の届出であって、改変面積が900㎡以上、3000㎡未満の場合は、必ず入力してください。現に操業中の施設の場合、法第3条第1項に基づくただし書きの確認を実施中の場合は、必ず入力してください。</t>
    <phoneticPr fontId="20"/>
  </si>
  <si>
    <t>有害物質使用特定施設の種類</t>
  </si>
  <si>
    <t>有害物質使用特定施設の設置場所</t>
  </si>
  <si>
    <t>特定有害物質の種類</t>
  </si>
  <si>
    <t>連絡先</t>
    <phoneticPr fontId="20"/>
  </si>
  <si>
    <t>所　　属</t>
  </si>
  <si>
    <t>氏　　名</t>
    <phoneticPr fontId="20"/>
  </si>
  <si>
    <t>電話番号</t>
    <phoneticPr fontId="20"/>
  </si>
  <si>
    <t>電子メールアドレス</t>
    <phoneticPr fontId="20"/>
  </si>
  <si>
    <t>担当者（届出者と同じ組織に属する者に限る。）の連絡先を記載してください。</t>
  </si>
  <si>
    <t>また、届出者と異なる組織に属する者で届出書の内容が分かる者の連絡先は必要に応じて併記してください。</t>
  </si>
  <si>
    <t>備考　この用紙の大きさは、日本産業規格Ａ４とすること。</t>
    <phoneticPr fontId="20"/>
  </si>
  <si>
    <t>なお、連絡先の名前と返送用封筒の宛名が異なる場合には、送り状等にその旨を記載してください。</t>
  </si>
  <si>
    <t xml:space="preserve">当該土地の所有者等の所在が明らかとなる書面（土地の形質の変更の場所に関する地番、土地所有者一覧表）                                                                                    </t>
    <phoneticPr fontId="20"/>
  </si>
  <si>
    <t>※本報告で調査報告する範囲の地番をすべて記入してください。（敷地の全地番の記載は不要です。）</t>
    <rPh sb="37" eb="39">
      <t>キサイ</t>
    </rPh>
    <rPh sb="40" eb="42">
      <t>フヨウ</t>
    </rPh>
    <phoneticPr fontId="20"/>
  </si>
  <si>
    <t>※本届出で土地の形質の変更を行う地番について「届出種別」に「今回届出」を選択してください（全地番を対象とする場合は</t>
    <rPh sb="23" eb="27">
      <t>トドケデシュベツ</t>
    </rPh>
    <rPh sb="30" eb="34">
      <t>コンカイトドケデ</t>
    </rPh>
    <rPh sb="36" eb="38">
      <t>センタク</t>
    </rPh>
    <phoneticPr fontId="20"/>
  </si>
  <si>
    <t>　全ての地番に、一部の地番を対象とする場合は今回の届出対象の地番にのみ「今回届出」を選択してください。）。</t>
    <rPh sb="8" eb="10">
      <t>イチブ</t>
    </rPh>
    <rPh sb="11" eb="13">
      <t>チバン</t>
    </rPh>
    <rPh sb="14" eb="16">
      <t>タイショウ</t>
    </rPh>
    <rPh sb="19" eb="21">
      <t>バアイ</t>
    </rPh>
    <phoneticPr fontId="20"/>
  </si>
  <si>
    <t>※記載行が足りない場合は30番目の行をコピーして行を追加してください。</t>
    <rPh sb="1" eb="3">
      <t>キサイ</t>
    </rPh>
    <rPh sb="3" eb="4">
      <t>ギョウ</t>
    </rPh>
    <rPh sb="5" eb="6">
      <t>タ</t>
    </rPh>
    <rPh sb="9" eb="11">
      <t>バアイ</t>
    </rPh>
    <rPh sb="14" eb="16">
      <t>バンメ</t>
    </rPh>
    <rPh sb="17" eb="18">
      <t>ギョウ</t>
    </rPh>
    <rPh sb="24" eb="25">
      <t>ギョウ</t>
    </rPh>
    <rPh sb="26" eb="28">
      <t>ツイカ</t>
    </rPh>
    <phoneticPr fontId="20"/>
  </si>
  <si>
    <t>届出のために確認を行った日：</t>
    <rPh sb="0" eb="2">
      <t>トドケデ</t>
    </rPh>
    <rPh sb="6" eb="8">
      <t>カクニン</t>
    </rPh>
    <rPh sb="9" eb="10">
      <t>オコナ</t>
    </rPh>
    <rPh sb="12" eb="13">
      <t>ヒ</t>
    </rPh>
    <phoneticPr fontId="20"/>
  </si>
  <si>
    <t>連番</t>
    <rPh sb="0" eb="2">
      <t>レンバン</t>
    </rPh>
    <phoneticPr fontId="20"/>
  </si>
  <si>
    <t>届出種別</t>
    <rPh sb="0" eb="4">
      <t>トドケデシュベツ</t>
    </rPh>
    <phoneticPr fontId="20"/>
  </si>
  <si>
    <t>地番</t>
    <rPh sb="0" eb="2">
      <t>チバン</t>
    </rPh>
    <phoneticPr fontId="20"/>
  </si>
  <si>
    <t>一部</t>
    <rPh sb="0" eb="2">
      <t>イチブ</t>
    </rPh>
    <phoneticPr fontId="20"/>
  </si>
  <si>
    <t>土地所有者等の住所</t>
    <rPh sb="0" eb="2">
      <t>トチ</t>
    </rPh>
    <rPh sb="2" eb="5">
      <t>ショユウシャ</t>
    </rPh>
    <rPh sb="5" eb="6">
      <t>トウ</t>
    </rPh>
    <rPh sb="7" eb="9">
      <t>ジュウショ</t>
    </rPh>
    <phoneticPr fontId="20"/>
  </si>
  <si>
    <t>氏名</t>
    <rPh sb="0" eb="2">
      <t>シメイ</t>
    </rPh>
    <phoneticPr fontId="20"/>
  </si>
  <si>
    <t>所有者等の所在
が明らかとなる
根拠資料</t>
    <phoneticPr fontId="20"/>
  </si>
  <si>
    <t>区市町村</t>
    <phoneticPr fontId="20"/>
  </si>
  <si>
    <t>町</t>
    <phoneticPr fontId="20"/>
  </si>
  <si>
    <t>丁目</t>
    <phoneticPr fontId="20"/>
  </si>
  <si>
    <t>番地</t>
    <phoneticPr fontId="20"/>
  </si>
  <si>
    <t>整合性</t>
    <rPh sb="0" eb="3">
      <t>セイゴウセイ</t>
    </rPh>
    <phoneticPr fontId="20"/>
  </si>
  <si>
    <t>左から「区市町村名」「町名」「丁目名」「番地名」を入力してください。</t>
    <phoneticPr fontId="20"/>
  </si>
  <si>
    <t>登記事項証明書</t>
  </si>
  <si>
    <t>一部の土地が対象となる場合は「一部」を選択してください。</t>
  </si>
  <si>
    <t>土地所有者等が個人の場合は一覧表上では個人名を記載せず「個人」と記入してください。</t>
  </si>
  <si>
    <t>土地売買契約書</t>
  </si>
  <si>
    <t>地番ごとの掘削権原者(土地所有者等)が分かる根拠資料をリストから選択又は自由入力し、別冊資料にその根拠資料を添付してください。</t>
  </si>
  <si>
    <t>道路管理台帳</t>
  </si>
  <si>
    <t>「土地所有者等の住所」及び「氏名」には、この根拠資料により特定される者の住所及び氏名を記載してください。</t>
  </si>
  <si>
    <t>この行より上に行を追加してください。</t>
    <phoneticPr fontId="20"/>
  </si>
  <si>
    <t>（日本産業規格Ａ列４番）</t>
    <phoneticPr fontId="20"/>
  </si>
  <si>
    <t>以下関数定義</t>
    <rPh sb="0" eb="6">
      <t>イカカンスウテイギ</t>
    </rPh>
    <phoneticPr fontId="20"/>
  </si>
  <si>
    <t>用途</t>
    <rPh sb="0" eb="2">
      <t>ヨウト</t>
    </rPh>
    <phoneticPr fontId="20"/>
  </si>
  <si>
    <t>理由・根拠</t>
    <rPh sb="0" eb="2">
      <t>リユウ</t>
    </rPh>
    <rPh sb="3" eb="5">
      <t>コンキョ</t>
    </rPh>
    <phoneticPr fontId="20"/>
  </si>
  <si>
    <t>対象地の土地利用の状況</t>
  </si>
  <si>
    <t>改変対象地の土地利用の状況</t>
    <rPh sb="0" eb="4">
      <t>カイヘンタイショウ</t>
    </rPh>
    <phoneticPr fontId="20"/>
  </si>
  <si>
    <t>対象地の土壌汚染の可能性</t>
    <phoneticPr fontId="20"/>
  </si>
  <si>
    <t>資料の種類</t>
    <rPh sb="0" eb="2">
      <t>シリョウ</t>
    </rPh>
    <rPh sb="3" eb="5">
      <t>シュルイ</t>
    </rPh>
    <phoneticPr fontId="20"/>
  </si>
  <si>
    <t>通常</t>
    <phoneticPr fontId="20"/>
  </si>
  <si>
    <t>和暦○年○月○日付 ○環改化〇第○○○号のとおり。</t>
    <phoneticPr fontId="20"/>
  </si>
  <si>
    <t>対象地は、○○○○年と同様であった。</t>
  </si>
  <si>
    <t>改変対象地は、○○○○年と同様であった。</t>
    <phoneticPr fontId="20"/>
  </si>
  <si>
    <t>土壌汚染の可能性は考えにくい</t>
    <phoneticPr fontId="20"/>
  </si>
  <si>
    <t>12条届出【○環改化形第○○号】</t>
  </si>
  <si>
    <t>省略</t>
    <phoneticPr fontId="20"/>
  </si>
  <si>
    <t>和暦○年○月○日付 ○環改化○第○○○号のとおり。
対象地は形質変更時要届出区域（指-○○○号）に指定されている。</t>
    <phoneticPr fontId="20"/>
  </si>
  <si>
    <t>土壌汚染の可能性が考えられる</t>
    <phoneticPr fontId="20"/>
  </si>
  <si>
    <t>16条届出【○環改化搬第○○号】</t>
  </si>
  <si>
    <t>認定</t>
    <phoneticPr fontId="20"/>
  </si>
  <si>
    <t>土壌汚染の可能性が考えられるが、改変対象地の土壌汚染の可能性は考えにくい</t>
    <phoneticPr fontId="20"/>
  </si>
  <si>
    <t>工事完了報告書【○環改化完第○○号】</t>
  </si>
  <si>
    <t>措置完了報告書【○環改化完第○○号】</t>
  </si>
  <si>
    <t>地形図</t>
  </si>
  <si>
    <t>土地登記簿</t>
  </si>
  <si>
    <t>ヒアリング調査</t>
  </si>
  <si>
    <t>現況写真</t>
  </si>
  <si>
    <t>航空写真</t>
  </si>
  <si>
    <t>住宅地図</t>
  </si>
  <si>
    <t>法令</t>
    <rPh sb="0" eb="2">
      <t>ホウレイ</t>
    </rPh>
    <phoneticPr fontId="20"/>
  </si>
  <si>
    <t>算出根拠</t>
    <rPh sb="0" eb="4">
      <t>サンシュツコンキョ</t>
    </rPh>
    <phoneticPr fontId="20"/>
  </si>
  <si>
    <t>届出種別</t>
    <rPh sb="0" eb="2">
      <t>トドケデ</t>
    </rPh>
    <rPh sb="2" eb="4">
      <t>シュベツ</t>
    </rPh>
    <phoneticPr fontId="20"/>
  </si>
  <si>
    <t>区市町村</t>
    <rPh sb="0" eb="4">
      <t>クシチョウソン</t>
    </rPh>
    <phoneticPr fontId="20"/>
  </si>
  <si>
    <t>所有者等の所在が明らかとなる根拠資料</t>
    <phoneticPr fontId="20"/>
  </si>
  <si>
    <t>別紙参照</t>
    <rPh sb="0" eb="4">
      <t>ベッシサンショウ</t>
    </rPh>
    <phoneticPr fontId="20"/>
  </si>
  <si>
    <t>第３条第７項</t>
    <phoneticPr fontId="20"/>
  </si>
  <si>
    <t>今回届出</t>
    <phoneticPr fontId="20"/>
  </si>
  <si>
    <t>千代田区</t>
  </si>
  <si>
    <t>詳細は別紙「○○」のとおり</t>
    <phoneticPr fontId="20"/>
  </si>
  <si>
    <t>第４条第１項</t>
    <phoneticPr fontId="20"/>
  </si>
  <si>
    <t>登記面積</t>
  </si>
  <si>
    <t>届出済み</t>
  </si>
  <si>
    <t>中央区</t>
  </si>
  <si>
    <t>第３条第７項及び第４条第１項</t>
    <phoneticPr fontId="20"/>
  </si>
  <si>
    <t>CAD面積</t>
  </si>
  <si>
    <t>届出予定</t>
    <rPh sb="0" eb="4">
      <t>トドケデヨテイ</t>
    </rPh>
    <phoneticPr fontId="20"/>
  </si>
  <si>
    <t>港区</t>
  </si>
  <si>
    <t>道路占有許可書</t>
  </si>
  <si>
    <t>求積図</t>
  </si>
  <si>
    <t>文京区</t>
  </si>
  <si>
    <t>道路共用開始告示</t>
  </si>
  <si>
    <t>台東区</t>
  </si>
  <si>
    <t>道路区域決定告示</t>
  </si>
  <si>
    <t>墨田区</t>
  </si>
  <si>
    <t>河川管理区分図</t>
  </si>
  <si>
    <t>江東区</t>
  </si>
  <si>
    <t>河川指定告示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</si>
  <si>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</si>
  <si>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</si>
  <si>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</si>
  <si>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</si>
  <si>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</si>
  <si>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</si>
  <si>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</si>
  <si>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</si>
  <si>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</si>
  <si>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</si>
  <si>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</si>
  <si>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</si>
  <si>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</si>
  <si>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</si>
  <si>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</si>
  <si>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</si>
  <si>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</si>
  <si>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</si>
  <si>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</si>
  <si>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</si>
  <si>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</si>
  <si>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</si>
  <si>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</si>
  <si>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</si>
  <si>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</si>
  <si>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</si>
  <si>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</si>
  <si>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</si>
  <si>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</si>
  <si>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</si>
  <si>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</si>
  <si>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</si>
  <si>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</si>
  <si>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</si>
  <si>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</si>
  <si>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</si>
  <si>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</si>
  <si>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</si>
  <si>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</si>
  <si>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</si>
  <si>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</si>
  <si>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</si>
  <si>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</si>
  <si>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</si>
  <si>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</si>
  <si>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</si>
  <si>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</si>
  <si>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</si>
  <si>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</si>
  <si>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</si>
  <si>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</si>
  <si>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</si>
  <si>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</si>
  <si>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</si>
  <si>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無地番
道
水</t>
    <rPh sb="0" eb="1">
      <t>ム</t>
    </rPh>
    <rPh sb="1" eb="3">
      <t>チバン</t>
    </rPh>
    <rPh sb="4" eb="5">
      <t>ミチ</t>
    </rPh>
    <rPh sb="6" eb="7">
      <t>ミズ</t>
    </rPh>
    <phoneticPr fontId="20"/>
  </si>
  <si>
    <t>道</t>
    <rPh sb="0" eb="1">
      <t>ミチ</t>
    </rPh>
    <phoneticPr fontId="20"/>
  </si>
  <si>
    <t>無地番道水</t>
    <rPh sb="0" eb="1">
      <t>ム</t>
    </rPh>
    <rPh sb="1" eb="3">
      <t>チバン</t>
    </rPh>
    <rPh sb="3" eb="4">
      <t>ミチ</t>
    </rPh>
    <rPh sb="4" eb="5">
      <t>ミズ</t>
    </rPh>
    <phoneticPr fontId="20"/>
  </si>
  <si>
    <t>無地番</t>
    <rPh sb="0" eb="1">
      <t>ム</t>
    </rPh>
    <rPh sb="1" eb="3">
      <t>チバン</t>
    </rPh>
    <phoneticPr fontId="20"/>
  </si>
  <si>
    <t>水</t>
    <rPh sb="0" eb="1">
      <t>ミズ</t>
    </rPh>
    <phoneticPr fontId="20"/>
  </si>
  <si>
    <t>土地所有者等が個人の場合は住所を記載せず「－」と記入してください。</t>
    <phoneticPr fontId="20"/>
  </si>
  <si>
    <t>土地所有者等が行政（国、地方公共団体）の場合は住所を記載せず「－」と記入してください。</t>
    <phoneticPr fontId="20"/>
  </si>
  <si>
    <t>土地所有者等が行政の場合は行政機関名を記入してください。</t>
    <phoneticPr fontId="20"/>
  </si>
  <si>
    <t>無地番、道、水の場合は、「届出種別」と「区市町村」と「無地番道水」へ記入してください。その他項目の入力は不要です。</t>
    <rPh sb="13" eb="15">
      <t>トドケデ</t>
    </rPh>
    <rPh sb="15" eb="17">
      <t>シュベツ</t>
    </rPh>
    <rPh sb="20" eb="24">
      <t>クシチョウソン</t>
    </rPh>
    <rPh sb="27" eb="28">
      <t>ム</t>
    </rPh>
    <rPh sb="28" eb="30">
      <t>チバン</t>
    </rPh>
    <rPh sb="30" eb="31">
      <t>ミチ</t>
    </rPh>
    <rPh sb="31" eb="32">
      <t>ミズ</t>
    </rPh>
    <rPh sb="34" eb="36">
      <t>キニュウ</t>
    </rPh>
    <rPh sb="45" eb="46">
      <t>タ</t>
    </rPh>
    <rPh sb="46" eb="48">
      <t>コウモク</t>
    </rPh>
    <rPh sb="49" eb="51">
      <t>ニュウリョク</t>
    </rPh>
    <rPh sb="52" eb="54">
      <t>フヨウ</t>
    </rPh>
    <phoneticPr fontId="20"/>
  </si>
  <si>
    <t>マスタ</t>
    <phoneticPr fontId="20"/>
  </si>
  <si>
    <t>東京都○○区○○町○丁目○番○号</t>
  </si>
  <si>
    <t>株式会社○○製造</t>
  </si>
  <si>
    <t>代表取締役 ○○ ○○</t>
  </si>
  <si>
    <t>第４条第１項</t>
  </si>
  <si>
    <t>東京都△△区△△町△丁目△番△号</t>
  </si>
  <si>
    <t>株式会社○○○製造</t>
  </si>
  <si>
    <t>－</t>
  </si>
  <si>
    <t>個人</t>
  </si>
  <si>
    <t>東京都○○区○○町○丁目○番○号
東京都□□区□□町□丁目□番□号
東京都××区××町×丁目×番×号</t>
  </si>
  <si>
    <t>○○○○
□□□□
××××</t>
  </si>
  <si>
    <t>…</t>
  </si>
  <si>
    <t>今回届出</t>
  </si>
  <si>
    <t>○○町</t>
    <rPh sb="2" eb="3">
      <t>チョウ</t>
    </rPh>
    <phoneticPr fontId="20"/>
  </si>
  <si>
    <t>○丁目</t>
    <rPh sb="1" eb="3">
      <t>チョウメ</t>
    </rPh>
    <phoneticPr fontId="20"/>
  </si>
  <si>
    <t>○○番１</t>
    <rPh sb="2" eb="3">
      <t>バン</t>
    </rPh>
    <phoneticPr fontId="20"/>
  </si>
  <si>
    <t>○○番２</t>
    <rPh sb="2" eb="3">
      <t>バン</t>
    </rPh>
    <phoneticPr fontId="20"/>
  </si>
  <si>
    <t>○○番３</t>
    <rPh sb="2" eb="3">
      <t>バン</t>
    </rPh>
    <phoneticPr fontId="20"/>
  </si>
  <si>
    <t>○○番４</t>
    <rPh sb="2" eb="3">
      <t>バン</t>
    </rPh>
    <phoneticPr fontId="20"/>
  </si>
  <si>
    <t>△丁目</t>
  </si>
  <si>
    <t>××番１</t>
    <rPh sb="2" eb="3">
      <t>バン</t>
    </rPh>
    <phoneticPr fontId="20"/>
  </si>
  <si>
    <t>××番２</t>
    <rPh sb="2" eb="3">
      <t>バン</t>
    </rPh>
    <phoneticPr fontId="20"/>
  </si>
  <si>
    <t>××町</t>
    <rPh sb="2" eb="3">
      <t>マチ</t>
    </rPh>
    <phoneticPr fontId="20"/>
  </si>
  <si>
    <t>□丁目</t>
  </si>
  <si>
    <t>△△番１</t>
    <rPh sb="2" eb="3">
      <t>バン</t>
    </rPh>
    <phoneticPr fontId="20"/>
  </si>
  <si>
    <t>△△番２</t>
    <rPh sb="2" eb="3">
      <t>バン</t>
    </rPh>
    <phoneticPr fontId="20"/>
  </si>
  <si>
    <t>詳細は別紙「○○」のとおり</t>
  </si>
  <si>
    <t>株式会社○○製造 東京工場</t>
    <phoneticPr fontId="20"/>
  </si>
  <si>
    <t>65 酸又はアルカリによる表面処理施設
71の5 ﾄﾘｸﾛﾛｴﾁﾚﾝ､ﾃﾄﾗｸﾛﾛｴﾁﾚﾝ又はｼﾞｸﾛﾛﾒﾀﾝによる洗浄施設</t>
    <phoneticPr fontId="20"/>
  </si>
  <si>
    <t>○○区○町○丁目△番△</t>
    <phoneticPr fontId="20"/>
  </si>
  <si>
    <t>鉛及びその化合物
トリクロロエチレン及びその分解生成物</t>
    <phoneticPr fontId="20"/>
  </si>
  <si>
    <t>株式会社○○製造 東京工場 総務部</t>
    <phoneticPr fontId="20"/>
  </si>
  <si>
    <t>○○ ○○</t>
  </si>
  <si>
    <t>99-9999-9999</t>
  </si>
  <si>
    <t>○町○町目〇番○号</t>
    <rPh sb="8" eb="9">
      <t>ゴウ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</si>
</sst>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quot;）&quot;"/>
    <numFmt numFmtId="177" formatCode="[$-411]ggge&quot;年&quot;m&quot;月&quot;d&quot;日&quot;;@"/>
    <numFmt numFmtId="178" formatCode="#,##0.0;[Red]\-#,##0.0"/>
    <numFmt numFmtId="179" formatCode="#,##0.00_ "/>
    <numFmt numFmtId="180" formatCode="0.00_ "/>
  </numFmts>
  <fonts count="3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5"/>
      <color rgb="FF000000"/>
      <name val="ＭＳ 明朝"/>
      <family val="1"/>
      <charset val="128"/>
    </font>
    <font>
      <sz val="6"/>
      <name val="游ゴシック"/>
      <family val="2"/>
      <charset val="128"/>
      <scheme val="minor"/>
    </font>
    <font>
      <sz val="9"/>
      <color indexed="81"/>
      <name val="MS P ゴシック"/>
      <family val="3"/>
      <charset val="128"/>
    </font>
    <font>
      <b/>
      <sz val="10.5"/>
      <color theme="1"/>
      <name val="ＭＳ 明朝"/>
      <family val="1"/>
      <charset val="128"/>
    </font>
    <font>
      <sz val="11"/>
      <color theme="1"/>
      <name val="ＭＳ 明朝"/>
      <family val="1"/>
      <charset val="128"/>
    </font>
    <font>
      <sz val="10.5"/>
      <name val="ＭＳ 明朝"/>
      <family val="1"/>
      <charset val="128"/>
    </font>
    <font>
      <b/>
      <sz val="10.5"/>
      <color theme="1"/>
      <name val="Meiryo UI"/>
      <family val="3"/>
      <charset val="128"/>
    </font>
    <font>
      <sz val="10.5"/>
      <color theme="1"/>
      <name val="游ゴシック"/>
      <family val="2"/>
      <charset val="128"/>
      <scheme val="minor"/>
    </font>
    <font>
      <sz val="10.5"/>
      <color theme="1"/>
      <name val="Meiryo UI"/>
      <family val="3"/>
      <charset val="128"/>
    </font>
    <font>
      <b/>
      <sz val="10.5"/>
      <color rgb="FFC00000"/>
      <name val="Meiryo UI"/>
      <family val="3"/>
      <charset val="128"/>
    </font>
    <font>
      <b/>
      <sz val="10.5"/>
      <name val="Meiryo UI"/>
      <family val="3"/>
      <charset val="128"/>
    </font>
    <font>
      <b/>
      <sz val="11"/>
      <color theme="1"/>
      <name val="游ゴシック"/>
      <family val="3"/>
      <charset val="128"/>
      <scheme val="minor"/>
    </font>
    <font>
      <sz val="10.5"/>
      <name val="Meiryo UI"/>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90">
    <xf numFmtId="0" fontId="0" fillId="0" borderId="0" xfId="0">
      <alignment vertical="center"/>
    </xf>
    <xf numFmtId="0" fontId="18" fillId="0" borderId="0" xfId="0" applyFont="1" applyAlignment="1">
      <alignment horizontal="left" vertical="center"/>
    </xf>
    <xf numFmtId="0" fontId="18" fillId="0" borderId="0" xfId="0" applyFont="1" applyAlignment="1">
      <alignment horizontal="center" vertical="center" wrapText="1"/>
    </xf>
    <xf numFmtId="0" fontId="19" fillId="0" borderId="12" xfId="0" applyFont="1" applyBorder="1" applyAlignment="1">
      <alignment vertical="center" wrapText="1"/>
    </xf>
    <xf numFmtId="0" fontId="19" fillId="0" borderId="13" xfId="0" applyFont="1" applyBorder="1" applyAlignment="1">
      <alignment vertical="center" wrapText="1"/>
    </xf>
    <xf numFmtId="0" fontId="18" fillId="0" borderId="13" xfId="0" applyFont="1" applyBorder="1" applyAlignment="1">
      <alignmen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0" xfId="0" applyFont="1" applyAlignment="1">
      <alignment vertical="center" wrapText="1"/>
    </xf>
    <xf numFmtId="0" fontId="18" fillId="0" borderId="12" xfId="0" applyFont="1" applyBorder="1" applyAlignment="1">
      <alignment vertical="top" wrapText="1"/>
    </xf>
    <xf numFmtId="0" fontId="18" fillId="0" borderId="13" xfId="0" applyFont="1" applyBorder="1" applyAlignment="1">
      <alignment vertical="top" wrapText="1"/>
    </xf>
    <xf numFmtId="0" fontId="18" fillId="0" borderId="0" xfId="0" applyFont="1" applyAlignment="1">
      <alignment vertical="top" wrapText="1"/>
    </xf>
    <xf numFmtId="0" fontId="18" fillId="0" borderId="0" xfId="0" applyFont="1">
      <alignment vertical="center"/>
    </xf>
    <xf numFmtId="0" fontId="18" fillId="0" borderId="10" xfId="0" applyFont="1" applyBorder="1" applyAlignment="1">
      <alignment vertical="center" wrapText="1"/>
    </xf>
    <xf numFmtId="0" fontId="18" fillId="0" borderId="20" xfId="0" applyFont="1" applyBorder="1" applyAlignment="1">
      <alignment vertical="center" wrapText="1"/>
    </xf>
    <xf numFmtId="0" fontId="18" fillId="0" borderId="11" xfId="0" applyFont="1" applyBorder="1" applyAlignment="1">
      <alignment vertical="center" wrapText="1"/>
    </xf>
    <xf numFmtId="0" fontId="18" fillId="0" borderId="12" xfId="0" applyFont="1" applyBorder="1" applyAlignment="1">
      <alignment vertical="center" wrapText="1"/>
    </xf>
    <xf numFmtId="0" fontId="18" fillId="0" borderId="0" xfId="0" applyFont="1" applyAlignment="1">
      <alignment vertical="center" wrapText="1"/>
    </xf>
    <xf numFmtId="0" fontId="18" fillId="0" borderId="27" xfId="0" applyFont="1" applyBorder="1" applyAlignment="1">
      <alignment vertical="top" wrapText="1"/>
    </xf>
    <xf numFmtId="0" fontId="23" fillId="0" borderId="0" xfId="0" applyFont="1">
      <alignment vertical="center"/>
    </xf>
    <xf numFmtId="0" fontId="18" fillId="0" borderId="23" xfId="0" applyFont="1" applyBorder="1" applyAlignment="1">
      <alignment horizontal="left" vertical="top" wrapText="1"/>
    </xf>
    <xf numFmtId="0" fontId="18" fillId="0" borderId="21" xfId="0" applyFont="1" applyBorder="1" applyAlignment="1">
      <alignment horizontal="left" vertical="top" wrapText="1"/>
    </xf>
    <xf numFmtId="0" fontId="19" fillId="0" borderId="0" xfId="0" applyFont="1" applyAlignment="1">
      <alignment horizontal="right" vertical="center" wrapText="1"/>
    </xf>
    <xf numFmtId="0" fontId="25" fillId="0" borderId="0" xfId="0" applyFont="1">
      <alignment vertical="center"/>
    </xf>
    <xf numFmtId="0" fontId="19" fillId="33" borderId="10" xfId="0" applyFont="1" applyFill="1" applyBorder="1" applyAlignment="1" applyProtection="1">
      <alignment vertical="center" wrapText="1"/>
      <protection locked="0"/>
    </xf>
    <xf numFmtId="0" fontId="19" fillId="34" borderId="12" xfId="0" applyFont="1" applyFill="1" applyBorder="1" applyAlignment="1" applyProtection="1">
      <alignment vertical="center" wrapText="1"/>
      <protection locked="0"/>
    </xf>
    <xf numFmtId="0" fontId="19" fillId="34" borderId="10" xfId="0" applyFont="1" applyFill="1" applyBorder="1" applyAlignment="1" applyProtection="1">
      <alignment vertical="center" wrapText="1"/>
      <protection locked="0"/>
    </xf>
    <xf numFmtId="0" fontId="19" fillId="34" borderId="18" xfId="0" applyFont="1" applyFill="1" applyBorder="1" applyAlignment="1" applyProtection="1">
      <alignment vertical="center" wrapText="1"/>
      <protection locked="0"/>
    </xf>
    <xf numFmtId="0" fontId="19" fillId="0" borderId="29" xfId="0" applyFont="1" applyBorder="1" applyAlignment="1">
      <alignment horizontal="center" vertical="center" wrapText="1"/>
    </xf>
    <xf numFmtId="0" fontId="18" fillId="0" borderId="0" xfId="0" applyFont="1" applyAlignment="1" applyProtection="1">
      <alignment vertical="top" wrapText="1"/>
      <protection locked="0"/>
    </xf>
    <xf numFmtId="0" fontId="19" fillId="33" borderId="14" xfId="0" applyFont="1" applyFill="1" applyBorder="1" applyAlignment="1" applyProtection="1">
      <alignment vertical="center" wrapText="1"/>
      <protection locked="0"/>
    </xf>
    <xf numFmtId="178" fontId="0" fillId="0" borderId="0" xfId="42" applyNumberFormat="1" applyFont="1">
      <alignment vertical="center"/>
    </xf>
    <xf numFmtId="0" fontId="26" fillId="0" borderId="0" xfId="0" applyFont="1">
      <alignment vertical="center"/>
    </xf>
    <xf numFmtId="0" fontId="25" fillId="0" borderId="0" xfId="0" applyFont="1" applyAlignment="1">
      <alignment horizontal="center" vertical="center"/>
    </xf>
    <xf numFmtId="0" fontId="25" fillId="0" borderId="0" xfId="0" applyFont="1" applyAlignment="1">
      <alignment vertical="center" wrapText="1"/>
    </xf>
    <xf numFmtId="0" fontId="27" fillId="0" borderId="0" xfId="0" applyFont="1">
      <alignment vertical="center"/>
    </xf>
    <xf numFmtId="0" fontId="28" fillId="0" borderId="0" xfId="0" applyFont="1">
      <alignment vertical="center"/>
    </xf>
    <xf numFmtId="0" fontId="29" fillId="0" borderId="0" xfId="0" applyFont="1">
      <alignment vertical="center"/>
    </xf>
    <xf numFmtId="49" fontId="19" fillId="33" borderId="14" xfId="0" applyNumberFormat="1" applyFont="1" applyFill="1" applyBorder="1" applyAlignment="1" applyProtection="1">
      <alignment vertical="center" wrapText="1"/>
      <protection locked="0"/>
    </xf>
    <xf numFmtId="49" fontId="19" fillId="34" borderId="18" xfId="0" applyNumberFormat="1" applyFont="1" applyFill="1" applyBorder="1" applyAlignment="1" applyProtection="1">
      <alignment vertical="center" wrapText="1"/>
      <protection locked="0"/>
    </xf>
    <xf numFmtId="0" fontId="25" fillId="0" borderId="0" xfId="0" applyFont="1" applyAlignment="1">
      <alignment horizontal="center" vertical="center" shrinkToFit="1"/>
    </xf>
    <xf numFmtId="0" fontId="25" fillId="0" borderId="0" xfId="0" applyFont="1" applyAlignment="1">
      <alignment vertical="center" shrinkToFit="1"/>
    </xf>
    <xf numFmtId="0" fontId="27" fillId="0" borderId="0" xfId="0" applyFont="1" applyAlignment="1">
      <alignment vertical="center" shrinkToFit="1"/>
    </xf>
    <xf numFmtId="179" fontId="18" fillId="33" borderId="20" xfId="42" applyNumberFormat="1" applyFont="1" applyFill="1" applyBorder="1" applyAlignment="1" applyProtection="1">
      <alignment vertical="center" wrapText="1"/>
      <protection locked="0"/>
    </xf>
    <xf numFmtId="179" fontId="18" fillId="33" borderId="0" xfId="42" applyNumberFormat="1" applyFont="1" applyFill="1" applyBorder="1" applyAlignment="1" applyProtection="1">
      <alignment vertical="center" wrapText="1"/>
      <protection locked="0"/>
    </xf>
    <xf numFmtId="179" fontId="18" fillId="34" borderId="0" xfId="42" applyNumberFormat="1" applyFont="1" applyFill="1" applyBorder="1" applyAlignment="1" applyProtection="1">
      <alignment vertical="center" wrapText="1"/>
      <protection locked="0"/>
    </xf>
    <xf numFmtId="179" fontId="18" fillId="33" borderId="0" xfId="0" applyNumberFormat="1" applyFont="1" applyFill="1" applyAlignment="1" applyProtection="1">
      <alignment vertical="center" wrapText="1"/>
      <protection locked="0"/>
    </xf>
    <xf numFmtId="179" fontId="18" fillId="34" borderId="0" xfId="0" applyNumberFormat="1" applyFont="1" applyFill="1" applyAlignment="1" applyProtection="1">
      <alignment vertical="center" wrapText="1"/>
      <protection locked="0"/>
    </xf>
    <xf numFmtId="180" fontId="18" fillId="35" borderId="0" xfId="0" applyNumberFormat="1" applyFont="1" applyFill="1" applyAlignment="1">
      <alignment vertical="center" wrapText="1"/>
    </xf>
    <xf numFmtId="0" fontId="30" fillId="0" borderId="0" xfId="0" applyFont="1">
      <alignment vertical="center"/>
    </xf>
    <xf numFmtId="177" fontId="25" fillId="33" borderId="0" xfId="0" applyNumberFormat="1" applyFont="1" applyFill="1" applyAlignment="1">
      <alignment horizontal="left" vertical="center" shrinkToFit="1"/>
    </xf>
    <xf numFmtId="0" fontId="24" fillId="0" borderId="0" xfId="44" applyFont="1" applyAlignment="1">
      <alignment horizontal="left" vertical="center"/>
    </xf>
    <xf numFmtId="0" fontId="18" fillId="0" borderId="0" xfId="44" applyFont="1">
      <alignment vertical="center"/>
    </xf>
    <xf numFmtId="0" fontId="26" fillId="0" borderId="0" xfId="44" applyFont="1">
      <alignment vertical="center"/>
    </xf>
    <xf numFmtId="0" fontId="18" fillId="0" borderId="10" xfId="44" applyFont="1" applyBorder="1" applyAlignment="1">
      <alignment vertical="center" wrapText="1"/>
    </xf>
    <xf numFmtId="0" fontId="18" fillId="0" borderId="20" xfId="44" applyFont="1" applyBorder="1">
      <alignment vertical="center"/>
    </xf>
    <xf numFmtId="0" fontId="18" fillId="0" borderId="20" xfId="44" applyFont="1" applyBorder="1" applyAlignment="1">
      <alignment vertical="center" wrapText="1"/>
    </xf>
    <xf numFmtId="0" fontId="18" fillId="0" borderId="20" xfId="44" applyFont="1" applyBorder="1" applyAlignment="1">
      <alignment horizontal="right" vertical="center" wrapText="1"/>
    </xf>
    <xf numFmtId="177" fontId="18" fillId="0" borderId="20" xfId="44" applyNumberFormat="1" applyFont="1" applyBorder="1" applyAlignment="1" applyProtection="1">
      <alignment horizontal="center" vertical="center" wrapText="1"/>
      <protection locked="0"/>
    </xf>
    <xf numFmtId="0" fontId="18" fillId="0" borderId="11" xfId="44" applyFont="1" applyBorder="1" applyAlignment="1">
      <alignment vertical="center" wrapText="1"/>
    </xf>
    <xf numFmtId="0" fontId="25" fillId="0" borderId="0" xfId="44" applyFont="1" applyAlignment="1">
      <alignment horizontal="center" vertical="center"/>
    </xf>
    <xf numFmtId="0" fontId="25" fillId="0" borderId="0" xfId="44" applyFont="1" applyAlignment="1">
      <alignment horizontal="center" vertical="center" shrinkToFit="1"/>
    </xf>
    <xf numFmtId="0" fontId="18" fillId="0" borderId="12" xfId="44" applyFont="1" applyBorder="1" applyAlignment="1">
      <alignment vertical="center" wrapText="1"/>
    </xf>
    <xf numFmtId="0" fontId="18" fillId="0" borderId="0" xfId="44" applyFont="1" applyAlignment="1">
      <alignment vertical="center" wrapText="1"/>
    </xf>
    <xf numFmtId="0" fontId="18" fillId="0" borderId="13" xfId="44" applyFont="1" applyBorder="1" applyAlignment="1">
      <alignment vertical="center" wrapText="1"/>
    </xf>
    <xf numFmtId="0" fontId="22" fillId="0" borderId="0" xfId="44" applyFont="1">
      <alignment vertical="center"/>
    </xf>
    <xf numFmtId="0" fontId="18" fillId="0" borderId="0" xfId="44" applyFont="1" applyAlignment="1">
      <alignment vertical="center" shrinkToFit="1"/>
    </xf>
    <xf numFmtId="0" fontId="27" fillId="0" borderId="0" xfId="44" applyFont="1">
      <alignment vertical="center"/>
    </xf>
    <xf numFmtId="0" fontId="18" fillId="0" borderId="0" xfId="44" applyFont="1" applyAlignment="1">
      <alignment horizontal="right" vertical="center" wrapText="1"/>
    </xf>
    <xf numFmtId="177" fontId="18" fillId="0" borderId="0" xfId="44" applyNumberFormat="1" applyFont="1" applyAlignment="1" applyProtection="1">
      <alignment horizontal="center" vertical="center" wrapText="1"/>
      <protection locked="0"/>
    </xf>
    <xf numFmtId="0" fontId="28" fillId="0" borderId="0" xfId="44" applyFont="1">
      <alignment vertical="center"/>
    </xf>
    <xf numFmtId="0" fontId="25" fillId="0" borderId="0" xfId="44" applyFont="1" applyAlignment="1">
      <alignment vertical="center" shrinkToFit="1"/>
    </xf>
    <xf numFmtId="177" fontId="18" fillId="33" borderId="22" xfId="44" applyNumberFormat="1" applyFont="1" applyFill="1" applyBorder="1" applyAlignment="1" applyProtection="1">
      <alignment horizontal="center" vertical="center" wrapText="1"/>
      <protection locked="0"/>
    </xf>
    <xf numFmtId="0" fontId="25" fillId="0" borderId="0" xfId="44" applyFont="1">
      <alignment vertical="center"/>
    </xf>
    <xf numFmtId="0" fontId="18" fillId="0" borderId="21" xfId="44" applyFont="1" applyBorder="1" applyAlignment="1">
      <alignment horizontal="center" vertical="center" wrapText="1"/>
    </xf>
    <xf numFmtId="0" fontId="31" fillId="0" borderId="0" xfId="44" applyFont="1">
      <alignment vertical="center"/>
    </xf>
    <xf numFmtId="0" fontId="18" fillId="33" borderId="21" xfId="44" applyFont="1" applyFill="1" applyBorder="1" applyAlignment="1" applyProtection="1">
      <alignment horizontal="center" vertical="center" wrapText="1"/>
      <protection locked="0"/>
    </xf>
    <xf numFmtId="0" fontId="18" fillId="33" borderId="21" xfId="44" applyFont="1" applyFill="1" applyBorder="1" applyAlignment="1" applyProtection="1">
      <alignment vertical="center" wrapText="1"/>
      <protection locked="0"/>
    </xf>
    <xf numFmtId="0" fontId="18" fillId="34" borderId="21" xfId="44" applyFont="1" applyFill="1" applyBorder="1" applyAlignment="1" applyProtection="1">
      <alignment vertical="center" wrapText="1"/>
      <protection locked="0"/>
    </xf>
    <xf numFmtId="49" fontId="18" fillId="34" borderId="21" xfId="44" applyNumberFormat="1" applyFont="1" applyFill="1" applyBorder="1" applyAlignment="1" applyProtection="1">
      <alignment vertical="center" wrapText="1"/>
      <protection locked="0"/>
    </xf>
    <xf numFmtId="0" fontId="18" fillId="34" borderId="21" xfId="44" applyFont="1" applyFill="1" applyBorder="1" applyAlignment="1" applyProtection="1">
      <alignment horizontal="center" vertical="center" wrapText="1"/>
      <protection locked="0"/>
    </xf>
    <xf numFmtId="0" fontId="24" fillId="34" borderId="21" xfId="44" applyFont="1" applyFill="1" applyBorder="1" applyAlignment="1" applyProtection="1">
      <alignment vertical="center" wrapText="1"/>
      <protection locked="0"/>
    </xf>
    <xf numFmtId="0" fontId="18" fillId="35" borderId="24" xfId="44" applyFont="1" applyFill="1" applyBorder="1" applyAlignment="1">
      <alignment horizontal="left" vertical="center"/>
    </xf>
    <xf numFmtId="0" fontId="18" fillId="35" borderId="25" xfId="44" applyFont="1" applyFill="1" applyBorder="1" applyProtection="1">
      <alignment vertical="center"/>
      <protection locked="0"/>
    </xf>
    <xf numFmtId="0" fontId="18" fillId="35" borderId="26" xfId="44" applyFont="1" applyFill="1" applyBorder="1" applyProtection="1">
      <alignment vertical="center"/>
      <protection locked="0"/>
    </xf>
    <xf numFmtId="0" fontId="18" fillId="0" borderId="16" xfId="44" applyFont="1" applyBorder="1">
      <alignment vertical="center"/>
    </xf>
    <xf numFmtId="0" fontId="18" fillId="0" borderId="22" xfId="44" applyFont="1" applyBorder="1">
      <alignment vertical="center"/>
    </xf>
    <xf numFmtId="0" fontId="18" fillId="0" borderId="17" xfId="44" applyFont="1" applyBorder="1">
      <alignment vertical="center"/>
    </xf>
    <xf numFmtId="0" fontId="18" fillId="0" borderId="0" xfId="44" applyFont="1" applyAlignment="1">
      <alignment horizontal="justify" vertical="center" wrapText="1"/>
    </xf>
    <xf numFmtId="0" fontId="18" fillId="0" borderId="0" xfId="44" applyFont="1" applyAlignment="1">
      <alignment horizontal="left" vertical="center"/>
    </xf>
    <xf numFmtId="0" fontId="22" fillId="0" borderId="0" xfId="44" applyFont="1" applyAlignment="1">
      <alignment vertical="center" shrinkToFit="1"/>
    </xf>
    <xf numFmtId="49" fontId="18" fillId="0" borderId="0" xfId="44" applyNumberFormat="1" applyFont="1">
      <alignment vertical="center"/>
    </xf>
    <xf numFmtId="0" fontId="30" fillId="0" borderId="0" xfId="44" applyFont="1">
      <alignment vertical="center"/>
    </xf>
    <xf numFmtId="0" fontId="1" fillId="0" borderId="0" xfId="44">
      <alignment vertical="center"/>
    </xf>
    <xf numFmtId="0" fontId="18" fillId="35" borderId="10" xfId="0" applyFont="1" applyFill="1" applyBorder="1" applyAlignment="1">
      <alignment vertical="center" wrapText="1"/>
    </xf>
    <xf numFmtId="0" fontId="18" fillId="35" borderId="20" xfId="0" applyFont="1" applyFill="1" applyBorder="1" applyAlignment="1">
      <alignment vertical="center" wrapText="1"/>
    </xf>
    <xf numFmtId="0" fontId="18" fillId="34" borderId="16" xfId="0" applyFont="1" applyFill="1" applyBorder="1" applyAlignment="1" applyProtection="1">
      <alignment vertical="center" wrapText="1"/>
      <protection locked="0"/>
    </xf>
    <xf numFmtId="0" fontId="18" fillId="34" borderId="22" xfId="0" applyFont="1" applyFill="1" applyBorder="1" applyAlignment="1" applyProtection="1">
      <alignment vertical="center" wrapText="1"/>
      <protection locked="0"/>
    </xf>
    <xf numFmtId="0" fontId="18" fillId="34" borderId="17" xfId="0" applyFont="1" applyFill="1" applyBorder="1" applyAlignment="1" applyProtection="1">
      <alignment vertical="center" wrapText="1"/>
      <protection locked="0"/>
    </xf>
    <xf numFmtId="0" fontId="18" fillId="0" borderId="20" xfId="0" applyFont="1" applyBorder="1" applyAlignment="1">
      <alignment vertical="center" wrapText="1"/>
    </xf>
    <xf numFmtId="0" fontId="18" fillId="0" borderId="11" xfId="0" applyFont="1" applyBorder="1" applyAlignment="1">
      <alignment vertical="center" wrapText="1"/>
    </xf>
    <xf numFmtId="0" fontId="18" fillId="0" borderId="0" xfId="0" applyFont="1" applyAlignment="1">
      <alignment vertical="center" wrapText="1"/>
    </xf>
    <xf numFmtId="0" fontId="18" fillId="0" borderId="13" xfId="0" applyFont="1" applyBorder="1" applyAlignment="1">
      <alignment vertical="center" wrapText="1"/>
    </xf>
    <xf numFmtId="0" fontId="18" fillId="35" borderId="12" xfId="0" applyFont="1" applyFill="1" applyBorder="1" applyAlignment="1">
      <alignment vertical="center" wrapText="1"/>
    </xf>
    <xf numFmtId="0" fontId="18" fillId="35" borderId="0" xfId="0" applyFont="1" applyFill="1" applyAlignment="1">
      <alignment vertical="center" wrapText="1"/>
    </xf>
    <xf numFmtId="0" fontId="18" fillId="34" borderId="0" xfId="0" applyFont="1" applyFill="1" applyAlignment="1" applyProtection="1">
      <alignment vertical="center" wrapText="1"/>
      <protection locked="0"/>
    </xf>
    <xf numFmtId="0" fontId="18" fillId="33" borderId="20" xfId="0" applyFont="1" applyFill="1" applyBorder="1" applyAlignment="1" applyProtection="1">
      <alignment vertical="center" wrapText="1"/>
      <protection locked="0"/>
    </xf>
    <xf numFmtId="0" fontId="19" fillId="0" borderId="16" xfId="0" applyFont="1" applyBorder="1" applyAlignment="1">
      <alignment horizontal="left" vertical="center" wrapText="1"/>
    </xf>
    <xf numFmtId="0" fontId="19" fillId="0" borderId="22" xfId="0" applyFont="1" applyBorder="1" applyAlignment="1">
      <alignment horizontal="left" vertical="center" wrapText="1"/>
    </xf>
    <xf numFmtId="0" fontId="19" fillId="0" borderId="17" xfId="0" applyFont="1" applyBorder="1" applyAlignment="1">
      <alignment horizontal="left" vertical="center" wrapText="1"/>
    </xf>
    <xf numFmtId="0" fontId="18" fillId="0" borderId="10" xfId="0" applyFont="1" applyBorder="1" applyAlignment="1">
      <alignment vertical="top" wrapText="1"/>
    </xf>
    <xf numFmtId="0" fontId="18" fillId="0" borderId="20" xfId="0" applyFont="1" applyBorder="1" applyAlignment="1">
      <alignment vertical="top" wrapText="1"/>
    </xf>
    <xf numFmtId="0" fontId="18" fillId="0" borderId="12" xfId="0" applyFont="1" applyBorder="1" applyAlignment="1">
      <alignment vertical="top" wrapText="1"/>
    </xf>
    <xf numFmtId="0" fontId="18" fillId="0" borderId="0" xfId="0" applyFont="1" applyAlignment="1">
      <alignment vertical="top" wrapText="1"/>
    </xf>
    <xf numFmtId="0" fontId="18" fillId="0" borderId="16" xfId="0" applyFont="1" applyBorder="1" applyAlignment="1">
      <alignment vertical="top" wrapText="1"/>
    </xf>
    <xf numFmtId="0" fontId="18" fillId="0" borderId="22" xfId="0" applyFont="1" applyBorder="1" applyAlignment="1">
      <alignment vertical="top" wrapText="1"/>
    </xf>
    <xf numFmtId="0" fontId="18" fillId="0" borderId="23" xfId="0" applyFont="1" applyBorder="1" applyAlignment="1">
      <alignment vertical="top" wrapText="1"/>
    </xf>
    <xf numFmtId="0" fontId="18" fillId="0" borderId="27" xfId="0" applyFont="1" applyBorder="1" applyAlignment="1">
      <alignment vertical="top" wrapText="1"/>
    </xf>
    <xf numFmtId="0" fontId="18" fillId="0" borderId="10" xfId="0" applyFont="1" applyBorder="1" applyAlignment="1">
      <alignment horizontal="left" vertical="top" wrapText="1"/>
    </xf>
    <xf numFmtId="0" fontId="18" fillId="0" borderId="12" xfId="0" applyFont="1" applyBorder="1" applyAlignment="1">
      <alignment horizontal="lef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18" fillId="0" borderId="17" xfId="0" applyFont="1" applyBorder="1" applyAlignment="1">
      <alignment vertical="top" wrapText="1"/>
    </xf>
    <xf numFmtId="0" fontId="25" fillId="0" borderId="0" xfId="0" applyFont="1" applyAlignment="1">
      <alignment horizontal="center" vertical="center"/>
    </xf>
    <xf numFmtId="0" fontId="19" fillId="0" borderId="10" xfId="0" applyFont="1" applyBorder="1" applyAlignment="1">
      <alignment horizontal="left" vertical="top" wrapText="1"/>
    </xf>
    <xf numFmtId="0" fontId="19" fillId="0" borderId="20" xfId="0" applyFont="1" applyBorder="1" applyAlignment="1">
      <alignment horizontal="left" vertical="top" wrapText="1"/>
    </xf>
    <xf numFmtId="0" fontId="19" fillId="0" borderId="11" xfId="0" applyFont="1" applyBorder="1" applyAlignment="1">
      <alignment horizontal="left" vertical="top" wrapText="1"/>
    </xf>
    <xf numFmtId="0" fontId="19" fillId="0" borderId="0" xfId="0" applyFont="1" applyAlignment="1">
      <alignment horizontal="right" vertical="center" wrapText="1"/>
    </xf>
    <xf numFmtId="0" fontId="18" fillId="0" borderId="12" xfId="0" applyFont="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vertical="center" wrapText="1"/>
    </xf>
    <xf numFmtId="0" fontId="19" fillId="33" borderId="0" xfId="0" applyFont="1" applyFill="1" applyAlignment="1" applyProtection="1">
      <alignment horizontal="center" vertical="center" wrapText="1"/>
      <protection locked="0"/>
    </xf>
    <xf numFmtId="0" fontId="19" fillId="0" borderId="0" xfId="0" applyFont="1" applyAlignment="1">
      <alignment horizontal="left" vertical="center" wrapText="1"/>
    </xf>
    <xf numFmtId="0" fontId="19" fillId="33" borderId="0" xfId="0" applyFont="1" applyFill="1" applyAlignment="1" applyProtection="1">
      <alignment horizontal="left" vertical="center" wrapText="1"/>
      <protection locked="0"/>
    </xf>
    <xf numFmtId="0" fontId="19" fillId="34" borderId="0" xfId="0" applyFont="1" applyFill="1" applyAlignment="1" applyProtection="1">
      <alignment horizontal="left" vertical="center" wrapText="1"/>
      <protection locked="0"/>
    </xf>
    <xf numFmtId="177" fontId="18" fillId="33" borderId="0" xfId="0" applyNumberFormat="1" applyFont="1" applyFill="1" applyAlignment="1" applyProtection="1">
      <alignment horizontal="right" vertical="center" wrapText="1"/>
      <protection locked="0"/>
    </xf>
    <xf numFmtId="0" fontId="19" fillId="0" borderId="12"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vertical="center" wrapText="1"/>
    </xf>
    <xf numFmtId="176" fontId="19" fillId="34" borderId="0" xfId="0" applyNumberFormat="1" applyFont="1" applyFill="1" applyAlignment="1" applyProtection="1">
      <alignment horizontal="left" vertical="center" wrapText="1"/>
      <protection locked="0"/>
    </xf>
    <xf numFmtId="0" fontId="18" fillId="0" borderId="23" xfId="0" applyFont="1" applyBorder="1" applyAlignment="1">
      <alignment horizontal="left" vertical="top" wrapText="1"/>
    </xf>
    <xf numFmtId="0" fontId="18" fillId="0" borderId="27" xfId="0" applyFont="1" applyBorder="1" applyAlignment="1">
      <alignment horizontal="left" vertical="top" wrapText="1"/>
    </xf>
    <xf numFmtId="0" fontId="18" fillId="0" borderId="28" xfId="0" applyFont="1" applyBorder="1" applyAlignment="1">
      <alignment horizontal="left" vertical="top" wrapText="1"/>
    </xf>
    <xf numFmtId="0" fontId="18" fillId="34" borderId="21" xfId="0" applyFont="1" applyFill="1" applyBorder="1" applyAlignment="1" applyProtection="1">
      <alignment vertical="center" wrapText="1"/>
      <protection locked="0"/>
    </xf>
    <xf numFmtId="0" fontId="18" fillId="34" borderId="22" xfId="0" applyFont="1" applyFill="1" applyBorder="1" applyAlignment="1">
      <alignment vertical="center" wrapText="1"/>
    </xf>
    <xf numFmtId="0" fontId="18" fillId="34" borderId="0" xfId="0" applyFont="1" applyFill="1" applyAlignment="1">
      <alignment vertical="center" wrapText="1"/>
    </xf>
    <xf numFmtId="0" fontId="19" fillId="0" borderId="1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31" xfId="0" applyFont="1" applyBorder="1" applyAlignment="1">
      <alignment horizontal="center" vertical="center" wrapText="1"/>
    </xf>
    <xf numFmtId="0" fontId="19" fillId="33" borderId="34" xfId="0" applyFont="1" applyFill="1" applyBorder="1" applyAlignment="1">
      <alignment vertical="center" wrapText="1"/>
    </xf>
    <xf numFmtId="0" fontId="19" fillId="33" borderId="35" xfId="0" applyFont="1" applyFill="1" applyBorder="1" applyAlignment="1">
      <alignment vertical="center" wrapText="1"/>
    </xf>
    <xf numFmtId="0" fontId="19" fillId="34" borderId="32" xfId="0" applyFont="1" applyFill="1" applyBorder="1" applyAlignment="1">
      <alignment vertical="center" wrapText="1"/>
    </xf>
    <xf numFmtId="0" fontId="19" fillId="34" borderId="33" xfId="0" applyFont="1" applyFill="1" applyBorder="1" applyAlignment="1">
      <alignment vertical="center" wrapText="1"/>
    </xf>
    <xf numFmtId="0" fontId="19" fillId="0" borderId="29"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0" xfId="0" applyFont="1" applyBorder="1" applyAlignment="1">
      <alignment horizontal="center" vertical="center" wrapText="1"/>
    </xf>
    <xf numFmtId="0" fontId="19" fillId="33" borderId="14" xfId="0" applyFont="1" applyFill="1" applyBorder="1" applyAlignment="1" applyProtection="1">
      <alignment vertical="center" wrapText="1"/>
      <protection locked="0"/>
    </xf>
    <xf numFmtId="0" fontId="19" fillId="33" borderId="37" xfId="0" applyFont="1" applyFill="1" applyBorder="1" applyAlignment="1" applyProtection="1">
      <alignment vertical="center" wrapText="1"/>
      <protection locked="0"/>
    </xf>
    <xf numFmtId="0" fontId="19" fillId="33" borderId="15" xfId="0" applyFont="1" applyFill="1" applyBorder="1" applyAlignment="1" applyProtection="1">
      <alignment vertical="center" wrapText="1"/>
      <protection locked="0"/>
    </xf>
    <xf numFmtId="0" fontId="19" fillId="34" borderId="18" xfId="0" applyFont="1" applyFill="1" applyBorder="1" applyAlignment="1" applyProtection="1">
      <alignment vertical="center" wrapText="1"/>
      <protection locked="0"/>
    </xf>
    <xf numFmtId="0" fontId="19" fillId="34" borderId="38" xfId="0" applyFont="1" applyFill="1" applyBorder="1" applyAlignment="1" applyProtection="1">
      <alignment vertical="center" wrapText="1"/>
      <protection locked="0"/>
    </xf>
    <xf numFmtId="0" fontId="19" fillId="34" borderId="19" xfId="0" applyFont="1" applyFill="1" applyBorder="1" applyAlignment="1" applyProtection="1">
      <alignment vertical="center" wrapText="1"/>
      <protection locked="0"/>
    </xf>
    <xf numFmtId="0" fontId="18" fillId="34" borderId="20" xfId="0" applyFont="1" applyFill="1" applyBorder="1" applyAlignment="1" applyProtection="1">
      <alignment vertical="center" wrapText="1"/>
      <protection locked="0"/>
    </xf>
    <xf numFmtId="179" fontId="18" fillId="33" borderId="0" xfId="0" applyNumberFormat="1" applyFont="1" applyFill="1" applyAlignment="1" applyProtection="1">
      <alignment vertical="center" wrapText="1"/>
      <protection locked="0"/>
    </xf>
    <xf numFmtId="0" fontId="18" fillId="33" borderId="0" xfId="0" applyFont="1" applyFill="1" applyAlignment="1" applyProtection="1">
      <alignment vertical="center" wrapText="1"/>
      <protection locked="0"/>
    </xf>
    <xf numFmtId="179" fontId="18" fillId="34" borderId="0" xfId="0" applyNumberFormat="1" applyFont="1" applyFill="1" applyAlignment="1" applyProtection="1">
      <alignment vertical="center" wrapText="1"/>
      <protection locked="0"/>
    </xf>
    <xf numFmtId="0" fontId="18" fillId="36" borderId="16" xfId="0" applyFont="1" applyFill="1" applyBorder="1" applyAlignment="1" applyProtection="1">
      <alignment vertical="center" wrapText="1"/>
      <protection locked="0"/>
    </xf>
    <xf numFmtId="0" fontId="18" fillId="36" borderId="22" xfId="0" applyFont="1" applyFill="1" applyBorder="1" applyAlignment="1" applyProtection="1">
      <alignment vertical="center" wrapText="1"/>
      <protection locked="0"/>
    </xf>
    <xf numFmtId="0" fontId="18" fillId="36" borderId="17" xfId="0" applyFont="1" applyFill="1" applyBorder="1" applyAlignment="1" applyProtection="1">
      <alignment vertical="center" wrapText="1"/>
      <protection locked="0"/>
    </xf>
    <xf numFmtId="0" fontId="18" fillId="34" borderId="12" xfId="0" applyFont="1" applyFill="1" applyBorder="1" applyAlignment="1" applyProtection="1">
      <alignment vertical="center" wrapText="1"/>
      <protection locked="0"/>
    </xf>
    <xf numFmtId="0" fontId="18" fillId="34" borderId="13" xfId="0" applyFont="1" applyFill="1" applyBorder="1" applyAlignment="1" applyProtection="1">
      <alignment vertical="center" wrapText="1"/>
      <protection locked="0"/>
    </xf>
    <xf numFmtId="177" fontId="19" fillId="33" borderId="24" xfId="0" applyNumberFormat="1" applyFont="1" applyFill="1" applyBorder="1" applyAlignment="1" applyProtection="1">
      <alignment horizontal="left" vertical="center" wrapText="1"/>
      <protection locked="0"/>
    </xf>
    <xf numFmtId="177" fontId="19" fillId="33" borderId="25" xfId="0" applyNumberFormat="1" applyFont="1" applyFill="1" applyBorder="1" applyAlignment="1" applyProtection="1">
      <alignment horizontal="left" vertical="center" wrapText="1"/>
      <protection locked="0"/>
    </xf>
    <xf numFmtId="177" fontId="19" fillId="33" borderId="26" xfId="0" applyNumberFormat="1" applyFont="1" applyFill="1" applyBorder="1" applyAlignment="1" applyProtection="1">
      <alignment horizontal="left" vertical="center" wrapText="1"/>
      <protection locked="0"/>
    </xf>
    <xf numFmtId="0" fontId="18" fillId="0" borderId="12" xfId="0" applyFont="1" applyBorder="1" applyAlignment="1">
      <alignment horizontal="left" vertical="center" wrapText="1"/>
    </xf>
    <xf numFmtId="0" fontId="18" fillId="0" borderId="0" xfId="0" applyFont="1" applyAlignment="1">
      <alignment horizontal="left" vertical="center" wrapText="1"/>
    </xf>
    <xf numFmtId="0" fontId="18" fillId="0" borderId="13" xfId="0" applyFont="1" applyBorder="1" applyAlignment="1">
      <alignment horizontal="left" vertical="center" wrapText="1"/>
    </xf>
    <xf numFmtId="0" fontId="18" fillId="34" borderId="10" xfId="0" applyFont="1" applyFill="1" applyBorder="1" applyAlignment="1" applyProtection="1">
      <alignment vertical="center" wrapText="1"/>
      <protection locked="0"/>
    </xf>
    <xf numFmtId="0" fontId="18" fillId="34" borderId="11" xfId="0" applyFont="1" applyFill="1" applyBorder="1" applyAlignment="1" applyProtection="1">
      <alignment vertical="center" wrapText="1"/>
      <protection locked="0"/>
    </xf>
    <xf numFmtId="0" fontId="18" fillId="0" borderId="12" xfId="0" applyFont="1" applyBorder="1" applyAlignment="1">
      <alignment vertical="center" wrapText="1"/>
    </xf>
    <xf numFmtId="0" fontId="25" fillId="0" borderId="0" xfId="44" applyFont="1" applyAlignment="1">
      <alignment horizontal="center" vertical="center"/>
    </xf>
    <xf numFmtId="0" fontId="18" fillId="0" borderId="22" xfId="44" applyFont="1" applyBorder="1" applyAlignment="1">
      <alignment horizontal="right" vertical="center" wrapText="1"/>
    </xf>
    <xf numFmtId="0" fontId="18" fillId="0" borderId="23" xfId="44" applyFont="1" applyBorder="1" applyAlignment="1">
      <alignment horizontal="center" vertical="center" wrapText="1"/>
    </xf>
    <xf numFmtId="0" fontId="18" fillId="0" borderId="28" xfId="44" applyFont="1" applyBorder="1" applyAlignment="1">
      <alignment horizontal="center" vertical="center" wrapText="1"/>
    </xf>
    <xf numFmtId="0" fontId="18" fillId="0" borderId="24" xfId="44" applyFont="1" applyBorder="1" applyAlignment="1">
      <alignment horizontal="center" vertical="center" wrapText="1"/>
    </xf>
    <xf numFmtId="0" fontId="18" fillId="0" borderId="25" xfId="44" applyFont="1" applyBorder="1" applyAlignment="1">
      <alignment horizontal="center" vertical="center" wrapText="1"/>
    </xf>
    <xf numFmtId="0" fontId="18" fillId="0" borderId="26" xfId="44" applyFont="1" applyBorder="1" applyAlignment="1">
      <alignment horizontal="center" vertical="center" wrapText="1"/>
    </xf>
    <xf numFmtId="0" fontId="24" fillId="0" borderId="23" xfId="44" applyFont="1" applyBorder="1" applyAlignment="1">
      <alignment horizontal="center" vertical="center" wrapText="1"/>
    </xf>
    <xf numFmtId="0" fontId="24" fillId="0" borderId="28" xfId="44" applyFont="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1" xfId="43" xr:uid="{1ABEFBC1-2C0B-4358-91C0-A074852AD2C6}"/>
    <cellStyle name="標準 11 3" xfId="44" xr:uid="{4F975AD9-10AA-40C0-B276-CFC87D25BB17}"/>
    <cellStyle name="良い" xfId="6" builtinId="26" customBuiltin="1"/>
  </cellStyles>
  <dxfs count="6">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50"/>
  <sheetViews>
    <sheetView showGridLines="0" tabSelected="1" zoomScaleNormal="100" zoomScaleSheetLayoutView="100" workbookViewId="0"/>
  </sheetViews>
  <sheetFormatPr defaultRowHeight="18" outlineLevelRow="1"/>
  <cols>
    <col min="1" max="1" width="2.59765625" style="12" customWidth="1"/>
    <col min="2" max="2" width="2.59765625" customWidth="1"/>
    <col min="3" max="4" width="14.59765625" customWidth="1"/>
    <col min="5" max="5" width="18" bestFit="1" customWidth="1"/>
    <col min="6" max="6" width="15.59765625" customWidth="1"/>
    <col min="7" max="7" width="5.09765625" customWidth="1"/>
    <col min="8" max="8" width="10.59765625" customWidth="1"/>
    <col min="9" max="10" width="5.59765625" customWidth="1"/>
    <col min="11" max="11" width="2.59765625" customWidth="1"/>
    <col min="12" max="12" width="2.59765625" style="32" customWidth="1"/>
    <col min="13" max="13" width="9" style="32"/>
    <col min="14" max="14" width="9" style="35"/>
    <col min="15" max="15" width="30.59765625" style="42" customWidth="1"/>
    <col min="16" max="19" width="9" style="32"/>
  </cols>
  <sheetData>
    <row r="1" spans="1:19">
      <c r="B1" s="1" t="s">
        <v>0</v>
      </c>
      <c r="N1" s="123" t="s">
        <v>1</v>
      </c>
      <c r="O1" s="123"/>
    </row>
    <row r="2" spans="1:19" ht="15" customHeight="1">
      <c r="B2" s="124"/>
      <c r="C2" s="125"/>
      <c r="D2" s="125"/>
      <c r="E2" s="125"/>
      <c r="F2" s="125"/>
      <c r="G2" s="125"/>
      <c r="H2" s="125"/>
      <c r="I2" s="125"/>
      <c r="J2" s="125"/>
      <c r="K2" s="126"/>
      <c r="N2" s="33" t="s">
        <v>2</v>
      </c>
      <c r="O2" s="40" t="s">
        <v>3</v>
      </c>
    </row>
    <row r="3" spans="1:19" ht="18.75" customHeight="1">
      <c r="B3" s="3"/>
      <c r="C3" s="127" t="s">
        <v>4</v>
      </c>
      <c r="D3" s="127"/>
      <c r="E3" s="127"/>
      <c r="F3" s="127"/>
      <c r="G3" s="139"/>
      <c r="H3" s="139"/>
      <c r="I3" s="8"/>
      <c r="J3" s="8"/>
      <c r="K3" s="4"/>
      <c r="N3" s="34" t="s">
        <v>5</v>
      </c>
      <c r="O3" s="41" t="str">
        <f>IF(土地所有者一覧!C52="エラー","（エラー）別紙にて未入力あり",IF(土地所有者一覧!C52="全部",IF(G3="","（正常）別紙にてすべてに「今回届出」を選択（一括届出）","（エラー）別紙にてすべてに「今回届出」を選択（一括届出）"),IF(G3="","（エラー）別紙にて一部に「今回届出」を選択（分割届出）","（正常）別紙にて一部に「今回届出」を選択（分割届出）")))</f>
        <v>（正常）別紙にてすべてに「今回届出」を選択（一括届出）</v>
      </c>
      <c r="P3" s="35" t="s">
        <v>6</v>
      </c>
    </row>
    <row r="4" spans="1:19" ht="7.5" customHeight="1">
      <c r="B4" s="9"/>
      <c r="C4" s="11"/>
      <c r="D4" s="11"/>
      <c r="E4" s="11"/>
      <c r="F4" s="11"/>
      <c r="G4" s="11"/>
      <c r="H4" s="29"/>
      <c r="I4" s="29"/>
      <c r="J4" s="29"/>
      <c r="K4" s="10"/>
      <c r="N4" s="23"/>
      <c r="O4" s="41"/>
      <c r="P4" s="35"/>
    </row>
    <row r="5" spans="1:19">
      <c r="B5" s="128"/>
      <c r="C5" s="129"/>
      <c r="D5" s="129"/>
      <c r="E5" s="129"/>
      <c r="F5" s="2"/>
      <c r="G5" s="11"/>
      <c r="H5" s="135">
        <v>45383</v>
      </c>
      <c r="I5" s="135"/>
      <c r="J5" s="135"/>
      <c r="K5" s="5"/>
      <c r="N5" s="36" t="s">
        <v>7</v>
      </c>
      <c r="O5" s="41" t="str">
        <f>IF(H5="","（エラー）未入力","（正常）入力済み")</f>
        <v>（正常）入力済み</v>
      </c>
      <c r="P5" s="35" t="s">
        <v>8</v>
      </c>
    </row>
    <row r="6" spans="1:19" ht="7.5" customHeight="1">
      <c r="B6" s="9"/>
      <c r="C6" s="11"/>
      <c r="D6" s="11"/>
      <c r="E6" s="11"/>
      <c r="F6" s="11"/>
      <c r="G6" s="11"/>
      <c r="H6" s="29"/>
      <c r="I6" s="29"/>
      <c r="J6" s="29"/>
      <c r="K6" s="10"/>
      <c r="N6" s="23"/>
      <c r="O6" s="41"/>
      <c r="P6" s="35"/>
    </row>
    <row r="7" spans="1:19">
      <c r="B7" s="136" t="s">
        <v>9</v>
      </c>
      <c r="C7" s="137"/>
      <c r="D7" s="8" t="s">
        <v>10</v>
      </c>
      <c r="E7" s="8"/>
      <c r="F7" s="8"/>
      <c r="G7" s="8"/>
      <c r="H7" s="8"/>
      <c r="I7" s="8"/>
      <c r="J7" s="8"/>
      <c r="K7" s="4"/>
      <c r="N7" s="23"/>
      <c r="O7" s="41"/>
      <c r="P7" s="35"/>
    </row>
    <row r="8" spans="1:19">
      <c r="B8" s="138"/>
      <c r="C8" s="130"/>
      <c r="D8" s="130"/>
      <c r="E8" s="127" t="s">
        <v>11</v>
      </c>
      <c r="F8" s="133" t="s">
        <v>221</v>
      </c>
      <c r="G8" s="133"/>
      <c r="H8" s="133"/>
      <c r="I8" s="133"/>
      <c r="J8" s="133"/>
      <c r="K8" s="4"/>
      <c r="N8" s="36" t="s">
        <v>7</v>
      </c>
      <c r="O8" s="41" t="str">
        <f>IF(F8="","（エラー）未入力","（正常）入力済み")</f>
        <v>（正常）入力済み</v>
      </c>
      <c r="P8" s="35" t="s">
        <v>12</v>
      </c>
    </row>
    <row r="9" spans="1:19">
      <c r="B9" s="138"/>
      <c r="C9" s="130"/>
      <c r="D9" s="130"/>
      <c r="E9" s="127"/>
      <c r="F9" s="134" t="s">
        <v>222</v>
      </c>
      <c r="G9" s="134"/>
      <c r="H9" s="134"/>
      <c r="I9" s="134"/>
      <c r="J9" s="134"/>
      <c r="K9" s="4"/>
      <c r="N9" s="23" t="s">
        <v>5</v>
      </c>
      <c r="O9" s="41" t="str">
        <f>IF(F9="","（注意）未入力","（正常）入力済み")</f>
        <v>（正常）入力済み</v>
      </c>
      <c r="P9" s="35" t="s">
        <v>13</v>
      </c>
    </row>
    <row r="10" spans="1:19">
      <c r="B10" s="138"/>
      <c r="C10" s="130"/>
      <c r="D10" s="130"/>
      <c r="E10" s="127"/>
      <c r="F10" s="133" t="s">
        <v>223</v>
      </c>
      <c r="G10" s="133"/>
      <c r="H10" s="133"/>
      <c r="I10" s="133"/>
      <c r="J10" s="133"/>
      <c r="K10" s="4"/>
      <c r="N10" s="36" t="s">
        <v>7</v>
      </c>
      <c r="O10" s="41" t="str">
        <f>IF(F10="","（エラー）未入力","（正常）入力済み")</f>
        <v>（正常）入力済み</v>
      </c>
      <c r="P10" s="35" t="s">
        <v>14</v>
      </c>
    </row>
    <row r="11" spans="1:19" ht="7.5" customHeight="1">
      <c r="B11" s="9"/>
      <c r="C11" s="11"/>
      <c r="D11" s="11"/>
      <c r="E11" s="11"/>
      <c r="F11" s="11"/>
      <c r="G11" s="11"/>
      <c r="H11" s="29"/>
      <c r="I11" s="29"/>
      <c r="J11" s="29"/>
      <c r="K11" s="10"/>
      <c r="N11" s="23"/>
      <c r="O11" s="41"/>
      <c r="P11" s="35"/>
    </row>
    <row r="12" spans="1:19" ht="18.75" customHeight="1">
      <c r="B12" s="3"/>
      <c r="C12" s="22" t="s">
        <v>15</v>
      </c>
      <c r="D12" s="131" t="s">
        <v>224</v>
      </c>
      <c r="E12" s="131"/>
      <c r="F12" s="132" t="s">
        <v>16</v>
      </c>
      <c r="G12" s="132"/>
      <c r="H12" s="132"/>
      <c r="I12" s="132"/>
      <c r="J12" s="132"/>
      <c r="K12" s="4"/>
      <c r="N12" s="36" t="s">
        <v>7</v>
      </c>
      <c r="O12" s="41" t="str">
        <f>IF(D12="","（エラー）未入力","（正常）入力済み")</f>
        <v>（正常）入力済み</v>
      </c>
      <c r="P12" s="35" t="s">
        <v>17</v>
      </c>
    </row>
    <row r="13" spans="1:19">
      <c r="B13" s="6"/>
      <c r="C13" s="130" t="s">
        <v>18</v>
      </c>
      <c r="D13" s="130"/>
      <c r="E13" s="130"/>
      <c r="F13" s="130"/>
      <c r="G13" s="130"/>
      <c r="H13" s="130"/>
      <c r="I13" s="8"/>
      <c r="J13" s="8"/>
      <c r="K13" s="7"/>
      <c r="N13" s="23"/>
      <c r="O13" s="41"/>
      <c r="P13" s="35"/>
    </row>
    <row r="14" spans="1:19" ht="7.5" customHeight="1">
      <c r="B14" s="9"/>
      <c r="C14" s="11"/>
      <c r="D14" s="11"/>
      <c r="E14" s="11"/>
      <c r="F14" s="11"/>
      <c r="G14" s="11"/>
      <c r="H14" s="29"/>
      <c r="I14" s="29"/>
      <c r="J14" s="29"/>
      <c r="K14" s="10"/>
      <c r="N14" s="23"/>
      <c r="O14" s="41"/>
      <c r="P14" s="35"/>
    </row>
    <row r="15" spans="1:19" s="19" customFormat="1" ht="15" customHeight="1">
      <c r="A15" s="12"/>
      <c r="B15" s="18"/>
      <c r="C15" s="110" t="s">
        <v>19</v>
      </c>
      <c r="D15" s="111"/>
      <c r="E15" s="24" t="s">
        <v>20</v>
      </c>
      <c r="F15" s="106" t="s">
        <v>254</v>
      </c>
      <c r="G15" s="106"/>
      <c r="H15" s="106"/>
      <c r="I15" s="99" t="s">
        <v>21</v>
      </c>
      <c r="J15" s="100"/>
      <c r="K15" s="10"/>
      <c r="L15" s="12"/>
      <c r="M15" s="12"/>
      <c r="N15" s="36" t="s">
        <v>7</v>
      </c>
      <c r="O15" s="41" t="str">
        <f>IF(OR(E15="",F15=""),"（エラー）未入力","（正常）入力済み")</f>
        <v>（正常）入力済み</v>
      </c>
      <c r="P15" s="35" t="s">
        <v>22</v>
      </c>
      <c r="Q15" s="12"/>
      <c r="R15" s="12"/>
      <c r="S15" s="12"/>
    </row>
    <row r="16" spans="1:19" s="19" customFormat="1" ht="15" hidden="1" customHeight="1" outlineLevel="1">
      <c r="A16" s="12"/>
      <c r="B16" s="18"/>
      <c r="C16" s="112"/>
      <c r="D16" s="113"/>
      <c r="E16" s="25"/>
      <c r="F16" s="105"/>
      <c r="G16" s="105"/>
      <c r="H16" s="105"/>
      <c r="I16" s="101" t="s">
        <v>21</v>
      </c>
      <c r="J16" s="102"/>
      <c r="K16" s="10"/>
      <c r="L16" s="12"/>
      <c r="M16" s="12"/>
      <c r="N16" s="23" t="s">
        <v>23</v>
      </c>
      <c r="O16" s="41" t="str">
        <f>IF(OR(E16="",F16=""),"（複数入力）未入力","（正常）入力済み")</f>
        <v>（複数入力）未入力</v>
      </c>
      <c r="P16" s="35"/>
      <c r="Q16" s="12"/>
      <c r="R16" s="12"/>
      <c r="S16" s="12"/>
    </row>
    <row r="17" spans="1:19" s="19" customFormat="1" ht="15" collapsed="1">
      <c r="A17" s="12"/>
      <c r="B17" s="18"/>
      <c r="C17" s="112"/>
      <c r="D17" s="113"/>
      <c r="E17" s="103" t="str">
        <f>土地所有者一覧!E47&amp;""</f>
        <v>新宿区○○町○丁目○○番１　外 7 筆 無地番</v>
      </c>
      <c r="F17" s="104"/>
      <c r="G17" s="104"/>
      <c r="H17" s="104"/>
      <c r="I17" s="101" t="s">
        <v>24</v>
      </c>
      <c r="J17" s="102"/>
      <c r="K17" s="10"/>
      <c r="L17" s="12"/>
      <c r="M17" s="12"/>
      <c r="N17" s="23" t="s">
        <v>25</v>
      </c>
      <c r="O17" s="42"/>
      <c r="P17" s="35" t="s">
        <v>26</v>
      </c>
      <c r="Q17" s="12"/>
      <c r="R17" s="12"/>
      <c r="S17" s="12"/>
    </row>
    <row r="18" spans="1:19" ht="15" customHeight="1">
      <c r="B18" s="9"/>
      <c r="C18" s="9"/>
      <c r="D18" s="11"/>
      <c r="E18" s="107" t="s">
        <v>27</v>
      </c>
      <c r="F18" s="108"/>
      <c r="G18" s="108"/>
      <c r="H18" s="108"/>
      <c r="I18" s="108"/>
      <c r="J18" s="109"/>
      <c r="K18" s="10"/>
    </row>
    <row r="19" spans="1:19">
      <c r="B19" s="9"/>
      <c r="C19" s="110" t="s">
        <v>28</v>
      </c>
      <c r="D19" s="111"/>
      <c r="E19" s="94" t="str">
        <f>_xlfn.IFNA(土地所有者一覧!E49&amp;"",E17)</f>
        <v>新宿区○○町○丁目○○番１　外 7 筆 無地番</v>
      </c>
      <c r="F19" s="95"/>
      <c r="G19" s="95"/>
      <c r="H19" s="95"/>
      <c r="I19" s="99" t="s">
        <v>24</v>
      </c>
      <c r="J19" s="100"/>
      <c r="K19" s="10"/>
      <c r="N19" s="23" t="s">
        <v>25</v>
      </c>
      <c r="P19" s="35" t="s">
        <v>26</v>
      </c>
    </row>
    <row r="20" spans="1:19" ht="15" customHeight="1">
      <c r="B20" s="9"/>
      <c r="C20" s="114"/>
      <c r="D20" s="115"/>
      <c r="E20" s="107" t="s">
        <v>27</v>
      </c>
      <c r="F20" s="108"/>
      <c r="G20" s="108"/>
      <c r="H20" s="108"/>
      <c r="I20" s="108"/>
      <c r="J20" s="109"/>
      <c r="K20" s="10"/>
    </row>
    <row r="21" spans="1:19">
      <c r="B21" s="9"/>
      <c r="C21" s="110" t="s">
        <v>29</v>
      </c>
      <c r="D21" s="120"/>
      <c r="E21" s="13" t="s">
        <v>30</v>
      </c>
      <c r="F21" s="43">
        <v>9999.9</v>
      </c>
      <c r="G21" s="14" t="s">
        <v>31</v>
      </c>
      <c r="H21" s="14" t="s">
        <v>32</v>
      </c>
      <c r="I21" s="14"/>
      <c r="J21" s="15"/>
      <c r="K21" s="10"/>
      <c r="N21" s="36" t="s">
        <v>7</v>
      </c>
      <c r="O21" s="41" t="str">
        <f>IF(F21="","（エラー）未入力","（正常）入力済み")</f>
        <v>（正常）入力済み</v>
      </c>
      <c r="P21" s="35" t="s">
        <v>33</v>
      </c>
    </row>
    <row r="22" spans="1:19">
      <c r="B22" s="9"/>
      <c r="C22" s="112"/>
      <c r="D22" s="121"/>
      <c r="E22" s="16" t="s">
        <v>34</v>
      </c>
      <c r="F22" s="44">
        <v>9999.9</v>
      </c>
      <c r="G22" s="17" t="s">
        <v>35</v>
      </c>
      <c r="H22" s="165" t="s">
        <v>36</v>
      </c>
      <c r="I22" s="165"/>
      <c r="J22" s="5"/>
      <c r="K22" s="10"/>
      <c r="N22" s="36" t="s">
        <v>7</v>
      </c>
      <c r="O22" s="41" t="str">
        <f>IF(OR(F22="",H22=""),"（エラー）未入力","（正常）入力済み")</f>
        <v>（正常）入力済み</v>
      </c>
      <c r="P22" s="35" t="s">
        <v>37</v>
      </c>
    </row>
    <row r="23" spans="1:19">
      <c r="B23" s="9"/>
      <c r="C23" s="112"/>
      <c r="D23" s="121"/>
      <c r="E23" s="16" t="s">
        <v>38</v>
      </c>
      <c r="F23" s="48">
        <f>MAX(F24:G24)</f>
        <v>9.9</v>
      </c>
      <c r="G23" s="17" t="s">
        <v>39</v>
      </c>
      <c r="H23" s="17"/>
      <c r="I23" s="17"/>
      <c r="J23" s="5"/>
      <c r="K23" s="10"/>
      <c r="N23" s="23" t="s">
        <v>40</v>
      </c>
      <c r="O23" s="41"/>
      <c r="P23" s="35" t="s">
        <v>41</v>
      </c>
    </row>
    <row r="24" spans="1:19">
      <c r="B24" s="9"/>
      <c r="C24" s="112"/>
      <c r="D24" s="121"/>
      <c r="E24" s="16" t="s">
        <v>42</v>
      </c>
      <c r="F24" s="46">
        <v>9.9</v>
      </c>
      <c r="G24" s="17" t="s">
        <v>43</v>
      </c>
      <c r="H24" s="164">
        <v>8.8000000000000007</v>
      </c>
      <c r="I24" s="164"/>
      <c r="J24" s="5" t="s">
        <v>44</v>
      </c>
      <c r="K24" s="10"/>
      <c r="N24" s="36" t="s">
        <v>7</v>
      </c>
      <c r="O24" s="41" t="str">
        <f>IF(OR(F24="",H24=""),"（エラー）未入力","（正常）入力済み")</f>
        <v>（正常）入力済み</v>
      </c>
      <c r="P24" s="35" t="s">
        <v>45</v>
      </c>
    </row>
    <row r="25" spans="1:19" ht="15" customHeight="1">
      <c r="B25" s="9"/>
      <c r="C25" s="112"/>
      <c r="D25" s="121"/>
      <c r="E25" s="180"/>
      <c r="F25" s="101"/>
      <c r="G25" s="101"/>
      <c r="H25" s="101"/>
      <c r="I25" s="17"/>
      <c r="J25" s="5"/>
      <c r="K25" s="10"/>
      <c r="O25" s="41" t="str">
        <f>IF($G$3="","今回届出分の記入不要","（注意）今回届出分の記入が必要")</f>
        <v>今回届出分の記入不要</v>
      </c>
      <c r="P25" s="35" t="s">
        <v>46</v>
      </c>
    </row>
    <row r="26" spans="1:19" ht="15" hidden="1" customHeight="1" outlineLevel="1">
      <c r="B26" s="9"/>
      <c r="C26" s="112"/>
      <c r="D26" s="121"/>
      <c r="E26" s="175" t="s">
        <v>47</v>
      </c>
      <c r="F26" s="176"/>
      <c r="G26" s="176"/>
      <c r="H26" s="176"/>
      <c r="I26" s="176"/>
      <c r="J26" s="177"/>
      <c r="K26" s="10"/>
    </row>
    <row r="27" spans="1:19" hidden="1" outlineLevel="1">
      <c r="B27" s="9"/>
      <c r="C27" s="112"/>
      <c r="D27" s="121"/>
      <c r="E27" s="16" t="s">
        <v>48</v>
      </c>
      <c r="F27" s="45"/>
      <c r="G27" s="17" t="s">
        <v>31</v>
      </c>
      <c r="H27" s="17"/>
      <c r="I27" s="17"/>
      <c r="J27" s="5"/>
      <c r="K27" s="10"/>
      <c r="N27" s="23" t="s">
        <v>23</v>
      </c>
      <c r="O27" s="41" t="str">
        <f>IF($G$3="","記入不要",IF(F27="","（エラー）未入力","（正常）入力済み"))</f>
        <v>記入不要</v>
      </c>
    </row>
    <row r="28" spans="1:19" hidden="1" outlineLevel="1">
      <c r="B28" s="9"/>
      <c r="C28" s="112"/>
      <c r="D28" s="121"/>
      <c r="E28" s="16" t="s">
        <v>34</v>
      </c>
      <c r="F28" s="45"/>
      <c r="G28" s="17" t="s">
        <v>35</v>
      </c>
      <c r="H28" s="17"/>
      <c r="I28" s="17"/>
      <c r="J28" s="5"/>
      <c r="K28" s="10"/>
      <c r="N28" s="23" t="s">
        <v>23</v>
      </c>
      <c r="O28" s="41" t="str">
        <f>IF($G$3="","記入不要",IF(F28="","（エラー）未入力","（正常）入力済み"))</f>
        <v>記入不要</v>
      </c>
      <c r="P28" s="35" t="s">
        <v>49</v>
      </c>
    </row>
    <row r="29" spans="1:19" ht="26.4" hidden="1" outlineLevel="1">
      <c r="B29" s="9"/>
      <c r="C29" s="112"/>
      <c r="D29" s="121"/>
      <c r="E29" s="16" t="s">
        <v>50</v>
      </c>
      <c r="F29" s="48">
        <f>MAX(F30:G30)</f>
        <v>0</v>
      </c>
      <c r="G29" s="17" t="s">
        <v>39</v>
      </c>
      <c r="H29" s="17"/>
      <c r="I29" s="17"/>
      <c r="J29" s="5"/>
      <c r="K29" s="10"/>
      <c r="N29" s="23" t="s">
        <v>40</v>
      </c>
      <c r="O29" s="41"/>
      <c r="P29" s="35" t="s">
        <v>41</v>
      </c>
    </row>
    <row r="30" spans="1:19" hidden="1" outlineLevel="1">
      <c r="B30" s="9"/>
      <c r="C30" s="112"/>
      <c r="D30" s="121"/>
      <c r="E30" s="16" t="s">
        <v>42</v>
      </c>
      <c r="F30" s="47"/>
      <c r="G30" s="17" t="s">
        <v>43</v>
      </c>
      <c r="H30" s="166"/>
      <c r="I30" s="166"/>
      <c r="J30" s="5" t="s">
        <v>44</v>
      </c>
      <c r="K30" s="10"/>
      <c r="N30" s="23" t="s">
        <v>23</v>
      </c>
      <c r="O30" s="41" t="str">
        <f>IF($G$3="","記入不要",IF(OR(F30="",H30=""),"（エラー）未入力","（正常）入力済み"))</f>
        <v>記入不要</v>
      </c>
      <c r="P30" s="35" t="s">
        <v>45</v>
      </c>
    </row>
    <row r="31" spans="1:19" collapsed="1">
      <c r="B31" s="9"/>
      <c r="C31" s="114"/>
      <c r="D31" s="122"/>
      <c r="E31" s="167" t="s">
        <v>246</v>
      </c>
      <c r="F31" s="168"/>
      <c r="G31" s="168"/>
      <c r="H31" s="168"/>
      <c r="I31" s="168"/>
      <c r="J31" s="169"/>
      <c r="K31" s="10"/>
      <c r="N31" s="23" t="s">
        <v>51</v>
      </c>
      <c r="O31" s="50">
        <f>E32-31</f>
        <v>45383</v>
      </c>
      <c r="P31" s="35" t="s">
        <v>52</v>
      </c>
    </row>
    <row r="32" spans="1:19">
      <c r="B32" s="9"/>
      <c r="C32" s="110" t="s">
        <v>53</v>
      </c>
      <c r="D32" s="120"/>
      <c r="E32" s="172">
        <v>45414</v>
      </c>
      <c r="F32" s="173"/>
      <c r="G32" s="173"/>
      <c r="H32" s="173"/>
      <c r="I32" s="173"/>
      <c r="J32" s="174"/>
      <c r="K32" s="10"/>
      <c r="N32" s="36" t="s">
        <v>7</v>
      </c>
      <c r="O32" s="41" t="str">
        <f>IF(E32="","（エラー）未入力","（正常）入力済み")</f>
        <v>（正常）入力済み</v>
      </c>
      <c r="P32" s="35" t="s">
        <v>54</v>
      </c>
    </row>
    <row r="33" spans="2:16" ht="37.5" customHeight="1">
      <c r="B33" s="9"/>
      <c r="C33" s="116" t="s">
        <v>55</v>
      </c>
      <c r="D33" s="118" t="s">
        <v>56</v>
      </c>
      <c r="E33" s="178"/>
      <c r="F33" s="163"/>
      <c r="G33" s="163"/>
      <c r="H33" s="163"/>
      <c r="I33" s="163"/>
      <c r="J33" s="179"/>
      <c r="K33" s="10"/>
      <c r="N33" s="23" t="s">
        <v>23</v>
      </c>
      <c r="O33" s="41" t="str">
        <f>IF(COUNTIF($D$12,"*第３条第７項*")&gt;0,IF(E33="","（エラー）未入力","（正常）入力済み"),"記入不要")</f>
        <v>記入不要</v>
      </c>
      <c r="P33" s="35" t="s">
        <v>57</v>
      </c>
    </row>
    <row r="34" spans="2:16" ht="18.75" hidden="1" customHeight="1" outlineLevel="1">
      <c r="B34" s="9"/>
      <c r="C34" s="117"/>
      <c r="D34" s="119"/>
      <c r="E34" s="170"/>
      <c r="F34" s="105"/>
      <c r="G34" s="105"/>
      <c r="H34" s="105"/>
      <c r="I34" s="105"/>
      <c r="J34" s="171"/>
      <c r="K34" s="10"/>
      <c r="N34" s="23" t="s">
        <v>23</v>
      </c>
      <c r="O34" s="41" t="str">
        <f>IF(COUNTIF($D$12,"*第３条第７項*")&gt;0,IF(E34="","（複数入力）未入力","（正常）入力済み"),"記入不要")</f>
        <v>記入不要</v>
      </c>
    </row>
    <row r="35" spans="2:16" ht="18.75" hidden="1" customHeight="1" outlineLevel="1">
      <c r="B35" s="9"/>
      <c r="C35" s="117"/>
      <c r="D35" s="119"/>
      <c r="E35" s="96"/>
      <c r="F35" s="97"/>
      <c r="G35" s="97"/>
      <c r="H35" s="97"/>
      <c r="I35" s="97"/>
      <c r="J35" s="98"/>
      <c r="K35" s="10"/>
      <c r="N35" s="23" t="s">
        <v>23</v>
      </c>
      <c r="O35" s="41" t="str">
        <f>IF(COUNTIF($D$12,"*第３条第７項*")&gt;0,IF(E35="","（複数入力）未入力","（正常）入力済み"),"記入不要")</f>
        <v>記入不要</v>
      </c>
    </row>
    <row r="36" spans="2:16" ht="27" customHeight="1" collapsed="1">
      <c r="B36" s="9"/>
      <c r="C36" s="117"/>
      <c r="D36" s="140" t="s">
        <v>58</v>
      </c>
      <c r="E36" s="26"/>
      <c r="F36" s="163"/>
      <c r="G36" s="163"/>
      <c r="H36" s="163"/>
      <c r="I36" s="101" t="s">
        <v>21</v>
      </c>
      <c r="J36" s="102"/>
      <c r="K36" s="10"/>
      <c r="N36" s="23" t="s">
        <v>23</v>
      </c>
      <c r="O36" s="41" t="str">
        <f>IF(COUNTIF($D$12,"*第３条第７項*")&gt;0,IF(OR(E36="",F36=""),"（エラー）未入力","（正常）入力済み"),"記入不要")</f>
        <v>記入不要</v>
      </c>
      <c r="P36" s="35" t="s">
        <v>57</v>
      </c>
    </row>
    <row r="37" spans="2:16" ht="27" customHeight="1">
      <c r="B37" s="9"/>
      <c r="C37" s="117"/>
      <c r="D37" s="141"/>
      <c r="E37" s="25"/>
      <c r="F37" s="105"/>
      <c r="G37" s="105"/>
      <c r="H37" s="105"/>
      <c r="I37" s="101" t="s">
        <v>24</v>
      </c>
      <c r="J37" s="102"/>
      <c r="K37" s="10"/>
      <c r="N37" s="23" t="s">
        <v>23</v>
      </c>
      <c r="O37" s="41" t="str">
        <f>IF(COUNTIF($D$12,"*第３条第７項*")&gt;0,IF(OR(E37="",F37=""),"（エラー）未入力","（正常）入力済み"),"記入不要")</f>
        <v>記入不要</v>
      </c>
      <c r="P37" s="35" t="s">
        <v>57</v>
      </c>
    </row>
    <row r="38" spans="2:16" ht="18.75" hidden="1" customHeight="1" outlineLevel="1">
      <c r="B38" s="9"/>
      <c r="C38" s="117"/>
      <c r="D38" s="141"/>
      <c r="E38" s="25"/>
      <c r="F38" s="145"/>
      <c r="G38" s="145"/>
      <c r="H38" s="145"/>
      <c r="I38" s="101" t="s">
        <v>21</v>
      </c>
      <c r="J38" s="102"/>
      <c r="K38" s="10"/>
      <c r="N38" s="23" t="s">
        <v>23</v>
      </c>
      <c r="O38" s="41" t="str">
        <f>IF(COUNTIF($D$12,"*第３条第７項*")&gt;0,IF(OR(E38="",F38=""),"（複数入力）未入力","（正常）入力済み"),"記入不要")</f>
        <v>記入不要</v>
      </c>
    </row>
    <row r="39" spans="2:16" ht="18.75" hidden="1" customHeight="1" outlineLevel="1">
      <c r="B39" s="9"/>
      <c r="C39" s="117"/>
      <c r="D39" s="141"/>
      <c r="E39" s="25"/>
      <c r="F39" s="145"/>
      <c r="G39" s="145"/>
      <c r="H39" s="145"/>
      <c r="I39" s="101" t="s">
        <v>24</v>
      </c>
      <c r="J39" s="102"/>
      <c r="K39" s="10"/>
      <c r="N39" s="23" t="s">
        <v>23</v>
      </c>
      <c r="O39" s="41" t="str">
        <f>IF(COUNTIF($D$12,"*第３条第７項*")&gt;0,IF(OR(E39="",F39=""),"（複数入力）未入力","（正常）入力済み"),"記入不要")</f>
        <v>記入不要</v>
      </c>
    </row>
    <row r="40" spans="2:16" ht="18.75" hidden="1" customHeight="1" outlineLevel="1">
      <c r="B40" s="9"/>
      <c r="C40" s="117"/>
      <c r="D40" s="141"/>
      <c r="E40" s="25"/>
      <c r="F40" s="145"/>
      <c r="G40" s="145"/>
      <c r="H40" s="145"/>
      <c r="I40" s="101" t="s">
        <v>21</v>
      </c>
      <c r="J40" s="102"/>
      <c r="K40" s="10"/>
      <c r="N40" s="23" t="s">
        <v>23</v>
      </c>
      <c r="O40" s="41" t="str">
        <f>IF(COUNTIF($D$12,"*第３条第７項*")&gt;0,IF(OR(E40="",F40=""),"（複数入力）未入力","（正常）入力済み"),"記入不要")</f>
        <v>記入不要</v>
      </c>
    </row>
    <row r="41" spans="2:16" ht="18.75" hidden="1" customHeight="1" outlineLevel="1">
      <c r="B41" s="9"/>
      <c r="C41" s="117"/>
      <c r="D41" s="141"/>
      <c r="E41" s="25"/>
      <c r="F41" s="144"/>
      <c r="G41" s="144"/>
      <c r="H41" s="144"/>
      <c r="I41" s="101" t="s">
        <v>24</v>
      </c>
      <c r="J41" s="102"/>
      <c r="K41" s="10"/>
      <c r="N41" s="23" t="s">
        <v>23</v>
      </c>
      <c r="O41" s="41" t="str">
        <f>IF(COUNTIF($D$12,"*第３条第７項*")&gt;0,IF(OR(E41="",F41=""),"（複数入力）未入力","（正常）入力済み"),"記入不要")</f>
        <v>記入不要</v>
      </c>
    </row>
    <row r="42" spans="2:16" ht="52.8" collapsed="1">
      <c r="B42" s="9"/>
      <c r="C42" s="140" t="s">
        <v>59</v>
      </c>
      <c r="D42" s="20" t="s">
        <v>60</v>
      </c>
      <c r="E42" s="143" t="s">
        <v>247</v>
      </c>
      <c r="F42" s="143"/>
      <c r="G42" s="143"/>
      <c r="H42" s="143"/>
      <c r="I42" s="143"/>
      <c r="J42" s="143"/>
      <c r="K42" s="10"/>
      <c r="N42" s="37" t="s">
        <v>23</v>
      </c>
      <c r="O42" s="41" t="str">
        <f>IF(COUNTIF($D$12,"*第４条第１項*")&gt;0,IF($F$21&lt;3000,IF(E42="","（エラー）未入力","（正常）入力済み"),"（注意）入力要否確認"),"記入不要")</f>
        <v>（注意）入力要否確認</v>
      </c>
      <c r="P42" s="35" t="s">
        <v>61</v>
      </c>
    </row>
    <row r="43" spans="2:16" ht="26.4">
      <c r="B43" s="9"/>
      <c r="C43" s="141"/>
      <c r="D43" s="20" t="s">
        <v>62</v>
      </c>
      <c r="E43" s="143" t="s">
        <v>248</v>
      </c>
      <c r="F43" s="143"/>
      <c r="G43" s="143"/>
      <c r="H43" s="143"/>
      <c r="I43" s="143"/>
      <c r="J43" s="143"/>
      <c r="K43" s="10"/>
      <c r="N43" s="37" t="s">
        <v>23</v>
      </c>
      <c r="O43" s="41" t="str">
        <f t="shared" ref="O43:O45" si="0">IF(COUNTIF($D$12,"*第４条第１項*")&gt;0,IF($F$21&lt;3000,IF(E43="","（エラー）未入力","（正常）入力済み"),"（注意）入力要否確認"),"記入不要")</f>
        <v>（注意）入力要否確認</v>
      </c>
      <c r="P43" s="35" t="s">
        <v>61</v>
      </c>
    </row>
    <row r="44" spans="2:16" ht="39.6">
      <c r="B44" s="9"/>
      <c r="C44" s="141"/>
      <c r="D44" s="20" t="s">
        <v>63</v>
      </c>
      <c r="E44" s="143" t="s">
        <v>249</v>
      </c>
      <c r="F44" s="143"/>
      <c r="G44" s="143"/>
      <c r="H44" s="143"/>
      <c r="I44" s="143"/>
      <c r="J44" s="143"/>
      <c r="K44" s="10"/>
      <c r="N44" s="37" t="s">
        <v>23</v>
      </c>
      <c r="O44" s="41" t="str">
        <f t="shared" si="0"/>
        <v>（注意）入力要否確認</v>
      </c>
      <c r="P44" s="35" t="s">
        <v>61</v>
      </c>
    </row>
    <row r="45" spans="2:16" ht="26.4">
      <c r="B45" s="9"/>
      <c r="C45" s="142"/>
      <c r="D45" s="21" t="s">
        <v>64</v>
      </c>
      <c r="E45" s="143" t="s">
        <v>250</v>
      </c>
      <c r="F45" s="143"/>
      <c r="G45" s="143"/>
      <c r="H45" s="143"/>
      <c r="I45" s="143"/>
      <c r="J45" s="143"/>
      <c r="K45" s="10"/>
      <c r="N45" s="37" t="s">
        <v>23</v>
      </c>
      <c r="O45" s="41" t="str">
        <f t="shared" si="0"/>
        <v>（注意）入力要否確認</v>
      </c>
      <c r="P45" s="35" t="s">
        <v>61</v>
      </c>
    </row>
    <row r="46" spans="2:16" ht="7.5" customHeight="1">
      <c r="B46" s="9"/>
      <c r="C46" s="11"/>
      <c r="D46" s="11"/>
      <c r="E46" s="11"/>
      <c r="F46" s="11"/>
      <c r="G46" s="11"/>
      <c r="H46" s="29"/>
      <c r="I46" s="29"/>
      <c r="J46" s="29"/>
      <c r="K46" s="10"/>
      <c r="N46" s="23"/>
      <c r="O46" s="41"/>
      <c r="P46" s="35"/>
    </row>
    <row r="47" spans="2:16" ht="18.75" customHeight="1">
      <c r="B47" s="146" t="s">
        <v>65</v>
      </c>
      <c r="C47" s="148" t="s">
        <v>66</v>
      </c>
      <c r="D47" s="149"/>
      <c r="E47" s="28" t="s">
        <v>67</v>
      </c>
      <c r="F47" s="28" t="s">
        <v>68</v>
      </c>
      <c r="G47" s="154" t="s">
        <v>69</v>
      </c>
      <c r="H47" s="154"/>
      <c r="I47" s="155"/>
      <c r="J47" s="155"/>
      <c r="K47" s="156"/>
      <c r="N47" s="23"/>
      <c r="O47" s="41"/>
      <c r="P47" s="35"/>
    </row>
    <row r="48" spans="2:16">
      <c r="B48" s="136"/>
      <c r="C48" s="150" t="s">
        <v>251</v>
      </c>
      <c r="D48" s="151"/>
      <c r="E48" s="30" t="s">
        <v>252</v>
      </c>
      <c r="F48" s="38" t="s">
        <v>253</v>
      </c>
      <c r="G48" s="157"/>
      <c r="H48" s="157"/>
      <c r="I48" s="158"/>
      <c r="J48" s="158"/>
      <c r="K48" s="159"/>
      <c r="N48" s="36" t="s">
        <v>7</v>
      </c>
      <c r="O48" s="41" t="str">
        <f>IF(E48="","（エラー）氏名未入力",IF(F48&amp;G48="","（エラー）電話番号又はメールアドレス未入力",IF($F$9&lt;&gt;"",IF(C48="","（エラー）所属未入力","（正常）入力済み"),"（正常）入力済み")))</f>
        <v>（正常）入力済み</v>
      </c>
      <c r="P48" s="35" t="s">
        <v>70</v>
      </c>
    </row>
    <row r="49" spans="2:16">
      <c r="B49" s="147"/>
      <c r="C49" s="152"/>
      <c r="D49" s="153"/>
      <c r="E49" s="27"/>
      <c r="F49" s="39"/>
      <c r="G49" s="160"/>
      <c r="H49" s="160"/>
      <c r="I49" s="161"/>
      <c r="J49" s="161"/>
      <c r="K49" s="162"/>
      <c r="N49" s="23" t="s">
        <v>5</v>
      </c>
      <c r="O49" s="41" t="str">
        <f>IF(E49="","（複数入力）氏名未入力",IF(F49&amp;G49="","（エラー）電話番号又はメールアドレス未入力",IF($F$9&lt;&gt;"",IF(C49="","（エラー）所属未入力","（正常）入力済み"),"（正常）入力済み")))</f>
        <v>（複数入力）氏名未入力</v>
      </c>
      <c r="P49" s="35" t="s">
        <v>71</v>
      </c>
    </row>
    <row r="50" spans="2:16">
      <c r="B50" s="1" t="s">
        <v>72</v>
      </c>
      <c r="N50" s="23"/>
      <c r="O50" s="41"/>
      <c r="P50" s="35" t="s">
        <v>73</v>
      </c>
    </row>
  </sheetData>
  <sheetProtection formatRows="0"/>
  <dataConsolidate/>
  <mergeCells count="66">
    <mergeCell ref="F37:H37"/>
    <mergeCell ref="F36:H36"/>
    <mergeCell ref="H24:I24"/>
    <mergeCell ref="H22:I22"/>
    <mergeCell ref="H30:I30"/>
    <mergeCell ref="E31:J31"/>
    <mergeCell ref="E34:J34"/>
    <mergeCell ref="E32:J32"/>
    <mergeCell ref="E26:J26"/>
    <mergeCell ref="E33:J33"/>
    <mergeCell ref="E25:H25"/>
    <mergeCell ref="B47:B49"/>
    <mergeCell ref="C47:D47"/>
    <mergeCell ref="C48:D48"/>
    <mergeCell ref="C49:D49"/>
    <mergeCell ref="G47:K47"/>
    <mergeCell ref="G48:K48"/>
    <mergeCell ref="G49:K49"/>
    <mergeCell ref="C42:C45"/>
    <mergeCell ref="E45:J45"/>
    <mergeCell ref="E44:J44"/>
    <mergeCell ref="D36:D41"/>
    <mergeCell ref="E43:J43"/>
    <mergeCell ref="E42:J42"/>
    <mergeCell ref="I36:J36"/>
    <mergeCell ref="I37:J37"/>
    <mergeCell ref="I38:J38"/>
    <mergeCell ref="I39:J39"/>
    <mergeCell ref="I40:J40"/>
    <mergeCell ref="I41:J41"/>
    <mergeCell ref="F41:H41"/>
    <mergeCell ref="F40:H40"/>
    <mergeCell ref="F39:H39"/>
    <mergeCell ref="F38:H38"/>
    <mergeCell ref="N1:O1"/>
    <mergeCell ref="B2:K2"/>
    <mergeCell ref="C3:F3"/>
    <mergeCell ref="B5:E5"/>
    <mergeCell ref="C13:H13"/>
    <mergeCell ref="E8:E10"/>
    <mergeCell ref="D12:E12"/>
    <mergeCell ref="F12:J12"/>
    <mergeCell ref="F10:J10"/>
    <mergeCell ref="F9:J9"/>
    <mergeCell ref="F8:J8"/>
    <mergeCell ref="H5:J5"/>
    <mergeCell ref="B7:C7"/>
    <mergeCell ref="B8:D10"/>
    <mergeCell ref="G3:H3"/>
    <mergeCell ref="C15:D17"/>
    <mergeCell ref="C19:D20"/>
    <mergeCell ref="C33:C41"/>
    <mergeCell ref="D33:D35"/>
    <mergeCell ref="C32:D32"/>
    <mergeCell ref="C21:D31"/>
    <mergeCell ref="E19:H19"/>
    <mergeCell ref="E35:J35"/>
    <mergeCell ref="I15:J15"/>
    <mergeCell ref="I16:J16"/>
    <mergeCell ref="E17:H17"/>
    <mergeCell ref="F16:H16"/>
    <mergeCell ref="F15:H15"/>
    <mergeCell ref="E18:J18"/>
    <mergeCell ref="E20:J20"/>
    <mergeCell ref="I17:J17"/>
    <mergeCell ref="I19:J19"/>
  </mergeCells>
  <phoneticPr fontId="20"/>
  <conditionalFormatting sqref="O1:O1048576">
    <cfRule type="containsText" dxfId="5" priority="1" operator="containsText" text="（注意）">
      <formula>NOT(ISERROR(SEARCH("（注意）",O1)))</formula>
    </cfRule>
    <cfRule type="containsText" dxfId="4" priority="2" operator="containsText" text="（正常）">
      <formula>NOT(ISERROR(SEARCH("（正常）",O1)))</formula>
    </cfRule>
    <cfRule type="containsText" dxfId="3" priority="3" operator="containsText" text="（エラー）">
      <formula>NOT(ISERROR(SEARCH("（エラー）",O1)))</formula>
    </cfRule>
  </conditionalFormatting>
  <dataValidations count="1">
    <dataValidation type="decimal" operator="greaterThanOrEqual" allowBlank="1" showInputMessage="1" showErrorMessage="1" sqref="F21:F22 H24 F30 F24 F27:F28 H30" xr:uid="{00000000-0002-0000-0000-000000000000}">
      <formula1>0</formula1>
    </dataValidation>
  </dataValidations>
  <printOptions horizontalCentered="1"/>
  <pageMargins left="0.19685039370078741" right="0.19685039370078741" top="0.19685039370078741" bottom="0.19685039370078741" header="0.11811023622047245" footer="0.11811023622047245"/>
  <pageSetup paperSize="9" scale="97"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マスタ!$E$2:$E$63</xm:f>
          </x14:formula1>
          <xm:sqref>E15:E16 E36:E41</xm:sqref>
        </x14:dataValidation>
        <x14:dataValidation type="list" allowBlank="1" showInputMessage="1" showErrorMessage="1" xr:uid="{00000000-0002-0000-0000-000002000000}">
          <x14:formula1>
            <xm:f>マスタ!$B$2:$B$4</xm:f>
          </x14:formula1>
          <xm:sqref>D12</xm:sqref>
        </x14:dataValidation>
        <x14:dataValidation type="list" allowBlank="1" showInputMessage="1" xr:uid="{00000000-0002-0000-0000-000003000000}">
          <x14:formula1>
            <xm:f>マスタ!$H$2</xm:f>
          </x14:formula1>
          <xm:sqref>E31</xm:sqref>
        </x14:dataValidation>
        <x14:dataValidation type="list" operator="greaterThanOrEqual" allowBlank="1" showInputMessage="1" showErrorMessage="1" xr:uid="{00000000-0002-0000-0000-000004000000}">
          <x14:formula1>
            <xm:f>マスタ!$C$2:$C$5</xm:f>
          </x14:formula1>
          <xm:sqref>H22:I22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E45D-F12D-4999-B2FD-17735C66D024}">
  <sheetPr codeName="Sheet29">
    <pageSetUpPr fitToPage="1"/>
  </sheetPr>
  <dimension ref="B1:S118"/>
  <sheetViews>
    <sheetView showGridLines="0" zoomScaleNormal="100" zoomScaleSheetLayoutView="100" workbookViewId="0"/>
  </sheetViews>
  <sheetFormatPr defaultColWidth="9" defaultRowHeight="18"/>
  <cols>
    <col min="1" max="2" width="2.59765625" style="52" customWidth="1"/>
    <col min="3" max="3" width="4.296875" style="52" customWidth="1"/>
    <col min="4" max="4" width="8.59765625" style="52" customWidth="1"/>
    <col min="5" max="10" width="8.09765625" style="52" customWidth="1"/>
    <col min="11" max="11" width="22.59765625" style="52" customWidth="1"/>
    <col min="12" max="12" width="15.59765625" style="52" customWidth="1"/>
    <col min="13" max="13" width="18" style="52" customWidth="1"/>
    <col min="14" max="14" width="2.59765625" style="52" customWidth="1"/>
    <col min="15" max="15" width="2.796875" style="52" customWidth="1"/>
    <col min="16" max="16" width="9" style="65" customWidth="1"/>
    <col min="17" max="17" width="12.09765625" style="52" customWidth="1"/>
    <col min="18" max="18" width="30.59765625" style="66" customWidth="1"/>
    <col min="19" max="19" width="27" style="53" customWidth="1"/>
    <col min="20" max="16384" width="9" style="52"/>
  </cols>
  <sheetData>
    <row r="1" spans="2:19">
      <c r="B1" s="51" t="s">
        <v>74</v>
      </c>
      <c r="P1" s="52"/>
      <c r="Q1" s="181" t="s">
        <v>1</v>
      </c>
      <c r="R1" s="181"/>
    </row>
    <row r="2" spans="2:19">
      <c r="B2" s="54"/>
      <c r="C2" s="55" t="s">
        <v>75</v>
      </c>
      <c r="D2" s="56"/>
      <c r="E2" s="56"/>
      <c r="F2" s="56"/>
      <c r="G2" s="56"/>
      <c r="H2" s="56"/>
      <c r="I2" s="56"/>
      <c r="J2" s="56"/>
      <c r="K2" s="56"/>
      <c r="L2" s="57"/>
      <c r="M2" s="58"/>
      <c r="N2" s="59"/>
      <c r="P2" s="52"/>
      <c r="Q2" s="60" t="s">
        <v>2</v>
      </c>
      <c r="R2" s="61" t="s">
        <v>3</v>
      </c>
    </row>
    <row r="3" spans="2:19" ht="15">
      <c r="B3" s="62"/>
      <c r="C3" s="52" t="s">
        <v>76</v>
      </c>
      <c r="D3" s="63"/>
      <c r="E3" s="63"/>
      <c r="F3" s="63"/>
      <c r="G3" s="63"/>
      <c r="H3" s="63"/>
      <c r="I3" s="63"/>
      <c r="J3" s="63"/>
      <c r="K3" s="63"/>
      <c r="N3" s="64"/>
      <c r="S3" s="67"/>
    </row>
    <row r="4" spans="2:19" ht="15">
      <c r="B4" s="62"/>
      <c r="C4" s="52" t="s">
        <v>77</v>
      </c>
      <c r="D4" s="63"/>
      <c r="E4" s="63"/>
      <c r="F4" s="63"/>
      <c r="G4" s="63"/>
      <c r="H4" s="63"/>
      <c r="I4" s="63"/>
      <c r="J4" s="63"/>
      <c r="K4" s="63"/>
      <c r="L4" s="68"/>
      <c r="M4" s="69"/>
      <c r="N4" s="64"/>
      <c r="P4" s="52"/>
      <c r="Q4" s="70"/>
      <c r="R4" s="71"/>
      <c r="S4" s="67"/>
    </row>
    <row r="5" spans="2:19" ht="15">
      <c r="B5" s="62"/>
      <c r="C5" s="52" t="s">
        <v>78</v>
      </c>
      <c r="D5" s="63"/>
      <c r="E5" s="63"/>
      <c r="F5" s="63"/>
      <c r="G5" s="63"/>
      <c r="H5" s="63"/>
      <c r="I5" s="63"/>
      <c r="J5" s="63"/>
      <c r="K5" s="63"/>
      <c r="L5" s="63"/>
      <c r="M5" s="63"/>
      <c r="N5" s="64"/>
      <c r="P5" s="52"/>
      <c r="Q5" s="60"/>
      <c r="R5" s="61"/>
      <c r="S5" s="67"/>
    </row>
    <row r="6" spans="2:19" ht="18.75" customHeight="1">
      <c r="B6" s="62"/>
      <c r="D6" s="63"/>
      <c r="E6" s="63"/>
      <c r="F6" s="63"/>
      <c r="G6" s="63"/>
      <c r="H6" s="63"/>
      <c r="I6" s="63"/>
      <c r="J6" s="63"/>
      <c r="K6" s="182" t="s">
        <v>79</v>
      </c>
      <c r="L6" s="182"/>
      <c r="M6" s="72">
        <v>45383</v>
      </c>
      <c r="N6" s="64"/>
      <c r="P6" s="52"/>
      <c r="Q6" s="70" t="s">
        <v>7</v>
      </c>
      <c r="R6" s="71" t="str">
        <f>IF(M6="","（エラー）未入力","（正常）入力済み")</f>
        <v>（正常）入力済み</v>
      </c>
      <c r="S6" s="67"/>
    </row>
    <row r="7" spans="2:19" ht="18.75" customHeight="1">
      <c r="B7" s="62"/>
      <c r="C7" s="183" t="s">
        <v>80</v>
      </c>
      <c r="D7" s="183" t="s">
        <v>81</v>
      </c>
      <c r="E7" s="185" t="s">
        <v>82</v>
      </c>
      <c r="F7" s="186"/>
      <c r="G7" s="186"/>
      <c r="H7" s="187"/>
      <c r="I7" s="183" t="s">
        <v>211</v>
      </c>
      <c r="J7" s="183" t="s">
        <v>83</v>
      </c>
      <c r="K7" s="188" t="s">
        <v>84</v>
      </c>
      <c r="L7" s="188" t="s">
        <v>85</v>
      </c>
      <c r="M7" s="188" t="s">
        <v>86</v>
      </c>
      <c r="N7" s="64"/>
      <c r="P7" s="52"/>
      <c r="Q7" s="73"/>
      <c r="R7" s="71"/>
      <c r="S7" s="67"/>
    </row>
    <row r="8" spans="2:19" ht="18.75" customHeight="1">
      <c r="B8" s="62"/>
      <c r="C8" s="184"/>
      <c r="D8" s="184"/>
      <c r="E8" s="74" t="s">
        <v>87</v>
      </c>
      <c r="F8" s="74" t="s">
        <v>88</v>
      </c>
      <c r="G8" s="74" t="s">
        <v>89</v>
      </c>
      <c r="H8" s="74" t="s">
        <v>90</v>
      </c>
      <c r="I8" s="184"/>
      <c r="J8" s="184"/>
      <c r="K8" s="189"/>
      <c r="L8" s="189"/>
      <c r="M8" s="189"/>
      <c r="N8" s="64"/>
      <c r="P8" s="52"/>
      <c r="Q8" s="73" t="s">
        <v>91</v>
      </c>
      <c r="R8" s="71" t="str">
        <f>IF(OR(COUNTA(D9:D39)&lt;&gt;COUNTA(E9:E39),COUNTIF(D9:D39,"今回届出")=0),"（エラー）未入力あり又は「今回届出」未選択",IF(様式第6!G3="",IF(COUNTIF(D9:D39,"今回届出")=COUNTA(E9:E39),"（正常）分割なし","（エラー）鑑文に分割の旨未入力"),IF(COUNTIF(D9:D39,"今回届出")&lt;COUNTA(E9:E39),"（正常）分割届出","（エラー）鑑文に分割の旨の入力あり")))</f>
        <v>（正常）分割なし</v>
      </c>
      <c r="S8" s="75" t="s">
        <v>92</v>
      </c>
    </row>
    <row r="9" spans="2:19" ht="22.5" customHeight="1">
      <c r="B9" s="62"/>
      <c r="C9" s="74">
        <f>ROW()-8</f>
        <v>1</v>
      </c>
      <c r="D9" s="76" t="s">
        <v>232</v>
      </c>
      <c r="E9" s="77" t="s">
        <v>20</v>
      </c>
      <c r="F9" s="78" t="s">
        <v>233</v>
      </c>
      <c r="G9" s="78" t="s">
        <v>234</v>
      </c>
      <c r="H9" s="79" t="s">
        <v>235</v>
      </c>
      <c r="I9" s="79"/>
      <c r="J9" s="78"/>
      <c r="K9" s="78" t="s">
        <v>225</v>
      </c>
      <c r="L9" s="78" t="s">
        <v>226</v>
      </c>
      <c r="M9" s="78" t="s">
        <v>93</v>
      </c>
      <c r="N9" s="64"/>
      <c r="P9" s="52"/>
      <c r="Q9" s="70" t="s">
        <v>7</v>
      </c>
      <c r="R9" s="71" t="str">
        <f>IF(D9&amp;E9&amp;F9&amp;H9&amp;K9&amp;L9&amp;M9="",
"（エラー）未入力",
IF(OR(D9="",E9="",F9="",H9="",K9="",L9="",M9=""),
IF(AND(I9&lt;&gt;"",E9&lt;&gt;""),
IF(AND(F9="",G9="",H9="",J9="",K9="",L9="",M9=""),"（正常）入力済み","（エラー）入力重複"),
"（エラー）一部未入力"),
IF(I9="","（正常）入力済み","（エラー）入力重複")))</f>
        <v>（正常）入力済み</v>
      </c>
      <c r="S9" s="75" t="s">
        <v>219</v>
      </c>
    </row>
    <row r="10" spans="2:19" ht="22.5" customHeight="1">
      <c r="B10" s="62"/>
      <c r="C10" s="74">
        <f t="shared" ref="C10:C38" si="0">ROW()-8</f>
        <v>2</v>
      </c>
      <c r="D10" s="80" t="s">
        <v>232</v>
      </c>
      <c r="E10" s="78" t="s">
        <v>20</v>
      </c>
      <c r="F10" s="78" t="s">
        <v>233</v>
      </c>
      <c r="G10" s="78" t="s">
        <v>234</v>
      </c>
      <c r="H10" s="79" t="s">
        <v>236</v>
      </c>
      <c r="I10" s="79"/>
      <c r="J10" s="78"/>
      <c r="K10" s="78" t="s">
        <v>227</v>
      </c>
      <c r="L10" s="78" t="s">
        <v>228</v>
      </c>
      <c r="M10" s="78" t="s">
        <v>93</v>
      </c>
      <c r="N10" s="64"/>
      <c r="P10" s="52"/>
      <c r="Q10" s="73" t="s">
        <v>5</v>
      </c>
      <c r="R10" s="71" t="str">
        <f>IF(D10&amp;E10&amp;F10&amp;H10&amp;K10&amp;L10&amp;M10="","（複数入力）未入力",IF(OR(D10="",E10="",F10="",H10="",K10="",L10="",M10=""),IF(AND(I10&lt;&gt;"",E10&lt;&gt;""),IF(AND(F10="",G10="",H10="",J10="",K10="",L10="",M10=""),"（正常）入力済み","（エラー）入力重複"),"（エラー）一部未入力"),IF(I10="","（正常）入力済み","（エラー）入力重複")))</f>
        <v>（正常）入力済み</v>
      </c>
      <c r="S10" s="75" t="s">
        <v>94</v>
      </c>
    </row>
    <row r="11" spans="2:19" ht="22.5" customHeight="1">
      <c r="B11" s="62"/>
      <c r="C11" s="74">
        <f t="shared" si="0"/>
        <v>3</v>
      </c>
      <c r="D11" s="80" t="s">
        <v>232</v>
      </c>
      <c r="E11" s="78" t="s">
        <v>20</v>
      </c>
      <c r="F11" s="78" t="s">
        <v>233</v>
      </c>
      <c r="G11" s="78" t="s">
        <v>234</v>
      </c>
      <c r="H11" s="79" t="s">
        <v>237</v>
      </c>
      <c r="I11" s="79"/>
      <c r="J11" s="78"/>
      <c r="K11" s="78" t="s">
        <v>227</v>
      </c>
      <c r="L11" s="81" t="s">
        <v>228</v>
      </c>
      <c r="M11" s="78" t="s">
        <v>93</v>
      </c>
      <c r="N11" s="64"/>
      <c r="P11" s="52"/>
      <c r="Q11" s="73" t="s">
        <v>5</v>
      </c>
      <c r="R11" s="71" t="str">
        <f t="shared" ref="R11:R38" si="1">IF(D11&amp;E11&amp;F11&amp;H11&amp;K11&amp;L11&amp;M11="","（複数入力）未入力",IF(OR(D11="",E11="",F11="",H11="",K11="",L11="",M11=""),IF(AND(I11&lt;&gt;"",E11&lt;&gt;""),IF(AND(F11="",G11="",H11="",J11="",K11="",L11="",M11=""),"（正常）入力済み","（エラー）入力重複"),"（エラー）一部未入力"),IF(I11="","（正常）入力済み","（エラー）入力重複")))</f>
        <v>（正常）入力済み</v>
      </c>
      <c r="S11" s="75" t="s">
        <v>216</v>
      </c>
    </row>
    <row r="12" spans="2:19" ht="22.5" customHeight="1">
      <c r="B12" s="62"/>
      <c r="C12" s="74">
        <f t="shared" si="0"/>
        <v>4</v>
      </c>
      <c r="D12" s="80" t="s">
        <v>232</v>
      </c>
      <c r="E12" s="78" t="s">
        <v>20</v>
      </c>
      <c r="F12" s="78" t="s">
        <v>233</v>
      </c>
      <c r="G12" s="78" t="s">
        <v>234</v>
      </c>
      <c r="H12" s="79" t="s">
        <v>238</v>
      </c>
      <c r="I12" s="79"/>
      <c r="J12" s="78"/>
      <c r="K12" s="78" t="s">
        <v>229</v>
      </c>
      <c r="L12" s="78" t="s">
        <v>230</v>
      </c>
      <c r="M12" s="78" t="s">
        <v>93</v>
      </c>
      <c r="N12" s="64"/>
      <c r="P12" s="52"/>
      <c r="Q12" s="73" t="s">
        <v>5</v>
      </c>
      <c r="R12" s="71" t="str">
        <f t="shared" si="1"/>
        <v>（正常）入力済み</v>
      </c>
      <c r="S12" s="75" t="s">
        <v>217</v>
      </c>
    </row>
    <row r="13" spans="2:19" ht="22.5" customHeight="1">
      <c r="B13" s="62"/>
      <c r="C13" s="74">
        <f t="shared" si="0"/>
        <v>5</v>
      </c>
      <c r="D13" s="80" t="s">
        <v>232</v>
      </c>
      <c r="E13" s="78" t="s">
        <v>20</v>
      </c>
      <c r="F13" s="78" t="s">
        <v>233</v>
      </c>
      <c r="G13" s="78" t="s">
        <v>239</v>
      </c>
      <c r="H13" s="79" t="s">
        <v>240</v>
      </c>
      <c r="I13" s="79"/>
      <c r="J13" s="78"/>
      <c r="K13" s="78" t="s">
        <v>231</v>
      </c>
      <c r="L13" s="78" t="s">
        <v>231</v>
      </c>
      <c r="M13" s="78" t="s">
        <v>93</v>
      </c>
      <c r="N13" s="64"/>
      <c r="P13" s="52"/>
      <c r="Q13" s="73" t="s">
        <v>5</v>
      </c>
      <c r="R13" s="71" t="str">
        <f t="shared" si="1"/>
        <v>（正常）入力済み</v>
      </c>
      <c r="S13" s="75" t="s">
        <v>95</v>
      </c>
    </row>
    <row r="14" spans="2:19" ht="22.5" customHeight="1">
      <c r="B14" s="62"/>
      <c r="C14" s="74">
        <f t="shared" si="0"/>
        <v>6</v>
      </c>
      <c r="D14" s="80" t="s">
        <v>232</v>
      </c>
      <c r="E14" s="78" t="s">
        <v>20</v>
      </c>
      <c r="F14" s="78" t="s">
        <v>233</v>
      </c>
      <c r="G14" s="78" t="s">
        <v>239</v>
      </c>
      <c r="H14" s="79" t="s">
        <v>241</v>
      </c>
      <c r="I14" s="79"/>
      <c r="J14" s="78"/>
      <c r="K14" s="78" t="s">
        <v>231</v>
      </c>
      <c r="L14" s="78" t="s">
        <v>231</v>
      </c>
      <c r="M14" s="78" t="s">
        <v>96</v>
      </c>
      <c r="N14" s="64"/>
      <c r="P14" s="52"/>
      <c r="Q14" s="73" t="s">
        <v>5</v>
      </c>
      <c r="R14" s="71" t="str">
        <f t="shared" si="1"/>
        <v>（正常）入力済み</v>
      </c>
      <c r="S14" s="75" t="s">
        <v>218</v>
      </c>
    </row>
    <row r="15" spans="2:19" ht="22.5" customHeight="1">
      <c r="B15" s="62"/>
      <c r="C15" s="74">
        <f t="shared" si="0"/>
        <v>7</v>
      </c>
      <c r="D15" s="80" t="s">
        <v>232</v>
      </c>
      <c r="E15" s="78" t="s">
        <v>20</v>
      </c>
      <c r="F15" s="78" t="s">
        <v>242</v>
      </c>
      <c r="G15" s="78" t="s">
        <v>243</v>
      </c>
      <c r="H15" s="79" t="s">
        <v>244</v>
      </c>
      <c r="I15" s="79"/>
      <c r="J15" s="78" t="s">
        <v>83</v>
      </c>
      <c r="K15" s="78" t="s">
        <v>231</v>
      </c>
      <c r="L15" s="78" t="s">
        <v>231</v>
      </c>
      <c r="M15" s="78" t="s">
        <v>96</v>
      </c>
      <c r="N15" s="64"/>
      <c r="P15" s="52"/>
      <c r="Q15" s="73" t="s">
        <v>5</v>
      </c>
      <c r="R15" s="71" t="str">
        <f t="shared" si="1"/>
        <v>（正常）入力済み</v>
      </c>
      <c r="S15" s="75" t="s">
        <v>97</v>
      </c>
    </row>
    <row r="16" spans="2:19" ht="22.5" customHeight="1">
      <c r="B16" s="62"/>
      <c r="C16" s="74">
        <f t="shared" si="0"/>
        <v>8</v>
      </c>
      <c r="D16" s="80" t="s">
        <v>232</v>
      </c>
      <c r="E16" s="78" t="s">
        <v>20</v>
      </c>
      <c r="F16" s="78" t="s">
        <v>242</v>
      </c>
      <c r="G16" s="78" t="s">
        <v>243</v>
      </c>
      <c r="H16" s="79" t="s">
        <v>245</v>
      </c>
      <c r="I16" s="79"/>
      <c r="J16" s="78" t="s">
        <v>83</v>
      </c>
      <c r="K16" s="78" t="s">
        <v>231</v>
      </c>
      <c r="L16" s="78" t="s">
        <v>231</v>
      </c>
      <c r="M16" s="78" t="s">
        <v>98</v>
      </c>
      <c r="N16" s="64"/>
      <c r="P16" s="52"/>
      <c r="Q16" s="73" t="s">
        <v>5</v>
      </c>
      <c r="R16" s="71" t="str">
        <f t="shared" si="1"/>
        <v>（正常）入力済み</v>
      </c>
      <c r="S16" s="75" t="s">
        <v>99</v>
      </c>
    </row>
    <row r="17" spans="2:19" ht="22.5" customHeight="1">
      <c r="B17" s="62"/>
      <c r="C17" s="74">
        <f t="shared" si="0"/>
        <v>9</v>
      </c>
      <c r="D17" s="80" t="s">
        <v>232</v>
      </c>
      <c r="E17" s="78" t="s">
        <v>20</v>
      </c>
      <c r="F17" s="78"/>
      <c r="G17" s="78"/>
      <c r="H17" s="79"/>
      <c r="I17" s="79" t="s">
        <v>214</v>
      </c>
      <c r="J17" s="78"/>
      <c r="K17" s="78"/>
      <c r="L17" s="78"/>
      <c r="M17" s="78"/>
      <c r="N17" s="64"/>
      <c r="P17" s="52"/>
      <c r="Q17" s="73" t="s">
        <v>5</v>
      </c>
      <c r="R17" s="71" t="str">
        <f t="shared" si="1"/>
        <v>（正常）入力済み</v>
      </c>
      <c r="S17" s="75"/>
    </row>
    <row r="18" spans="2:19" ht="22.5" customHeight="1">
      <c r="B18" s="62"/>
      <c r="C18" s="74">
        <f t="shared" si="0"/>
        <v>10</v>
      </c>
      <c r="D18" s="80"/>
      <c r="E18" s="78"/>
      <c r="F18" s="78"/>
      <c r="G18" s="78"/>
      <c r="H18" s="79"/>
      <c r="I18" s="79"/>
      <c r="J18" s="78"/>
      <c r="K18" s="78"/>
      <c r="L18" s="78"/>
      <c r="M18" s="78"/>
      <c r="N18" s="64"/>
      <c r="P18" s="52"/>
      <c r="Q18" s="73" t="s">
        <v>5</v>
      </c>
      <c r="R18" s="71" t="str">
        <f t="shared" si="1"/>
        <v>（複数入力）未入力</v>
      </c>
      <c r="S18" s="67"/>
    </row>
    <row r="19" spans="2:19" ht="22.5" customHeight="1">
      <c r="B19" s="62"/>
      <c r="C19" s="74">
        <f t="shared" si="0"/>
        <v>11</v>
      </c>
      <c r="D19" s="80"/>
      <c r="E19" s="78"/>
      <c r="F19" s="78"/>
      <c r="G19" s="78"/>
      <c r="H19" s="79"/>
      <c r="I19" s="79"/>
      <c r="J19" s="78"/>
      <c r="K19" s="78"/>
      <c r="L19" s="78"/>
      <c r="M19" s="78"/>
      <c r="N19" s="64"/>
      <c r="P19" s="52"/>
      <c r="Q19" s="73" t="s">
        <v>5</v>
      </c>
      <c r="R19" s="71" t="str">
        <f t="shared" si="1"/>
        <v>（複数入力）未入力</v>
      </c>
      <c r="S19" s="67"/>
    </row>
    <row r="20" spans="2:19" ht="22.5" customHeight="1">
      <c r="B20" s="62"/>
      <c r="C20" s="74">
        <f t="shared" si="0"/>
        <v>12</v>
      </c>
      <c r="D20" s="80"/>
      <c r="E20" s="78"/>
      <c r="F20" s="78"/>
      <c r="G20" s="78"/>
      <c r="H20" s="79"/>
      <c r="I20" s="79"/>
      <c r="J20" s="78"/>
      <c r="K20" s="78"/>
      <c r="L20" s="78"/>
      <c r="M20" s="78"/>
      <c r="N20" s="64"/>
      <c r="P20" s="52"/>
      <c r="Q20" s="73" t="s">
        <v>5</v>
      </c>
      <c r="R20" s="71" t="str">
        <f t="shared" si="1"/>
        <v>（複数入力）未入力</v>
      </c>
    </row>
    <row r="21" spans="2:19" ht="22.5" customHeight="1">
      <c r="B21" s="62"/>
      <c r="C21" s="74">
        <f t="shared" si="0"/>
        <v>13</v>
      </c>
      <c r="D21" s="80"/>
      <c r="E21" s="78"/>
      <c r="F21" s="78"/>
      <c r="G21" s="78"/>
      <c r="H21" s="79"/>
      <c r="I21" s="79"/>
      <c r="J21" s="78"/>
      <c r="K21" s="78"/>
      <c r="L21" s="78"/>
      <c r="M21" s="78"/>
      <c r="N21" s="64"/>
      <c r="P21" s="52"/>
      <c r="Q21" s="73" t="s">
        <v>5</v>
      </c>
      <c r="R21" s="71" t="str">
        <f t="shared" si="1"/>
        <v>（複数入力）未入力</v>
      </c>
      <c r="S21" s="67"/>
    </row>
    <row r="22" spans="2:19" ht="22.5" customHeight="1">
      <c r="B22" s="62"/>
      <c r="C22" s="74">
        <f t="shared" si="0"/>
        <v>14</v>
      </c>
      <c r="D22" s="80"/>
      <c r="E22" s="78"/>
      <c r="F22" s="78"/>
      <c r="G22" s="78"/>
      <c r="H22" s="79"/>
      <c r="I22" s="79"/>
      <c r="J22" s="78"/>
      <c r="K22" s="78"/>
      <c r="L22" s="78"/>
      <c r="M22" s="78"/>
      <c r="N22" s="64"/>
      <c r="P22" s="52"/>
      <c r="Q22" s="73" t="s">
        <v>5</v>
      </c>
      <c r="R22" s="71" t="str">
        <f t="shared" si="1"/>
        <v>（複数入力）未入力</v>
      </c>
    </row>
    <row r="23" spans="2:19" ht="22.5" customHeight="1">
      <c r="B23" s="62"/>
      <c r="C23" s="74">
        <f t="shared" si="0"/>
        <v>15</v>
      </c>
      <c r="D23" s="80"/>
      <c r="E23" s="78"/>
      <c r="F23" s="78"/>
      <c r="G23" s="78"/>
      <c r="H23" s="79"/>
      <c r="I23" s="79"/>
      <c r="J23" s="78"/>
      <c r="K23" s="78"/>
      <c r="L23" s="78"/>
      <c r="M23" s="78"/>
      <c r="N23" s="64"/>
      <c r="P23" s="52"/>
      <c r="Q23" s="73" t="s">
        <v>5</v>
      </c>
      <c r="R23" s="71" t="str">
        <f t="shared" si="1"/>
        <v>（複数入力）未入力</v>
      </c>
      <c r="S23" s="67"/>
    </row>
    <row r="24" spans="2:19" ht="22.5" customHeight="1">
      <c r="B24" s="62"/>
      <c r="C24" s="74">
        <f t="shared" si="0"/>
        <v>16</v>
      </c>
      <c r="D24" s="80"/>
      <c r="E24" s="78"/>
      <c r="F24" s="78"/>
      <c r="G24" s="78"/>
      <c r="H24" s="79"/>
      <c r="I24" s="79"/>
      <c r="J24" s="78"/>
      <c r="K24" s="78"/>
      <c r="L24" s="78"/>
      <c r="M24" s="78"/>
      <c r="N24" s="64"/>
      <c r="P24" s="52"/>
      <c r="Q24" s="73" t="s">
        <v>5</v>
      </c>
      <c r="R24" s="71" t="str">
        <f t="shared" si="1"/>
        <v>（複数入力）未入力</v>
      </c>
      <c r="S24" s="67"/>
    </row>
    <row r="25" spans="2:19" ht="22.5" customHeight="1">
      <c r="B25" s="62"/>
      <c r="C25" s="74">
        <f t="shared" si="0"/>
        <v>17</v>
      </c>
      <c r="D25" s="80"/>
      <c r="E25" s="78"/>
      <c r="F25" s="78"/>
      <c r="G25" s="78"/>
      <c r="H25" s="79"/>
      <c r="I25" s="79"/>
      <c r="J25" s="78"/>
      <c r="K25" s="78"/>
      <c r="L25" s="78"/>
      <c r="M25" s="78"/>
      <c r="N25" s="64"/>
      <c r="P25" s="52"/>
      <c r="Q25" s="73" t="s">
        <v>5</v>
      </c>
      <c r="R25" s="71" t="str">
        <f t="shared" si="1"/>
        <v>（複数入力）未入力</v>
      </c>
      <c r="S25" s="67"/>
    </row>
    <row r="26" spans="2:19" ht="22.5" customHeight="1">
      <c r="B26" s="62"/>
      <c r="C26" s="74">
        <f t="shared" si="0"/>
        <v>18</v>
      </c>
      <c r="D26" s="80"/>
      <c r="E26" s="78"/>
      <c r="F26" s="78"/>
      <c r="G26" s="78"/>
      <c r="H26" s="79"/>
      <c r="I26" s="79"/>
      <c r="J26" s="78"/>
      <c r="K26" s="78"/>
      <c r="L26" s="78"/>
      <c r="M26" s="78"/>
      <c r="N26" s="64"/>
      <c r="P26" s="52"/>
      <c r="Q26" s="73" t="s">
        <v>5</v>
      </c>
      <c r="R26" s="71" t="str">
        <f t="shared" si="1"/>
        <v>（複数入力）未入力</v>
      </c>
      <c r="S26" s="67"/>
    </row>
    <row r="27" spans="2:19" ht="22.5" customHeight="1">
      <c r="B27" s="62"/>
      <c r="C27" s="74">
        <f t="shared" si="0"/>
        <v>19</v>
      </c>
      <c r="D27" s="80"/>
      <c r="E27" s="78"/>
      <c r="F27" s="78"/>
      <c r="G27" s="78"/>
      <c r="H27" s="79"/>
      <c r="I27" s="79"/>
      <c r="J27" s="78"/>
      <c r="K27" s="78"/>
      <c r="L27" s="78"/>
      <c r="M27" s="78"/>
      <c r="N27" s="64"/>
      <c r="P27" s="52"/>
      <c r="Q27" s="73" t="s">
        <v>5</v>
      </c>
      <c r="R27" s="71" t="str">
        <f t="shared" si="1"/>
        <v>（複数入力）未入力</v>
      </c>
    </row>
    <row r="28" spans="2:19" ht="22.5" customHeight="1">
      <c r="B28" s="62"/>
      <c r="C28" s="74">
        <f t="shared" si="0"/>
        <v>20</v>
      </c>
      <c r="D28" s="80"/>
      <c r="E28" s="78"/>
      <c r="F28" s="78"/>
      <c r="G28" s="78"/>
      <c r="H28" s="79"/>
      <c r="I28" s="79"/>
      <c r="J28" s="78"/>
      <c r="K28" s="78"/>
      <c r="L28" s="78"/>
      <c r="M28" s="78"/>
      <c r="N28" s="64"/>
      <c r="P28" s="52"/>
      <c r="Q28" s="73" t="s">
        <v>5</v>
      </c>
      <c r="R28" s="71" t="str">
        <f t="shared" si="1"/>
        <v>（複数入力）未入力</v>
      </c>
      <c r="S28" s="67"/>
    </row>
    <row r="29" spans="2:19" ht="22.5" customHeight="1">
      <c r="B29" s="62"/>
      <c r="C29" s="74">
        <f t="shared" si="0"/>
        <v>21</v>
      </c>
      <c r="D29" s="80"/>
      <c r="E29" s="78"/>
      <c r="F29" s="78"/>
      <c r="G29" s="78"/>
      <c r="H29" s="79"/>
      <c r="I29" s="79"/>
      <c r="J29" s="78"/>
      <c r="K29" s="78"/>
      <c r="L29" s="78"/>
      <c r="M29" s="78"/>
      <c r="N29" s="64"/>
      <c r="P29" s="52"/>
      <c r="Q29" s="73" t="s">
        <v>5</v>
      </c>
      <c r="R29" s="71" t="str">
        <f t="shared" si="1"/>
        <v>（複数入力）未入力</v>
      </c>
      <c r="S29" s="67"/>
    </row>
    <row r="30" spans="2:19" ht="22.5" customHeight="1">
      <c r="B30" s="62"/>
      <c r="C30" s="74">
        <f t="shared" si="0"/>
        <v>22</v>
      </c>
      <c r="D30" s="80"/>
      <c r="E30" s="78"/>
      <c r="F30" s="78"/>
      <c r="G30" s="78"/>
      <c r="H30" s="79"/>
      <c r="I30" s="79"/>
      <c r="J30" s="78"/>
      <c r="K30" s="78"/>
      <c r="L30" s="78"/>
      <c r="M30" s="78"/>
      <c r="N30" s="64"/>
      <c r="P30" s="52"/>
      <c r="Q30" s="73" t="s">
        <v>5</v>
      </c>
      <c r="R30" s="71" t="str">
        <f t="shared" si="1"/>
        <v>（複数入力）未入力</v>
      </c>
    </row>
    <row r="31" spans="2:19" ht="22.5" customHeight="1">
      <c r="B31" s="62"/>
      <c r="C31" s="74">
        <f t="shared" si="0"/>
        <v>23</v>
      </c>
      <c r="D31" s="80"/>
      <c r="E31" s="78"/>
      <c r="F31" s="78"/>
      <c r="G31" s="78"/>
      <c r="H31" s="79"/>
      <c r="I31" s="79"/>
      <c r="J31" s="78"/>
      <c r="K31" s="78"/>
      <c r="L31" s="78"/>
      <c r="M31" s="78"/>
      <c r="N31" s="64"/>
      <c r="P31" s="52"/>
      <c r="Q31" s="73" t="s">
        <v>5</v>
      </c>
      <c r="R31" s="71" t="str">
        <f t="shared" si="1"/>
        <v>（複数入力）未入力</v>
      </c>
      <c r="S31" s="67"/>
    </row>
    <row r="32" spans="2:19" ht="22.5" customHeight="1">
      <c r="B32" s="62"/>
      <c r="C32" s="74">
        <f t="shared" si="0"/>
        <v>24</v>
      </c>
      <c r="D32" s="80"/>
      <c r="E32" s="78"/>
      <c r="F32" s="78"/>
      <c r="G32" s="78"/>
      <c r="H32" s="79"/>
      <c r="I32" s="79"/>
      <c r="J32" s="78"/>
      <c r="K32" s="78"/>
      <c r="L32" s="78"/>
      <c r="M32" s="78"/>
      <c r="N32" s="64"/>
      <c r="P32" s="52"/>
      <c r="Q32" s="73" t="s">
        <v>5</v>
      </c>
      <c r="R32" s="71" t="str">
        <f t="shared" si="1"/>
        <v>（複数入力）未入力</v>
      </c>
    </row>
    <row r="33" spans="2:19" ht="22.5" customHeight="1">
      <c r="B33" s="62"/>
      <c r="C33" s="74">
        <f t="shared" si="0"/>
        <v>25</v>
      </c>
      <c r="D33" s="80"/>
      <c r="E33" s="78"/>
      <c r="F33" s="78"/>
      <c r="G33" s="78"/>
      <c r="H33" s="79"/>
      <c r="I33" s="79"/>
      <c r="J33" s="78"/>
      <c r="K33" s="78"/>
      <c r="L33" s="78"/>
      <c r="M33" s="78"/>
      <c r="N33" s="64"/>
      <c r="P33" s="52"/>
      <c r="Q33" s="73" t="s">
        <v>5</v>
      </c>
      <c r="R33" s="71" t="str">
        <f t="shared" si="1"/>
        <v>（複数入力）未入力</v>
      </c>
      <c r="S33" s="67"/>
    </row>
    <row r="34" spans="2:19" ht="22.5" customHeight="1">
      <c r="B34" s="62"/>
      <c r="C34" s="74">
        <f t="shared" si="0"/>
        <v>26</v>
      </c>
      <c r="D34" s="80"/>
      <c r="E34" s="78"/>
      <c r="F34" s="78"/>
      <c r="G34" s="78"/>
      <c r="H34" s="79"/>
      <c r="I34" s="79"/>
      <c r="J34" s="78"/>
      <c r="K34" s="78"/>
      <c r="L34" s="78"/>
      <c r="M34" s="78"/>
      <c r="N34" s="64"/>
      <c r="P34" s="52"/>
      <c r="Q34" s="73" t="s">
        <v>5</v>
      </c>
      <c r="R34" s="71" t="str">
        <f t="shared" si="1"/>
        <v>（複数入力）未入力</v>
      </c>
      <c r="S34" s="67"/>
    </row>
    <row r="35" spans="2:19" ht="22.5" customHeight="1">
      <c r="B35" s="62"/>
      <c r="C35" s="74">
        <f t="shared" si="0"/>
        <v>27</v>
      </c>
      <c r="D35" s="80"/>
      <c r="E35" s="78"/>
      <c r="F35" s="78"/>
      <c r="G35" s="78"/>
      <c r="H35" s="79"/>
      <c r="I35" s="79"/>
      <c r="J35" s="78"/>
      <c r="K35" s="78"/>
      <c r="L35" s="78"/>
      <c r="M35" s="78"/>
      <c r="N35" s="64"/>
      <c r="P35" s="52"/>
      <c r="Q35" s="73" t="s">
        <v>5</v>
      </c>
      <c r="R35" s="71" t="str">
        <f t="shared" si="1"/>
        <v>（複数入力）未入力</v>
      </c>
      <c r="S35" s="67"/>
    </row>
    <row r="36" spans="2:19" ht="22.5" customHeight="1">
      <c r="B36" s="62"/>
      <c r="C36" s="74">
        <f t="shared" si="0"/>
        <v>28</v>
      </c>
      <c r="D36" s="80"/>
      <c r="E36" s="78"/>
      <c r="F36" s="78"/>
      <c r="G36" s="78"/>
      <c r="H36" s="79"/>
      <c r="I36" s="79"/>
      <c r="J36" s="78"/>
      <c r="K36" s="78"/>
      <c r="L36" s="78"/>
      <c r="M36" s="78"/>
      <c r="N36" s="64"/>
      <c r="P36" s="52"/>
      <c r="Q36" s="73" t="s">
        <v>5</v>
      </c>
      <c r="R36" s="71" t="str">
        <f t="shared" si="1"/>
        <v>（複数入力）未入力</v>
      </c>
      <c r="S36" s="67"/>
    </row>
    <row r="37" spans="2:19" ht="22.5" customHeight="1">
      <c r="B37" s="62"/>
      <c r="C37" s="74">
        <f t="shared" si="0"/>
        <v>29</v>
      </c>
      <c r="D37" s="80"/>
      <c r="E37" s="78"/>
      <c r="F37" s="78"/>
      <c r="G37" s="78"/>
      <c r="H37" s="79"/>
      <c r="I37" s="79"/>
      <c r="J37" s="78"/>
      <c r="K37" s="78"/>
      <c r="L37" s="78"/>
      <c r="M37" s="78"/>
      <c r="N37" s="64"/>
      <c r="P37" s="52"/>
      <c r="Q37" s="73" t="s">
        <v>5</v>
      </c>
      <c r="R37" s="71" t="str">
        <f t="shared" si="1"/>
        <v>（複数入力）未入力</v>
      </c>
    </row>
    <row r="38" spans="2:19" ht="22.5" customHeight="1">
      <c r="B38" s="62"/>
      <c r="C38" s="74">
        <f t="shared" si="0"/>
        <v>30</v>
      </c>
      <c r="D38" s="80"/>
      <c r="E38" s="78"/>
      <c r="F38" s="78"/>
      <c r="G38" s="78"/>
      <c r="H38" s="79"/>
      <c r="I38" s="79"/>
      <c r="J38" s="78"/>
      <c r="K38" s="78"/>
      <c r="L38" s="78"/>
      <c r="M38" s="78"/>
      <c r="N38" s="64"/>
      <c r="P38" s="52"/>
      <c r="Q38" s="73" t="s">
        <v>5</v>
      </c>
      <c r="R38" s="71" t="str">
        <f t="shared" si="1"/>
        <v>（複数入力）未入力</v>
      </c>
      <c r="S38" s="67"/>
    </row>
    <row r="39" spans="2:19">
      <c r="B39" s="62"/>
      <c r="C39" s="82" t="s">
        <v>100</v>
      </c>
      <c r="D39" s="83"/>
      <c r="E39" s="83"/>
      <c r="F39" s="83"/>
      <c r="G39" s="83"/>
      <c r="H39" s="83"/>
      <c r="I39" s="83"/>
      <c r="J39" s="83"/>
      <c r="K39" s="83"/>
      <c r="L39" s="83"/>
      <c r="M39" s="84"/>
      <c r="N39" s="64"/>
      <c r="P39" s="52"/>
      <c r="Q39" s="73"/>
      <c r="R39" s="71"/>
    </row>
    <row r="40" spans="2:19" ht="7.5" customHeight="1">
      <c r="B40" s="85"/>
      <c r="C40" s="86"/>
      <c r="D40" s="86"/>
      <c r="E40" s="86"/>
      <c r="F40" s="86"/>
      <c r="G40" s="86"/>
      <c r="H40" s="86"/>
      <c r="I40" s="86"/>
      <c r="J40" s="86"/>
      <c r="K40" s="86"/>
      <c r="L40" s="86"/>
      <c r="M40" s="86"/>
      <c r="N40" s="87"/>
      <c r="P40" s="52"/>
    </row>
    <row r="41" spans="2:19" ht="15.75" customHeight="1">
      <c r="B41" s="88"/>
      <c r="C41" s="52" t="s">
        <v>101</v>
      </c>
      <c r="D41" s="63"/>
      <c r="E41" s="63"/>
      <c r="F41" s="63"/>
      <c r="G41" s="63"/>
      <c r="H41" s="63"/>
      <c r="I41" s="63"/>
      <c r="J41" s="63"/>
      <c r="K41" s="63"/>
      <c r="L41" s="63"/>
      <c r="M41" s="63"/>
      <c r="N41" s="63"/>
      <c r="P41" s="52"/>
      <c r="Q41" s="65"/>
    </row>
    <row r="42" spans="2:19">
      <c r="B42" s="89"/>
      <c r="P42" s="52"/>
      <c r="Q42" s="65"/>
      <c r="R42" s="90"/>
    </row>
    <row r="43" spans="2:19">
      <c r="B43" s="89"/>
      <c r="Q43" s="65"/>
    </row>
    <row r="45" spans="2:19" hidden="1">
      <c r="C45" s="52" t="s">
        <v>102</v>
      </c>
    </row>
    <row r="46" spans="2:19" hidden="1">
      <c r="E46" s="52" t="str">
        <f>IF(COUNTIF(I9:I39,"無地番")&gt;0," 無地番","")&amp;IF(COUNTIF(I9:I39,"道")&gt;0," 道","")&amp;IF(COUNTIF(I9:I39,"水")&gt;0," 水","")</f>
        <v xml:space="preserve"> 無地番</v>
      </c>
      <c r="F46" s="91">
        <f>COUNTA(E9:E39)-1-(COUNTIF(I9:I39,"無地番")+COUNTIF(I9:I39,"道")+COUNTIF(I9:I39,"水"))</f>
        <v>7</v>
      </c>
    </row>
    <row r="47" spans="2:19" hidden="1">
      <c r="E47" s="52" t="str">
        <f>E9&amp;F9&amp;G9&amp;H9&amp;IF(J9="","","の一部")&amp;
IF(F46&gt;0,IF(COUNTA(E9:E39)&gt;1,"　外 "&amp;COUNTA(E9:E39)-1-(COUNTIF(I9:I39,"無地番")+COUNTIF(I9:I39,"道")+COUNTIF(I9:I39,"水"))&amp;" 筆",""),"")&amp;
IF(OR(COUNTIF(E46,"*無地番*")&gt;0,COUNTIF(E46,"*道*")&gt;0,COUNTIF(E46,"*水*")&gt;0),E46,"")</f>
        <v>新宿区○○町○丁目○○番１　外 7 筆 無地番</v>
      </c>
    </row>
    <row r="48" spans="2:19" hidden="1">
      <c r="E48" s="52" t="str" cm="1">
        <f t="array" ref="E48">IF(SUMPRODUCT((D9:D39="今回届出")*(I9:I39="無地番"))&gt;0," 無地番","")&amp;IF(SUMPRODUCT((D9:D39="今回届出")*(I9:I39="道"))&gt;0," 道","")&amp;IF(SUMPRODUCT((D9:D39="今回届出")*(I9:I39="水"))&gt;0," 水","")</f>
        <v xml:space="preserve"> 無地番</v>
      </c>
      <c r="F48" s="91">
        <f>COUNTIF(D9:D39,"今回届出")-1-(COUNTIFS(I9:I39,"無地番",D9:D39,"今回届出")+COUNTIFS(I9:I39,"道",D9:D39,"今回届出")+COUNTIFS(I9:I39,"水",D9:D39,"今回届出"))</f>
        <v>7</v>
      </c>
    </row>
    <row r="49" spans="3:18" hidden="1">
      <c r="E49" s="52" t="str">
        <f>VLOOKUP("今回届出",D9:J39,2,FALSE)&amp;VLOOKUP("今回届出",D9:J39,3,FALSE)&amp;VLOOKUP("今回届出",D9:J39,4,FALSE)&amp;VLOOKUP("今回届出",D9:J39,5,FALSE)&amp;IF(VLOOKUP("今回届出",D9:J39,7,FALSE)="","","の一部")&amp;
IF(F48&gt;0,IF(COUNTIF(D9:D39,"今回届出")&gt;1,"　外 "&amp;COUNTIF(D9:D39,"今回届出")-1-(COUNTIFS(I9:I39,"無地番",D9:D39,"今回届出")+COUNTIFS(I9:I39,"道",D9:D39,"今回届出")+COUNTIFS(I9:I39,"水",D9:D39,"今回届出"))&amp;" 筆",""),"")&amp;
IF(OR(COUNTIF(E48,"*無地番*")&gt;0,COUNTIF(E48,"*道*")&gt;0,COUNTIF(E48,"*水*")&gt;0),E48,"")</f>
        <v>新宿区○○町○丁目○○番１　外 7 筆 無地番</v>
      </c>
    </row>
    <row r="50" spans="3:18" hidden="1"/>
    <row r="51" spans="3:18" hidden="1"/>
    <row r="52" spans="3:18" hidden="1">
      <c r="C52" s="52" t="str">
        <f>IF(OR(COUNTIF(R9:R39,"*エラー*")&gt;0,D52=0),"エラー",IF(D52=E52,"全部","分割"))</f>
        <v>全部</v>
      </c>
      <c r="D52" s="52">
        <f>COUNTIF(D9:D39,"今回届出")</f>
        <v>9</v>
      </c>
      <c r="E52" s="52">
        <f>COUNTA(E9:E39)</f>
        <v>9</v>
      </c>
      <c r="P52" s="52"/>
      <c r="R52" s="90"/>
    </row>
    <row r="55" spans="3:18" hidden="1">
      <c r="C55" s="92" t="s">
        <v>220</v>
      </c>
    </row>
    <row r="56" spans="3:18" hidden="1">
      <c r="C56" s="92" t="s">
        <v>131</v>
      </c>
      <c r="D56" s="92" t="s">
        <v>132</v>
      </c>
      <c r="E56" s="92" t="s">
        <v>213</v>
      </c>
      <c r="F56" s="92" t="s">
        <v>83</v>
      </c>
      <c r="G56" s="92" t="s">
        <v>133</v>
      </c>
    </row>
    <row r="57" spans="3:18" hidden="1">
      <c r="C57" s="93" t="s">
        <v>136</v>
      </c>
      <c r="D57" s="93" t="s">
        <v>137</v>
      </c>
      <c r="E57" s="93" t="s">
        <v>214</v>
      </c>
      <c r="F57" s="93" t="s">
        <v>83</v>
      </c>
      <c r="G57" s="93" t="s">
        <v>93</v>
      </c>
    </row>
    <row r="58" spans="3:18" hidden="1">
      <c r="C58" s="93" t="s">
        <v>141</v>
      </c>
      <c r="D58" s="93" t="s">
        <v>142</v>
      </c>
      <c r="E58" s="93" t="s">
        <v>212</v>
      </c>
      <c r="G58" s="93" t="s">
        <v>96</v>
      </c>
    </row>
    <row r="59" spans="3:18" hidden="1">
      <c r="C59" s="93" t="s">
        <v>145</v>
      </c>
      <c r="D59" s="93" t="s">
        <v>146</v>
      </c>
      <c r="E59" s="93" t="s">
        <v>215</v>
      </c>
      <c r="G59" s="93" t="s">
        <v>147</v>
      </c>
    </row>
    <row r="60" spans="3:18" hidden="1">
      <c r="D60" s="93" t="s">
        <v>20</v>
      </c>
      <c r="G60" s="93" t="s">
        <v>98</v>
      </c>
    </row>
    <row r="61" spans="3:18" hidden="1">
      <c r="D61" s="93" t="s">
        <v>149</v>
      </c>
      <c r="G61" s="93" t="s">
        <v>150</v>
      </c>
    </row>
    <row r="62" spans="3:18" hidden="1">
      <c r="D62" s="93" t="s">
        <v>151</v>
      </c>
      <c r="G62" s="93" t="s">
        <v>152</v>
      </c>
    </row>
    <row r="63" spans="3:18" hidden="1">
      <c r="D63" s="93" t="s">
        <v>153</v>
      </c>
      <c r="G63" s="93" t="s">
        <v>154</v>
      </c>
    </row>
    <row r="64" spans="3:18" hidden="1">
      <c r="D64" s="93" t="s">
        <v>155</v>
      </c>
      <c r="G64" s="93" t="s">
        <v>156</v>
      </c>
    </row>
    <row r="65" spans="4:4" hidden="1">
      <c r="D65" s="93" t="s">
        <v>157</v>
      </c>
    </row>
    <row r="66" spans="4:4" hidden="1">
      <c r="D66" s="93" t="s">
        <v>158</v>
      </c>
    </row>
    <row r="67" spans="4:4" hidden="1">
      <c r="D67" s="93" t="s">
        <v>159</v>
      </c>
    </row>
    <row r="68" spans="4:4" hidden="1">
      <c r="D68" s="93" t="s">
        <v>160</v>
      </c>
    </row>
    <row r="69" spans="4:4" hidden="1">
      <c r="D69" s="93" t="s">
        <v>161</v>
      </c>
    </row>
    <row r="70" spans="4:4" hidden="1">
      <c r="D70" s="93" t="s">
        <v>162</v>
      </c>
    </row>
    <row r="71" spans="4:4" hidden="1">
      <c r="D71" s="93" t="s">
        <v>163</v>
      </c>
    </row>
    <row r="72" spans="4:4" hidden="1">
      <c r="D72" s="93" t="s">
        <v>164</v>
      </c>
    </row>
    <row r="73" spans="4:4" hidden="1">
      <c r="D73" s="93" t="s">
        <v>165</v>
      </c>
    </row>
    <row r="74" spans="4:4" hidden="1">
      <c r="D74" s="93" t="s">
        <v>166</v>
      </c>
    </row>
    <row r="75" spans="4:4" hidden="1">
      <c r="D75" s="93" t="s">
        <v>167</v>
      </c>
    </row>
    <row r="76" spans="4:4" hidden="1">
      <c r="D76" s="93" t="s">
        <v>168</v>
      </c>
    </row>
    <row r="77" spans="4:4" hidden="1">
      <c r="D77" s="93" t="s">
        <v>169</v>
      </c>
    </row>
    <row r="78" spans="4:4" hidden="1">
      <c r="D78" s="93" t="s">
        <v>170</v>
      </c>
    </row>
    <row r="79" spans="4:4" hidden="1">
      <c r="D79" s="93" t="s">
        <v>171</v>
      </c>
    </row>
    <row r="80" spans="4:4" hidden="1">
      <c r="D80" s="93" t="s">
        <v>172</v>
      </c>
    </row>
    <row r="81" spans="4:4" hidden="1">
      <c r="D81" s="93" t="s">
        <v>173</v>
      </c>
    </row>
    <row r="82" spans="4:4" hidden="1">
      <c r="D82" s="93" t="s">
        <v>174</v>
      </c>
    </row>
    <row r="83" spans="4:4" hidden="1">
      <c r="D83" s="93" t="s">
        <v>175</v>
      </c>
    </row>
    <row r="84" spans="4:4" hidden="1">
      <c r="D84" s="93" t="s">
        <v>176</v>
      </c>
    </row>
    <row r="85" spans="4:4" hidden="1">
      <c r="D85" s="93" t="s">
        <v>177</v>
      </c>
    </row>
    <row r="86" spans="4:4" hidden="1">
      <c r="D86" s="93" t="s">
        <v>178</v>
      </c>
    </row>
    <row r="87" spans="4:4" hidden="1">
      <c r="D87" s="93" t="s">
        <v>179</v>
      </c>
    </row>
    <row r="88" spans="4:4" hidden="1">
      <c r="D88" s="93" t="s">
        <v>180</v>
      </c>
    </row>
    <row r="89" spans="4:4" hidden="1">
      <c r="D89" s="93" t="s">
        <v>181</v>
      </c>
    </row>
    <row r="90" spans="4:4" hidden="1">
      <c r="D90" s="93" t="s">
        <v>182</v>
      </c>
    </row>
    <row r="91" spans="4:4" hidden="1">
      <c r="D91" s="93" t="s">
        <v>183</v>
      </c>
    </row>
    <row r="92" spans="4:4" hidden="1">
      <c r="D92" s="93" t="s">
        <v>184</v>
      </c>
    </row>
    <row r="93" spans="4:4" hidden="1">
      <c r="D93" s="93" t="s">
        <v>185</v>
      </c>
    </row>
    <row r="94" spans="4:4" hidden="1">
      <c r="D94" s="93" t="s">
        <v>186</v>
      </c>
    </row>
    <row r="95" spans="4:4" hidden="1">
      <c r="D95" s="93" t="s">
        <v>187</v>
      </c>
    </row>
    <row r="96" spans="4:4" hidden="1">
      <c r="D96" s="93" t="s">
        <v>188</v>
      </c>
    </row>
    <row r="97" spans="4:4" hidden="1">
      <c r="D97" s="93" t="s">
        <v>189</v>
      </c>
    </row>
    <row r="98" spans="4:4" hidden="1">
      <c r="D98" s="93" t="s">
        <v>190</v>
      </c>
    </row>
    <row r="99" spans="4:4" hidden="1">
      <c r="D99" s="93" t="s">
        <v>191</v>
      </c>
    </row>
    <row r="100" spans="4:4" hidden="1">
      <c r="D100" s="93" t="s">
        <v>192</v>
      </c>
    </row>
    <row r="101" spans="4:4" hidden="1">
      <c r="D101" s="93" t="s">
        <v>193</v>
      </c>
    </row>
    <row r="102" spans="4:4" hidden="1">
      <c r="D102" s="93" t="s">
        <v>194</v>
      </c>
    </row>
    <row r="103" spans="4:4" hidden="1">
      <c r="D103" s="93" t="s">
        <v>195</v>
      </c>
    </row>
    <row r="104" spans="4:4" hidden="1">
      <c r="D104" s="93" t="s">
        <v>196</v>
      </c>
    </row>
    <row r="105" spans="4:4" hidden="1">
      <c r="D105" s="93" t="s">
        <v>197</v>
      </c>
    </row>
    <row r="106" spans="4:4" hidden="1">
      <c r="D106" s="93" t="s">
        <v>198</v>
      </c>
    </row>
    <row r="107" spans="4:4" hidden="1">
      <c r="D107" s="93" t="s">
        <v>199</v>
      </c>
    </row>
    <row r="108" spans="4:4" hidden="1">
      <c r="D108" s="93" t="s">
        <v>200</v>
      </c>
    </row>
    <row r="109" spans="4:4" hidden="1">
      <c r="D109" s="93" t="s">
        <v>201</v>
      </c>
    </row>
    <row r="110" spans="4:4" hidden="1">
      <c r="D110" s="93" t="s">
        <v>202</v>
      </c>
    </row>
    <row r="111" spans="4:4" hidden="1">
      <c r="D111" s="93" t="s">
        <v>203</v>
      </c>
    </row>
    <row r="112" spans="4:4" hidden="1">
      <c r="D112" s="93" t="s">
        <v>204</v>
      </c>
    </row>
    <row r="113" spans="4:4" hidden="1">
      <c r="D113" s="93" t="s">
        <v>205</v>
      </c>
    </row>
    <row r="114" spans="4:4" hidden="1">
      <c r="D114" s="93" t="s">
        <v>206</v>
      </c>
    </row>
    <row r="115" spans="4:4" hidden="1">
      <c r="D115" s="93" t="s">
        <v>207</v>
      </c>
    </row>
    <row r="116" spans="4:4" hidden="1">
      <c r="D116" s="93" t="s">
        <v>208</v>
      </c>
    </row>
    <row r="117" spans="4:4" hidden="1">
      <c r="D117" s="93" t="s">
        <v>209</v>
      </c>
    </row>
    <row r="118" spans="4:4" hidden="1">
      <c r="D118" s="93" t="s">
        <v>210</v>
      </c>
    </row>
  </sheetData>
  <sheetProtection formatRows="0"/>
  <mergeCells count="10">
    <mergeCell ref="Q1:R1"/>
    <mergeCell ref="K6:L6"/>
    <mergeCell ref="C7:C8"/>
    <mergeCell ref="D7:D8"/>
    <mergeCell ref="E7:H7"/>
    <mergeCell ref="I7:I8"/>
    <mergeCell ref="J7:J8"/>
    <mergeCell ref="K7:K8"/>
    <mergeCell ref="L7:L8"/>
    <mergeCell ref="M7:M8"/>
  </mergeCells>
  <phoneticPr fontId="20"/>
  <conditionalFormatting sqref="R1:R1048576">
    <cfRule type="containsText" dxfId="2" priority="1" operator="containsText" text="（正常）">
      <formula>NOT(ISERROR(SEARCH("（正常）",R1)))</formula>
    </cfRule>
    <cfRule type="containsText" dxfId="1" priority="2" operator="containsText" text="（エラー）">
      <formula>NOT(ISERROR(SEARCH("（エラー）",R1)))</formula>
    </cfRule>
    <cfRule type="containsText" dxfId="0" priority="3" operator="containsText" text="（注意）">
      <formula>NOT(ISERROR(SEARCH("（注意）",R1)))</formula>
    </cfRule>
  </conditionalFormatting>
  <dataValidations count="5">
    <dataValidation type="list" allowBlank="1" showInputMessage="1" showErrorMessage="1" sqref="I9:I38" xr:uid="{E672C175-2732-4BB0-B12F-0CCA8B3613AC}">
      <formula1>$E$57:$E$59</formula1>
    </dataValidation>
    <dataValidation type="list" allowBlank="1" showInputMessage="1" showErrorMessage="1" sqref="J9:J38" xr:uid="{8DDC596F-3EA0-4CF9-9AA6-ABF738707689}">
      <formula1>$F$57</formula1>
    </dataValidation>
    <dataValidation type="list" allowBlank="1" showInputMessage="1" sqref="M9:M38" xr:uid="{EF1CA669-172E-4747-8603-9EA328A2739E}">
      <formula1>$G$57:$G$64</formula1>
    </dataValidation>
    <dataValidation type="list" allowBlank="1" showInputMessage="1" showErrorMessage="1" sqref="E9:E38" xr:uid="{297C4344-551A-425E-A376-50B779029215}">
      <formula1>$D$57:$D$118</formula1>
    </dataValidation>
    <dataValidation type="list" allowBlank="1" showInputMessage="1" showErrorMessage="1" sqref="D9:D38" xr:uid="{77C5E791-31A8-4A5C-A469-E32E9097369B}">
      <formula1>$C$57:$C$59</formula1>
    </dataValidation>
  </dataValidations>
  <printOptions horizontalCentered="1"/>
  <pageMargins left="0.19685039370078741" right="0.19685039370078741" top="0.19685039370078741" bottom="0.19685039370078741" header="0.11811023622047245" footer="0.11811023622047245"/>
  <pageSetup paperSize="9" scale="73" fitToHeight="0" orientation="portrait" r:id="rId1"/>
  <headerFooter>
    <oddFooter>&amp;C&amp;P／&amp;Nページ</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11"/>
  <sheetViews>
    <sheetView zoomScaleNormal="100" workbookViewId="0"/>
  </sheetViews>
  <sheetFormatPr defaultRowHeight="18"/>
  <sheetData>
    <row r="1" spans="2:7" s="49" customFormat="1">
      <c r="B1" s="49" t="s">
        <v>103</v>
      </c>
      <c r="C1" s="49" t="s">
        <v>104</v>
      </c>
      <c r="D1" s="49" t="s">
        <v>105</v>
      </c>
      <c r="E1" s="49" t="s">
        <v>106</v>
      </c>
      <c r="F1" s="49" t="s">
        <v>107</v>
      </c>
      <c r="G1" s="49" t="s">
        <v>108</v>
      </c>
    </row>
    <row r="2" spans="2:7">
      <c r="B2" t="s">
        <v>109</v>
      </c>
      <c r="C2" t="s">
        <v>110</v>
      </c>
      <c r="D2" t="s">
        <v>111</v>
      </c>
      <c r="E2" t="s">
        <v>112</v>
      </c>
      <c r="F2" t="s">
        <v>113</v>
      </c>
      <c r="G2" t="s">
        <v>114</v>
      </c>
    </row>
    <row r="3" spans="2:7">
      <c r="B3" t="s">
        <v>115</v>
      </c>
      <c r="C3" t="s">
        <v>116</v>
      </c>
      <c r="F3" t="s">
        <v>117</v>
      </c>
      <c r="G3" t="s">
        <v>118</v>
      </c>
    </row>
    <row r="4" spans="2:7">
      <c r="B4" t="s">
        <v>119</v>
      </c>
      <c r="F4" t="s">
        <v>120</v>
      </c>
      <c r="G4" t="s">
        <v>121</v>
      </c>
    </row>
    <row r="5" spans="2:7">
      <c r="G5" t="s">
        <v>122</v>
      </c>
    </row>
    <row r="6" spans="2:7">
      <c r="G6" t="s">
        <v>123</v>
      </c>
    </row>
    <row r="7" spans="2:7">
      <c r="G7" t="s">
        <v>124</v>
      </c>
    </row>
    <row r="8" spans="2:7">
      <c r="G8" t="s">
        <v>125</v>
      </c>
    </row>
    <row r="9" spans="2:7">
      <c r="G9" t="s">
        <v>126</v>
      </c>
    </row>
    <row r="10" spans="2:7">
      <c r="G10" t="s">
        <v>127</v>
      </c>
    </row>
    <row r="11" spans="2:7">
      <c r="G11" t="s">
        <v>128</v>
      </c>
    </row>
  </sheetData>
  <phoneticPr fontId="20"/>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63"/>
  <sheetViews>
    <sheetView zoomScaleNormal="100" workbookViewId="0"/>
  </sheetViews>
  <sheetFormatPr defaultRowHeight="18"/>
  <cols>
    <col min="2" max="2" width="22.59765625" customWidth="1"/>
    <col min="5" max="5" width="14.796875" customWidth="1"/>
  </cols>
  <sheetData>
    <row r="1" spans="1:9" s="49" customFormat="1">
      <c r="B1" s="49" t="s">
        <v>129</v>
      </c>
      <c r="C1" s="49" t="s">
        <v>130</v>
      </c>
      <c r="D1" s="49" t="s">
        <v>131</v>
      </c>
      <c r="E1" s="49" t="s">
        <v>132</v>
      </c>
      <c r="F1" s="49" t="s">
        <v>133</v>
      </c>
      <c r="G1" s="49" t="s">
        <v>83</v>
      </c>
      <c r="H1" s="49" t="s">
        <v>134</v>
      </c>
      <c r="I1" s="49" t="s">
        <v>213</v>
      </c>
    </row>
    <row r="2" spans="1:9">
      <c r="A2" s="31"/>
      <c r="B2" t="s">
        <v>135</v>
      </c>
      <c r="C2" t="s">
        <v>36</v>
      </c>
      <c r="D2" t="s">
        <v>136</v>
      </c>
      <c r="E2" t="s">
        <v>137</v>
      </c>
      <c r="F2" t="s">
        <v>93</v>
      </c>
      <c r="G2" t="s">
        <v>83</v>
      </c>
      <c r="H2" t="s">
        <v>138</v>
      </c>
      <c r="I2" t="s">
        <v>214</v>
      </c>
    </row>
    <row r="3" spans="1:9">
      <c r="B3" t="s">
        <v>139</v>
      </c>
      <c r="C3" t="s">
        <v>140</v>
      </c>
      <c r="D3" t="s">
        <v>141</v>
      </c>
      <c r="E3" t="s">
        <v>142</v>
      </c>
      <c r="F3" t="s">
        <v>96</v>
      </c>
      <c r="I3" t="s">
        <v>212</v>
      </c>
    </row>
    <row r="4" spans="1:9">
      <c r="B4" t="s">
        <v>143</v>
      </c>
      <c r="C4" t="s">
        <v>144</v>
      </c>
      <c r="D4" t="s">
        <v>145</v>
      </c>
      <c r="E4" t="s">
        <v>146</v>
      </c>
      <c r="F4" t="s">
        <v>147</v>
      </c>
      <c r="I4" t="s">
        <v>215</v>
      </c>
    </row>
    <row r="5" spans="1:9">
      <c r="C5" t="s">
        <v>148</v>
      </c>
      <c r="E5" t="s">
        <v>20</v>
      </c>
      <c r="F5" t="s">
        <v>98</v>
      </c>
    </row>
    <row r="6" spans="1:9">
      <c r="E6" t="s">
        <v>149</v>
      </c>
      <c r="F6" t="s">
        <v>150</v>
      </c>
    </row>
    <row r="7" spans="1:9">
      <c r="E7" t="s">
        <v>151</v>
      </c>
      <c r="F7" t="s">
        <v>152</v>
      </c>
    </row>
    <row r="8" spans="1:9">
      <c r="E8" t="s">
        <v>153</v>
      </c>
      <c r="F8" t="s">
        <v>154</v>
      </c>
    </row>
    <row r="9" spans="1:9">
      <c r="E9" t="s">
        <v>155</v>
      </c>
      <c r="F9" t="s">
        <v>156</v>
      </c>
    </row>
    <row r="10" spans="1:9">
      <c r="E10" t="s">
        <v>157</v>
      </c>
    </row>
    <row r="11" spans="1:9">
      <c r="E11" t="s">
        <v>158</v>
      </c>
    </row>
    <row r="12" spans="1:9">
      <c r="E12" t="s">
        <v>159</v>
      </c>
    </row>
    <row r="13" spans="1:9">
      <c r="E13" t="s">
        <v>160</v>
      </c>
    </row>
    <row r="14" spans="1:9">
      <c r="E14" t="s">
        <v>161</v>
      </c>
    </row>
    <row r="15" spans="1:9">
      <c r="E15" t="s">
        <v>162</v>
      </c>
    </row>
    <row r="16" spans="1:9">
      <c r="E16" t="s">
        <v>163</v>
      </c>
    </row>
    <row r="17" spans="5:5">
      <c r="E17" t="s">
        <v>164</v>
      </c>
    </row>
    <row r="18" spans="5:5">
      <c r="E18" t="s">
        <v>165</v>
      </c>
    </row>
    <row r="19" spans="5:5">
      <c r="E19" t="s">
        <v>166</v>
      </c>
    </row>
    <row r="20" spans="5:5">
      <c r="E20" t="s">
        <v>167</v>
      </c>
    </row>
    <row r="21" spans="5:5">
      <c r="E21" t="s">
        <v>168</v>
      </c>
    </row>
    <row r="22" spans="5:5">
      <c r="E22" t="s">
        <v>169</v>
      </c>
    </row>
    <row r="23" spans="5:5">
      <c r="E23" t="s">
        <v>170</v>
      </c>
    </row>
    <row r="24" spans="5:5">
      <c r="E24" t="s">
        <v>171</v>
      </c>
    </row>
    <row r="25" spans="5:5">
      <c r="E25" t="s">
        <v>172</v>
      </c>
    </row>
    <row r="26" spans="5:5">
      <c r="E26" t="s">
        <v>173</v>
      </c>
    </row>
    <row r="27" spans="5:5">
      <c r="E27" t="s">
        <v>174</v>
      </c>
    </row>
    <row r="28" spans="5:5">
      <c r="E28" t="s">
        <v>175</v>
      </c>
    </row>
    <row r="29" spans="5:5">
      <c r="E29" t="s">
        <v>176</v>
      </c>
    </row>
    <row r="30" spans="5:5">
      <c r="E30" t="s">
        <v>177</v>
      </c>
    </row>
    <row r="31" spans="5:5">
      <c r="E31" t="s">
        <v>178</v>
      </c>
    </row>
    <row r="32" spans="5:5">
      <c r="E32" t="s">
        <v>179</v>
      </c>
    </row>
    <row r="33" spans="5:5">
      <c r="E33" t="s">
        <v>180</v>
      </c>
    </row>
    <row r="34" spans="5:5">
      <c r="E34" t="s">
        <v>181</v>
      </c>
    </row>
    <row r="35" spans="5:5">
      <c r="E35" t="s">
        <v>182</v>
      </c>
    </row>
    <row r="36" spans="5:5">
      <c r="E36" t="s">
        <v>183</v>
      </c>
    </row>
    <row r="37" spans="5:5">
      <c r="E37" t="s">
        <v>184</v>
      </c>
    </row>
    <row r="38" spans="5:5">
      <c r="E38" t="s">
        <v>185</v>
      </c>
    </row>
    <row r="39" spans="5:5">
      <c r="E39" t="s">
        <v>186</v>
      </c>
    </row>
    <row r="40" spans="5:5">
      <c r="E40" t="s">
        <v>187</v>
      </c>
    </row>
    <row r="41" spans="5:5">
      <c r="E41" t="s">
        <v>188</v>
      </c>
    </row>
    <row r="42" spans="5:5">
      <c r="E42" t="s">
        <v>189</v>
      </c>
    </row>
    <row r="43" spans="5:5">
      <c r="E43" t="s">
        <v>190</v>
      </c>
    </row>
    <row r="44" spans="5:5">
      <c r="E44" t="s">
        <v>191</v>
      </c>
    </row>
    <row r="45" spans="5:5">
      <c r="E45" t="s">
        <v>192</v>
      </c>
    </row>
    <row r="46" spans="5:5">
      <c r="E46" t="s">
        <v>193</v>
      </c>
    </row>
    <row r="47" spans="5:5">
      <c r="E47" t="s">
        <v>194</v>
      </c>
    </row>
    <row r="48" spans="5:5">
      <c r="E48" t="s">
        <v>195</v>
      </c>
    </row>
    <row r="49" spans="5:5">
      <c r="E49" t="s">
        <v>196</v>
      </c>
    </row>
    <row r="50" spans="5:5">
      <c r="E50" t="s">
        <v>197</v>
      </c>
    </row>
    <row r="51" spans="5:5">
      <c r="E51" t="s">
        <v>198</v>
      </c>
    </row>
    <row r="52" spans="5:5">
      <c r="E52" t="s">
        <v>199</v>
      </c>
    </row>
    <row r="53" spans="5:5">
      <c r="E53" t="s">
        <v>200</v>
      </c>
    </row>
    <row r="54" spans="5:5">
      <c r="E54" t="s">
        <v>201</v>
      </c>
    </row>
    <row r="55" spans="5:5">
      <c r="E55" t="s">
        <v>202</v>
      </c>
    </row>
    <row r="56" spans="5:5">
      <c r="E56" t="s">
        <v>203</v>
      </c>
    </row>
    <row r="57" spans="5:5">
      <c r="E57" t="s">
        <v>204</v>
      </c>
    </row>
    <row r="58" spans="5:5">
      <c r="E58" t="s">
        <v>205</v>
      </c>
    </row>
    <row r="59" spans="5:5">
      <c r="E59" t="s">
        <v>206</v>
      </c>
    </row>
    <row r="60" spans="5:5">
      <c r="E60" t="s">
        <v>207</v>
      </c>
    </row>
    <row r="61" spans="5:5">
      <c r="E61" t="s">
        <v>208</v>
      </c>
    </row>
    <row r="62" spans="5:5">
      <c r="E62" t="s">
        <v>209</v>
      </c>
    </row>
    <row r="63" spans="5:5">
      <c r="E63" t="s">
        <v>210</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様式第6</vt:lpstr>
      <vt:lpstr>土地所有者一覧</vt:lpstr>
      <vt:lpstr>マスタ_地歴年表</vt:lpstr>
      <vt:lpstr>マスタ</vt:lpstr>
      <vt:lpstr>土地所有者一覧!Print_Area</vt:lpstr>
      <vt:lpstr>様式第6!Print_Area</vt:lpstr>
      <vt:lpstr>土地所有者一覧!Print_Titles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2024-10-04T04:38:28Z</dcterms:created>
  <dcterms:modified xsi:type="dcterms:W3CDTF">2024-10-04T04:38:35Z</dcterms:modified>
  <cp:category/>
  <cp:contentStatus/>
</cp:coreProperties>
</file>