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filterPrivacy="1"/>
  <xr:revisionPtr revIDLastSave="0" documentId="13_ncr:1_{DD51DEE0-1D18-4A33-AC42-F1CF90AF1502}" xr6:coauthVersionLast="47" xr6:coauthVersionMax="47" xr10:uidLastSave="{00000000-0000-0000-0000-000000000000}"/>
  <bookViews>
    <workbookView xWindow="-108" yWindow="-108" windowWidth="23256" windowHeight="12576" tabRatio="729" xr2:uid="{00000000-000D-0000-FFFF-FFFF00000000}"/>
  </bookViews>
  <sheets>
    <sheet name="様式第20" sheetId="2" r:id="rId1"/>
    <sheet name="マスタ_地歴年表" sheetId="7" state="hidden" r:id="rId2"/>
    <sheet name="土地所在地一覧" sheetId="18" r:id="rId3"/>
    <sheet name="地歴年表" sheetId="19" r:id="rId4"/>
    <sheet name="（入力用シート）汚染状態一覧_様式20" sheetId="16" r:id="rId5"/>
    <sheet name="マスタ" sheetId="5" state="hidden" r:id="rId6"/>
  </sheets>
  <definedNames>
    <definedName name="_xlnm.Print_Area" localSheetId="4">'（入力用シート）汚染状態一覧_様式20'!$A$1:$AD$10</definedName>
    <definedName name="_xlnm.Print_Area" localSheetId="3">地歴年表!$A$1:$N$28</definedName>
    <definedName name="_xlnm.Print_Area" localSheetId="2">土地所在地一覧!$A$1:$N$40</definedName>
    <definedName name="_xlnm.Print_Area" localSheetId="0">様式第20!$B$1:$I$38</definedName>
    <definedName name="_xlnm.Print_Titles" localSheetId="3">地歴年表!$5:$7</definedName>
    <definedName name="_xlnm.Print_Titles" localSheetId="2">土地所在地一覧!$6:$7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26" i="19" l="1"/>
  <c r="R25" i="19"/>
  <c r="P25" i="19"/>
  <c r="L25" i="19"/>
  <c r="C25" i="19"/>
  <c r="R24" i="19"/>
  <c r="P24" i="19"/>
  <c r="L24" i="19"/>
  <c r="C24" i="19"/>
  <c r="R23" i="19"/>
  <c r="P23" i="19"/>
  <c r="L23" i="19"/>
  <c r="C23" i="19"/>
  <c r="R22" i="19"/>
  <c r="P22" i="19"/>
  <c r="L22" i="19"/>
  <c r="C22" i="19"/>
  <c r="R21" i="19"/>
  <c r="P21" i="19"/>
  <c r="L21" i="19"/>
  <c r="C21" i="19"/>
  <c r="P20" i="19"/>
  <c r="R20" i="19" s="1"/>
  <c r="C20" i="19"/>
  <c r="P19" i="19"/>
  <c r="R19" i="19" s="1"/>
  <c r="C19" i="19"/>
  <c r="P18" i="19"/>
  <c r="R18" i="19" s="1"/>
  <c r="C18" i="19"/>
  <c r="P17" i="19"/>
  <c r="R17" i="19" s="1"/>
  <c r="C17" i="19"/>
  <c r="P16" i="19"/>
  <c r="R16" i="19" s="1"/>
  <c r="C16" i="19"/>
  <c r="P15" i="19"/>
  <c r="R15" i="19" s="1"/>
  <c r="C15" i="19"/>
  <c r="P14" i="19"/>
  <c r="R14" i="19" s="1"/>
  <c r="C14" i="19"/>
  <c r="P13" i="19"/>
  <c r="R13" i="19" s="1"/>
  <c r="C13" i="19"/>
  <c r="P12" i="19"/>
  <c r="R12" i="19" s="1"/>
  <c r="C12" i="19"/>
  <c r="P11" i="19"/>
  <c r="R11" i="19" s="1"/>
  <c r="C11" i="19"/>
  <c r="R8" i="19"/>
  <c r="E45" i="18" l="1"/>
  <c r="D45" i="18"/>
  <c r="Q37" i="18"/>
  <c r="C37" i="18"/>
  <c r="Q36" i="18"/>
  <c r="C36" i="18"/>
  <c r="Q35" i="18"/>
  <c r="C35" i="18"/>
  <c r="Q34" i="18"/>
  <c r="C34" i="18"/>
  <c r="Q33" i="18"/>
  <c r="C33" i="18"/>
  <c r="Q32" i="18"/>
  <c r="C32" i="18"/>
  <c r="Q31" i="18"/>
  <c r="C31" i="18"/>
  <c r="Q30" i="18"/>
  <c r="C30" i="18"/>
  <c r="Q29" i="18"/>
  <c r="C29" i="18"/>
  <c r="Q28" i="18"/>
  <c r="C28" i="18"/>
  <c r="Q27" i="18"/>
  <c r="C27" i="18"/>
  <c r="Q26" i="18"/>
  <c r="C26" i="18"/>
  <c r="Q25" i="18"/>
  <c r="C25" i="18"/>
  <c r="Q24" i="18"/>
  <c r="C24" i="18"/>
  <c r="Q23" i="18"/>
  <c r="C23" i="18"/>
  <c r="Q22" i="18"/>
  <c r="C22" i="18"/>
  <c r="Q21" i="18"/>
  <c r="C21" i="18"/>
  <c r="Q20" i="18"/>
  <c r="C20" i="18"/>
  <c r="Q19" i="18"/>
  <c r="C19" i="18"/>
  <c r="Q18" i="18"/>
  <c r="C18" i="18"/>
  <c r="Q17" i="18"/>
  <c r="C17" i="18"/>
  <c r="Q16" i="18"/>
  <c r="C16" i="18"/>
  <c r="Q15" i="18"/>
  <c r="C15" i="18"/>
  <c r="Q14" i="18"/>
  <c r="C14" i="18"/>
  <c r="Q13" i="18"/>
  <c r="C13" i="18"/>
  <c r="Q12" i="18"/>
  <c r="C12" i="18"/>
  <c r="Q11" i="18"/>
  <c r="C11" i="18"/>
  <c r="Q10" i="18"/>
  <c r="C10" i="18"/>
  <c r="Q9" i="18"/>
  <c r="C9" i="18"/>
  <c r="Q8" i="18"/>
  <c r="C8" i="18"/>
  <c r="Q5" i="18"/>
  <c r="AC19" i="16"/>
  <c r="AB19" i="16"/>
  <c r="AA19" i="16"/>
  <c r="Z19" i="16"/>
  <c r="Y19" i="16"/>
  <c r="X19" i="16"/>
  <c r="W19" i="16"/>
  <c r="V19" i="16"/>
  <c r="U19" i="16"/>
  <c r="T19" i="16"/>
  <c r="S19" i="16"/>
  <c r="R19" i="16"/>
  <c r="Q19" i="16"/>
  <c r="P19" i="16"/>
  <c r="O19" i="16"/>
  <c r="N19" i="16"/>
  <c r="M19" i="16"/>
  <c r="L19" i="16"/>
  <c r="K19" i="16"/>
  <c r="J19" i="16"/>
  <c r="I19" i="16"/>
  <c r="H19" i="16"/>
  <c r="G19" i="16"/>
  <c r="F19" i="16"/>
  <c r="E19" i="16"/>
  <c r="D19" i="16"/>
  <c r="AC18" i="16"/>
  <c r="AB18" i="16"/>
  <c r="AA18" i="16"/>
  <c r="Z18" i="16"/>
  <c r="Y18" i="16"/>
  <c r="X18" i="16"/>
  <c r="W18" i="16"/>
  <c r="V18" i="16"/>
  <c r="U18" i="16"/>
  <c r="T18" i="16"/>
  <c r="S18" i="16"/>
  <c r="R18" i="16"/>
  <c r="Q18" i="16"/>
  <c r="P18" i="16"/>
  <c r="O18" i="16"/>
  <c r="N18" i="16"/>
  <c r="M18" i="16"/>
  <c r="L18" i="16"/>
  <c r="K18" i="16"/>
  <c r="J18" i="16"/>
  <c r="I18" i="16"/>
  <c r="H18" i="16"/>
  <c r="G18" i="16"/>
  <c r="F18" i="16"/>
  <c r="E18" i="16"/>
  <c r="D18" i="16"/>
  <c r="AC17" i="16"/>
  <c r="AB17" i="16"/>
  <c r="AA17" i="16"/>
  <c r="Z17" i="16"/>
  <c r="Y17" i="16"/>
  <c r="X17" i="16"/>
  <c r="W17" i="16"/>
  <c r="V17" i="16"/>
  <c r="U17" i="16"/>
  <c r="T17" i="16"/>
  <c r="S17" i="16"/>
  <c r="R17" i="16"/>
  <c r="Q17" i="16"/>
  <c r="P17" i="16"/>
  <c r="O17" i="16"/>
  <c r="N17" i="16"/>
  <c r="M17" i="16"/>
  <c r="L17" i="16"/>
  <c r="K17" i="16"/>
  <c r="J17" i="16"/>
  <c r="I17" i="16"/>
  <c r="H17" i="16"/>
  <c r="G17" i="16"/>
  <c r="F17" i="16"/>
  <c r="E17" i="16"/>
  <c r="D17" i="16"/>
  <c r="AC16" i="16"/>
  <c r="AB16" i="16"/>
  <c r="AA16" i="16"/>
  <c r="Z16" i="16"/>
  <c r="Y16" i="16"/>
  <c r="X16" i="16"/>
  <c r="W16" i="16"/>
  <c r="V16" i="16"/>
  <c r="U16" i="16"/>
  <c r="T16" i="16"/>
  <c r="S16" i="16"/>
  <c r="R16" i="16"/>
  <c r="Q16" i="16"/>
  <c r="P16" i="16"/>
  <c r="O16" i="16"/>
  <c r="N16" i="16"/>
  <c r="M16" i="16"/>
  <c r="L16" i="16"/>
  <c r="K16" i="16"/>
  <c r="J16" i="16"/>
  <c r="I16" i="16"/>
  <c r="H16" i="16"/>
  <c r="G16" i="16"/>
  <c r="F16" i="16"/>
  <c r="E16" i="16"/>
  <c r="D16" i="16"/>
  <c r="AC15" i="16"/>
  <c r="AB15" i="16"/>
  <c r="AA15" i="16"/>
  <c r="Z15" i="16"/>
  <c r="Y15" i="16"/>
  <c r="X15" i="16"/>
  <c r="W15" i="16"/>
  <c r="V15" i="16"/>
  <c r="U15" i="16"/>
  <c r="T15" i="16"/>
  <c r="S15" i="16"/>
  <c r="R15" i="16"/>
  <c r="Q15" i="16"/>
  <c r="P15" i="16"/>
  <c r="O15" i="16"/>
  <c r="N15" i="16"/>
  <c r="M15" i="16"/>
  <c r="L15" i="16"/>
  <c r="K15" i="16"/>
  <c r="J15" i="16"/>
  <c r="I15" i="16"/>
  <c r="H15" i="16"/>
  <c r="G15" i="16"/>
  <c r="F15" i="16"/>
  <c r="E15" i="16"/>
  <c r="D15" i="16"/>
  <c r="AC14" i="16"/>
  <c r="AB14" i="16"/>
  <c r="AA14" i="16"/>
  <c r="Z14" i="16"/>
  <c r="Y14" i="16"/>
  <c r="X14" i="16"/>
  <c r="W14" i="16"/>
  <c r="V14" i="16"/>
  <c r="U14" i="16"/>
  <c r="T14" i="16"/>
  <c r="S14" i="16"/>
  <c r="R14" i="16"/>
  <c r="Q14" i="16"/>
  <c r="P14" i="16"/>
  <c r="O14" i="16"/>
  <c r="N14" i="16"/>
  <c r="M14" i="16"/>
  <c r="L14" i="16"/>
  <c r="K14" i="16"/>
  <c r="J14" i="16"/>
  <c r="I14" i="16"/>
  <c r="H14" i="16"/>
  <c r="G14" i="16"/>
  <c r="F14" i="16"/>
  <c r="E14" i="16"/>
  <c r="D14" i="16"/>
  <c r="AC12" i="16"/>
  <c r="AB12" i="16"/>
  <c r="AA12" i="16"/>
  <c r="Z12" i="16"/>
  <c r="Y12" i="16"/>
  <c r="X12" i="16"/>
  <c r="W12" i="16"/>
  <c r="V12" i="16"/>
  <c r="U12" i="16"/>
  <c r="T12" i="16"/>
  <c r="S12" i="16"/>
  <c r="R12" i="16"/>
  <c r="Q12" i="16"/>
  <c r="P12" i="16"/>
  <c r="O12" i="16"/>
  <c r="N12" i="16"/>
  <c r="M12" i="16"/>
  <c r="L12" i="16"/>
  <c r="K12" i="16"/>
  <c r="J12" i="16"/>
  <c r="I12" i="16"/>
  <c r="H12" i="16"/>
  <c r="G12" i="16"/>
  <c r="F12" i="16"/>
  <c r="E12" i="16"/>
  <c r="D12" i="16"/>
  <c r="AE9" i="16"/>
  <c r="AE8" i="16"/>
  <c r="AH7" i="16"/>
  <c r="AE7" i="16"/>
  <c r="AH6" i="16"/>
  <c r="AD15" i="16" l="1"/>
  <c r="F21" i="2" s="1"/>
  <c r="D46" i="18"/>
  <c r="E16" i="2" s="1"/>
  <c r="AD19" i="16"/>
  <c r="AD16" i="16"/>
  <c r="F22" i="2" s="1"/>
  <c r="AD17" i="16"/>
  <c r="F23" i="2" s="1"/>
  <c r="AD18" i="16"/>
  <c r="AH8" i="16"/>
  <c r="M20" i="2" s="1"/>
  <c r="AD14" i="16"/>
  <c r="E18" i="2" s="1"/>
  <c r="M37" i="2"/>
  <c r="M36" i="2"/>
  <c r="M10" i="2" l="1"/>
  <c r="M9" i="2"/>
  <c r="M8" i="2"/>
  <c r="M5" i="2" l="1"/>
  <c r="M25" i="2" l="1"/>
  <c r="M24" i="2"/>
  <c r="M29" i="2"/>
  <c r="M31" i="2"/>
  <c r="M30" i="2"/>
  <c r="M28" i="2"/>
  <c r="M27" i="2"/>
  <c r="M26" i="2"/>
  <c r="M19" i="2" l="1"/>
  <c r="M33" i="2" l="1"/>
  <c r="M32" i="2"/>
  <c r="M14" i="2"/>
  <c r="M15"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H5" authorId="0" shapeId="0" xr:uid="{00000000-0006-0000-0000-000002000000}">
      <text>
        <r>
          <rPr>
            <sz val="9"/>
            <color indexed="81"/>
            <rFont val="MS P ゴシック"/>
            <family val="3"/>
            <charset val="128"/>
          </rPr>
          <t>・申請日（窓口受理日、電子申請日）又は、申請日から、過去数日以内の日付を記載してください。
・日付は「YYYY/MM/DD」形式でご記入ください。
（例：2023/04/01）</t>
        </r>
      </text>
    </comment>
    <comment ref="F8" authorId="0" shapeId="0" xr:uid="{9E9F5F3A-6651-43A9-8794-7EEA285A49AD}">
      <text>
        <r>
          <rPr>
            <sz val="9"/>
            <color indexed="81"/>
            <rFont val="MS P ゴシック"/>
            <family val="3"/>
            <charset val="128"/>
          </rPr>
          <t>申請者が法人である場合は所在地、個人である場合は住所を記入してください。</t>
        </r>
      </text>
    </comment>
    <comment ref="F9" authorId="0" shapeId="0" xr:uid="{127B855F-B0E7-48C1-B952-D6390342E657}">
      <text>
        <r>
          <rPr>
            <sz val="9"/>
            <color indexed="81"/>
            <rFont val="MS P ゴシック"/>
            <family val="3"/>
            <charset val="128"/>
          </rPr>
          <t>申請者が法人の場合のみ、法人名を記入してください。</t>
        </r>
      </text>
    </comment>
    <comment ref="F10" authorId="0" shapeId="0" xr:uid="{FFF62C96-92BD-4AF0-8D0F-DF30D25AF277}">
      <text>
        <r>
          <rPr>
            <sz val="9"/>
            <color indexed="81"/>
            <rFont val="MS P ゴシック"/>
            <family val="3"/>
            <charset val="128"/>
          </rPr>
          <t>・申請者が法人である場合には、役職及び氏名を、個人の場合は個人名を記入してください。
・なお、法人の場合において代表者以外が申請者となる場合には、その者が申請権限を有していることが確認できる資料を別途添付してください。</t>
        </r>
      </text>
    </comment>
    <comment ref="E14" authorId="0" shapeId="0" xr:uid="{D6D03B56-3B20-4FBE-A8E5-A35EAFCF9866}">
      <text>
        <r>
          <rPr>
            <sz val="9"/>
            <color indexed="81"/>
            <rFont val="MS P ゴシック"/>
            <family val="3"/>
            <charset val="128"/>
          </rPr>
          <t>・リストより選択してください。
・区市町村が異なる場合は左側の展開ボタンより追加行を表示してご記入ください。</t>
        </r>
      </text>
    </comment>
    <comment ref="F14" authorId="0" shapeId="0" xr:uid="{103D4BDE-4907-4C8D-A6C3-AB9B7ADC5B5F}">
      <text>
        <r>
          <rPr>
            <sz val="9"/>
            <color indexed="81"/>
            <rFont val="MS P ゴシック"/>
            <family val="3"/>
            <charset val="128"/>
          </rPr>
          <t>複数の所在地を入力する場合は「、」で区切って、セル内に列挙してください。</t>
        </r>
      </text>
    </comment>
    <comment ref="E16" authorId="0" shapeId="0" xr:uid="{361376E2-3AE8-4456-B5CB-D50A10CEA38B}">
      <text>
        <r>
          <rPr>
            <sz val="9"/>
            <color indexed="81"/>
            <rFont val="MS P ゴシック"/>
            <family val="3"/>
            <charset val="128"/>
          </rPr>
          <t>シート「土地所在地一覧」よりご記入ください。</t>
        </r>
      </text>
    </comment>
    <comment ref="E18" authorId="0" shapeId="0" xr:uid="{41FDB87A-2808-462B-BB82-A712DA2FAA99}">
      <text>
        <r>
          <rPr>
            <sz val="9"/>
            <color indexed="81"/>
            <rFont val="MS P ゴシック"/>
            <family val="3"/>
            <charset val="128"/>
          </rPr>
          <t>シート「（入力シート）汚染状態一覧」の「試料採集等対象物質」よりご記入ください。</t>
        </r>
      </text>
    </comment>
    <comment ref="E19" authorId="0" shapeId="0" xr:uid="{13A4B3F3-F572-41E0-B9C4-276ADF19910A}">
      <text>
        <r>
          <rPr>
            <sz val="9"/>
            <color indexed="81"/>
            <rFont val="MS P ゴシック"/>
            <family val="3"/>
            <charset val="128"/>
          </rPr>
          <t xml:space="preserve">リストより選択してください。
</t>
        </r>
      </text>
    </comment>
    <comment ref="C20" authorId="0" shapeId="0" xr:uid="{EB0CAA93-19D1-4927-8C52-37D853839C90}">
      <text>
        <r>
          <rPr>
            <sz val="9"/>
            <color indexed="81"/>
            <rFont val="MS P ゴシック"/>
            <family val="3"/>
            <charset val="128"/>
          </rPr>
          <t>シート「（入力シート）汚染状態一覧」よりご記入ください。</t>
        </r>
      </text>
    </comment>
    <comment ref="C24" authorId="0" shapeId="0" xr:uid="{B25D1AAD-2B8A-4734-9DBF-850F5252468D}">
      <text>
        <r>
          <rPr>
            <sz val="9"/>
            <color indexed="81"/>
            <rFont val="MS P ゴシック"/>
            <family val="3"/>
            <charset val="128"/>
          </rPr>
          <t>分析を実施した場合は必ず記入してください。</t>
        </r>
      </text>
    </comment>
    <comment ref="E24" authorId="0" shapeId="0" xr:uid="{02FF815B-BC6D-4348-9AB1-23C1A1E02C34}">
      <text>
        <r>
          <rPr>
            <sz val="9"/>
            <color indexed="81"/>
            <rFont val="MS P ゴシック"/>
            <family val="3"/>
            <charset val="128"/>
          </rPr>
          <t>・会社名又は氏名をご記入ください。
・複数入力の場合は、左側の展開ボタンより追加行を表示してご記入ください。</t>
        </r>
      </text>
    </comment>
    <comment ref="G24" authorId="0" shapeId="0" xr:uid="{39D0EF37-A59F-4E75-95F4-D107C2968468}">
      <text>
        <r>
          <rPr>
            <sz val="9"/>
            <color indexed="81"/>
            <rFont val="MS P ゴシック"/>
            <family val="3"/>
            <charset val="128"/>
          </rPr>
          <t xml:space="preserve">計量証明事業登録をご記入ください。
</t>
        </r>
      </text>
    </comment>
    <comment ref="E29" authorId="0" shapeId="0" xr:uid="{667ECAF6-AC68-43BC-9401-8E224EE6B978}">
      <text>
        <r>
          <rPr>
            <sz val="9"/>
            <color indexed="81"/>
            <rFont val="MS P ゴシック"/>
            <family val="3"/>
            <charset val="128"/>
          </rPr>
          <t>・会社名又は氏名をご記入ください。
・複数入力の場合は、左側の展開ボタンより追加行を表示してご記入ください。</t>
        </r>
      </text>
    </comment>
    <comment ref="G29" authorId="0" shapeId="0" xr:uid="{9F626291-6377-4D88-A596-5C8744A7FA1F}">
      <text>
        <r>
          <rPr>
            <sz val="9"/>
            <color indexed="81"/>
            <rFont val="MS P ゴシック"/>
            <family val="3"/>
            <charset val="128"/>
          </rPr>
          <t xml:space="preserve">指定調査機関の指定番号をご記入ください。
</t>
        </r>
      </text>
    </comment>
    <comment ref="B35" authorId="0" shapeId="0" xr:uid="{2287BDB9-4714-4A48-87B5-47D1A8AF62AE}">
      <text>
        <r>
          <rPr>
            <sz val="9"/>
            <color indexed="81"/>
            <rFont val="MS P ゴシック"/>
            <family val="3"/>
            <charset val="128"/>
          </rPr>
          <t>・担当者（申請者と同じ組織に属する者に限る。）の連絡先を記載してください。
・また、申請者と異なる組織に属する者で申請書の内容が分かる者の連絡先は必要に応じて併記してください。
・なお、連絡先の名前と返送用封筒の宛名が異なる場合には、送り状等にその旨を記載してください。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K5" authorId="0" shapeId="0" xr:uid="{11AD227E-1F92-4348-86D6-E2D3BC951098}">
      <text>
        <r>
          <rPr>
            <sz val="9"/>
            <color indexed="81"/>
            <rFont val="MS P ゴシック"/>
            <family val="3"/>
            <charset val="128"/>
          </rPr>
          <t>日付は「YYYY/MM/DD」形式でご記入ください。
（例：2023/04/01）</t>
        </r>
      </text>
    </comment>
    <comment ref="D6" authorId="0" shapeId="0" xr:uid="{632C9236-A70B-4A95-BC28-F6C16BE78E46}">
      <text>
        <r>
          <rPr>
            <sz val="9"/>
            <color indexed="81"/>
            <rFont val="MS P ゴシック"/>
            <family val="3"/>
            <charset val="128"/>
          </rPr>
          <t xml:space="preserve">左から「区市町村名」「町名」「丁目名」「番地名」を入力してください。
区市町村
・リストより選択してください。
・無地番、道、水の場合は、リスト下部より選択し、「町名」に詳細を記入してください。
</t>
        </r>
      </text>
    </comment>
    <comment ref="H6" authorId="0" shapeId="0" xr:uid="{43CCB8EE-4FC9-4300-B3B9-8A1F18B27B9F}">
      <text>
        <r>
          <rPr>
            <sz val="9"/>
            <color indexed="81"/>
            <rFont val="MS P ゴシック"/>
            <family val="3"/>
            <charset val="128"/>
          </rPr>
          <t>無地番、道、水の場合は、「届出種別」と「区市町村」と「無地番道水」へ記入してください。その他項目の入力は不要です。</t>
        </r>
      </text>
    </comment>
    <comment ref="I6" authorId="0" shapeId="0" xr:uid="{E3BCDBC0-CC33-4C17-90B3-1D2D35D15B0C}">
      <text>
        <r>
          <rPr>
            <sz val="9"/>
            <color indexed="81"/>
            <rFont val="MS P ゴシック"/>
            <family val="3"/>
            <charset val="128"/>
          </rPr>
          <t>・一部の土地が対象となる場合は「一部」を選択してください。
・リストより選択してください。</t>
        </r>
      </text>
    </comment>
    <comment ref="J6" authorId="0" shapeId="0" xr:uid="{C2C51170-E533-4792-B991-8D41F1BC5738}">
      <text>
        <r>
          <rPr>
            <sz val="9"/>
            <color indexed="81"/>
            <rFont val="MS P ゴシック"/>
            <family val="3"/>
            <charset val="128"/>
          </rPr>
          <t xml:space="preserve">・土地所有者等が個人の場合は住所を記載せず「－」と記入してください。
・土地所有者等が行政（国、地方公共団体）の場合は住所を記載せず「－」と記入してください。
</t>
        </r>
      </text>
    </comment>
    <comment ref="K6" authorId="0" shapeId="0" xr:uid="{9101EB75-E2A5-49B5-80AB-B2ECAC2E3A35}">
      <text>
        <r>
          <rPr>
            <sz val="9"/>
            <color indexed="81"/>
            <rFont val="MS P ゴシック"/>
            <family val="3"/>
            <charset val="128"/>
          </rPr>
          <t>・土地所有者等が個人の場合は一覧表上では個人名を記載せず「個人」と記入してください。
・土地所有者等が行政の場合は行政機関名を記入してください。</t>
        </r>
      </text>
    </comment>
    <comment ref="L6" authorId="0" shapeId="0" xr:uid="{CCDF2363-3E24-4DAA-B037-12B4FB151AA9}">
      <text>
        <r>
          <rPr>
            <sz val="9"/>
            <color indexed="81"/>
            <rFont val="MS P ゴシック"/>
            <family val="3"/>
            <charset val="128"/>
          </rPr>
          <t xml:space="preserve">リストより選択してください。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5" authorId="0" shapeId="0" xr:uid="{6F13FB8E-701E-45B1-AED9-19F6C3A92980}">
      <text>
        <r>
          <rPr>
            <sz val="9"/>
            <color indexed="81"/>
            <rFont val="MS P ゴシック"/>
            <family val="3"/>
            <charset val="128"/>
          </rPr>
          <t>・原則戦前まで遡って調査し、それ以前の地歴は必要に応じて調査を実施します。
なお、水域又は自然林等であった土地についてはそれ以降の地歴を調査してください。
・1行上の年代より20年未満の年代を記入してください。
・土地利用状況に変更がない場合には、おおむね10年間隔で記載してください。
・現在（届出年）の状況を記載してください。
年代（西暦）
・年代を西暦（「YYYY」形式）でご記入ください。
（例：2023）
年代（和暦）
・年代を和暦でご記入ください。
（例：令和5年）</t>
        </r>
      </text>
    </comment>
    <comment ref="F5" authorId="0" shapeId="0" xr:uid="{1068118A-0F1D-4390-AA32-367D39A88EFB}">
      <text>
        <r>
          <rPr>
            <sz val="9"/>
            <color indexed="81"/>
            <rFont val="MS P ゴシック"/>
            <family val="3"/>
            <charset val="128"/>
          </rPr>
          <t>・調査対象地における土地利用の状況を年代ごとにリスト選択または自由入力より記入してください。
・土地所有者や聴き取りを行った個人名、個人住宅名等は年表中に記載しないでください。</t>
        </r>
      </text>
    </comment>
    <comment ref="G5" authorId="0" shapeId="0" xr:uid="{80DF7136-0E64-431C-AD5D-6933E0278BF4}">
      <text>
        <r>
          <rPr>
            <sz val="9"/>
            <color indexed="81"/>
            <rFont val="MS P ゴシック"/>
            <family val="3"/>
            <charset val="128"/>
          </rPr>
          <t>敷地全体と改変対象地の汚染のおそれをかき分ける場合は、リスト選択または自由入力より記入してください。</t>
        </r>
      </text>
    </comment>
    <comment ref="H5" authorId="0" shapeId="0" xr:uid="{FCAA36FD-5444-4EF0-A681-32192973163F}">
      <text>
        <r>
          <rPr>
            <sz val="9"/>
            <color indexed="81"/>
            <rFont val="MS P ゴシック"/>
            <family val="3"/>
            <charset val="128"/>
          </rPr>
          <t>各地歴年代で汚染の可能性の有無をリストより選択してください。</t>
        </r>
      </text>
    </comment>
    <comment ref="I5" authorId="0" shapeId="0" xr:uid="{73877CD2-1D34-4F1E-A620-2D18A4FEB527}">
      <text>
        <r>
          <rPr>
            <sz val="9"/>
            <color indexed="81"/>
            <rFont val="MS P ゴシック"/>
            <family val="3"/>
            <charset val="128"/>
          </rPr>
          <t>・根拠資料の出典等を記入してください。
・複数の根拠資料を記載する場合は、セル内で改行を行い列挙してください。
・根拠資料は種類別に分けず、年表と同じ順番に並べ、別冊資料にまとめて提出してください。また、正本、副本に現在（届出年）の状況を表す写真を添付してください。</t>
        </r>
      </text>
    </comment>
    <comment ref="I6" authorId="0" shapeId="0" xr:uid="{6077AEC4-CBB5-41EA-8B6D-909A05F1968B}">
      <text>
        <r>
          <rPr>
            <sz val="9"/>
            <color indexed="81"/>
            <rFont val="MS P ゴシック"/>
            <family val="3"/>
            <charset val="128"/>
          </rPr>
          <t>資料の種類をリスト選択または自由入力より記入してください。</t>
        </r>
      </text>
    </comment>
    <comment ref="J6" authorId="0" shapeId="0" xr:uid="{AFA332D1-C06D-4995-925E-74AD6F28B181}">
      <text>
        <r>
          <rPr>
            <sz val="9"/>
            <color indexed="81"/>
            <rFont val="MS P ゴシック"/>
            <family val="3"/>
            <charset val="128"/>
          </rPr>
          <t>・「資料の種類」が「航空写真」「住宅地図」「地形図」の場合は必ず記入してください。
年代（西暦）
・年代を西暦（「YYYY」形式）でご記入ください。
（例：2023）
年代（和暦）
・年代を和暦でご記入ください。
（例：令和4年）</t>
        </r>
      </text>
    </comment>
    <comment ref="L6" authorId="0" shapeId="0" xr:uid="{FE1FFFB6-3C33-4F55-953E-8DE74C168DB3}">
      <text>
        <r>
          <rPr>
            <sz val="9"/>
            <color indexed="81"/>
            <rFont val="MS P ゴシック"/>
            <family val="3"/>
            <charset val="128"/>
          </rPr>
          <t xml:space="preserve">・「資料の種類」が「航空写真」「住宅地図」「地形図」の場合は必ず記入してください。
・「資料の種類」が「航空写真」「地形図」の場合は「国土地理院」を自動で初期表示します。
</t>
        </r>
      </text>
    </comment>
    <comment ref="F8" authorId="0" shapeId="0" xr:uid="{7CB4D9B9-4080-4564-AB6D-BF65E16F6811}">
      <text>
        <r>
          <rPr>
            <sz val="9"/>
            <color indexed="81"/>
            <rFont val="MS P ゴシック"/>
            <family val="3"/>
            <charset val="128"/>
          </rPr>
          <t>リスト選択または自由入力より記入してください。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6" authorId="0" shapeId="0" xr:uid="{23EA3DF2-351F-4142-928B-345579346EB5}">
      <text>
        <r>
          <rPr>
            <sz val="9"/>
            <color indexed="81"/>
            <rFont val="MS P ゴシック"/>
            <family val="3"/>
            <charset val="128"/>
          </rPr>
          <t>必ずいずれかの特定有害物質を選択してください。</t>
        </r>
      </text>
    </comment>
    <comment ref="C7" authorId="0" shapeId="0" xr:uid="{DFE3BC6D-3870-4176-BACB-B752DA15C041}">
      <text>
        <r>
          <rPr>
            <sz val="9"/>
            <color indexed="81"/>
            <rFont val="MS P ゴシック"/>
            <family val="3"/>
            <charset val="128"/>
          </rPr>
          <t>・必ずいずれかの基準において不適合となる特定有害物質を選択してください。
・不適合となる特定有害物質は必ず試料採集等対象物質でも選択してください。
・同一の物質を土壌溶出量基準と第二溶出量基準の両方で選択しないでください。</t>
        </r>
      </text>
    </comment>
    <comment ref="C8" authorId="0" shapeId="0" xr:uid="{C406E7E9-2290-4150-BF4D-100FA9A05A31}">
      <text>
        <r>
          <rPr>
            <sz val="9"/>
            <color indexed="81"/>
            <rFont val="MS P ゴシック"/>
            <family val="3"/>
            <charset val="128"/>
          </rPr>
          <t xml:space="preserve">・必ずいずれかの基準において不適合となる特定有害物質を選択してください。
・不適合となる特定有害物質は必ず試料採集等対象物質でも選択してください。
・同一の物質を土壌溶出量基準と第二溶出量基準の両方で選択しないでください。
</t>
        </r>
      </text>
    </comment>
    <comment ref="C9" authorId="0" shapeId="0" xr:uid="{F8C21FD4-8AE3-49B4-8D8F-55ADEB879B7E}">
      <text>
        <r>
          <rPr>
            <sz val="9"/>
            <color indexed="81"/>
            <rFont val="MS P ゴシック"/>
            <family val="3"/>
            <charset val="128"/>
          </rPr>
          <t xml:space="preserve">・必ずいずれかの基準において不適合となる特定有害物質を選択してください。
・不適合となる特定有害物質は必ず試料採集等対象物質でも選択してください。
・同一の物質を土壌溶出量基準と第二溶出量基準の両方で選択しないでください。
</t>
        </r>
      </text>
    </comment>
  </commentList>
</comments>
</file>

<file path=xl/sharedStrings.xml><?xml version="1.0" encoding="utf-8"?>
<sst xmlns="http://schemas.openxmlformats.org/spreadsheetml/2006/main" count="633" uniqueCount="335">
  <si>
    <t>様式第二十（第五十四条関係）</t>
    <phoneticPr fontId="19"/>
  </si>
  <si>
    <t>チェック項目</t>
    <rPh sb="4" eb="6">
      <t>コウモク</t>
    </rPh>
    <phoneticPr fontId="19"/>
  </si>
  <si>
    <t>結果</t>
    <rPh sb="0" eb="2">
      <t>ケッカ</t>
    </rPh>
    <phoneticPr fontId="19"/>
  </si>
  <si>
    <t>指定の申請書</t>
    <phoneticPr fontId="19"/>
  </si>
  <si>
    <t>必須</t>
    <rPh sb="0" eb="2">
      <t>ヒッス</t>
    </rPh>
    <phoneticPr fontId="19"/>
  </si>
  <si>
    <t>申請日（窓口受理日、電子申請日）又は、申請日から、過去数日以内の日付を記載してください。</t>
  </si>
  <si>
    <t>東京都知事</t>
    <rPh sb="0" eb="3">
      <t>トウキョウト</t>
    </rPh>
    <rPh sb="3" eb="5">
      <t>チジ</t>
    </rPh>
    <phoneticPr fontId="19"/>
  </si>
  <si>
    <t>殿</t>
    <rPh sb="0" eb="1">
      <t>ドノ</t>
    </rPh>
    <phoneticPr fontId="19"/>
  </si>
  <si>
    <t>申請者</t>
    <rPh sb="0" eb="3">
      <t>シンセイシャ</t>
    </rPh>
    <phoneticPr fontId="19"/>
  </si>
  <si>
    <t>申請者が法人である場合は所在地、個人である場合は住所を記入してください。</t>
    <rPh sb="0" eb="2">
      <t>シンセイ</t>
    </rPh>
    <phoneticPr fontId="19"/>
  </si>
  <si>
    <t>条件必須</t>
    <rPh sb="0" eb="2">
      <t>ジョウケン</t>
    </rPh>
    <rPh sb="2" eb="4">
      <t>ヒッス</t>
    </rPh>
    <phoneticPr fontId="19"/>
  </si>
  <si>
    <t>申請者が法人の場合のみ、法人名を記入してください。</t>
    <rPh sb="0" eb="2">
      <t>シンセイ</t>
    </rPh>
    <phoneticPr fontId="19"/>
  </si>
  <si>
    <t>申請者が法人である場合には、役職及び氏名を、個人の場合は個人名を記入してください。なお、法人の場合において代表者以外が申請者となる場合には、その者が申請権限を有していることが確認できる資料を別途添付してください。</t>
    <rPh sb="0" eb="2">
      <t>シンセイ</t>
    </rPh>
    <phoneticPr fontId="19"/>
  </si>
  <si>
    <t>　土壌汚染対策法第14条第１項の規定により、第６条第１項又は第11条第１項の規定による指定を受けたい土地があるので、次のとおり申請します。</t>
    <phoneticPr fontId="19"/>
  </si>
  <si>
    <t>指定を受けたい土地の所在地</t>
    <phoneticPr fontId="19"/>
  </si>
  <si>
    <t>（住居表示）</t>
    <phoneticPr fontId="19"/>
  </si>
  <si>
    <t>区市町村：区市町村が異なる場合は下の行に入力してください。町丁目：複数の所在地を入力する場合は「、」で区切って、セル内に列挙してください。</t>
    <phoneticPr fontId="19"/>
  </si>
  <si>
    <t>条件必須</t>
    <rPh sb="0" eb="4">
      <t>ジョウケンヒッス</t>
    </rPh>
    <phoneticPr fontId="19"/>
  </si>
  <si>
    <t>（地番）</t>
    <rPh sb="1" eb="3">
      <t>チバン</t>
    </rPh>
    <phoneticPr fontId="19"/>
  </si>
  <si>
    <t>編集不可</t>
    <rPh sb="0" eb="4">
      <t>ヘンシュウフカ</t>
    </rPh>
    <phoneticPr fontId="19"/>
  </si>
  <si>
    <t>シート「土地所在地一覧」よりご記入ください。</t>
    <rPh sb="15" eb="17">
      <t>キニュウ</t>
    </rPh>
    <phoneticPr fontId="19"/>
  </si>
  <si>
    <t>※詳細は別紙「土地所在地一覧」のとおり</t>
    <phoneticPr fontId="19"/>
  </si>
  <si>
    <t>申請に係る調査における試料採取等対象物質</t>
  </si>
  <si>
    <t>シート「（入力シート）汚染状態一覧」の「試料採集等対象物質」よりご記入ください。</t>
    <phoneticPr fontId="19"/>
  </si>
  <si>
    <t>申請に係る調査の方法</t>
    <phoneticPr fontId="19"/>
  </si>
  <si>
    <t>申請に係る調査の結果</t>
    <phoneticPr fontId="19"/>
  </si>
  <si>
    <t>基準に適合しなかった特定有害物質：</t>
    <phoneticPr fontId="19"/>
  </si>
  <si>
    <t>入力状態</t>
    <rPh sb="0" eb="2">
      <t>ニュウリョク</t>
    </rPh>
    <rPh sb="2" eb="4">
      <t>ジョウタイ</t>
    </rPh>
    <phoneticPr fontId="19"/>
  </si>
  <si>
    <t>土壌含有量基準不適合</t>
    <rPh sb="0" eb="2">
      <t>ドジョウ</t>
    </rPh>
    <rPh sb="2" eb="5">
      <t>ガンユウリョウ</t>
    </rPh>
    <rPh sb="5" eb="7">
      <t>キジュン</t>
    </rPh>
    <rPh sb="7" eb="10">
      <t>フテキゴウ</t>
    </rPh>
    <phoneticPr fontId="19"/>
  </si>
  <si>
    <t>シート「（入力シート）汚染状態一覧」よりご記入ください。</t>
    <phoneticPr fontId="19"/>
  </si>
  <si>
    <t>土壌溶出量基準不適合</t>
    <rPh sb="0" eb="2">
      <t>ドジョウ</t>
    </rPh>
    <rPh sb="2" eb="4">
      <t>ヨウシュツ</t>
    </rPh>
    <rPh sb="4" eb="5">
      <t>リョウ</t>
    </rPh>
    <rPh sb="5" eb="7">
      <t>キジュン</t>
    </rPh>
    <phoneticPr fontId="19"/>
  </si>
  <si>
    <t>第二溶出量基準不適合</t>
    <rPh sb="0" eb="2">
      <t>ダイニ</t>
    </rPh>
    <rPh sb="2" eb="4">
      <t>ヨウシュツ</t>
    </rPh>
    <rPh sb="4" eb="5">
      <t>リョウ</t>
    </rPh>
    <rPh sb="5" eb="7">
      <t>キジュン</t>
    </rPh>
    <phoneticPr fontId="19"/>
  </si>
  <si>
    <t>分析を行った計量法第107条の登録を受けた者の氏名又は名称</t>
    <phoneticPr fontId="19"/>
  </si>
  <si>
    <t>分析を実施した場合は必ず記入してください。会社名又は氏名をご記入ください。計量証明事業登録をご記入ください。</t>
    <phoneticPr fontId="19"/>
  </si>
  <si>
    <t>申請に係る調査を行った者の氏名又は名称</t>
    <phoneticPr fontId="19"/>
  </si>
  <si>
    <t>会社名又は氏名をご記入ください。指定調査機関の指定番号をご記入ください。</t>
    <phoneticPr fontId="19"/>
  </si>
  <si>
    <t>株式会社△△</t>
    <phoneticPr fontId="19"/>
  </si>
  <si>
    <t>△△県知事登録 濃度第△△号</t>
    <phoneticPr fontId="19"/>
  </si>
  <si>
    <t>株式会社□□</t>
    <phoneticPr fontId="19"/>
  </si>
  <si>
    <t>□□県知事登録 濃度第□□号</t>
    <phoneticPr fontId="19"/>
  </si>
  <si>
    <t>連絡先</t>
    <phoneticPr fontId="19"/>
  </si>
  <si>
    <t>所　　属</t>
  </si>
  <si>
    <t>氏　　名</t>
    <phoneticPr fontId="19"/>
  </si>
  <si>
    <t>電話番号</t>
    <phoneticPr fontId="19"/>
  </si>
  <si>
    <t>電子メールアドレス</t>
    <phoneticPr fontId="19"/>
  </si>
  <si>
    <t>担当者（申請者と同じ組織に属する者に限る。）の連絡先を記載してください。</t>
    <phoneticPr fontId="19"/>
  </si>
  <si>
    <t>また、申請者と異なる組織に属する者で申請書の内容が分かる者の連絡先は必要に応じて併記してください。</t>
    <phoneticPr fontId="19"/>
  </si>
  <si>
    <t>備考　この用紙の大きさは、日本産業規格Ａ４とすること。</t>
  </si>
  <si>
    <t>なお、連絡先の名前と返送用封筒の宛名が異なる場合には、送り状等にその旨を記載してください。</t>
    <phoneticPr fontId="19"/>
  </si>
  <si>
    <t>用途</t>
    <rPh sb="0" eb="2">
      <t>ヨウト</t>
    </rPh>
    <phoneticPr fontId="19"/>
  </si>
  <si>
    <t>理由・根拠</t>
    <rPh sb="0" eb="2">
      <t>リユウ</t>
    </rPh>
    <rPh sb="3" eb="5">
      <t>コンキョ</t>
    </rPh>
    <phoneticPr fontId="19"/>
  </si>
  <si>
    <t>対象地の土地利用の状況</t>
  </si>
  <si>
    <t>改変対象地の土地利用の状況</t>
    <rPh sb="0" eb="4">
      <t>カイヘンタイショウ</t>
    </rPh>
    <phoneticPr fontId="19"/>
  </si>
  <si>
    <t>対象地の土壌汚染の可能性</t>
    <phoneticPr fontId="19"/>
  </si>
  <si>
    <t>資料の種類</t>
    <rPh sb="0" eb="2">
      <t>シリョウ</t>
    </rPh>
    <rPh sb="3" eb="5">
      <t>シュルイ</t>
    </rPh>
    <phoneticPr fontId="19"/>
  </si>
  <si>
    <t>通常</t>
    <phoneticPr fontId="19"/>
  </si>
  <si>
    <t>和暦○年○月○日付 ○環改化〇第○○○号のとおり。</t>
    <phoneticPr fontId="19"/>
  </si>
  <si>
    <t>対象地は、○○○○年と同様であった。</t>
  </si>
  <si>
    <t>改変対象地は、○○○○年と同様であった。</t>
    <phoneticPr fontId="19"/>
  </si>
  <si>
    <t>土壌汚染の可能性は考えにくい</t>
    <phoneticPr fontId="19"/>
  </si>
  <si>
    <t>12条届出【○環改化形第○○号】</t>
  </si>
  <si>
    <t>省略</t>
    <phoneticPr fontId="19"/>
  </si>
  <si>
    <t>和暦○年○月○日付 ○環改化○第○○○号のとおり。
対象地は形質変更時要届出区域（指-○○○号）に指定されている。</t>
    <phoneticPr fontId="19"/>
  </si>
  <si>
    <t>土壌汚染の可能性が考えられる</t>
    <phoneticPr fontId="19"/>
  </si>
  <si>
    <t>16条届出【○環改化搬第○○号】</t>
  </si>
  <si>
    <t>認定</t>
    <phoneticPr fontId="19"/>
  </si>
  <si>
    <t>土壌汚染の可能性が考えられるが、改変対象地の土壌汚染の可能性は考えにくい</t>
    <phoneticPr fontId="19"/>
  </si>
  <si>
    <t>工事完了報告書【○環改化完第○○号】</t>
  </si>
  <si>
    <t>措置完了報告書【○環改化完第○○号】</t>
  </si>
  <si>
    <t>地形図</t>
  </si>
  <si>
    <t>土地登記簿</t>
  </si>
  <si>
    <t>ヒアリング調査</t>
  </si>
  <si>
    <t>現況写真</t>
  </si>
  <si>
    <t>航空写真</t>
  </si>
  <si>
    <t>住宅地図</t>
  </si>
  <si>
    <t>指定を受けたい土地の所在地一覧</t>
    <phoneticPr fontId="19"/>
  </si>
  <si>
    <t>エラーチェック</t>
    <phoneticPr fontId="19"/>
  </si>
  <si>
    <t>※本申請で調査報告する範囲の地番をすべて記入してください。（敷地の全地番の記載は不要です。）</t>
    <rPh sb="37" eb="39">
      <t>キサイ</t>
    </rPh>
    <rPh sb="40" eb="42">
      <t>フヨウ</t>
    </rPh>
    <phoneticPr fontId="19"/>
  </si>
  <si>
    <t>※指定を受けたい土地の所有者が申請者と異なる場合は、「合意書の有無」に”○”を記入し、合意書を添付してください。</t>
    <rPh sb="1" eb="3">
      <t>シテイ</t>
    </rPh>
    <rPh sb="4" eb="5">
      <t>ウ</t>
    </rPh>
    <rPh sb="8" eb="10">
      <t>トチ</t>
    </rPh>
    <rPh sb="11" eb="14">
      <t>ショユウシャ</t>
    </rPh>
    <rPh sb="15" eb="18">
      <t>シンセイシャ</t>
    </rPh>
    <rPh sb="19" eb="20">
      <t>コト</t>
    </rPh>
    <rPh sb="22" eb="24">
      <t>バアイ</t>
    </rPh>
    <rPh sb="39" eb="41">
      <t>キニュウ</t>
    </rPh>
    <rPh sb="43" eb="46">
      <t>ゴウイショ</t>
    </rPh>
    <rPh sb="47" eb="49">
      <t>テンプ</t>
    </rPh>
    <phoneticPr fontId="19"/>
  </si>
  <si>
    <t>※記載行が足りない場合は30番目の行をコピーして行を追加してください。</t>
    <phoneticPr fontId="19"/>
  </si>
  <si>
    <t>申請のために確認を行った日：</t>
    <rPh sb="6" eb="8">
      <t>カクニン</t>
    </rPh>
    <rPh sb="9" eb="10">
      <t>オコナ</t>
    </rPh>
    <rPh sb="12" eb="13">
      <t>ヒ</t>
    </rPh>
    <phoneticPr fontId="19"/>
  </si>
  <si>
    <t>連番</t>
    <rPh sb="0" eb="2">
      <t>レンバン</t>
    </rPh>
    <phoneticPr fontId="19"/>
  </si>
  <si>
    <t>地番</t>
    <rPh sb="0" eb="2">
      <t>チバン</t>
    </rPh>
    <phoneticPr fontId="19"/>
  </si>
  <si>
    <t>無地番
道
水</t>
    <rPh sb="0" eb="1">
      <t>ム</t>
    </rPh>
    <rPh sb="1" eb="3">
      <t>チバン</t>
    </rPh>
    <rPh sb="4" eb="5">
      <t>ミチ</t>
    </rPh>
    <rPh sb="6" eb="7">
      <t>ミズ</t>
    </rPh>
    <phoneticPr fontId="19"/>
  </si>
  <si>
    <t>一部</t>
    <rPh sb="0" eb="2">
      <t>イチブ</t>
    </rPh>
    <phoneticPr fontId="19"/>
  </si>
  <si>
    <t>土地所有者等の住所</t>
    <rPh sb="0" eb="2">
      <t>トチ</t>
    </rPh>
    <rPh sb="2" eb="5">
      <t>ショユウシャ</t>
    </rPh>
    <rPh sb="5" eb="6">
      <t>トウ</t>
    </rPh>
    <rPh sb="7" eb="9">
      <t>ジュウショ</t>
    </rPh>
    <phoneticPr fontId="19"/>
  </si>
  <si>
    <t>氏名</t>
    <rPh sb="0" eb="2">
      <t>シメイ</t>
    </rPh>
    <phoneticPr fontId="19"/>
  </si>
  <si>
    <t>合意書の有無</t>
    <phoneticPr fontId="19"/>
  </si>
  <si>
    <t>区市町村</t>
    <phoneticPr fontId="19"/>
  </si>
  <si>
    <t>町</t>
    <phoneticPr fontId="19"/>
  </si>
  <si>
    <t>丁目</t>
    <phoneticPr fontId="19"/>
  </si>
  <si>
    <t>番地</t>
    <phoneticPr fontId="19"/>
  </si>
  <si>
    <t>左から「区市町村名」「町名」「丁目名」「番地名」を入力してください。</t>
    <phoneticPr fontId="19"/>
  </si>
  <si>
    <t>無地番、道、水の場合は、「届出種別」と「区市町村」と「無地番道水」へ記入してください。その他項目の入力は不要です。</t>
  </si>
  <si>
    <t>一部の土地が対象となる場合は「一部」を選択してください。</t>
    <phoneticPr fontId="19"/>
  </si>
  <si>
    <t>土地所有者等が個人の場合は住所を記載せず「－」と記入してください。</t>
    <phoneticPr fontId="19"/>
  </si>
  <si>
    <t>土地所有者等が行政（国、地方公共団体）の場合は住所を記載せず「－」と記入してください。</t>
    <phoneticPr fontId="19"/>
  </si>
  <si>
    <t>土地所有者等が個人の場合は一覧表上では個人名を記載せず「個人」と記入してください。</t>
  </si>
  <si>
    <t>土地所有者等が行政の場合は行政機関名を記入してください。</t>
    <phoneticPr fontId="19"/>
  </si>
  <si>
    <t>この行より上に行を追加してください。</t>
  </si>
  <si>
    <t>（日本産業規格Ａ列４番）</t>
    <phoneticPr fontId="19"/>
  </si>
  <si>
    <t>以下関数定義</t>
    <rPh sb="0" eb="6">
      <t>イカカンスウテイギ</t>
    </rPh>
    <phoneticPr fontId="19"/>
  </si>
  <si>
    <t>マスタ</t>
    <phoneticPr fontId="19"/>
  </si>
  <si>
    <t>区市町村</t>
    <rPh sb="0" eb="4">
      <t>クシチョウソン</t>
    </rPh>
    <phoneticPr fontId="19"/>
  </si>
  <si>
    <t>無地番道水</t>
    <rPh sb="3" eb="4">
      <t>ミチ</t>
    </rPh>
    <rPh sb="4" eb="5">
      <t>ミズ</t>
    </rPh>
    <phoneticPr fontId="19"/>
  </si>
  <si>
    <t>千代田区</t>
  </si>
  <si>
    <t>無地番</t>
    <phoneticPr fontId="19"/>
  </si>
  <si>
    <t>中央区</t>
  </si>
  <si>
    <t>道</t>
    <phoneticPr fontId="19"/>
  </si>
  <si>
    <t>港区</t>
  </si>
  <si>
    <t>水</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</si>
  <si>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</si>
  <si>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</si>
  <si>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</si>
  <si>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</si>
  <si>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</si>
  <si>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</si>
  <si>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</si>
  <si>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</si>
  <si>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</si>
  <si>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</si>
  <si>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</si>
  <si>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</si>
  <si>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</si>
  <si>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</si>
  <si>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</si>
  <si>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</si>
  <si>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</si>
  <si>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</si>
  <si>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</si>
  <si>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</si>
  <si>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</si>
  <si>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</si>
  <si>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</si>
  <si>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</si>
  <si>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</si>
  <si>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</si>
  <si>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</si>
  <si>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</si>
  <si>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</si>
  <si>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</si>
  <si>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</si>
  <si>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</si>
  <si>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</si>
  <si>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</si>
  <si>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</si>
  <si>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</si>
  <si>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</si>
  <si>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</si>
  <si>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</si>
  <si>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</si>
  <si>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</si>
  <si>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</si>
  <si>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</si>
  <si>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</si>
  <si>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</si>
  <si>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</si>
  <si>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</si>
  <si>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</si>
  <si>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</si>
  <si>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</si>
  <si>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</si>
  <si>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</si>
  <si>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</si>
  <si>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</si>
  <si>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</si>
  <si>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</si>
  <si>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</si>
  <si>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</si>
  <si>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</si>
  <si>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土地利用の履歴等年表</t>
    <rPh sb="0" eb="2">
      <t>トチ</t>
    </rPh>
    <rPh sb="2" eb="4">
      <t>リヨウ</t>
    </rPh>
    <rPh sb="5" eb="7">
      <t>リレキ</t>
    </rPh>
    <rPh sb="7" eb="8">
      <t>ナド</t>
    </rPh>
    <rPh sb="8" eb="10">
      <t>ネンピョウ</t>
    </rPh>
    <phoneticPr fontId="19"/>
  </si>
  <si>
    <t>※既届出の地歴利用の場合は、表上部の行のグループを展開して、地歴情報を記入してください。</t>
    <rPh sb="14" eb="17">
      <t>ヒョウジョウブ</t>
    </rPh>
    <rPh sb="18" eb="19">
      <t>ギョウ</t>
    </rPh>
    <rPh sb="25" eb="27">
      <t>テンカイ</t>
    </rPh>
    <rPh sb="30" eb="32">
      <t>チレキ</t>
    </rPh>
    <rPh sb="32" eb="34">
      <t>ジョウホウ</t>
    </rPh>
    <rPh sb="35" eb="37">
      <t>キニュウ</t>
    </rPh>
    <phoneticPr fontId="19"/>
  </si>
  <si>
    <t>※敷地全体と改変対象地の汚染のおそれをかき分ける場合は、表上部の列のグループを展開して、「改変対象地の土地利用の状況」より記入してください。</t>
    <rPh sb="28" eb="31">
      <t>ヒョウジョウブ</t>
    </rPh>
    <rPh sb="32" eb="33">
      <t>レツ</t>
    </rPh>
    <phoneticPr fontId="19"/>
  </si>
  <si>
    <t>※記載行が足りない場合は15番目の行をコピーして行を追加してください。</t>
    <rPh sb="15" eb="16">
      <t>メ</t>
    </rPh>
    <rPh sb="17" eb="18">
      <t>ギョウ</t>
    </rPh>
    <phoneticPr fontId="19"/>
  </si>
  <si>
    <t>No.</t>
    <phoneticPr fontId="19"/>
  </si>
  <si>
    <t>年代</t>
    <phoneticPr fontId="19"/>
  </si>
  <si>
    <t>対象地の
土地利用の状況</t>
    <phoneticPr fontId="19"/>
  </si>
  <si>
    <t>改変対象地の
土地利用の状況</t>
    <rPh sb="0" eb="2">
      <t>カイヘン</t>
    </rPh>
    <rPh sb="2" eb="5">
      <t>タイショウチ</t>
    </rPh>
    <phoneticPr fontId="19"/>
  </si>
  <si>
    <t>土壌汚染の可能性</t>
    <phoneticPr fontId="19"/>
  </si>
  <si>
    <t>根拠資料</t>
    <phoneticPr fontId="19"/>
  </si>
  <si>
    <t>資料の種類</t>
    <phoneticPr fontId="19"/>
  </si>
  <si>
    <t>出典</t>
    <phoneticPr fontId="19"/>
  </si>
  <si>
    <t>西暦</t>
    <rPh sb="0" eb="2">
      <t>セイレキ</t>
    </rPh>
    <phoneticPr fontId="19"/>
  </si>
  <si>
    <t>和暦</t>
    <rPh sb="0" eb="2">
      <t>ワレキ</t>
    </rPh>
    <phoneticPr fontId="19"/>
  </si>
  <si>
    <t>地歴</t>
    <phoneticPr fontId="19"/>
  </si>
  <si>
    <t>既届出の地歴利用の場合は、地歴情報を記入してください。</t>
    <phoneticPr fontId="19"/>
  </si>
  <si>
    <t>～</t>
    <phoneticPr fontId="19"/>
  </si>
  <si>
    <t>原則戦前まで遡って調査し、それ以前の地歴は必要に応じて調査を実施します。なお、水域又は自然林等であった土地についてはそれ以降の地歴を調査してください。</t>
    <phoneticPr fontId="19"/>
  </si>
  <si>
    <t>条件必須・日付</t>
    <rPh sb="0" eb="4">
      <t>ジョウケンヒッス</t>
    </rPh>
    <rPh sb="5" eb="7">
      <t>ヒヅケ</t>
    </rPh>
    <phoneticPr fontId="19"/>
  </si>
  <si>
    <t>1行上の年代より20年未満の年代を記入してください。</t>
    <phoneticPr fontId="19"/>
  </si>
  <si>
    <t>土地利用状況に変更がない場合には、おおむね10年間隔で記載してください。</t>
    <phoneticPr fontId="19"/>
  </si>
  <si>
    <t>現在（届出年）の状況を記載してください。</t>
    <phoneticPr fontId="19"/>
  </si>
  <si>
    <t>調査対象地における土地利用の状況を年代ごとにリスト選択または自由入力より記入してください。</t>
    <phoneticPr fontId="19"/>
  </si>
  <si>
    <t>土地所有者や聴き取りを行った個人名、個人住宅名等は年表中に記載しないでください。</t>
    <phoneticPr fontId="19"/>
  </si>
  <si>
    <t>根拠資料の出典等を記入してください。複数の根拠資料を記載する場合は、セル内で改行を行い列挙してください。</t>
    <phoneticPr fontId="19"/>
  </si>
  <si>
    <t>根拠資料は種類別に分けず、年表と同じ順番に並べ、別冊資料にまとめて提出してください。また、正本、副本に現在（届出年）の状況を表す写真を添付してください。</t>
    <phoneticPr fontId="19"/>
  </si>
  <si>
    <t>根拠資料の「年代」及び「出典」は「資料の種類」が「航空写真」「住宅地図」「地形図」の場合は必ず記入してください。</t>
    <rPh sb="0" eb="4">
      <t>コンキョシリョウ</t>
    </rPh>
    <rPh sb="9" eb="10">
      <t>オヨ</t>
    </rPh>
    <rPh sb="12" eb="14">
      <t>シュッテン</t>
    </rPh>
    <phoneticPr fontId="19"/>
  </si>
  <si>
    <t>「出典」では「資料の種類」が「航空写真」「地形図」の場合は「国土地理院」を自動で初期表示します。</t>
    <phoneticPr fontId="19"/>
  </si>
  <si>
    <t>この行より上に行を追加してください。</t>
    <rPh sb="2" eb="3">
      <t>ギョウ</t>
    </rPh>
    <rPh sb="5" eb="6">
      <t>ウエ</t>
    </rPh>
    <rPh sb="7" eb="8">
      <t>ギョウ</t>
    </rPh>
    <rPh sb="9" eb="11">
      <t>ツイカ</t>
    </rPh>
    <phoneticPr fontId="19"/>
  </si>
  <si>
    <t>入力用シート　汚染土壌の特定有害物質による汚染状態　※このシートは添付不要です。</t>
    <phoneticPr fontId="19"/>
  </si>
  <si>
    <t>※基準の種類ごとに特定有害物質を選択してください。</t>
    <rPh sb="1" eb="3">
      <t>キジュン</t>
    </rPh>
    <rPh sb="4" eb="6">
      <t>シュルイ</t>
    </rPh>
    <rPh sb="9" eb="11">
      <t>トクテイ</t>
    </rPh>
    <rPh sb="11" eb="15">
      <t>ユウガイブッシツ</t>
    </rPh>
    <rPh sb="16" eb="18">
      <t>センタク</t>
    </rPh>
    <phoneticPr fontId="19"/>
  </si>
  <si>
    <t>※同一の特定有害物質について、異なる区画にてそれぞれ土壌溶出量基準と第二溶出量基準に不適合となる場合は、第二溶出量基準不適合を選択してください。</t>
  </si>
  <si>
    <t>第１種特定有害物質
（揮発性有機化合物）</t>
    <phoneticPr fontId="19"/>
  </si>
  <si>
    <t>第２種特定有害物質
（重金属等）</t>
    <phoneticPr fontId="19"/>
  </si>
  <si>
    <t>第３種特定有害物質
（農薬等）</t>
    <phoneticPr fontId="19"/>
  </si>
  <si>
    <t>クロロエチレン</t>
    <phoneticPr fontId="19"/>
  </si>
  <si>
    <t>四塩化炭素</t>
  </si>
  <si>
    <t>1,2-ジクロロエタン</t>
  </si>
  <si>
    <t>1,1-ジクロロエチレン</t>
  </si>
  <si>
    <t>1,2-ジクロロエチレン</t>
  </si>
  <si>
    <t>1,3-ジクロロプロペン</t>
  </si>
  <si>
    <t>ジクロロメタン</t>
  </si>
  <si>
    <t>テトラクロロエチレン</t>
  </si>
  <si>
    <t>1,1,1-トリクロロエタン</t>
  </si>
  <si>
    <t>1,1,2-トリクロロエタン</t>
  </si>
  <si>
    <t>トリクロロエチレン</t>
  </si>
  <si>
    <t>ベンゼン</t>
  </si>
  <si>
    <t>カドミウム及びその化合物</t>
  </si>
  <si>
    <t>六価クロム化合物</t>
  </si>
  <si>
    <t>シアン化合物</t>
  </si>
  <si>
    <t>水銀及びその化合物</t>
  </si>
  <si>
    <t>セレン及びその化合物</t>
  </si>
  <si>
    <t>鉛及びその化合物</t>
  </si>
  <si>
    <t>砒素及びその化合物</t>
  </si>
  <si>
    <t>ふっ素及びその化合物</t>
  </si>
  <si>
    <t>ほう素及びその化合物</t>
  </si>
  <si>
    <t>シマジン</t>
  </si>
  <si>
    <t>チオベンカルブ</t>
  </si>
  <si>
    <t>チラウム</t>
  </si>
  <si>
    <t>ポリ塩化ビフェニル(PCB)</t>
  </si>
  <si>
    <t>有機りん化合物</t>
  </si>
  <si>
    <t>試料採集等対象物質</t>
    <rPh sb="0" eb="2">
      <t>シリョウ</t>
    </rPh>
    <rPh sb="2" eb="4">
      <t>サイシュウ</t>
    </rPh>
    <rPh sb="4" eb="5">
      <t>ナド</t>
    </rPh>
    <rPh sb="5" eb="7">
      <t>タイショウ</t>
    </rPh>
    <rPh sb="7" eb="9">
      <t>ブッシツ</t>
    </rPh>
    <phoneticPr fontId="19"/>
  </si>
  <si>
    <t>必ずいずれかの特定有害物質を選択してください。</t>
    <rPh sb="0" eb="1">
      <t>カナラ</t>
    </rPh>
    <rPh sb="7" eb="9">
      <t>トクテイ</t>
    </rPh>
    <rPh sb="9" eb="11">
      <t>ユウガイ</t>
    </rPh>
    <rPh sb="11" eb="13">
      <t>ブッシツ</t>
    </rPh>
    <rPh sb="14" eb="16">
      <t>センタク</t>
    </rPh>
    <phoneticPr fontId="19"/>
  </si>
  <si>
    <t>必ずいずれかの基準において不適合となる特定有害物質を選択してください。</t>
    <rPh sb="0" eb="1">
      <t>カナラ</t>
    </rPh>
    <rPh sb="7" eb="9">
      <t>キジュン</t>
    </rPh>
    <rPh sb="13" eb="16">
      <t>フテキゴウ</t>
    </rPh>
    <rPh sb="19" eb="21">
      <t>トクテイ</t>
    </rPh>
    <rPh sb="21" eb="23">
      <t>ユウガイ</t>
    </rPh>
    <rPh sb="23" eb="25">
      <t>ブッシツ</t>
    </rPh>
    <rPh sb="26" eb="28">
      <t>センタク</t>
    </rPh>
    <phoneticPr fontId="19"/>
  </si>
  <si>
    <t>整合性</t>
    <rPh sb="0" eb="3">
      <t>セイゴウセイ</t>
    </rPh>
    <phoneticPr fontId="19"/>
  </si>
  <si>
    <t>不適合となる特定有害物質は必ず試料採取等対象物質でも選択してください。同一の物質を土壌溶出量基準と第二溶出量基準の両方で選択しないでください。</t>
    <rPh sb="0" eb="3">
      <t>フテキゴウ</t>
    </rPh>
    <rPh sb="6" eb="12">
      <t>トクテイユウガイブッシツ</t>
    </rPh>
    <rPh sb="13" eb="14">
      <t>カナラ</t>
    </rPh>
    <rPh sb="26" eb="28">
      <t>センタク</t>
    </rPh>
    <phoneticPr fontId="19"/>
  </si>
  <si>
    <t>土壌含有量基準及び土壌溶出量基準に不適合</t>
    <rPh sb="0" eb="2">
      <t>ドジョウ</t>
    </rPh>
    <rPh sb="2" eb="5">
      <t>ガンユウリョウ</t>
    </rPh>
    <rPh sb="5" eb="7">
      <t>キジュン</t>
    </rPh>
    <rPh sb="7" eb="8">
      <t>オヨ</t>
    </rPh>
    <phoneticPr fontId="19"/>
  </si>
  <si>
    <t>土壌含有量基準及び第二溶出量基準に不適合</t>
    <rPh sb="0" eb="2">
      <t>ドジョウ</t>
    </rPh>
    <rPh sb="2" eb="5">
      <t>ガンユウリョウ</t>
    </rPh>
    <rPh sb="5" eb="7">
      <t>キジュン</t>
    </rPh>
    <rPh sb="7" eb="8">
      <t>オヨ</t>
    </rPh>
    <phoneticPr fontId="19"/>
  </si>
  <si>
    <t>特定有害物質</t>
    <phoneticPr fontId="19"/>
  </si>
  <si>
    <t>基準の種類・土壌</t>
    <rPh sb="6" eb="8">
      <t>ドジョウ</t>
    </rPh>
    <phoneticPr fontId="19"/>
  </si>
  <si>
    <t>申請種別</t>
    <rPh sb="2" eb="4">
      <t>シュベツ</t>
    </rPh>
    <phoneticPr fontId="19"/>
  </si>
  <si>
    <t>該当選択</t>
    <rPh sb="0" eb="4">
      <t>ガイトウセンタク</t>
    </rPh>
    <phoneticPr fontId="19"/>
  </si>
  <si>
    <t>クロロエチレン</t>
  </si>
  <si>
    <t>今回申請</t>
  </si>
  <si>
    <t>●</t>
    <phoneticPr fontId="19"/>
  </si>
  <si>
    <t>○</t>
    <phoneticPr fontId="19"/>
  </si>
  <si>
    <t>申請に係る調査報告書のとおり</t>
    <phoneticPr fontId="19"/>
  </si>
  <si>
    <t>施工のための申請</t>
    <phoneticPr fontId="19"/>
  </si>
  <si>
    <t>●</t>
  </si>
  <si>
    <t>昭和*年</t>
    <rPh sb="0" eb="2">
      <t>ショウワ</t>
    </rPh>
    <rPh sb="3" eb="4">
      <t>ネン</t>
    </rPh>
    <phoneticPr fontId="19"/>
  </si>
  <si>
    <t>対象地は、個人所有の農地として利用されている。</t>
  </si>
  <si>
    <t>昭和2*年</t>
  </si>
  <si>
    <t>昭和○○年○月に対象地に個人住宅が建設された。土地利用としては建物、庭園及び個人使用の駐車場であった。</t>
  </si>
  <si>
    <t>昭和3*年</t>
  </si>
  <si>
    <t>昭和○○年○月に「○○工業所」が操業を開始した。○○工程において「トリクロロエチレン」、○○工程において「水銀及びその化合物」の計２物質が使用されていた。</t>
  </si>
  <si>
    <t>昭和4*年</t>
  </si>
  <si>
    <t>対象地は、１９５＊年（昭和３＊年）と同様であった。</t>
  </si>
  <si>
    <t>昭和5*年</t>
  </si>
  <si>
    <t>対象地は、１９６＊年（昭和４＊年）とほぼ同様であるが、一部事業場が拡張され、建物も一部改築及び増築されている。</t>
  </si>
  <si>
    <t>昭和6*年</t>
  </si>
  <si>
    <t>昭和○○年○月に○○商事㈱の所有となり、「○○製作所」となった。○○工程において、「鉛及びその化合物」が使用されていた。</t>
  </si>
  <si>
    <t>平成*年</t>
    <rPh sb="0" eb="2">
      <t>ヘイセイ</t>
    </rPh>
    <rPh sb="3" eb="4">
      <t>ネン</t>
    </rPh>
    <phoneticPr fontId="19"/>
  </si>
  <si>
    <t>対象地は、１９８＊年（昭和６＊年）と同様であった。</t>
  </si>
  <si>
    <t>平成1*年</t>
    <rPh sb="0" eb="2">
      <t>ヘイセイ</t>
    </rPh>
    <rPh sb="4" eb="5">
      <t>ネン</t>
    </rPh>
    <phoneticPr fontId="19"/>
  </si>
  <si>
    <t>対象地は、１９９＊年（平成＊年）と同様であった。</t>
  </si>
  <si>
    <t>平成2*年</t>
    <rPh sb="0" eb="2">
      <t>ヘイセイ</t>
    </rPh>
    <rPh sb="4" eb="5">
      <t>ネン</t>
    </rPh>
    <phoneticPr fontId="19"/>
  </si>
  <si>
    <t>対象地は、２００＊年（平成１＊年）と同様であった。</t>
  </si>
  <si>
    <t>令和*年</t>
    <rPh sb="0" eb="2">
      <t>レイワ</t>
    </rPh>
    <rPh sb="3" eb="4">
      <t>ネン</t>
    </rPh>
    <phoneticPr fontId="19"/>
  </si>
  <si>
    <t>令和○○年○月に「○○製作所」が操業を廃止した。</t>
  </si>
  <si>
    <t>土壌汚染の可能性は考えにくい</t>
  </si>
  <si>
    <t>地形図
航空写真</t>
  </si>
  <si>
    <t>193*
193*</t>
  </si>
  <si>
    <t>昭和*年
昭和*年</t>
  </si>
  <si>
    <t>国土地理院発行
○○○㈱発行</t>
  </si>
  <si>
    <t>土地登記簿
地形図
航空写真</t>
  </si>
  <si>
    <t>194*
194*
194*</t>
  </si>
  <si>
    <t>昭和2*年
昭和2*年
昭和2*年</t>
  </si>
  <si>
    <t xml:space="preserve">
国土地理院発行
○○○㈱発行</t>
  </si>
  <si>
    <t>土壌汚染の可能性が考えられる</t>
  </si>
  <si>
    <t>土地登記簿
地形図
航空写真
住宅地図
事業者等からの聴取調査</t>
  </si>
  <si>
    <t xml:space="preserve">195*
195*
195*
195*
</t>
  </si>
  <si>
    <t xml:space="preserve">昭和3*年
昭和3*年
昭和3*年
昭和3*年
</t>
  </si>
  <si>
    <t xml:space="preserve">
国土地理院発行
○○○㈱発行
△△△㈱発行
</t>
  </si>
  <si>
    <t>土地登記簿
住宅地図</t>
  </si>
  <si>
    <t>196*
196*</t>
  </si>
  <si>
    <t>昭和4*年
昭和4*年</t>
  </si>
  <si>
    <t xml:space="preserve">
△△△㈱発行</t>
  </si>
  <si>
    <t>197*</t>
  </si>
  <si>
    <t>△△△㈱発行</t>
  </si>
  <si>
    <t>土地登記簿
住宅地図
特定施設設置届出書類
事業者等からのヒアリング</t>
  </si>
  <si>
    <t xml:space="preserve">198*
198*
</t>
  </si>
  <si>
    <t xml:space="preserve">昭和6*年
昭和6*年
</t>
  </si>
  <si>
    <t>199*</t>
  </si>
  <si>
    <t>航空写真
住宅地図</t>
  </si>
  <si>
    <t>200*
200*</t>
  </si>
  <si>
    <t>平成1*年
平成1*年</t>
  </si>
  <si>
    <t>○○○㈱発行
△△△㈱発行</t>
  </si>
  <si>
    <t>201*
201*</t>
  </si>
  <si>
    <t>平成2*年
平成2*年</t>
  </si>
  <si>
    <t>航空写真
住宅地図
特定施設使用廃止届出書
現況写真</t>
  </si>
  <si>
    <t xml:space="preserve">202*
202*
</t>
  </si>
  <si>
    <t xml:space="preserve">令和*年
令和*年
</t>
  </si>
  <si>
    <t xml:space="preserve">○○○㈱発行
△△△㈱発行
</t>
  </si>
  <si>
    <t>○○町</t>
    <rPh sb="2" eb="3">
      <t>チョウ</t>
    </rPh>
    <phoneticPr fontId="20"/>
  </si>
  <si>
    <t>○丁目</t>
    <rPh sb="1" eb="3">
      <t>チョウメ</t>
    </rPh>
    <phoneticPr fontId="20"/>
  </si>
  <si>
    <t>○○番１</t>
    <rPh sb="2" eb="3">
      <t>バン</t>
    </rPh>
    <phoneticPr fontId="20"/>
  </si>
  <si>
    <t>東京都△△区△△町△丁目△番△号</t>
  </si>
  <si>
    <t>株式会社○○○製造</t>
  </si>
  <si>
    <t>○</t>
  </si>
  <si>
    <t>○○番２</t>
    <rPh sb="2" eb="3">
      <t>バン</t>
    </rPh>
    <phoneticPr fontId="20"/>
  </si>
  <si>
    <t>－</t>
  </si>
  <si>
    <t>個人</t>
  </si>
  <si>
    <t>○○番３</t>
    <rPh sb="2" eb="3">
      <t>バン</t>
    </rPh>
    <phoneticPr fontId="20"/>
  </si>
  <si>
    <t>○○番４</t>
    <rPh sb="2" eb="3">
      <t>バン</t>
    </rPh>
    <phoneticPr fontId="20"/>
  </si>
  <si>
    <t>東京都○○区○○町○丁目○番○号
東京都□□区□□町□丁目□番□号
東京都××区××町×丁目×番×号</t>
  </si>
  <si>
    <t>○○○○
□□□□
××××</t>
  </si>
  <si>
    <t>△丁目</t>
  </si>
  <si>
    <t>××番１</t>
    <rPh sb="2" eb="3">
      <t>バン</t>
    </rPh>
    <phoneticPr fontId="20"/>
  </si>
  <si>
    <t>…</t>
  </si>
  <si>
    <t>××番２</t>
    <rPh sb="2" eb="3">
      <t>バン</t>
    </rPh>
    <phoneticPr fontId="20"/>
  </si>
  <si>
    <t>××町</t>
    <rPh sb="2" eb="3">
      <t>マチ</t>
    </rPh>
    <phoneticPr fontId="20"/>
  </si>
  <si>
    <t>□丁目</t>
  </si>
  <si>
    <t>△△番１</t>
    <rPh sb="2" eb="3">
      <t>バン</t>
    </rPh>
    <phoneticPr fontId="20"/>
  </si>
  <si>
    <t>△△番２</t>
    <rPh sb="2" eb="3">
      <t>バン</t>
    </rPh>
    <phoneticPr fontId="20"/>
  </si>
  <si>
    <t>道</t>
  </si>
  <si>
    <t>東京都○○区○○町○丁目○番○号</t>
  </si>
  <si>
    <t>○○商事株式会社</t>
  </si>
  <si>
    <t>代表取締役 ○○ ○○</t>
  </si>
  <si>
    <t>○○町○○丁目○○番</t>
    <phoneticPr fontId="19"/>
  </si>
  <si>
    <t>申請に係る調査報告書のとおり</t>
  </si>
  <si>
    <t>株式会社○○</t>
    <phoneticPr fontId="19"/>
  </si>
  <si>
    <t>○○県知事登録 濃度第○○号</t>
    <phoneticPr fontId="19"/>
  </si>
  <si>
    <t>○○商事株式会社○○事業部○○調査課</t>
    <phoneticPr fontId="19"/>
  </si>
  <si>
    <t>○○ ○○</t>
    <phoneticPr fontId="19"/>
  </si>
  <si>
    <t>99-9999-9999</t>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</si>
</sst>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ggge&quot;年&quot;m&quot;月&quot;d&quot;日&quot;;@" x16r2:formatCode16="[$-ja-JP-x-gannen]ggge&quot;年&quot;m&quot;月&quot;d&quot;日&quot;;@"/>
    <numFmt numFmtId="177" formatCode="&quot;（&quot;@&quot;）&quot;"/>
    <numFmt numFmtId="178" formatCode="0.0"/>
  </numFmts>
  <fonts count="33">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57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10.5"/>
      <color rgb="FF000000"/>
      <name val="ＭＳ 明朝"/>
      <family val="1"/>
      <charset val="128"/>
    </font>
    <font>
      <sz val="6"/>
      <name val="游ゴシック"/>
      <family val="2"/>
      <charset val="128"/>
      <scheme val="minor"/>
    </font>
    <font>
      <sz val="10.5"/>
      <color theme="1"/>
      <name val="ＭＳ 明朝"/>
      <family val="1"/>
      <charset val="128"/>
    </font>
    <font>
      <sz val="9"/>
      <color indexed="81"/>
      <name val="MS P ゴシック"/>
      <family val="3"/>
      <charset val="128"/>
    </font>
    <font>
      <sz val="11"/>
      <color theme="1"/>
      <name val="ＭＳ 明朝"/>
      <family val="1"/>
      <charset val="128"/>
    </font>
    <font>
      <sz val="10.5"/>
      <name val="ＭＳ 明朝"/>
      <family val="1"/>
      <charset val="128"/>
    </font>
    <font>
      <b/>
      <sz val="10.5"/>
      <color theme="1"/>
      <name val="ＭＳ 明朝"/>
      <family val="1"/>
      <charset val="128"/>
    </font>
    <font>
      <sz val="11"/>
      <color theme="1"/>
      <name val="游ゴシック"/>
      <family val="3"/>
      <charset val="128"/>
      <scheme val="minor"/>
    </font>
    <font>
      <b/>
      <sz val="10.5"/>
      <color theme="1"/>
      <name val="Meiryo UI"/>
      <family val="3"/>
      <charset val="128"/>
    </font>
    <font>
      <sz val="10.5"/>
      <color theme="1"/>
      <name val="Meiryo UI"/>
      <family val="3"/>
      <charset val="128"/>
    </font>
    <font>
      <sz val="10.5"/>
      <color rgb="FF242424"/>
      <name val="Meiryo UI"/>
      <family val="3"/>
      <charset val="128"/>
    </font>
    <font>
      <b/>
      <sz val="10.5"/>
      <color rgb="FFC00000"/>
      <name val="Meiryo UI"/>
      <family val="3"/>
      <charset val="128"/>
    </font>
    <font>
      <b/>
      <sz val="11"/>
      <color theme="1"/>
      <name val="游ゴシック"/>
      <family val="3"/>
      <charset val="128"/>
      <scheme val="minor"/>
    </font>
    <font>
      <sz val="10.5"/>
      <color rgb="FFC00000"/>
      <name val="ＭＳ 明朝"/>
      <family val="1"/>
      <charset val="128"/>
    </font>
    <font>
      <sz val="10.5"/>
      <name val="Meiryo UI"/>
      <family val="3"/>
      <charset val="128"/>
    </font>
  </fonts>
  <fills count="3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8" tint="0.79998168889431442"/>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9" tint="0.79998168889431442"/>
        <bgColor indexed="64"/>
      </patternFill>
    </fill>
  </fills>
  <borders count="4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top/>
      <bottom style="thin">
        <color indexed="64"/>
      </bottom>
      <diagonal/>
    </border>
    <border>
      <left/>
      <right style="thin">
        <color indexed="64"/>
      </right>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style="thin">
        <color rgb="FF000000"/>
      </right>
      <top/>
      <bottom style="thin">
        <color rgb="FF000000"/>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rgb="FF000000"/>
      </bottom>
      <diagonal/>
    </border>
    <border>
      <left style="thin">
        <color indexed="64"/>
      </left>
      <right style="thin">
        <color indexed="64"/>
      </right>
      <top/>
      <bottom style="thin">
        <color indexed="64"/>
      </bottom>
      <diagonal/>
    </border>
    <border>
      <left style="thin">
        <color indexed="64"/>
      </left>
      <right/>
      <top style="thin">
        <color rgb="FF000000"/>
      </top>
      <bottom/>
      <diagonal/>
    </border>
    <border>
      <left style="thin">
        <color indexed="64"/>
      </left>
      <right/>
      <top style="thin">
        <color rgb="FF000000"/>
      </top>
      <bottom style="thin">
        <color indexed="64"/>
      </bottom>
      <diagonal/>
    </border>
    <border>
      <left/>
      <right style="hair">
        <color indexed="64"/>
      </right>
      <top style="thin">
        <color rgb="FF000000"/>
      </top>
      <bottom style="thin">
        <color indexed="64"/>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s>
  <cellStyleXfs count="46">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cellStyleXfs>
  <cellXfs count="255">
    <xf numFmtId="0" fontId="0" fillId="0" borderId="0" xfId="0">
      <alignment vertical="center"/>
    </xf>
    <xf numFmtId="0" fontId="18" fillId="0" borderId="0" xfId="0" applyFont="1" applyAlignment="1">
      <alignment horizontal="left" vertical="center"/>
    </xf>
    <xf numFmtId="0" fontId="18" fillId="0" borderId="13" xfId="0" applyFont="1" applyBorder="1" applyAlignment="1">
      <alignment vertical="center" wrapText="1"/>
    </xf>
    <xf numFmtId="0" fontId="18" fillId="0" borderId="0" xfId="0" applyFont="1" applyAlignment="1">
      <alignment vertical="center" wrapText="1"/>
    </xf>
    <xf numFmtId="0" fontId="18" fillId="0" borderId="14" xfId="0" applyFont="1" applyBorder="1" applyAlignment="1">
      <alignment vertical="center" wrapText="1"/>
    </xf>
    <xf numFmtId="0" fontId="20" fillId="0" borderId="0" xfId="0" applyFont="1" applyAlignment="1">
      <alignment horizontal="center" vertical="center" wrapText="1"/>
    </xf>
    <xf numFmtId="0" fontId="20" fillId="0" borderId="0" xfId="0" applyFont="1" applyAlignment="1">
      <alignment vertical="top" wrapText="1"/>
    </xf>
    <xf numFmtId="0" fontId="20" fillId="0" borderId="14" xfId="0" applyFont="1" applyBorder="1" applyAlignment="1">
      <alignment vertical="center" wrapText="1"/>
    </xf>
    <xf numFmtId="0" fontId="20" fillId="0" borderId="13" xfId="0" applyFont="1" applyBorder="1" applyAlignment="1">
      <alignment vertical="top" wrapText="1"/>
    </xf>
    <xf numFmtId="0" fontId="20" fillId="0" borderId="14" xfId="0" applyFont="1" applyBorder="1" applyAlignment="1">
      <alignment vertical="top" wrapText="1"/>
    </xf>
    <xf numFmtId="0" fontId="18" fillId="0" borderId="0" xfId="0" applyFont="1" applyAlignment="1">
      <alignment vertical="top" wrapText="1"/>
    </xf>
    <xf numFmtId="0" fontId="18" fillId="0" borderId="18" xfId="0" applyFont="1" applyBorder="1" applyAlignment="1">
      <alignment horizontal="center" vertical="center" wrapText="1"/>
    </xf>
    <xf numFmtId="0" fontId="18" fillId="0" borderId="26" xfId="0" applyFont="1" applyBorder="1" applyAlignment="1">
      <alignment vertical="top" wrapText="1"/>
    </xf>
    <xf numFmtId="0" fontId="18" fillId="0" borderId="27" xfId="0" applyFont="1" applyBorder="1" applyAlignment="1">
      <alignment vertical="top" wrapText="1"/>
    </xf>
    <xf numFmtId="0" fontId="18" fillId="0" borderId="28" xfId="0" applyFont="1" applyBorder="1" applyAlignment="1">
      <alignment vertical="top" wrapText="1"/>
    </xf>
    <xf numFmtId="0" fontId="18" fillId="0" borderId="29" xfId="0" applyFont="1" applyBorder="1" applyAlignment="1">
      <alignment vertical="top" wrapText="1"/>
    </xf>
    <xf numFmtId="0" fontId="18" fillId="0" borderId="0" xfId="0" applyFont="1" applyAlignment="1">
      <alignment horizontal="left" vertical="center" indent="1"/>
    </xf>
    <xf numFmtId="0" fontId="20" fillId="0" borderId="12" xfId="0" applyFont="1" applyBorder="1" applyAlignment="1">
      <alignment vertical="center" wrapText="1"/>
    </xf>
    <xf numFmtId="0" fontId="20" fillId="0" borderId="31" xfId="0" applyFont="1" applyBorder="1" applyAlignment="1">
      <alignment vertical="top" wrapText="1"/>
    </xf>
    <xf numFmtId="0" fontId="20" fillId="0" borderId="0" xfId="0" applyFont="1">
      <alignment vertical="center"/>
    </xf>
    <xf numFmtId="0" fontId="22" fillId="0" borderId="0" xfId="0" applyFont="1">
      <alignment vertical="center"/>
    </xf>
    <xf numFmtId="0" fontId="25" fillId="0" borderId="0" xfId="0" applyFont="1">
      <alignment vertical="center"/>
    </xf>
    <xf numFmtId="0" fontId="18" fillId="0" borderId="37" xfId="0" applyFont="1" applyBorder="1" applyAlignment="1">
      <alignment horizontal="left" vertical="top" wrapText="1"/>
    </xf>
    <xf numFmtId="176" fontId="20" fillId="34" borderId="0" xfId="0" applyNumberFormat="1" applyFont="1" applyFill="1" applyAlignment="1" applyProtection="1">
      <alignment vertical="center" wrapText="1"/>
      <protection locked="0"/>
    </xf>
    <xf numFmtId="0" fontId="18" fillId="34" borderId="10" xfId="0" applyFont="1" applyFill="1" applyBorder="1" applyAlignment="1" applyProtection="1">
      <alignment vertical="center" wrapText="1"/>
      <protection locked="0"/>
    </xf>
    <xf numFmtId="0" fontId="18" fillId="34" borderId="20" xfId="0" applyFont="1" applyFill="1" applyBorder="1" applyAlignment="1" applyProtection="1">
      <alignment vertical="center" wrapText="1"/>
      <protection locked="0"/>
    </xf>
    <xf numFmtId="0" fontId="18" fillId="33" borderId="24" xfId="0" applyFont="1" applyFill="1" applyBorder="1" applyAlignment="1" applyProtection="1">
      <alignment vertical="center" wrapText="1"/>
      <protection locked="0"/>
    </xf>
    <xf numFmtId="0" fontId="18" fillId="33" borderId="13" xfId="0" applyFont="1" applyFill="1" applyBorder="1" applyAlignment="1" applyProtection="1">
      <alignment vertical="center" wrapText="1"/>
      <protection locked="0"/>
    </xf>
    <xf numFmtId="0" fontId="26" fillId="0" borderId="0" xfId="0" applyFont="1" applyAlignment="1">
      <alignment vertical="center" wrapText="1"/>
    </xf>
    <xf numFmtId="0" fontId="26" fillId="0" borderId="0" xfId="0" applyFont="1" applyAlignment="1">
      <alignment horizontal="center" vertical="center"/>
    </xf>
    <xf numFmtId="0" fontId="27" fillId="0" borderId="0" xfId="0" applyFont="1">
      <alignment vertical="center"/>
    </xf>
    <xf numFmtId="0" fontId="26" fillId="0" borderId="0" xfId="0" applyFont="1">
      <alignment vertical="center"/>
    </xf>
    <xf numFmtId="0" fontId="28" fillId="0" borderId="0" xfId="0" applyFont="1">
      <alignment vertical="center"/>
    </xf>
    <xf numFmtId="0" fontId="29" fillId="0" borderId="0" xfId="0" applyFont="1">
      <alignment vertical="center"/>
    </xf>
    <xf numFmtId="49" fontId="18" fillId="34" borderId="20" xfId="0" applyNumberFormat="1" applyFont="1" applyFill="1" applyBorder="1" applyAlignment="1" applyProtection="1">
      <alignment vertical="center" wrapText="1"/>
      <protection locked="0"/>
    </xf>
    <xf numFmtId="49" fontId="18" fillId="33" borderId="24" xfId="0" applyNumberFormat="1" applyFont="1" applyFill="1" applyBorder="1" applyAlignment="1" applyProtection="1">
      <alignment vertical="center" wrapText="1"/>
      <protection locked="0"/>
    </xf>
    <xf numFmtId="0" fontId="27" fillId="0" borderId="0" xfId="0" applyFont="1" applyAlignment="1">
      <alignment vertical="center" shrinkToFit="1"/>
    </xf>
    <xf numFmtId="0" fontId="26" fillId="0" borderId="0" xfId="0" applyFont="1" applyAlignment="1">
      <alignment horizontal="center" vertical="center" shrinkToFit="1"/>
    </xf>
    <xf numFmtId="0" fontId="26" fillId="0" borderId="0" xfId="0" applyFont="1" applyAlignment="1">
      <alignment vertical="center" shrinkToFit="1"/>
    </xf>
    <xf numFmtId="0" fontId="20" fillId="35" borderId="13" xfId="0" applyFont="1" applyFill="1" applyBorder="1" applyAlignment="1">
      <alignment horizontal="left" vertical="top" shrinkToFit="1"/>
    </xf>
    <xf numFmtId="0" fontId="30" fillId="0" borderId="0" xfId="0" applyFont="1">
      <alignment vertical="center"/>
    </xf>
    <xf numFmtId="0" fontId="20" fillId="0" borderId="0" xfId="42" applyFont="1" applyAlignment="1">
      <alignment horizontal="left" vertical="center"/>
    </xf>
    <xf numFmtId="0" fontId="20" fillId="0" borderId="0" xfId="42" applyFont="1">
      <alignment vertical="center"/>
    </xf>
    <xf numFmtId="0" fontId="30" fillId="0" borderId="0" xfId="42" applyFont="1">
      <alignment vertical="center"/>
    </xf>
    <xf numFmtId="0" fontId="20" fillId="0" borderId="10" xfId="42" applyFont="1" applyBorder="1" applyAlignment="1">
      <alignment vertical="center" wrapText="1"/>
    </xf>
    <xf numFmtId="0" fontId="20" fillId="0" borderId="11" xfId="42" applyFont="1" applyBorder="1">
      <alignment vertical="center"/>
    </xf>
    <xf numFmtId="0" fontId="20" fillId="0" borderId="11" xfId="42" applyFont="1" applyBorder="1" applyAlignment="1">
      <alignment vertical="center" wrapText="1"/>
    </xf>
    <xf numFmtId="0" fontId="20" fillId="0" borderId="12" xfId="42" applyFont="1" applyBorder="1" applyAlignment="1">
      <alignment vertical="center" wrapText="1"/>
    </xf>
    <xf numFmtId="0" fontId="26" fillId="0" borderId="0" xfId="42" applyFont="1" applyAlignment="1">
      <alignment horizontal="center" vertical="center" shrinkToFit="1"/>
    </xf>
    <xf numFmtId="0" fontId="20" fillId="0" borderId="13" xfId="42" applyFont="1" applyBorder="1" applyAlignment="1">
      <alignment vertical="center" wrapText="1"/>
    </xf>
    <xf numFmtId="0" fontId="20" fillId="0" borderId="0" xfId="42" applyFont="1" applyAlignment="1">
      <alignment vertical="center" wrapText="1"/>
    </xf>
    <xf numFmtId="0" fontId="20" fillId="0" borderId="14" xfId="42" applyFont="1" applyBorder="1" applyAlignment="1">
      <alignment vertical="center" wrapText="1"/>
    </xf>
    <xf numFmtId="0" fontId="1" fillId="0" borderId="0" xfId="42">
      <alignment vertical="center"/>
    </xf>
    <xf numFmtId="0" fontId="20" fillId="0" borderId="0" xfId="42" applyFont="1" applyAlignment="1">
      <alignment vertical="center" shrinkToFit="1"/>
    </xf>
    <xf numFmtId="0" fontId="26" fillId="0" borderId="0" xfId="42" applyFont="1">
      <alignment vertical="center"/>
    </xf>
    <xf numFmtId="0" fontId="26" fillId="0" borderId="0" xfId="42" applyFont="1" applyAlignment="1">
      <alignment vertical="center" shrinkToFit="1"/>
    </xf>
    <xf numFmtId="0" fontId="27" fillId="0" borderId="0" xfId="42" applyFont="1">
      <alignment vertical="center"/>
    </xf>
    <xf numFmtId="0" fontId="29" fillId="0" borderId="0" xfId="42" applyFont="1">
      <alignment vertical="center"/>
    </xf>
    <xf numFmtId="0" fontId="24" fillId="0" borderId="0" xfId="42" applyFont="1">
      <alignment vertical="center"/>
    </xf>
    <xf numFmtId="0" fontId="24" fillId="0" borderId="0" xfId="42" applyFont="1" applyAlignment="1">
      <alignment vertical="center" shrinkToFit="1"/>
    </xf>
    <xf numFmtId="0" fontId="23" fillId="0" borderId="0" xfId="42" applyFont="1" applyAlignment="1">
      <alignment horizontal="left" vertical="center"/>
    </xf>
    <xf numFmtId="0" fontId="20" fillId="0" borderId="11" xfId="42" applyFont="1" applyBorder="1" applyAlignment="1">
      <alignment horizontal="right" vertical="center" wrapText="1"/>
    </xf>
    <xf numFmtId="176" fontId="20" fillId="0" borderId="11" xfId="42" applyNumberFormat="1" applyFont="1" applyBorder="1" applyAlignment="1" applyProtection="1">
      <alignment horizontal="center" vertical="center" wrapText="1"/>
      <protection locked="0"/>
    </xf>
    <xf numFmtId="0" fontId="20" fillId="0" borderId="0" xfId="42" applyFont="1" applyAlignment="1">
      <alignment horizontal="right" vertical="center" wrapText="1"/>
    </xf>
    <xf numFmtId="176" fontId="20" fillId="0" borderId="0" xfId="42" applyNumberFormat="1" applyFont="1" applyAlignment="1" applyProtection="1">
      <alignment horizontal="center" vertical="center" wrapText="1"/>
      <protection locked="0"/>
    </xf>
    <xf numFmtId="0" fontId="20" fillId="34" borderId="33" xfId="42" applyFont="1" applyFill="1" applyBorder="1" applyAlignment="1" applyProtection="1">
      <alignment vertical="center" wrapText="1"/>
      <protection locked="0"/>
    </xf>
    <xf numFmtId="0" fontId="20" fillId="33" borderId="33" xfId="42" applyFont="1" applyFill="1" applyBorder="1" applyAlignment="1" applyProtection="1">
      <alignment vertical="center" wrapText="1"/>
      <protection locked="0"/>
    </xf>
    <xf numFmtId="49" fontId="20" fillId="33" borderId="33" xfId="42" applyNumberFormat="1" applyFont="1" applyFill="1" applyBorder="1" applyAlignment="1" applyProtection="1">
      <alignment vertical="center" wrapText="1"/>
      <protection locked="0"/>
    </xf>
    <xf numFmtId="0" fontId="20" fillId="33" borderId="33" xfId="42" applyFont="1" applyFill="1" applyBorder="1" applyAlignment="1" applyProtection="1">
      <alignment horizontal="center" vertical="center" wrapText="1"/>
      <protection locked="0"/>
    </xf>
    <xf numFmtId="0" fontId="32" fillId="0" borderId="0" xfId="42" applyFont="1">
      <alignment vertical="center"/>
    </xf>
    <xf numFmtId="0" fontId="20" fillId="35" borderId="34" xfId="42" applyFont="1" applyFill="1" applyBorder="1" applyProtection="1">
      <alignment vertical="center"/>
      <protection locked="0"/>
    </xf>
    <xf numFmtId="0" fontId="20" fillId="35" borderId="35" xfId="42" applyFont="1" applyFill="1" applyBorder="1" applyProtection="1">
      <alignment vertical="center"/>
      <protection locked="0"/>
    </xf>
    <xf numFmtId="49" fontId="20" fillId="35" borderId="35" xfId="42" applyNumberFormat="1" applyFont="1" applyFill="1" applyBorder="1" applyProtection="1">
      <alignment vertical="center"/>
      <protection locked="0"/>
    </xf>
    <xf numFmtId="0" fontId="20" fillId="35" borderId="36" xfId="42" applyFont="1" applyFill="1" applyBorder="1" applyProtection="1">
      <alignment vertical="center"/>
      <protection locked="0"/>
    </xf>
    <xf numFmtId="0" fontId="20" fillId="0" borderId="22" xfId="42" applyFont="1" applyBorder="1">
      <alignment vertical="center"/>
    </xf>
    <xf numFmtId="0" fontId="20" fillId="0" borderId="30" xfId="42" applyFont="1" applyBorder="1">
      <alignment vertical="center"/>
    </xf>
    <xf numFmtId="0" fontId="20" fillId="0" borderId="23" xfId="42" applyFont="1" applyBorder="1">
      <alignment vertical="center"/>
    </xf>
    <xf numFmtId="0" fontId="20" fillId="0" borderId="0" xfId="42" applyFont="1" applyAlignment="1">
      <alignment horizontal="justify" vertical="center" wrapText="1"/>
    </xf>
    <xf numFmtId="0" fontId="26" fillId="0" borderId="0" xfId="42" applyFont="1" applyAlignment="1">
      <alignment horizontal="center" vertical="center"/>
    </xf>
    <xf numFmtId="0" fontId="20" fillId="0" borderId="33" xfId="42" applyFont="1" applyBorder="1" applyAlignment="1">
      <alignment horizontal="center" vertical="center" wrapText="1"/>
    </xf>
    <xf numFmtId="0" fontId="20" fillId="0" borderId="10" xfId="42" applyFont="1" applyBorder="1">
      <alignment vertical="center"/>
    </xf>
    <xf numFmtId="0" fontId="20" fillId="0" borderId="12" xfId="42" applyFont="1" applyBorder="1">
      <alignment vertical="center"/>
    </xf>
    <xf numFmtId="0" fontId="20" fillId="0" borderId="13" xfId="42" applyFont="1" applyBorder="1">
      <alignment vertical="center"/>
    </xf>
    <xf numFmtId="0" fontId="20" fillId="0" borderId="14" xfId="42" applyFont="1" applyBorder="1">
      <alignment vertical="center"/>
    </xf>
    <xf numFmtId="0" fontId="20" fillId="0" borderId="33" xfId="42" applyFont="1" applyBorder="1">
      <alignment vertical="center"/>
    </xf>
    <xf numFmtId="0" fontId="20" fillId="0" borderId="33" xfId="42" applyFont="1" applyBorder="1" applyAlignment="1">
      <alignment vertical="center" textRotation="255"/>
    </xf>
    <xf numFmtId="0" fontId="20" fillId="33" borderId="33" xfId="42" applyFont="1" applyFill="1" applyBorder="1" applyAlignment="1" applyProtection="1">
      <alignment horizontal="center" vertical="center"/>
      <protection locked="0"/>
    </xf>
    <xf numFmtId="0" fontId="20" fillId="36" borderId="33" xfId="42" applyFont="1" applyFill="1" applyBorder="1" applyAlignment="1">
      <alignment horizontal="center" vertical="center"/>
    </xf>
    <xf numFmtId="0" fontId="20" fillId="0" borderId="0" xfId="44" applyFont="1" applyAlignment="1">
      <alignment horizontal="left" vertical="center"/>
    </xf>
    <xf numFmtId="0" fontId="20" fillId="0" borderId="0" xfId="44" applyFont="1">
      <alignment vertical="center"/>
    </xf>
    <xf numFmtId="0" fontId="31" fillId="0" borderId="0" xfId="44" applyFont="1">
      <alignment vertical="center"/>
    </xf>
    <xf numFmtId="178" fontId="20" fillId="0" borderId="0" xfId="44" applyNumberFormat="1" applyFont="1">
      <alignment vertical="center"/>
    </xf>
    <xf numFmtId="0" fontId="30" fillId="0" borderId="0" xfId="44" applyFont="1">
      <alignment vertical="center"/>
    </xf>
    <xf numFmtId="0" fontId="20" fillId="0" borderId="10" xfId="44" applyFont="1" applyBorder="1" applyAlignment="1">
      <alignment vertical="center" wrapText="1"/>
    </xf>
    <xf numFmtId="0" fontId="20" fillId="0" borderId="11" xfId="44" applyFont="1" applyBorder="1">
      <alignment vertical="center"/>
    </xf>
    <xf numFmtId="0" fontId="23" fillId="0" borderId="11" xfId="44" applyFont="1" applyBorder="1">
      <alignment vertical="center"/>
    </xf>
    <xf numFmtId="0" fontId="20" fillId="0" borderId="11" xfId="44" applyFont="1" applyBorder="1" applyAlignment="1">
      <alignment vertical="center" wrapText="1"/>
    </xf>
    <xf numFmtId="0" fontId="20" fillId="0" borderId="12" xfId="44" applyFont="1" applyBorder="1" applyAlignment="1">
      <alignment vertical="center" wrapText="1"/>
    </xf>
    <xf numFmtId="0" fontId="26" fillId="0" borderId="0" xfId="44" applyFont="1" applyAlignment="1">
      <alignment horizontal="center" vertical="center"/>
    </xf>
    <xf numFmtId="0" fontId="26" fillId="0" borderId="0" xfId="44" applyFont="1" applyAlignment="1">
      <alignment horizontal="center" vertical="center" shrinkToFit="1"/>
    </xf>
    <xf numFmtId="0" fontId="20" fillId="0" borderId="13" xfId="44" applyFont="1" applyBorder="1" applyAlignment="1">
      <alignment vertical="center" wrapText="1"/>
    </xf>
    <xf numFmtId="0" fontId="23" fillId="0" borderId="0" xfId="44" applyFont="1">
      <alignment vertical="center"/>
    </xf>
    <xf numFmtId="0" fontId="20" fillId="0" borderId="0" xfId="44" applyFont="1" applyAlignment="1">
      <alignment vertical="center" wrapText="1"/>
    </xf>
    <xf numFmtId="0" fontId="20" fillId="0" borderId="14" xfId="44" applyFont="1" applyBorder="1" applyAlignment="1">
      <alignment vertical="center" wrapText="1"/>
    </xf>
    <xf numFmtId="0" fontId="27" fillId="0" borderId="0" xfId="44" applyFont="1" applyAlignment="1">
      <alignment horizontal="center" vertical="center"/>
    </xf>
    <xf numFmtId="0" fontId="1" fillId="0" borderId="0" xfId="44">
      <alignment vertical="center"/>
    </xf>
    <xf numFmtId="0" fontId="20" fillId="0" borderId="0" xfId="44" applyFont="1" applyAlignment="1">
      <alignment vertical="center" shrinkToFit="1"/>
    </xf>
    <xf numFmtId="0" fontId="26" fillId="0" borderId="0" xfId="44" applyFont="1">
      <alignment vertical="center"/>
    </xf>
    <xf numFmtId="0" fontId="26" fillId="0" borderId="0" xfId="44" applyFont="1" applyAlignment="1">
      <alignment vertical="center" shrinkToFit="1"/>
    </xf>
    <xf numFmtId="0" fontId="27" fillId="0" borderId="0" xfId="44" applyFont="1">
      <alignment vertical="center"/>
    </xf>
    <xf numFmtId="0" fontId="20" fillId="0" borderId="31" xfId="44" applyFont="1" applyBorder="1" applyAlignment="1">
      <alignment horizontal="center" vertical="center" wrapText="1"/>
    </xf>
    <xf numFmtId="0" fontId="20" fillId="0" borderId="46" xfId="44" applyFont="1" applyBorder="1" applyAlignment="1">
      <alignment horizontal="center" vertical="center" wrapText="1"/>
    </xf>
    <xf numFmtId="0" fontId="20" fillId="0" borderId="47" xfId="44" applyFont="1" applyBorder="1" applyAlignment="1">
      <alignment horizontal="center" vertical="center" wrapText="1"/>
    </xf>
    <xf numFmtId="0" fontId="20" fillId="37" borderId="46" xfId="44" applyFont="1" applyFill="1" applyBorder="1" applyAlignment="1" applyProtection="1">
      <alignment horizontal="center" vertical="center" wrapText="1"/>
      <protection locked="0"/>
    </xf>
    <xf numFmtId="0" fontId="20" fillId="37" borderId="47" xfId="44" applyFont="1" applyFill="1" applyBorder="1" applyAlignment="1" applyProtection="1">
      <alignment horizontal="center" vertical="center" wrapText="1"/>
      <protection locked="0"/>
    </xf>
    <xf numFmtId="0" fontId="20" fillId="0" borderId="33" xfId="44" applyFont="1" applyBorder="1" applyAlignment="1">
      <alignment horizontal="center" vertical="center" wrapText="1"/>
    </xf>
    <xf numFmtId="0" fontId="20" fillId="34" borderId="46" xfId="44" applyFont="1" applyFill="1" applyBorder="1" applyAlignment="1" applyProtection="1">
      <alignment horizontal="center" vertical="top" wrapText="1"/>
      <protection locked="0"/>
    </xf>
    <xf numFmtId="0" fontId="20" fillId="34" borderId="47" xfId="44" applyFont="1" applyFill="1" applyBorder="1" applyAlignment="1" applyProtection="1">
      <alignment horizontal="center" vertical="top" wrapText="1"/>
      <protection locked="0"/>
    </xf>
    <xf numFmtId="14" fontId="20" fillId="34" borderId="33" xfId="44" applyNumberFormat="1" applyFont="1" applyFill="1" applyBorder="1" applyAlignment="1" applyProtection="1">
      <alignment vertical="top" wrapText="1"/>
      <protection locked="0"/>
    </xf>
    <xf numFmtId="14" fontId="20" fillId="33" borderId="33" xfId="44" applyNumberFormat="1" applyFont="1" applyFill="1" applyBorder="1" applyAlignment="1" applyProtection="1">
      <alignment vertical="top" wrapText="1"/>
      <protection locked="0"/>
    </xf>
    <xf numFmtId="0" fontId="20" fillId="34" borderId="33" xfId="45" applyNumberFormat="1" applyFont="1" applyFill="1" applyBorder="1" applyAlignment="1" applyProtection="1">
      <alignment horizontal="left" vertical="top" wrapText="1"/>
      <protection locked="0"/>
    </xf>
    <xf numFmtId="0" fontId="20" fillId="34" borderId="33" xfId="44" applyFont="1" applyFill="1" applyBorder="1" applyAlignment="1" applyProtection="1">
      <alignment vertical="top" wrapText="1"/>
      <protection locked="0"/>
    </xf>
    <xf numFmtId="0" fontId="20" fillId="33" borderId="46" xfId="44" applyFont="1" applyFill="1" applyBorder="1" applyAlignment="1" applyProtection="1">
      <alignment horizontal="center" vertical="top" wrapText="1"/>
      <protection locked="0"/>
    </xf>
    <xf numFmtId="0" fontId="20" fillId="33" borderId="47" xfId="44" applyFont="1" applyFill="1" applyBorder="1" applyAlignment="1" applyProtection="1">
      <alignment horizontal="center" vertical="top" wrapText="1"/>
      <protection locked="0"/>
    </xf>
    <xf numFmtId="40" fontId="20" fillId="33" borderId="33" xfId="45" applyNumberFormat="1" applyFont="1" applyFill="1" applyBorder="1" applyAlignment="1" applyProtection="1">
      <alignment vertical="top" wrapText="1"/>
      <protection locked="0"/>
    </xf>
    <xf numFmtId="0" fontId="29" fillId="0" borderId="0" xfId="44" applyFont="1">
      <alignment vertical="center"/>
    </xf>
    <xf numFmtId="0" fontId="20" fillId="33" borderId="33" xfId="45" applyNumberFormat="1" applyFont="1" applyFill="1" applyBorder="1" applyAlignment="1" applyProtection="1">
      <alignment horizontal="left" vertical="top" wrapText="1"/>
      <protection locked="0"/>
    </xf>
    <xf numFmtId="0" fontId="20" fillId="33" borderId="33" xfId="44" applyFont="1" applyFill="1" applyBorder="1" applyAlignment="1" applyProtection="1">
      <alignment vertical="top" wrapText="1"/>
      <protection locked="0"/>
    </xf>
    <xf numFmtId="0" fontId="20" fillId="35" borderId="34" xfId="44" applyFont="1" applyFill="1" applyBorder="1" applyAlignment="1" applyProtection="1">
      <alignment horizontal="left" vertical="center"/>
      <protection locked="0"/>
    </xf>
    <xf numFmtId="0" fontId="20" fillId="35" borderId="35" xfId="44" applyFont="1" applyFill="1" applyBorder="1" applyAlignment="1" applyProtection="1">
      <alignment horizontal="center" vertical="center" wrapText="1"/>
      <protection locked="0"/>
    </xf>
    <xf numFmtId="0" fontId="20" fillId="35" borderId="35" xfId="44" applyFont="1" applyFill="1" applyBorder="1" applyAlignment="1" applyProtection="1">
      <alignment horizontal="justify" vertical="center" wrapText="1"/>
      <protection locked="0"/>
    </xf>
    <xf numFmtId="0" fontId="20" fillId="35" borderId="35" xfId="45" applyNumberFormat="1" applyFont="1" applyFill="1" applyBorder="1" applyAlignment="1" applyProtection="1">
      <alignment horizontal="left" vertical="center" wrapText="1"/>
      <protection locked="0"/>
    </xf>
    <xf numFmtId="40" fontId="20" fillId="35" borderId="35" xfId="45" applyNumberFormat="1" applyFont="1" applyFill="1" applyBorder="1" applyAlignment="1" applyProtection="1">
      <alignment vertical="center" wrapText="1"/>
      <protection locked="0"/>
    </xf>
    <xf numFmtId="40" fontId="20" fillId="35" borderId="36" xfId="45" applyNumberFormat="1" applyFont="1" applyFill="1" applyBorder="1" applyAlignment="1" applyProtection="1">
      <alignment vertical="center" wrapText="1"/>
      <protection locked="0"/>
    </xf>
    <xf numFmtId="0" fontId="20" fillId="0" borderId="22" xfId="44" applyFont="1" applyBorder="1" applyAlignment="1">
      <alignment vertical="center" wrapText="1"/>
    </xf>
    <xf numFmtId="0" fontId="20" fillId="0" borderId="30" xfId="44" applyFont="1" applyBorder="1" applyAlignment="1">
      <alignment vertical="center" wrapText="1"/>
    </xf>
    <xf numFmtId="0" fontId="20" fillId="0" borderId="23" xfId="44" applyFont="1" applyBorder="1" applyAlignment="1">
      <alignment vertical="center" wrapText="1"/>
    </xf>
    <xf numFmtId="0" fontId="24" fillId="0" borderId="0" xfId="44" applyFont="1">
      <alignment vertical="center"/>
    </xf>
    <xf numFmtId="0" fontId="24" fillId="0" borderId="0" xfId="44" applyFont="1" applyAlignment="1">
      <alignment vertical="center" shrinkToFit="1"/>
    </xf>
    <xf numFmtId="0" fontId="20" fillId="35" borderId="13" xfId="0" applyFont="1" applyFill="1" applyBorder="1" applyAlignment="1">
      <alignment vertical="center" wrapText="1"/>
    </xf>
    <xf numFmtId="0" fontId="20" fillId="35" borderId="0" xfId="0" applyFont="1" applyFill="1" applyAlignment="1">
      <alignment vertical="center" wrapText="1"/>
    </xf>
    <xf numFmtId="0" fontId="20" fillId="0" borderId="10" xfId="0" applyFont="1" applyBorder="1" applyAlignment="1">
      <alignment vertical="top" wrapText="1"/>
    </xf>
    <xf numFmtId="0" fontId="20" fillId="0" borderId="12" xfId="0" applyFont="1" applyBorder="1" applyAlignment="1">
      <alignment vertical="top" wrapText="1"/>
    </xf>
    <xf numFmtId="0" fontId="20" fillId="0" borderId="13" xfId="0" applyFont="1" applyBorder="1" applyAlignment="1">
      <alignment vertical="top" wrapText="1"/>
    </xf>
    <xf numFmtId="0" fontId="20" fillId="0" borderId="14" xfId="0" applyFont="1" applyBorder="1" applyAlignment="1">
      <alignment vertical="top" wrapText="1"/>
    </xf>
    <xf numFmtId="0" fontId="20" fillId="0" borderId="22" xfId="0" applyFont="1" applyBorder="1" applyAlignment="1">
      <alignment vertical="top" wrapText="1"/>
    </xf>
    <xf numFmtId="0" fontId="20" fillId="0" borderId="23" xfId="0" applyFont="1" applyBorder="1" applyAlignment="1">
      <alignment vertical="top" wrapText="1"/>
    </xf>
    <xf numFmtId="0" fontId="20" fillId="34" borderId="10" xfId="0" applyFont="1" applyFill="1" applyBorder="1" applyAlignment="1" applyProtection="1">
      <alignment vertical="center" wrapText="1"/>
      <protection locked="0"/>
    </xf>
    <xf numFmtId="0" fontId="20" fillId="34" borderId="11" xfId="0" applyFont="1" applyFill="1" applyBorder="1" applyAlignment="1" applyProtection="1">
      <alignment vertical="center" wrapText="1"/>
      <protection locked="0"/>
    </xf>
    <xf numFmtId="177" fontId="23" fillId="34" borderId="11" xfId="0" applyNumberFormat="1" applyFont="1" applyFill="1" applyBorder="1" applyAlignment="1" applyProtection="1">
      <alignment vertical="center" wrapText="1"/>
      <protection locked="0"/>
    </xf>
    <xf numFmtId="177" fontId="23" fillId="34" borderId="12" xfId="0" applyNumberFormat="1" applyFont="1" applyFill="1" applyBorder="1" applyAlignment="1" applyProtection="1">
      <alignment vertical="center" wrapText="1"/>
      <protection locked="0"/>
    </xf>
    <xf numFmtId="0" fontId="20" fillId="33" borderId="13" xfId="0" applyFont="1" applyFill="1" applyBorder="1" applyAlignment="1" applyProtection="1">
      <alignment vertical="center" wrapText="1"/>
      <protection locked="0"/>
    </xf>
    <xf numFmtId="0" fontId="20" fillId="33" borderId="0" xfId="0" applyFont="1" applyFill="1" applyAlignment="1" applyProtection="1">
      <alignment vertical="center" wrapText="1"/>
      <protection locked="0"/>
    </xf>
    <xf numFmtId="177" fontId="23" fillId="33" borderId="0" xfId="0" applyNumberFormat="1" applyFont="1" applyFill="1" applyAlignment="1" applyProtection="1">
      <alignment vertical="center" wrapText="1"/>
      <protection locked="0"/>
    </xf>
    <xf numFmtId="177" fontId="23" fillId="33" borderId="14" xfId="0" applyNumberFormat="1" applyFont="1" applyFill="1" applyBorder="1" applyAlignment="1" applyProtection="1">
      <alignment vertical="center" wrapText="1"/>
      <protection locked="0"/>
    </xf>
    <xf numFmtId="0" fontId="20" fillId="33" borderId="22" xfId="0" applyFont="1" applyFill="1" applyBorder="1" applyAlignment="1" applyProtection="1">
      <alignment vertical="center" wrapText="1"/>
      <protection locked="0"/>
    </xf>
    <xf numFmtId="0" fontId="20" fillId="33" borderId="30" xfId="0" applyFont="1" applyFill="1" applyBorder="1" applyAlignment="1" applyProtection="1">
      <alignment vertical="center" wrapText="1"/>
      <protection locked="0"/>
    </xf>
    <xf numFmtId="177" fontId="23" fillId="33" borderId="30" xfId="0" applyNumberFormat="1" applyFont="1" applyFill="1" applyBorder="1" applyAlignment="1" applyProtection="1">
      <alignment vertical="center" wrapText="1"/>
      <protection locked="0"/>
    </xf>
    <xf numFmtId="177" fontId="23" fillId="33" borderId="23" xfId="0" applyNumberFormat="1" applyFont="1" applyFill="1" applyBorder="1" applyAlignment="1" applyProtection="1">
      <alignment vertical="center" wrapText="1"/>
      <protection locked="0"/>
    </xf>
    <xf numFmtId="0" fontId="20" fillId="0" borderId="11" xfId="0" applyFont="1" applyBorder="1" applyAlignment="1">
      <alignment vertical="top" wrapText="1"/>
    </xf>
    <xf numFmtId="0" fontId="20" fillId="0" borderId="0" xfId="0" applyFont="1" applyAlignment="1">
      <alignment vertical="top" wrapText="1"/>
    </xf>
    <xf numFmtId="0" fontId="20" fillId="0" borderId="30" xfId="0" applyFont="1" applyBorder="1" applyAlignment="1">
      <alignment vertical="top" wrapText="1"/>
    </xf>
    <xf numFmtId="0" fontId="20" fillId="34" borderId="0" xfId="0" applyFont="1" applyFill="1" applyAlignment="1" applyProtection="1">
      <alignment vertical="center" wrapText="1"/>
      <protection locked="0"/>
    </xf>
    <xf numFmtId="177" fontId="20" fillId="34" borderId="0" xfId="0" applyNumberFormat="1" applyFont="1" applyFill="1" applyAlignment="1" applyProtection="1">
      <alignment vertical="center" wrapText="1"/>
      <protection locked="0"/>
    </xf>
    <xf numFmtId="177" fontId="20" fillId="34" borderId="14" xfId="0" applyNumberFormat="1" applyFont="1" applyFill="1" applyBorder="1" applyAlignment="1" applyProtection="1">
      <alignment vertical="center" wrapText="1"/>
      <protection locked="0"/>
    </xf>
    <xf numFmtId="177" fontId="20" fillId="33" borderId="0" xfId="0" applyNumberFormat="1" applyFont="1" applyFill="1" applyAlignment="1" applyProtection="1">
      <alignment vertical="center" wrapText="1"/>
      <protection locked="0"/>
    </xf>
    <xf numFmtId="177" fontId="20" fillId="33" borderId="14" xfId="0" applyNumberFormat="1" applyFont="1" applyFill="1" applyBorder="1" applyAlignment="1" applyProtection="1">
      <alignment vertical="center" wrapText="1"/>
      <protection locked="0"/>
    </xf>
    <xf numFmtId="0" fontId="18" fillId="0" borderId="0" xfId="0" applyFont="1" applyAlignment="1">
      <alignment horizontal="right" vertical="center" wrapText="1"/>
    </xf>
    <xf numFmtId="0" fontId="18" fillId="34" borderId="0" xfId="0" applyFont="1" applyFill="1" applyAlignment="1" applyProtection="1">
      <alignment vertical="center" wrapText="1"/>
      <protection locked="0"/>
    </xf>
    <xf numFmtId="0" fontId="18" fillId="33" borderId="0" xfId="0" applyFont="1" applyFill="1" applyAlignment="1" applyProtection="1">
      <alignment vertical="center" wrapText="1"/>
      <protection locked="0"/>
    </xf>
    <xf numFmtId="0" fontId="18" fillId="0" borderId="0" xfId="0" applyFont="1" applyAlignment="1">
      <alignment horizontal="left" vertical="center" wrapText="1"/>
    </xf>
    <xf numFmtId="0" fontId="18" fillId="0" borderId="13" xfId="0" applyFont="1" applyBorder="1" applyAlignment="1">
      <alignment vertical="center" wrapText="1"/>
    </xf>
    <xf numFmtId="0" fontId="18" fillId="0" borderId="0" xfId="0" applyFont="1" applyAlignment="1">
      <alignment vertical="center" wrapText="1"/>
    </xf>
    <xf numFmtId="0" fontId="18" fillId="0" borderId="10" xfId="0" applyFont="1" applyBorder="1" applyAlignment="1">
      <alignment horizontal="left" vertical="top" wrapText="1"/>
    </xf>
    <xf numFmtId="0" fontId="18" fillId="0" borderId="11" xfId="0" applyFont="1" applyBorder="1" applyAlignment="1">
      <alignment horizontal="left" vertical="top" wrapText="1"/>
    </xf>
    <xf numFmtId="0" fontId="18" fillId="0" borderId="12" xfId="0" applyFont="1" applyBorder="1" applyAlignment="1">
      <alignment horizontal="left" vertical="top" wrapText="1"/>
    </xf>
    <xf numFmtId="0" fontId="20" fillId="0" borderId="13" xfId="0" applyFont="1" applyBorder="1" applyAlignment="1">
      <alignment horizontal="left" vertical="top" wrapText="1"/>
    </xf>
    <xf numFmtId="0" fontId="20" fillId="0" borderId="0" xfId="0" applyFont="1" applyAlignment="1">
      <alignment horizontal="left" vertical="top" wrapText="1"/>
    </xf>
    <xf numFmtId="0" fontId="20" fillId="0" borderId="14" xfId="0" applyFont="1" applyBorder="1" applyAlignment="1">
      <alignment horizontal="left" vertical="top" wrapText="1"/>
    </xf>
    <xf numFmtId="0" fontId="20" fillId="0" borderId="13" xfId="0" applyFont="1" applyBorder="1" applyAlignment="1">
      <alignment horizontal="center" vertical="center" wrapText="1"/>
    </xf>
    <xf numFmtId="0" fontId="20" fillId="0" borderId="0" xfId="0" applyFont="1" applyAlignment="1">
      <alignment horizontal="center" vertical="center" wrapText="1"/>
    </xf>
    <xf numFmtId="0" fontId="18" fillId="0" borderId="13" xfId="0" applyFont="1" applyBorder="1" applyAlignment="1">
      <alignment horizontal="left" vertical="center" wrapText="1" indent="2"/>
    </xf>
    <xf numFmtId="0" fontId="18" fillId="0" borderId="0" xfId="0" applyFont="1" applyAlignment="1">
      <alignment horizontal="left" vertical="center" wrapText="1" indent="2"/>
    </xf>
    <xf numFmtId="0" fontId="18" fillId="0" borderId="14" xfId="0" applyFont="1" applyBorder="1" applyAlignment="1">
      <alignment horizontal="left" vertical="center" wrapText="1" indent="2"/>
    </xf>
    <xf numFmtId="0" fontId="18" fillId="0" borderId="13" xfId="0" applyFont="1" applyBorder="1" applyAlignment="1">
      <alignment horizontal="center" vertical="center" wrapText="1"/>
    </xf>
    <xf numFmtId="0" fontId="18" fillId="0" borderId="0" xfId="0" applyFont="1" applyAlignment="1">
      <alignment horizontal="center" vertical="center" wrapText="1"/>
    </xf>
    <xf numFmtId="0" fontId="18" fillId="0" borderId="17" xfId="0" applyFont="1" applyBorder="1" applyAlignment="1">
      <alignment horizontal="left" vertical="top" wrapText="1"/>
    </xf>
    <xf numFmtId="0" fontId="20" fillId="35" borderId="10" xfId="0" applyFont="1" applyFill="1" applyBorder="1" applyAlignment="1">
      <alignment vertical="center" wrapText="1"/>
    </xf>
    <xf numFmtId="0" fontId="20" fillId="35" borderId="11" xfId="0" applyFont="1" applyFill="1" applyBorder="1" applyAlignment="1">
      <alignment vertical="center" wrapText="1"/>
    </xf>
    <xf numFmtId="0" fontId="20" fillId="35" borderId="12" xfId="0" applyFont="1" applyFill="1" applyBorder="1" applyAlignment="1">
      <alignment vertical="center" wrapText="1"/>
    </xf>
    <xf numFmtId="0" fontId="18" fillId="0" borderId="15" xfId="0" applyFont="1" applyBorder="1" applyAlignment="1">
      <alignment vertical="top" wrapText="1"/>
    </xf>
    <xf numFmtId="0" fontId="18" fillId="0" borderId="16" xfId="0" applyFont="1" applyBorder="1" applyAlignment="1">
      <alignment vertical="top" wrapText="1"/>
    </xf>
    <xf numFmtId="0" fontId="18" fillId="34" borderId="15" xfId="0" applyFont="1" applyFill="1" applyBorder="1" applyAlignment="1" applyProtection="1">
      <alignment horizontal="left" vertical="center" wrapText="1"/>
      <protection locked="0"/>
    </xf>
    <xf numFmtId="0" fontId="18" fillId="34" borderId="17" xfId="0" applyFont="1" applyFill="1" applyBorder="1" applyAlignment="1" applyProtection="1">
      <alignment horizontal="left" vertical="center" wrapText="1"/>
      <protection locked="0"/>
    </xf>
    <xf numFmtId="0" fontId="18" fillId="34" borderId="16" xfId="0" applyFont="1" applyFill="1" applyBorder="1" applyAlignment="1" applyProtection="1">
      <alignment horizontal="left" vertical="center" wrapText="1"/>
      <protection locked="0"/>
    </xf>
    <xf numFmtId="0" fontId="20" fillId="0" borderId="10" xfId="0" applyFont="1" applyBorder="1" applyAlignment="1">
      <alignment vertical="center" wrapText="1"/>
    </xf>
    <xf numFmtId="0" fontId="20" fillId="0" borderId="11" xfId="0" applyFont="1" applyBorder="1" applyAlignment="1">
      <alignment vertical="center" wrapText="1"/>
    </xf>
    <xf numFmtId="0" fontId="20" fillId="0" borderId="12" xfId="0" applyFont="1" applyBorder="1" applyAlignment="1">
      <alignment vertical="center" wrapText="1"/>
    </xf>
    <xf numFmtId="0" fontId="20" fillId="35" borderId="0" xfId="0" applyFont="1" applyFill="1" applyAlignment="1">
      <alignment horizontal="left" vertical="top" wrapText="1"/>
    </xf>
    <xf numFmtId="0" fontId="20" fillId="35" borderId="14" xfId="0" applyFont="1" applyFill="1" applyBorder="1" applyAlignment="1">
      <alignment horizontal="left" vertical="top" wrapText="1"/>
    </xf>
    <xf numFmtId="0" fontId="20" fillId="35" borderId="30" xfId="0" applyFont="1" applyFill="1" applyBorder="1" applyAlignment="1">
      <alignment horizontal="left" vertical="top" wrapText="1"/>
    </xf>
    <xf numFmtId="0" fontId="20" fillId="35" borderId="23" xfId="0" applyFont="1" applyFill="1" applyBorder="1" applyAlignment="1">
      <alignment horizontal="left" vertical="top" wrapText="1"/>
    </xf>
    <xf numFmtId="0" fontId="18" fillId="0" borderId="22" xfId="0" applyFont="1" applyBorder="1" applyAlignment="1">
      <alignment horizontal="left" vertical="center" wrapText="1"/>
    </xf>
    <xf numFmtId="0" fontId="18" fillId="0" borderId="30" xfId="0" applyFont="1" applyBorder="1" applyAlignment="1">
      <alignment horizontal="left" vertical="center" wrapText="1"/>
    </xf>
    <xf numFmtId="0" fontId="18" fillId="0" borderId="23" xfId="0" applyFont="1" applyBorder="1" applyAlignment="1">
      <alignment horizontal="left" vertical="center" wrapText="1"/>
    </xf>
    <xf numFmtId="0" fontId="18" fillId="0" borderId="39" xfId="0" applyFont="1" applyBorder="1" applyAlignment="1">
      <alignment horizontal="center" vertical="center" wrapText="1"/>
    </xf>
    <xf numFmtId="0" fontId="18" fillId="0" borderId="22" xfId="0" applyFont="1" applyBorder="1" applyAlignment="1">
      <alignment horizontal="center" vertical="center" wrapText="1"/>
    </xf>
    <xf numFmtId="0" fontId="18" fillId="0" borderId="40" xfId="0" applyFont="1" applyBorder="1" applyAlignment="1">
      <alignment horizontal="center" vertical="center" wrapText="1"/>
    </xf>
    <xf numFmtId="0" fontId="18" fillId="0" borderId="41" xfId="0" applyFont="1" applyBorder="1" applyAlignment="1">
      <alignment horizontal="center" vertical="center" wrapText="1"/>
    </xf>
    <xf numFmtId="0" fontId="18" fillId="34" borderId="42" xfId="0" applyFont="1" applyFill="1" applyBorder="1" applyAlignment="1" applyProtection="1">
      <alignment vertical="center" wrapText="1"/>
      <protection locked="0"/>
    </xf>
    <xf numFmtId="0" fontId="18" fillId="34" borderId="43" xfId="0" applyFont="1" applyFill="1" applyBorder="1" applyAlignment="1" applyProtection="1">
      <alignment vertical="center" wrapText="1"/>
      <protection locked="0"/>
    </xf>
    <xf numFmtId="0" fontId="18" fillId="33" borderId="44" xfId="0" applyFont="1" applyFill="1" applyBorder="1" applyAlignment="1" applyProtection="1">
      <alignment vertical="center" wrapText="1"/>
      <protection locked="0"/>
    </xf>
    <xf numFmtId="0" fontId="18" fillId="33" borderId="45" xfId="0" applyFont="1" applyFill="1" applyBorder="1" applyAlignment="1" applyProtection="1">
      <alignment vertical="center" wrapText="1"/>
      <protection locked="0"/>
    </xf>
    <xf numFmtId="0" fontId="18" fillId="0" borderId="18" xfId="0" applyFont="1" applyBorder="1" applyAlignment="1">
      <alignment horizontal="center" vertical="center" wrapText="1"/>
    </xf>
    <xf numFmtId="0" fontId="18" fillId="0" borderId="19" xfId="0" applyFont="1" applyBorder="1" applyAlignment="1">
      <alignment horizontal="center" vertical="center" wrapText="1"/>
    </xf>
    <xf numFmtId="0" fontId="18" fillId="34" borderId="20" xfId="0" applyFont="1" applyFill="1" applyBorder="1" applyAlignment="1" applyProtection="1">
      <alignment vertical="center" wrapText="1"/>
      <protection locked="0"/>
    </xf>
    <xf numFmtId="0" fontId="18" fillId="34" borderId="21" xfId="0" applyFont="1" applyFill="1" applyBorder="1" applyAlignment="1" applyProtection="1">
      <alignment vertical="center" wrapText="1"/>
      <protection locked="0"/>
    </xf>
    <xf numFmtId="0" fontId="18" fillId="33" borderId="24" xfId="0" applyFont="1" applyFill="1" applyBorder="1" applyAlignment="1" applyProtection="1">
      <alignment vertical="center" wrapText="1"/>
      <protection locked="0"/>
    </xf>
    <xf numFmtId="0" fontId="18" fillId="33" borderId="25" xfId="0" applyFont="1" applyFill="1" applyBorder="1" applyAlignment="1" applyProtection="1">
      <alignment vertical="center" wrapText="1"/>
      <protection locked="0"/>
    </xf>
    <xf numFmtId="0" fontId="26" fillId="0" borderId="0" xfId="42" applyFont="1" applyAlignment="1">
      <alignment horizontal="center" vertical="center"/>
    </xf>
    <xf numFmtId="0" fontId="20" fillId="0" borderId="30" xfId="42" applyFont="1" applyBorder="1" applyAlignment="1">
      <alignment horizontal="right" vertical="center" wrapText="1"/>
    </xf>
    <xf numFmtId="176" fontId="20" fillId="34" borderId="30" xfId="42" applyNumberFormat="1" applyFont="1" applyFill="1" applyBorder="1" applyAlignment="1" applyProtection="1">
      <alignment horizontal="center" vertical="center" wrapText="1"/>
      <protection locked="0"/>
    </xf>
    <xf numFmtId="0" fontId="20" fillId="0" borderId="32" xfId="42" applyFont="1" applyBorder="1" applyAlignment="1">
      <alignment horizontal="center" vertical="center" wrapText="1"/>
    </xf>
    <xf numFmtId="0" fontId="20" fillId="0" borderId="38" xfId="42" applyFont="1" applyBorder="1" applyAlignment="1">
      <alignment horizontal="center" vertical="center" wrapText="1"/>
    </xf>
    <xf numFmtId="0" fontId="20" fillId="0" borderId="34" xfId="42" applyFont="1" applyBorder="1" applyAlignment="1">
      <alignment horizontal="center" vertical="center" wrapText="1"/>
    </xf>
    <xf numFmtId="0" fontId="20" fillId="0" borderId="35" xfId="42" applyFont="1" applyBorder="1" applyAlignment="1">
      <alignment horizontal="center" vertical="center" wrapText="1"/>
    </xf>
    <xf numFmtId="0" fontId="20" fillId="0" borderId="36" xfId="42" applyFont="1" applyBorder="1" applyAlignment="1">
      <alignment horizontal="center" vertical="center" wrapText="1"/>
    </xf>
    <xf numFmtId="0" fontId="23" fillId="0" borderId="32" xfId="42" applyFont="1" applyBorder="1" applyAlignment="1">
      <alignment horizontal="center" vertical="center" wrapText="1"/>
    </xf>
    <xf numFmtId="0" fontId="23" fillId="0" borderId="38" xfId="42" applyFont="1" applyBorder="1" applyAlignment="1">
      <alignment horizontal="center" vertical="center" wrapText="1"/>
    </xf>
    <xf numFmtId="0" fontId="20" fillId="0" borderId="32" xfId="44" applyFont="1" applyBorder="1" applyAlignment="1">
      <alignment horizontal="center" vertical="center" wrapText="1"/>
    </xf>
    <xf numFmtId="0" fontId="20" fillId="0" borderId="31" xfId="44" applyFont="1" applyBorder="1" applyAlignment="1">
      <alignment horizontal="center" vertical="center" wrapText="1"/>
    </xf>
    <xf numFmtId="0" fontId="20" fillId="0" borderId="38" xfId="44" applyFont="1" applyBorder="1" applyAlignment="1">
      <alignment horizontal="center" vertical="center" wrapText="1"/>
    </xf>
    <xf numFmtId="14" fontId="20" fillId="37" borderId="10" xfId="44" applyNumberFormat="1" applyFont="1" applyFill="1" applyBorder="1" applyAlignment="1" applyProtection="1">
      <alignment vertical="center" wrapText="1"/>
      <protection locked="0"/>
    </xf>
    <xf numFmtId="14" fontId="20" fillId="37" borderId="11" xfId="44" applyNumberFormat="1" applyFont="1" applyFill="1" applyBorder="1" applyAlignment="1" applyProtection="1">
      <alignment vertical="center" wrapText="1"/>
      <protection locked="0"/>
    </xf>
    <xf numFmtId="14" fontId="20" fillId="37" borderId="12" xfId="44" applyNumberFormat="1" applyFont="1" applyFill="1" applyBorder="1" applyAlignment="1" applyProtection="1">
      <alignment vertical="center" wrapText="1"/>
      <protection locked="0"/>
    </xf>
    <xf numFmtId="14" fontId="20" fillId="37" borderId="13" xfId="44" applyNumberFormat="1" applyFont="1" applyFill="1" applyBorder="1" applyAlignment="1" applyProtection="1">
      <alignment vertical="center" wrapText="1"/>
      <protection locked="0"/>
    </xf>
    <xf numFmtId="14" fontId="20" fillId="37" borderId="0" xfId="44" applyNumberFormat="1" applyFont="1" applyFill="1" applyAlignment="1" applyProtection="1">
      <alignment vertical="center" wrapText="1"/>
      <protection locked="0"/>
    </xf>
    <xf numFmtId="14" fontId="20" fillId="37" borderId="14" xfId="44" applyNumberFormat="1" applyFont="1" applyFill="1" applyBorder="1" applyAlignment="1" applyProtection="1">
      <alignment vertical="center" wrapText="1"/>
      <protection locked="0"/>
    </xf>
    <xf numFmtId="14" fontId="20" fillId="37" borderId="22" xfId="44" applyNumberFormat="1" applyFont="1" applyFill="1" applyBorder="1" applyAlignment="1" applyProtection="1">
      <alignment vertical="center" wrapText="1"/>
      <protection locked="0"/>
    </xf>
    <xf numFmtId="14" fontId="20" fillId="37" borderId="30" xfId="44" applyNumberFormat="1" applyFont="1" applyFill="1" applyBorder="1" applyAlignment="1" applyProtection="1">
      <alignment vertical="center" wrapText="1"/>
      <protection locked="0"/>
    </xf>
    <xf numFmtId="14" fontId="20" fillId="37" borderId="23" xfId="44" applyNumberFormat="1" applyFont="1" applyFill="1" applyBorder="1" applyAlignment="1" applyProtection="1">
      <alignment vertical="center" wrapText="1"/>
      <protection locked="0"/>
    </xf>
    <xf numFmtId="14" fontId="20" fillId="0" borderId="34" xfId="44" applyNumberFormat="1" applyFont="1" applyBorder="1" applyAlignment="1" applyProtection="1">
      <alignment horizontal="center" vertical="center" wrapText="1"/>
      <protection locked="0"/>
    </xf>
    <xf numFmtId="14" fontId="20" fillId="0" borderId="36" xfId="44" applyNumberFormat="1" applyFont="1" applyBorder="1" applyAlignment="1" applyProtection="1">
      <alignment horizontal="center" vertical="center" wrapText="1"/>
      <protection locked="0"/>
    </xf>
    <xf numFmtId="0" fontId="26" fillId="0" borderId="0" xfId="44" applyFont="1" applyAlignment="1">
      <alignment horizontal="center" vertical="center"/>
    </xf>
    <xf numFmtId="0" fontId="27" fillId="0" borderId="0" xfId="44" applyFont="1" applyAlignment="1">
      <alignment horizontal="center" vertical="center"/>
    </xf>
    <xf numFmtId="0" fontId="20" fillId="0" borderId="10" xfId="44" applyFont="1" applyBorder="1" applyAlignment="1">
      <alignment horizontal="center" vertical="center" wrapText="1"/>
    </xf>
    <xf numFmtId="0" fontId="20" fillId="0" borderId="12" xfId="44" applyFont="1" applyBorder="1" applyAlignment="1">
      <alignment horizontal="center" vertical="center" wrapText="1"/>
    </xf>
    <xf numFmtId="0" fontId="20" fillId="0" borderId="22" xfId="44" applyFont="1" applyBorder="1" applyAlignment="1">
      <alignment horizontal="center" vertical="center" wrapText="1"/>
    </xf>
    <xf numFmtId="0" fontId="20" fillId="0" borderId="23" xfId="44" applyFont="1" applyBorder="1" applyAlignment="1">
      <alignment horizontal="center" vertical="center" wrapText="1"/>
    </xf>
    <xf numFmtId="0" fontId="20" fillId="0" borderId="33" xfId="44" applyFont="1" applyBorder="1" applyAlignment="1">
      <alignment horizontal="center" vertical="center" wrapText="1"/>
    </xf>
    <xf numFmtId="0" fontId="20" fillId="0" borderId="11" xfId="44" applyFont="1" applyBorder="1" applyAlignment="1">
      <alignment horizontal="center" vertical="center" wrapText="1"/>
    </xf>
    <xf numFmtId="0" fontId="20" fillId="0" borderId="34" xfId="44" applyFont="1" applyBorder="1" applyAlignment="1">
      <alignment horizontal="center" vertical="center" wrapText="1"/>
    </xf>
    <xf numFmtId="0" fontId="20" fillId="0" borderId="36" xfId="44" applyFont="1" applyBorder="1" applyAlignment="1">
      <alignment horizontal="center" vertical="center" wrapText="1"/>
    </xf>
    <xf numFmtId="0" fontId="20" fillId="0" borderId="33" xfId="42" applyFont="1" applyBorder="1" applyAlignment="1">
      <alignment horizontal="center" vertical="center" wrapText="1"/>
    </xf>
    <xf numFmtId="0" fontId="20" fillId="0" borderId="33" xfId="42" applyFont="1" applyBorder="1" applyAlignment="1">
      <alignment horizontal="center" vertical="center"/>
    </xf>
  </cellXfs>
  <cellStyles count="46">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桁区切り 6" xfId="43" xr:uid="{64388777-35E6-45AB-A1B4-A0AFBFEB5AA8}"/>
    <cellStyle name="桁区切り 6 2" xfId="45" xr:uid="{F0BDC039-6CEB-43FE-B7F0-DD5C79CF666A}"/>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11" xfId="42" xr:uid="{3BC4E9A6-8A49-4B88-9FAA-B10613DCB34A}"/>
    <cellStyle name="標準 11 3" xfId="44" xr:uid="{47A05829-FC13-4C07-8336-EEA571BC5C5E}"/>
    <cellStyle name="良い" xfId="6" builtinId="26" customBuiltin="1"/>
  </cellStyles>
  <dxfs count="15">
    <dxf>
      <font>
        <color theme="7" tint="-0.499984740745262"/>
      </font>
      <fill>
        <patternFill>
          <bgColor theme="7" tint="0.59996337778862885"/>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theme="7" tint="-0.499984740745262"/>
      </font>
      <fill>
        <patternFill>
          <bgColor rgb="FFFFFF99"/>
        </patternFill>
      </fill>
    </dxf>
    <dxf>
      <font>
        <color theme="7" tint="-0.499984740745262"/>
      </font>
      <fill>
        <patternFill>
          <bgColor theme="7" tint="0.59996337778862885"/>
        </patternFill>
      </fill>
    </dxf>
    <dxf>
      <font>
        <color rgb="FF9C0006"/>
      </font>
      <fill>
        <patternFill>
          <bgColor rgb="FFFFC7CE"/>
        </patternFill>
      </fill>
    </dxf>
    <dxf>
      <font>
        <color rgb="FF006100"/>
      </font>
      <fill>
        <patternFill>
          <bgColor rgb="FFC6EFCE"/>
        </patternFill>
      </fill>
    </dxf>
    <dxf>
      <font>
        <color theme="7" tint="-0.499984740745262"/>
      </font>
      <fill>
        <patternFill>
          <bgColor theme="7" tint="0.59996337778862885"/>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theme="7" tint="-0.499984740745262"/>
      </font>
      <fill>
        <patternFill>
          <bgColor rgb="FFFFFF9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O38"/>
  <sheetViews>
    <sheetView showGridLines="0" tabSelected="1" zoomScaleNormal="100" zoomScaleSheetLayoutView="100" workbookViewId="0"/>
  </sheetViews>
  <sheetFormatPr defaultRowHeight="18" outlineLevelRow="1"/>
  <cols>
    <col min="1" max="2" width="2.69921875" customWidth="1"/>
    <col min="3" max="8" width="15.69921875" customWidth="1"/>
    <col min="9" max="10" width="2.69921875" customWidth="1"/>
    <col min="12" max="12" width="11.59765625" style="30" customWidth="1"/>
    <col min="13" max="13" width="30.59765625" style="36" customWidth="1"/>
    <col min="14" max="15" width="9" style="30"/>
  </cols>
  <sheetData>
    <row r="1" spans="2:15">
      <c r="B1" s="1" t="s">
        <v>0</v>
      </c>
    </row>
    <row r="2" spans="2:15" ht="15" customHeight="1">
      <c r="B2" s="173"/>
      <c r="C2" s="174"/>
      <c r="D2" s="174"/>
      <c r="E2" s="174"/>
      <c r="F2" s="174"/>
      <c r="G2" s="174"/>
      <c r="H2" s="174"/>
      <c r="I2" s="175"/>
      <c r="L2" s="29" t="s">
        <v>1</v>
      </c>
      <c r="M2" s="37" t="s">
        <v>2</v>
      </c>
    </row>
    <row r="3" spans="2:15">
      <c r="B3" s="2"/>
      <c r="C3" s="185" t="s">
        <v>3</v>
      </c>
      <c r="D3" s="185"/>
      <c r="E3" s="185"/>
      <c r="F3" s="185"/>
      <c r="G3" s="185"/>
      <c r="H3" s="185"/>
      <c r="I3" s="4"/>
      <c r="L3" s="28"/>
      <c r="M3" s="38"/>
    </row>
    <row r="4" spans="2:15" ht="7.5" customHeight="1">
      <c r="B4" s="176"/>
      <c r="C4" s="177"/>
      <c r="D4" s="177"/>
      <c r="E4" s="177"/>
      <c r="F4" s="177"/>
      <c r="G4" s="177"/>
      <c r="H4" s="177"/>
      <c r="I4" s="178"/>
      <c r="L4" s="31"/>
      <c r="M4" s="38"/>
    </row>
    <row r="5" spans="2:15" ht="18.75" customHeight="1">
      <c r="B5" s="179"/>
      <c r="C5" s="180"/>
      <c r="D5" s="180"/>
      <c r="E5" s="180"/>
      <c r="F5" s="5"/>
      <c r="G5" s="6"/>
      <c r="H5" s="23">
        <v>45383</v>
      </c>
      <c r="I5" s="7"/>
      <c r="L5" s="33" t="s">
        <v>4</v>
      </c>
      <c r="M5" s="38" t="str">
        <f>IF(H5="","（エラー）未入力","（正常）入力済み")</f>
        <v>（正常）入力済み</v>
      </c>
      <c r="N5" s="30" t="s">
        <v>5</v>
      </c>
    </row>
    <row r="6" spans="2:15" ht="7.5" customHeight="1">
      <c r="B6" s="181"/>
      <c r="C6" s="182"/>
      <c r="D6" s="182"/>
      <c r="E6" s="182"/>
      <c r="F6" s="182"/>
      <c r="G6" s="182"/>
      <c r="H6" s="182"/>
      <c r="I6" s="183"/>
      <c r="L6" s="31"/>
      <c r="M6" s="38"/>
    </row>
    <row r="7" spans="2:15" ht="18.75" customHeight="1">
      <c r="B7" s="184" t="s">
        <v>6</v>
      </c>
      <c r="C7" s="185"/>
      <c r="D7" s="3" t="s">
        <v>7</v>
      </c>
      <c r="E7" s="3"/>
      <c r="F7" s="3"/>
      <c r="G7" s="3"/>
      <c r="H7" s="3"/>
      <c r="I7" s="4"/>
      <c r="L7" s="31"/>
      <c r="M7" s="38"/>
    </row>
    <row r="8" spans="2:15">
      <c r="B8" s="171"/>
      <c r="C8" s="172"/>
      <c r="D8" s="172"/>
      <c r="E8" s="167" t="s">
        <v>8</v>
      </c>
      <c r="F8" s="168" t="s">
        <v>325</v>
      </c>
      <c r="G8" s="168"/>
      <c r="H8" s="168"/>
      <c r="I8" s="4"/>
      <c r="L8" s="33" t="s">
        <v>4</v>
      </c>
      <c r="M8" s="38" t="str">
        <f>IF(F8="","（エラー）未入力","（正常）入力済み")</f>
        <v>（正常）入力済み</v>
      </c>
      <c r="N8" s="30" t="s">
        <v>9</v>
      </c>
    </row>
    <row r="9" spans="2:15">
      <c r="B9" s="171"/>
      <c r="C9" s="172"/>
      <c r="D9" s="172"/>
      <c r="E9" s="167"/>
      <c r="F9" s="169" t="s">
        <v>326</v>
      </c>
      <c r="G9" s="169"/>
      <c r="H9" s="169"/>
      <c r="I9" s="4"/>
      <c r="L9" s="31" t="s">
        <v>10</v>
      </c>
      <c r="M9" s="38" t="str">
        <f>IF(F9="","（注意）未入力","（正常）入力済み")</f>
        <v>（正常）入力済み</v>
      </c>
      <c r="N9" s="30" t="s">
        <v>11</v>
      </c>
    </row>
    <row r="10" spans="2:15">
      <c r="B10" s="171"/>
      <c r="C10" s="172"/>
      <c r="D10" s="172"/>
      <c r="E10" s="167"/>
      <c r="F10" s="168" t="s">
        <v>327</v>
      </c>
      <c r="G10" s="168"/>
      <c r="H10" s="168"/>
      <c r="I10" s="4"/>
      <c r="L10" s="33" t="s">
        <v>4</v>
      </c>
      <c r="M10" s="38" t="str">
        <f>IF(F10="","（エラー）未入力","（正常）入力済み")</f>
        <v>（正常）入力済み</v>
      </c>
      <c r="N10" s="30" t="s">
        <v>12</v>
      </c>
    </row>
    <row r="11" spans="2:15" ht="7.5" customHeight="1">
      <c r="B11" s="8"/>
      <c r="C11" s="6"/>
      <c r="D11" s="6"/>
      <c r="E11" s="6"/>
      <c r="F11" s="6"/>
      <c r="G11" s="6"/>
      <c r="H11" s="6"/>
      <c r="I11" s="9"/>
      <c r="L11" s="31"/>
      <c r="M11" s="38"/>
      <c r="N11" s="32"/>
    </row>
    <row r="12" spans="2:15" ht="30" customHeight="1">
      <c r="B12" s="12"/>
      <c r="C12" s="170" t="s">
        <v>13</v>
      </c>
      <c r="D12" s="170"/>
      <c r="E12" s="170"/>
      <c r="F12" s="170"/>
      <c r="G12" s="170"/>
      <c r="H12" s="170"/>
      <c r="I12" s="13"/>
    </row>
    <row r="13" spans="2:15" ht="7.5" customHeight="1">
      <c r="B13" s="12"/>
      <c r="C13" s="10"/>
      <c r="D13" s="10"/>
      <c r="E13" s="10"/>
      <c r="F13" s="10"/>
      <c r="G13" s="10"/>
      <c r="H13" s="10"/>
      <c r="I13" s="13"/>
    </row>
    <row r="14" spans="2:15" s="20" customFormat="1" ht="24.75" customHeight="1">
      <c r="B14" s="18"/>
      <c r="C14" s="141" t="s">
        <v>14</v>
      </c>
      <c r="D14" s="142"/>
      <c r="E14" s="24" t="s">
        <v>111</v>
      </c>
      <c r="F14" s="148" t="s">
        <v>328</v>
      </c>
      <c r="G14" s="148"/>
      <c r="H14" s="17" t="s">
        <v>15</v>
      </c>
      <c r="I14" s="9"/>
      <c r="J14" s="19"/>
      <c r="K14" s="19"/>
      <c r="L14" s="33" t="s">
        <v>4</v>
      </c>
      <c r="M14" s="38" t="str">
        <f>IF(OR(E14="",F14=""),"（エラー）未入力","（正常）入力済み")</f>
        <v>（正常）入力済み</v>
      </c>
      <c r="N14" s="30" t="s">
        <v>16</v>
      </c>
      <c r="O14" s="30"/>
    </row>
    <row r="15" spans="2:15" s="20" customFormat="1" ht="24.75" hidden="1" customHeight="1" outlineLevel="1">
      <c r="B15" s="18"/>
      <c r="C15" s="143"/>
      <c r="D15" s="144"/>
      <c r="E15" s="27"/>
      <c r="F15" s="152"/>
      <c r="G15" s="152"/>
      <c r="H15" s="7"/>
      <c r="I15" s="9"/>
      <c r="J15" s="19"/>
      <c r="K15" s="19"/>
      <c r="L15" s="31" t="s">
        <v>17</v>
      </c>
      <c r="M15" s="38" t="str">
        <f>IF(OR(E15="",F15=""),"（複数入力）未入力","（正常）入力済み")</f>
        <v>（複数入力）未入力</v>
      </c>
      <c r="N15" s="30"/>
      <c r="O15" s="30"/>
    </row>
    <row r="16" spans="2:15" s="20" customFormat="1" ht="24.75" customHeight="1" collapsed="1">
      <c r="B16" s="18"/>
      <c r="C16" s="143"/>
      <c r="D16" s="144"/>
      <c r="E16" s="139" t="str">
        <f>土地所在地一覧!D46&amp;""</f>
        <v>新宿区○○町○丁目○○番１　外 7 筆 道</v>
      </c>
      <c r="F16" s="140"/>
      <c r="G16" s="140"/>
      <c r="H16" s="7" t="s">
        <v>18</v>
      </c>
      <c r="I16" s="9"/>
      <c r="J16" s="19"/>
      <c r="K16" s="19"/>
      <c r="L16" s="31" t="s">
        <v>19</v>
      </c>
      <c r="M16" s="36"/>
      <c r="N16" s="30" t="s">
        <v>20</v>
      </c>
      <c r="O16" s="30"/>
    </row>
    <row r="17" spans="2:14">
      <c r="B17" s="8"/>
      <c r="C17" s="145"/>
      <c r="D17" s="146"/>
      <c r="E17" s="202" t="s">
        <v>21</v>
      </c>
      <c r="F17" s="203"/>
      <c r="G17" s="203"/>
      <c r="H17" s="204"/>
      <c r="I17" s="9"/>
    </row>
    <row r="18" spans="2:14" ht="80.25" customHeight="1">
      <c r="B18" s="12"/>
      <c r="C18" s="190" t="s">
        <v>22</v>
      </c>
      <c r="D18" s="191"/>
      <c r="E18" s="187" t="str">
        <f>'（入力用シート）汚染状態一覧_様式20'!AD14&amp;""</f>
        <v>クロロエチレン、四塩化炭素、1,2-ジクロロエタン、1,1-ジクロロエチレン、1,2-ジクロロエチレン、1,3-ジクロロプロペン、ジクロロメタン、テトラクロロエチレン、1,1,1-トリクロロエタン、1,1,2-トリクロロエタン、トリクロロエチレン、ベンゼン、カドミウム及びその化合物、六価クロム化合物、シアン化合物、水銀及びその化合物、セレン及びその化合物、鉛及びその化合物、砒素及びその化合物、ふっ素及びその化合物、ほう素及びその化合物</v>
      </c>
      <c r="F18" s="188"/>
      <c r="G18" s="188"/>
      <c r="H18" s="189"/>
      <c r="I18" s="13"/>
      <c r="L18" s="31" t="s">
        <v>19</v>
      </c>
      <c r="N18" s="30" t="s">
        <v>23</v>
      </c>
    </row>
    <row r="19" spans="2:14" ht="27" customHeight="1">
      <c r="B19" s="12"/>
      <c r="C19" s="190" t="s">
        <v>24</v>
      </c>
      <c r="D19" s="191"/>
      <c r="E19" s="192" t="s">
        <v>329</v>
      </c>
      <c r="F19" s="193"/>
      <c r="G19" s="193"/>
      <c r="H19" s="194"/>
      <c r="I19" s="13"/>
      <c r="L19" s="33" t="s">
        <v>4</v>
      </c>
      <c r="M19" s="38" t="str">
        <f>IF(E19&lt;&gt;"","入力済み","未入力")</f>
        <v>入力済み</v>
      </c>
    </row>
    <row r="20" spans="2:14">
      <c r="B20" s="18"/>
      <c r="C20" s="141" t="s">
        <v>25</v>
      </c>
      <c r="D20" s="142"/>
      <c r="E20" s="195" t="s">
        <v>26</v>
      </c>
      <c r="F20" s="196"/>
      <c r="G20" s="196"/>
      <c r="H20" s="197"/>
      <c r="I20" s="9"/>
      <c r="L20" s="31" t="s">
        <v>27</v>
      </c>
      <c r="M20" s="38" t="str">
        <f>IF(COUNTIF('（入力用シート）汚染状態一覧_様式20'!AH:AH,"*エラー*")&lt;1,"（正常）入力用シートエラーなし","（エラー）入力用シートエラーあり")</f>
        <v>（正常）入力用シートエラーなし</v>
      </c>
    </row>
    <row r="21" spans="2:14">
      <c r="B21" s="18"/>
      <c r="C21" s="143"/>
      <c r="D21" s="144"/>
      <c r="E21" s="39" t="s">
        <v>28</v>
      </c>
      <c r="F21" s="198" t="str">
        <f>IF('（入力用シート）汚染状態一覧_様式20'!AD15="",
IF(OR('（入力用シート）汚染状態一覧_様式20'!AE8&lt;&gt;0,'（入力用シート）汚染状態一覧_様式20'!AE9&lt;&gt;0),"該当なし",""),'（入力用シート）汚染状態一覧_様式20'!AD15)</f>
        <v>鉛及びその化合物</v>
      </c>
      <c r="G21" s="198"/>
      <c r="H21" s="199"/>
      <c r="I21" s="9"/>
      <c r="L21" s="31" t="s">
        <v>19</v>
      </c>
      <c r="N21" s="30" t="s">
        <v>29</v>
      </c>
    </row>
    <row r="22" spans="2:14">
      <c r="B22" s="18"/>
      <c r="C22" s="143"/>
      <c r="D22" s="144"/>
      <c r="E22" s="39" t="s">
        <v>30</v>
      </c>
      <c r="F22" s="198" t="str">
        <f>IF('（入力用シート）汚染状態一覧_様式20'!AD16="",
IF(OR('（入力用シート）汚染状態一覧_様式20'!AE7&lt;&gt;0,'（入力用シート）汚染状態一覧_様式20'!AE9&lt;&gt;0),"該当なし",""),'（入力用シート）汚染状態一覧_様式20'!AD16)</f>
        <v>鉛及びその化合物</v>
      </c>
      <c r="G22" s="198"/>
      <c r="H22" s="199"/>
      <c r="I22" s="9"/>
      <c r="L22" s="31" t="s">
        <v>19</v>
      </c>
      <c r="N22" s="30" t="s">
        <v>29</v>
      </c>
    </row>
    <row r="23" spans="2:14" ht="18" customHeight="1">
      <c r="B23" s="18"/>
      <c r="C23" s="143"/>
      <c r="D23" s="144"/>
      <c r="E23" s="39" t="s">
        <v>31</v>
      </c>
      <c r="F23" s="200" t="str">
        <f>IF('（入力用シート）汚染状態一覧_様式20'!AD17="",
IF(OR('（入力用シート）汚染状態一覧_様式20'!AE7&lt;&gt;0,'（入力用シート）汚染状態一覧_様式20'!AE8&lt;&gt;0),"該当なし",""),'（入力用シート）汚染状態一覧_様式20'!AD17)</f>
        <v>砒素及びその化合物</v>
      </c>
      <c r="G23" s="200"/>
      <c r="H23" s="201"/>
      <c r="I23" s="9"/>
      <c r="L23" s="31" t="s">
        <v>19</v>
      </c>
      <c r="N23" s="30" t="s">
        <v>29</v>
      </c>
    </row>
    <row r="24" spans="2:14" ht="33" customHeight="1">
      <c r="B24" s="18"/>
      <c r="C24" s="141" t="s">
        <v>32</v>
      </c>
      <c r="D24" s="159"/>
      <c r="E24" s="147" t="s">
        <v>330</v>
      </c>
      <c r="F24" s="162"/>
      <c r="G24" s="163" t="s">
        <v>331</v>
      </c>
      <c r="H24" s="164"/>
      <c r="I24" s="9"/>
      <c r="L24" s="33" t="s">
        <v>4</v>
      </c>
      <c r="M24" s="38" t="str">
        <f>IF(OR(E24="",G24=""),"（エラー）未入力","（正常）入力済み")</f>
        <v>（正常）入力済み</v>
      </c>
      <c r="N24" s="30" t="s">
        <v>33</v>
      </c>
    </row>
    <row r="25" spans="2:14" hidden="1" outlineLevel="1">
      <c r="B25" s="18"/>
      <c r="C25" s="143"/>
      <c r="D25" s="160"/>
      <c r="E25" s="151"/>
      <c r="F25" s="152"/>
      <c r="G25" s="165"/>
      <c r="H25" s="166"/>
      <c r="I25" s="9"/>
      <c r="L25" s="31" t="s">
        <v>17</v>
      </c>
      <c r="M25" s="38" t="str">
        <f>IF(OR(E25="",G25=""),"（複数入力）未入力","（正常）入力済み")</f>
        <v>（複数入力）未入力</v>
      </c>
    </row>
    <row r="26" spans="2:14" hidden="1" outlineLevel="1">
      <c r="B26" s="18"/>
      <c r="C26" s="143"/>
      <c r="D26" s="160"/>
      <c r="E26" s="151"/>
      <c r="F26" s="152"/>
      <c r="G26" s="165"/>
      <c r="H26" s="166"/>
      <c r="I26" s="9"/>
      <c r="L26" s="31" t="s">
        <v>17</v>
      </c>
      <c r="M26" s="38" t="str">
        <f>IF(OR(E26="",G26=""),"（複数入力）未入力","（正常）入力済み")</f>
        <v>（複数入力）未入力</v>
      </c>
    </row>
    <row r="27" spans="2:14" hidden="1" outlineLevel="1">
      <c r="B27" s="18"/>
      <c r="C27" s="143"/>
      <c r="D27" s="160"/>
      <c r="E27" s="151"/>
      <c r="F27" s="152"/>
      <c r="G27" s="165"/>
      <c r="H27" s="166"/>
      <c r="I27" s="9"/>
      <c r="L27" s="31" t="s">
        <v>17</v>
      </c>
      <c r="M27" s="38" t="str">
        <f>IF(OR(E27="",G27=""),"（複数入力）未入力","（正常）入力済み")</f>
        <v>（複数入力）未入力</v>
      </c>
    </row>
    <row r="28" spans="2:14" hidden="1" outlineLevel="1">
      <c r="B28" s="18"/>
      <c r="C28" s="145"/>
      <c r="D28" s="161"/>
      <c r="E28" s="155"/>
      <c r="F28" s="156"/>
      <c r="G28" s="165"/>
      <c r="H28" s="166"/>
      <c r="I28" s="9"/>
      <c r="L28" s="31" t="s">
        <v>17</v>
      </c>
      <c r="M28" s="38" t="str">
        <f>IF(OR(E28="",G28=""),"（複数入力）未入力","（正常）入力済み")</f>
        <v>（複数入力）未入力</v>
      </c>
    </row>
    <row r="29" spans="2:14" ht="34.049999999999997" customHeight="1" collapsed="1">
      <c r="B29" s="18"/>
      <c r="C29" s="141" t="s">
        <v>34</v>
      </c>
      <c r="D29" s="142"/>
      <c r="E29" s="147" t="s">
        <v>330</v>
      </c>
      <c r="F29" s="148"/>
      <c r="G29" s="149" t="s">
        <v>331</v>
      </c>
      <c r="H29" s="150"/>
      <c r="I29" s="9"/>
      <c r="L29" s="33" t="s">
        <v>4</v>
      </c>
      <c r="M29" s="38" t="str">
        <f>IF(OR(E29="",G29=""),"（エラー）未入力","（正常）入力済み")</f>
        <v>（正常）入力済み</v>
      </c>
      <c r="N29" s="30" t="s">
        <v>35</v>
      </c>
    </row>
    <row r="30" spans="2:14" hidden="1" outlineLevel="1">
      <c r="B30" s="18"/>
      <c r="C30" s="143"/>
      <c r="D30" s="144"/>
      <c r="E30" s="151" t="s">
        <v>36</v>
      </c>
      <c r="F30" s="152"/>
      <c r="G30" s="153" t="s">
        <v>37</v>
      </c>
      <c r="H30" s="154"/>
      <c r="I30" s="9"/>
      <c r="L30" s="31" t="s">
        <v>17</v>
      </c>
      <c r="M30" s="38" t="str">
        <f>IF(OR(E30="",G30=""),"（複数入力）未入力","（正常）入力済み")</f>
        <v>（正常）入力済み</v>
      </c>
    </row>
    <row r="31" spans="2:14" hidden="1" outlineLevel="1">
      <c r="B31" s="18"/>
      <c r="C31" s="143"/>
      <c r="D31" s="144"/>
      <c r="E31" s="151" t="s">
        <v>38</v>
      </c>
      <c r="F31" s="152"/>
      <c r="G31" s="153" t="s">
        <v>39</v>
      </c>
      <c r="H31" s="154"/>
      <c r="I31" s="9"/>
      <c r="L31" s="31" t="s">
        <v>17</v>
      </c>
      <c r="M31" s="38" t="str">
        <f>IF(OR(E31="",G31=""),"（複数入力）未入力","（正常）入力済み")</f>
        <v>（正常）入力済み</v>
      </c>
    </row>
    <row r="32" spans="2:14" hidden="1" outlineLevel="1">
      <c r="B32" s="18"/>
      <c r="C32" s="143"/>
      <c r="D32" s="144"/>
      <c r="E32" s="151"/>
      <c r="F32" s="152"/>
      <c r="G32" s="153"/>
      <c r="H32" s="154"/>
      <c r="I32" s="9"/>
      <c r="L32" s="31" t="s">
        <v>17</v>
      </c>
      <c r="M32" s="38" t="str">
        <f t="shared" ref="M32:M33" si="0">IF(OR(E32="",G32=""),"（複数入力）未入力","（正常）入力済み")</f>
        <v>（複数入力）未入力</v>
      </c>
    </row>
    <row r="33" spans="2:14" hidden="1" outlineLevel="1">
      <c r="B33" s="18"/>
      <c r="C33" s="145"/>
      <c r="D33" s="146"/>
      <c r="E33" s="155"/>
      <c r="F33" s="156"/>
      <c r="G33" s="157"/>
      <c r="H33" s="158"/>
      <c r="I33" s="9"/>
      <c r="L33" s="31" t="s">
        <v>17</v>
      </c>
      <c r="M33" s="38" t="str">
        <f t="shared" si="0"/>
        <v>（複数入力）未入力</v>
      </c>
    </row>
    <row r="34" spans="2:14" collapsed="1">
      <c r="B34" s="14"/>
      <c r="C34" s="186"/>
      <c r="D34" s="186"/>
      <c r="E34" s="22"/>
      <c r="F34" s="22"/>
      <c r="G34" s="22"/>
      <c r="H34" s="22"/>
      <c r="I34" s="15"/>
    </row>
    <row r="35" spans="2:14" ht="18.75" customHeight="1">
      <c r="B35" s="205" t="s">
        <v>40</v>
      </c>
      <c r="C35" s="207" t="s">
        <v>41</v>
      </c>
      <c r="D35" s="208"/>
      <c r="E35" s="11" t="s">
        <v>42</v>
      </c>
      <c r="F35" s="11" t="s">
        <v>43</v>
      </c>
      <c r="G35" s="213" t="s">
        <v>44</v>
      </c>
      <c r="H35" s="213"/>
      <c r="I35" s="214"/>
      <c r="L35" s="31"/>
      <c r="M35" s="38"/>
    </row>
    <row r="36" spans="2:14" ht="24.75" customHeight="1">
      <c r="B36" s="184"/>
      <c r="C36" s="209" t="s">
        <v>332</v>
      </c>
      <c r="D36" s="210"/>
      <c r="E36" s="25" t="s">
        <v>333</v>
      </c>
      <c r="F36" s="34" t="s">
        <v>334</v>
      </c>
      <c r="G36" s="215"/>
      <c r="H36" s="215"/>
      <c r="I36" s="216"/>
      <c r="L36" s="33" t="s">
        <v>4</v>
      </c>
      <c r="M36" s="38" t="str">
        <f>IF(E36="","（エラー）氏名未入力",IF(F36&amp;G36="","（エラー）電話番号又はメールアドレス未入力",IF($F$9&lt;&gt;"",IF(C36="","（エラー）所属未入力","（正常）入力済み"),"（正常）入力済み")))</f>
        <v>（正常）入力済み</v>
      </c>
      <c r="N36" s="30" t="s">
        <v>45</v>
      </c>
    </row>
    <row r="37" spans="2:14">
      <c r="B37" s="206"/>
      <c r="C37" s="211"/>
      <c r="D37" s="212"/>
      <c r="E37" s="26"/>
      <c r="F37" s="35"/>
      <c r="G37" s="217"/>
      <c r="H37" s="217"/>
      <c r="I37" s="218"/>
      <c r="L37" s="31" t="s">
        <v>10</v>
      </c>
      <c r="M37" s="38" t="str">
        <f>IF(E37="","（複数入力）氏名未入力",IF(F37&amp;G37="","（エラー）電話番号又はメールアドレス未入力",IF($F$9&lt;&gt;"",IF(C37="","（エラー）所属未入力","（正常）入力済み"),"（正常）入力済み")))</f>
        <v>（複数入力）氏名未入力</v>
      </c>
      <c r="N37" s="30" t="s">
        <v>46</v>
      </c>
    </row>
    <row r="38" spans="2:14">
      <c r="B38" s="16" t="s">
        <v>47</v>
      </c>
      <c r="N38" s="30" t="s">
        <v>48</v>
      </c>
    </row>
  </sheetData>
  <mergeCells count="56">
    <mergeCell ref="B35:B37"/>
    <mergeCell ref="C35:D35"/>
    <mergeCell ref="C36:D36"/>
    <mergeCell ref="C37:D37"/>
    <mergeCell ref="G35:I35"/>
    <mergeCell ref="G36:I36"/>
    <mergeCell ref="G37:I37"/>
    <mergeCell ref="F14:G14"/>
    <mergeCell ref="F15:G15"/>
    <mergeCell ref="C34:D34"/>
    <mergeCell ref="E18:H18"/>
    <mergeCell ref="C19:D19"/>
    <mergeCell ref="E19:H19"/>
    <mergeCell ref="C18:D18"/>
    <mergeCell ref="C20:D23"/>
    <mergeCell ref="E20:H20"/>
    <mergeCell ref="F21:H21"/>
    <mergeCell ref="F22:H22"/>
    <mergeCell ref="E28:F28"/>
    <mergeCell ref="G28:H28"/>
    <mergeCell ref="F23:H23"/>
    <mergeCell ref="E17:H17"/>
    <mergeCell ref="E25:F25"/>
    <mergeCell ref="B2:I2"/>
    <mergeCell ref="B4:I4"/>
    <mergeCell ref="B5:E5"/>
    <mergeCell ref="B6:I6"/>
    <mergeCell ref="B7:C7"/>
    <mergeCell ref="C3:H3"/>
    <mergeCell ref="E8:E10"/>
    <mergeCell ref="F8:H8"/>
    <mergeCell ref="F9:H9"/>
    <mergeCell ref="F10:H10"/>
    <mergeCell ref="C12:H12"/>
    <mergeCell ref="B8:D10"/>
    <mergeCell ref="G25:H25"/>
    <mergeCell ref="E26:F26"/>
    <mergeCell ref="G26:H26"/>
    <mergeCell ref="E27:F27"/>
    <mergeCell ref="G27:H27"/>
    <mergeCell ref="E16:G16"/>
    <mergeCell ref="C14:D17"/>
    <mergeCell ref="C29:D33"/>
    <mergeCell ref="E29:F29"/>
    <mergeCell ref="G29:H29"/>
    <mergeCell ref="E30:F30"/>
    <mergeCell ref="G30:H30"/>
    <mergeCell ref="E31:F31"/>
    <mergeCell ref="G31:H31"/>
    <mergeCell ref="E32:F32"/>
    <mergeCell ref="G32:H32"/>
    <mergeCell ref="E33:F33"/>
    <mergeCell ref="G33:H33"/>
    <mergeCell ref="C24:D28"/>
    <mergeCell ref="E24:F24"/>
    <mergeCell ref="G24:H24"/>
  </mergeCells>
  <phoneticPr fontId="19"/>
  <conditionalFormatting sqref="M1:M1048576">
    <cfRule type="containsText" dxfId="14" priority="1" operator="containsText" text="（注意）">
      <formula>NOT(ISERROR(SEARCH("（注意）",M1)))</formula>
    </cfRule>
    <cfRule type="containsText" dxfId="13" priority="2" operator="containsText" text="（正常）">
      <formula>NOT(ISERROR(SEARCH("（正常）",M1)))</formula>
    </cfRule>
    <cfRule type="containsText" dxfId="12" priority="3" operator="containsText" text="（エラー）">
      <formula>NOT(ISERROR(SEARCH("（エラー）",M1)))</formula>
    </cfRule>
  </conditionalFormatting>
  <printOptions horizontalCentered="1"/>
  <pageMargins left="0.19685039370078741" right="0.19685039370078741" top="0.39370078740157483" bottom="0.39370078740157483" header="0.11811023622047245" footer="0.11811023622047245"/>
  <pageSetup paperSize="9" scale="92" fitToHeight="0" orientation="portrait"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2BDAED93-3998-4DB2-BB9A-58B367F54C5E}">
          <x14:formula1>
            <xm:f>マスタ!$E$2:$E$63</xm:f>
          </x14:formula1>
          <xm:sqref>E14:E15</xm:sqref>
        </x14:dataValidation>
        <x14:dataValidation type="list" allowBlank="1" showInputMessage="1" showErrorMessage="1" xr:uid="{01E71E82-FAB4-472B-A2AB-9974326C535E}">
          <x14:formula1>
            <xm:f>マスタ!$I$2:$I$3</xm:f>
          </x14:formula1>
          <xm:sqref>E19:H19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786C80-0B36-40E8-A3E8-6A791288B6B5}">
  <sheetPr>
    <pageSetUpPr fitToPage="1"/>
  </sheetPr>
  <dimension ref="B1:G11"/>
  <sheetViews>
    <sheetView zoomScaleNormal="100" workbookViewId="0"/>
  </sheetViews>
  <sheetFormatPr defaultRowHeight="18"/>
  <sheetData>
    <row r="1" spans="2:7" s="40" customFormat="1">
      <c r="B1" s="40" t="s">
        <v>49</v>
      </c>
      <c r="C1" s="40" t="s">
        <v>50</v>
      </c>
      <c r="D1" s="40" t="s">
        <v>51</v>
      </c>
      <c r="E1" s="40" t="s">
        <v>52</v>
      </c>
      <c r="F1" s="40" t="s">
        <v>53</v>
      </c>
      <c r="G1" s="40" t="s">
        <v>54</v>
      </c>
    </row>
    <row r="2" spans="2:7">
      <c r="B2" t="s">
        <v>55</v>
      </c>
      <c r="C2" t="s">
        <v>56</v>
      </c>
      <c r="D2" t="s">
        <v>57</v>
      </c>
      <c r="E2" t="s">
        <v>58</v>
      </c>
      <c r="F2" t="s">
        <v>59</v>
      </c>
      <c r="G2" t="s">
        <v>60</v>
      </c>
    </row>
    <row r="3" spans="2:7">
      <c r="B3" t="s">
        <v>61</v>
      </c>
      <c r="C3" t="s">
        <v>62</v>
      </c>
      <c r="F3" t="s">
        <v>63</v>
      </c>
      <c r="G3" t="s">
        <v>64</v>
      </c>
    </row>
    <row r="4" spans="2:7">
      <c r="B4" t="s">
        <v>65</v>
      </c>
      <c r="F4" t="s">
        <v>66</v>
      </c>
      <c r="G4" t="s">
        <v>67</v>
      </c>
    </row>
    <row r="5" spans="2:7">
      <c r="G5" t="s">
        <v>68</v>
      </c>
    </row>
    <row r="6" spans="2:7">
      <c r="G6" t="s">
        <v>69</v>
      </c>
    </row>
    <row r="7" spans="2:7">
      <c r="G7" t="s">
        <v>70</v>
      </c>
    </row>
    <row r="8" spans="2:7">
      <c r="G8" t="s">
        <v>71</v>
      </c>
    </row>
    <row r="9" spans="2:7">
      <c r="G9" t="s">
        <v>72</v>
      </c>
    </row>
    <row r="10" spans="2:7">
      <c r="G10" t="s">
        <v>73</v>
      </c>
    </row>
    <row r="11" spans="2:7">
      <c r="G11" t="s">
        <v>74</v>
      </c>
    </row>
  </sheetData>
  <phoneticPr fontId="19"/>
  <pageMargins left="0.7" right="0.7" top="0.75" bottom="0.75" header="0.3" footer="0.3"/>
  <pageSetup paperSize="9" scale="8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5F8972-249E-48B7-93DE-C31CF24BAD34}">
  <sheetPr codeName="Sheet47">
    <pageSetUpPr fitToPage="1"/>
  </sheetPr>
  <dimension ref="B1:R111"/>
  <sheetViews>
    <sheetView showGridLines="0" zoomScaleNormal="100" zoomScaleSheetLayoutView="70" workbookViewId="0"/>
  </sheetViews>
  <sheetFormatPr defaultColWidth="9" defaultRowHeight="18"/>
  <cols>
    <col min="1" max="2" width="2.59765625" style="42" customWidth="1"/>
    <col min="3" max="3" width="4.296875" style="42" customWidth="1"/>
    <col min="4" max="8" width="10.59765625" style="42" customWidth="1"/>
    <col min="9" max="9" width="7.59765625" style="42" customWidth="1"/>
    <col min="10" max="10" width="22.59765625" style="42" customWidth="1"/>
    <col min="11" max="11" width="20.59765625" style="42" customWidth="1"/>
    <col min="12" max="12" width="6.5" style="42" customWidth="1"/>
    <col min="13" max="13" width="2.59765625" style="42" customWidth="1"/>
    <col min="14" max="14" width="2.796875" style="42" customWidth="1"/>
    <col min="15" max="15" width="9" style="58"/>
    <col min="16" max="16" width="12.09765625" style="42" customWidth="1"/>
    <col min="17" max="17" width="30.59765625" style="53" customWidth="1"/>
    <col min="18" max="18" width="27" style="52" customWidth="1"/>
    <col min="19" max="16384" width="9" style="42"/>
  </cols>
  <sheetData>
    <row r="1" spans="2:18" ht="15">
      <c r="B1" s="60" t="s">
        <v>75</v>
      </c>
      <c r="O1" s="42"/>
      <c r="P1" s="219" t="s">
        <v>76</v>
      </c>
      <c r="Q1" s="219"/>
      <c r="R1" s="56"/>
    </row>
    <row r="2" spans="2:18" ht="15">
      <c r="B2" s="44"/>
      <c r="C2" s="45" t="s">
        <v>77</v>
      </c>
      <c r="D2" s="46"/>
      <c r="E2" s="46"/>
      <c r="F2" s="46"/>
      <c r="G2" s="46"/>
      <c r="H2" s="46"/>
      <c r="I2" s="46"/>
      <c r="J2" s="46"/>
      <c r="K2" s="61"/>
      <c r="L2" s="62"/>
      <c r="M2" s="47"/>
      <c r="O2" s="42"/>
      <c r="P2" s="78" t="s">
        <v>1</v>
      </c>
      <c r="Q2" s="48" t="s">
        <v>2</v>
      </c>
      <c r="R2" s="56"/>
    </row>
    <row r="3" spans="2:18" ht="15">
      <c r="B3" s="49"/>
      <c r="C3" s="42" t="s">
        <v>78</v>
      </c>
      <c r="D3" s="50"/>
      <c r="E3" s="50"/>
      <c r="F3" s="50"/>
      <c r="G3" s="50"/>
      <c r="H3" s="50"/>
      <c r="I3" s="50"/>
      <c r="J3" s="50"/>
      <c r="K3" s="63"/>
      <c r="L3" s="64"/>
      <c r="M3" s="51"/>
      <c r="O3" s="42"/>
      <c r="P3" s="57"/>
      <c r="Q3" s="55"/>
      <c r="R3" s="56"/>
    </row>
    <row r="4" spans="2:18" ht="15">
      <c r="B4" s="49"/>
      <c r="C4" s="42" t="s">
        <v>79</v>
      </c>
      <c r="D4" s="50"/>
      <c r="E4" s="50"/>
      <c r="F4" s="50"/>
      <c r="G4" s="50"/>
      <c r="H4" s="50"/>
      <c r="I4" s="50"/>
      <c r="J4" s="50"/>
      <c r="M4" s="51"/>
      <c r="O4" s="42"/>
      <c r="P4" s="57"/>
      <c r="Q4" s="55"/>
      <c r="R4" s="56"/>
    </row>
    <row r="5" spans="2:18" ht="19.5" customHeight="1">
      <c r="B5" s="49"/>
      <c r="D5" s="50"/>
      <c r="E5" s="50"/>
      <c r="F5" s="50"/>
      <c r="G5" s="50"/>
      <c r="H5" s="50"/>
      <c r="I5" s="220" t="s">
        <v>80</v>
      </c>
      <c r="J5" s="220"/>
      <c r="K5" s="221">
        <v>45383</v>
      </c>
      <c r="L5" s="221"/>
      <c r="M5" s="51"/>
      <c r="O5" s="42"/>
      <c r="P5" s="57" t="s">
        <v>4</v>
      </c>
      <c r="Q5" s="55" t="str">
        <f>IF(K5="","（エラー）未入力","（正常）入力済み")</f>
        <v>（正常）入力済み</v>
      </c>
      <c r="R5" s="56"/>
    </row>
    <row r="6" spans="2:18" ht="22.5" customHeight="1">
      <c r="B6" s="49"/>
      <c r="C6" s="222" t="s">
        <v>81</v>
      </c>
      <c r="D6" s="224" t="s">
        <v>82</v>
      </c>
      <c r="E6" s="225"/>
      <c r="F6" s="225"/>
      <c r="G6" s="226"/>
      <c r="H6" s="222" t="s">
        <v>83</v>
      </c>
      <c r="I6" s="222" t="s">
        <v>84</v>
      </c>
      <c r="J6" s="227" t="s">
        <v>85</v>
      </c>
      <c r="K6" s="227" t="s">
        <v>86</v>
      </c>
      <c r="L6" s="227" t="s">
        <v>87</v>
      </c>
      <c r="M6" s="51"/>
      <c r="O6" s="42"/>
      <c r="P6" s="54"/>
      <c r="Q6" s="55"/>
      <c r="R6" s="56"/>
    </row>
    <row r="7" spans="2:18" ht="22.5" customHeight="1">
      <c r="B7" s="49"/>
      <c r="C7" s="223"/>
      <c r="D7" s="79" t="s">
        <v>88</v>
      </c>
      <c r="E7" s="79" t="s">
        <v>89</v>
      </c>
      <c r="F7" s="79" t="s">
        <v>90</v>
      </c>
      <c r="G7" s="79" t="s">
        <v>91</v>
      </c>
      <c r="H7" s="223"/>
      <c r="I7" s="223"/>
      <c r="J7" s="228"/>
      <c r="K7" s="228"/>
      <c r="L7" s="228"/>
      <c r="M7" s="51"/>
      <c r="O7" s="42"/>
      <c r="P7" s="54"/>
      <c r="Q7" s="55"/>
      <c r="R7" s="56"/>
    </row>
    <row r="8" spans="2:18" ht="24.75" customHeight="1">
      <c r="B8" s="49"/>
      <c r="C8" s="79">
        <f>ROW()-7</f>
        <v>1</v>
      </c>
      <c r="D8" s="65" t="s">
        <v>111</v>
      </c>
      <c r="E8" s="66" t="s">
        <v>303</v>
      </c>
      <c r="F8" s="66" t="s">
        <v>304</v>
      </c>
      <c r="G8" s="67" t="s">
        <v>305</v>
      </c>
      <c r="H8" s="67"/>
      <c r="I8" s="68"/>
      <c r="J8" s="66" t="s">
        <v>306</v>
      </c>
      <c r="K8" s="66" t="s">
        <v>307</v>
      </c>
      <c r="L8" s="68" t="s">
        <v>308</v>
      </c>
      <c r="M8" s="51"/>
      <c r="O8" s="42"/>
      <c r="P8" s="57" t="s">
        <v>4</v>
      </c>
      <c r="Q8" s="55" t="str">
        <f>IF(D8&amp;E8&amp;G8&amp;J8&amp;K8="",
"（エラー）未入力",
IF(OR(D8="",E8="",G8="",J8="",K8=""),
IF(AND(H8&lt;&gt;"",D8&lt;&gt;""),
IF(AND(E8="",F8="",G8="",I8="",J8="",K8=""),"（正常）入力済み","（エラー）入力重複"),
"（エラー）一部未入力"),
IF(H8="","（正常）入力済み","（エラー）入力重複")))</f>
        <v>（正常）入力済み</v>
      </c>
      <c r="R8" s="69" t="s">
        <v>92</v>
      </c>
    </row>
    <row r="9" spans="2:18" ht="24.75" customHeight="1">
      <c r="B9" s="49"/>
      <c r="C9" s="79">
        <f t="shared" ref="C9:C37" si="0">ROW()-7</f>
        <v>2</v>
      </c>
      <c r="D9" s="66" t="s">
        <v>111</v>
      </c>
      <c r="E9" s="66" t="s">
        <v>303</v>
      </c>
      <c r="F9" s="66" t="s">
        <v>304</v>
      </c>
      <c r="G9" s="67" t="s">
        <v>309</v>
      </c>
      <c r="H9" s="67"/>
      <c r="I9" s="68"/>
      <c r="J9" s="66" t="s">
        <v>310</v>
      </c>
      <c r="K9" s="66" t="s">
        <v>311</v>
      </c>
      <c r="L9" s="68" t="s">
        <v>308</v>
      </c>
      <c r="M9" s="51"/>
      <c r="O9" s="42"/>
      <c r="P9" s="54" t="s">
        <v>10</v>
      </c>
      <c r="Q9" s="55" t="str">
        <f>IF(D9&amp;E9&amp;G9&amp;J9&amp;K9="",
"（複数入力）未入力",
IF(OR(D9="",E9="",G9="",J9="",K9=""),
IF(AND(H9&lt;&gt;"",D9&lt;&gt;""),
IF(AND(E9="",F9="",G9="",I9="",J9="",K9=""),"（正常）入力済み","（エラー）入力重複"),
"（エラー）一部未入力"),
IF(H9="","（正常）入力済み","（エラー）入力重複")))</f>
        <v>（正常）入力済み</v>
      </c>
      <c r="R9" s="69" t="s">
        <v>93</v>
      </c>
    </row>
    <row r="10" spans="2:18" ht="24.75" customHeight="1">
      <c r="B10" s="49"/>
      <c r="C10" s="79">
        <f t="shared" si="0"/>
        <v>3</v>
      </c>
      <c r="D10" s="66" t="s">
        <v>111</v>
      </c>
      <c r="E10" s="66" t="s">
        <v>303</v>
      </c>
      <c r="F10" s="66" t="s">
        <v>304</v>
      </c>
      <c r="G10" s="67" t="s">
        <v>312</v>
      </c>
      <c r="H10" s="67"/>
      <c r="I10" s="68"/>
      <c r="J10" s="66" t="s">
        <v>310</v>
      </c>
      <c r="K10" s="66" t="s">
        <v>311</v>
      </c>
      <c r="L10" s="68" t="s">
        <v>308</v>
      </c>
      <c r="M10" s="51"/>
      <c r="O10" s="42"/>
      <c r="P10" s="54" t="s">
        <v>10</v>
      </c>
      <c r="Q10" s="55" t="str">
        <f t="shared" ref="Q10:Q37" si="1">IF(D10&amp;E10&amp;G10&amp;J10&amp;K10="",
"（複数入力）未入力",
IF(OR(D10="",E10="",G10="",J10="",K10=""),
IF(AND(H10&lt;&gt;"",D10&lt;&gt;""),
IF(AND(E10="",F10="",G10="",I10="",J10="",K10=""),"（正常）入力済み","（エラー）入力重複"),
"（エラー）一部未入力"),
IF(H10="","（正常）入力済み","（エラー）入力重複")))</f>
        <v>（正常）入力済み</v>
      </c>
      <c r="R10" s="69" t="s">
        <v>94</v>
      </c>
    </row>
    <row r="11" spans="2:18" ht="24.75" customHeight="1">
      <c r="B11" s="49"/>
      <c r="C11" s="79">
        <f t="shared" si="0"/>
        <v>4</v>
      </c>
      <c r="D11" s="66" t="s">
        <v>111</v>
      </c>
      <c r="E11" s="66" t="s">
        <v>303</v>
      </c>
      <c r="F11" s="66" t="s">
        <v>304</v>
      </c>
      <c r="G11" s="67" t="s">
        <v>313</v>
      </c>
      <c r="H11" s="67"/>
      <c r="I11" s="68"/>
      <c r="J11" s="66" t="s">
        <v>314</v>
      </c>
      <c r="K11" s="66" t="s">
        <v>315</v>
      </c>
      <c r="L11" s="68" t="s">
        <v>308</v>
      </c>
      <c r="M11" s="51"/>
      <c r="O11" s="42"/>
      <c r="P11" s="54" t="s">
        <v>10</v>
      </c>
      <c r="Q11" s="55" t="str">
        <f t="shared" si="1"/>
        <v>（正常）入力済み</v>
      </c>
      <c r="R11" s="69" t="s">
        <v>95</v>
      </c>
    </row>
    <row r="12" spans="2:18" ht="24.75" customHeight="1">
      <c r="B12" s="49"/>
      <c r="C12" s="79">
        <f t="shared" si="0"/>
        <v>5</v>
      </c>
      <c r="D12" s="66" t="s">
        <v>111</v>
      </c>
      <c r="E12" s="66" t="s">
        <v>303</v>
      </c>
      <c r="F12" s="66" t="s">
        <v>316</v>
      </c>
      <c r="G12" s="67" t="s">
        <v>317</v>
      </c>
      <c r="H12" s="67"/>
      <c r="I12" s="68"/>
      <c r="J12" s="66" t="s">
        <v>318</v>
      </c>
      <c r="K12" s="66" t="s">
        <v>318</v>
      </c>
      <c r="L12" s="68" t="s">
        <v>308</v>
      </c>
      <c r="M12" s="51"/>
      <c r="O12" s="42"/>
      <c r="P12" s="54" t="s">
        <v>10</v>
      </c>
      <c r="Q12" s="55" t="str">
        <f t="shared" si="1"/>
        <v>（正常）入力済み</v>
      </c>
      <c r="R12" s="69" t="s">
        <v>96</v>
      </c>
    </row>
    <row r="13" spans="2:18" ht="24.75" customHeight="1">
      <c r="B13" s="49"/>
      <c r="C13" s="79">
        <f t="shared" si="0"/>
        <v>6</v>
      </c>
      <c r="D13" s="66" t="s">
        <v>111</v>
      </c>
      <c r="E13" s="66" t="s">
        <v>303</v>
      </c>
      <c r="F13" s="66" t="s">
        <v>316</v>
      </c>
      <c r="G13" s="67" t="s">
        <v>319</v>
      </c>
      <c r="H13" s="67"/>
      <c r="I13" s="68"/>
      <c r="J13" s="66" t="s">
        <v>318</v>
      </c>
      <c r="K13" s="66" t="s">
        <v>318</v>
      </c>
      <c r="L13" s="68" t="s">
        <v>308</v>
      </c>
      <c r="M13" s="51"/>
      <c r="O13" s="42"/>
      <c r="P13" s="54" t="s">
        <v>10</v>
      </c>
      <c r="Q13" s="55" t="str">
        <f t="shared" si="1"/>
        <v>（正常）入力済み</v>
      </c>
      <c r="R13" s="69" t="s">
        <v>97</v>
      </c>
    </row>
    <row r="14" spans="2:18" ht="24.75" customHeight="1">
      <c r="B14" s="49"/>
      <c r="C14" s="79">
        <f t="shared" si="0"/>
        <v>7</v>
      </c>
      <c r="D14" s="66" t="s">
        <v>111</v>
      </c>
      <c r="E14" s="66" t="s">
        <v>320</v>
      </c>
      <c r="F14" s="66" t="s">
        <v>321</v>
      </c>
      <c r="G14" s="67" t="s">
        <v>322</v>
      </c>
      <c r="H14" s="67"/>
      <c r="I14" s="68"/>
      <c r="J14" s="66" t="s">
        <v>318</v>
      </c>
      <c r="K14" s="66" t="s">
        <v>318</v>
      </c>
      <c r="L14" s="68" t="s">
        <v>308</v>
      </c>
      <c r="M14" s="51"/>
      <c r="O14" s="42"/>
      <c r="P14" s="54" t="s">
        <v>10</v>
      </c>
      <c r="Q14" s="55" t="str">
        <f t="shared" si="1"/>
        <v>（正常）入力済み</v>
      </c>
      <c r="R14" s="69" t="s">
        <v>98</v>
      </c>
    </row>
    <row r="15" spans="2:18" ht="24.75" customHeight="1">
      <c r="B15" s="49"/>
      <c r="C15" s="79">
        <f t="shared" si="0"/>
        <v>8</v>
      </c>
      <c r="D15" s="66" t="s">
        <v>111</v>
      </c>
      <c r="E15" s="66" t="s">
        <v>320</v>
      </c>
      <c r="F15" s="66" t="s">
        <v>321</v>
      </c>
      <c r="G15" s="67" t="s">
        <v>323</v>
      </c>
      <c r="H15" s="67"/>
      <c r="I15" s="68" t="s">
        <v>84</v>
      </c>
      <c r="J15" s="66" t="s">
        <v>318</v>
      </c>
      <c r="K15" s="66" t="s">
        <v>318</v>
      </c>
      <c r="L15" s="68" t="s">
        <v>308</v>
      </c>
      <c r="M15" s="51"/>
      <c r="O15" s="42"/>
      <c r="P15" s="54" t="s">
        <v>10</v>
      </c>
      <c r="Q15" s="55" t="str">
        <f t="shared" si="1"/>
        <v>（正常）入力済み</v>
      </c>
      <c r="R15" s="56"/>
    </row>
    <row r="16" spans="2:18" ht="24.75" customHeight="1">
      <c r="B16" s="49"/>
      <c r="C16" s="79">
        <f t="shared" si="0"/>
        <v>9</v>
      </c>
      <c r="D16" s="66" t="s">
        <v>111</v>
      </c>
      <c r="E16" s="66"/>
      <c r="F16" s="66"/>
      <c r="G16" s="67"/>
      <c r="H16" s="67" t="s">
        <v>324</v>
      </c>
      <c r="I16" s="68"/>
      <c r="J16" s="66"/>
      <c r="K16" s="66"/>
      <c r="L16" s="68"/>
      <c r="M16" s="51"/>
      <c r="O16" s="42"/>
      <c r="P16" s="54" t="s">
        <v>10</v>
      </c>
      <c r="Q16" s="55" t="str">
        <f t="shared" si="1"/>
        <v>（正常）入力済み</v>
      </c>
      <c r="R16" s="56"/>
    </row>
    <row r="17" spans="2:18" ht="24.75" customHeight="1">
      <c r="B17" s="49"/>
      <c r="C17" s="79">
        <f t="shared" si="0"/>
        <v>10</v>
      </c>
      <c r="D17" s="66"/>
      <c r="E17" s="66"/>
      <c r="F17" s="66"/>
      <c r="G17" s="67"/>
      <c r="H17" s="67"/>
      <c r="I17" s="68"/>
      <c r="J17" s="66"/>
      <c r="K17" s="66"/>
      <c r="L17" s="68"/>
      <c r="M17" s="51"/>
      <c r="O17" s="42"/>
      <c r="P17" s="54" t="s">
        <v>10</v>
      </c>
      <c r="Q17" s="55" t="str">
        <f t="shared" si="1"/>
        <v>（複数入力）未入力</v>
      </c>
      <c r="R17" s="56"/>
    </row>
    <row r="18" spans="2:18" ht="24.75" customHeight="1">
      <c r="B18" s="49"/>
      <c r="C18" s="79">
        <f t="shared" si="0"/>
        <v>11</v>
      </c>
      <c r="D18" s="66"/>
      <c r="E18" s="66"/>
      <c r="F18" s="66"/>
      <c r="G18" s="67"/>
      <c r="H18" s="67"/>
      <c r="I18" s="68"/>
      <c r="J18" s="66"/>
      <c r="K18" s="66"/>
      <c r="L18" s="68"/>
      <c r="M18" s="51"/>
      <c r="O18" s="42"/>
      <c r="P18" s="54" t="s">
        <v>10</v>
      </c>
      <c r="Q18" s="55" t="str">
        <f t="shared" si="1"/>
        <v>（複数入力）未入力</v>
      </c>
      <c r="R18" s="56"/>
    </row>
    <row r="19" spans="2:18" ht="24.75" customHeight="1">
      <c r="B19" s="49"/>
      <c r="C19" s="79">
        <f t="shared" si="0"/>
        <v>12</v>
      </c>
      <c r="D19" s="66"/>
      <c r="E19" s="66"/>
      <c r="F19" s="66"/>
      <c r="G19" s="67"/>
      <c r="H19" s="67"/>
      <c r="I19" s="68"/>
      <c r="J19" s="66"/>
      <c r="K19" s="66"/>
      <c r="L19" s="68"/>
      <c r="M19" s="51"/>
      <c r="O19" s="42"/>
      <c r="P19" s="54" t="s">
        <v>10</v>
      </c>
      <c r="Q19" s="55" t="str">
        <f t="shared" si="1"/>
        <v>（複数入力）未入力</v>
      </c>
      <c r="R19" s="56"/>
    </row>
    <row r="20" spans="2:18" ht="24.75" customHeight="1">
      <c r="B20" s="49"/>
      <c r="C20" s="79">
        <f t="shared" si="0"/>
        <v>13</v>
      </c>
      <c r="D20" s="66"/>
      <c r="E20" s="66"/>
      <c r="F20" s="66"/>
      <c r="G20" s="67"/>
      <c r="H20" s="67"/>
      <c r="I20" s="68"/>
      <c r="J20" s="66"/>
      <c r="K20" s="66"/>
      <c r="L20" s="68"/>
      <c r="M20" s="51"/>
      <c r="O20" s="42"/>
      <c r="P20" s="54" t="s">
        <v>10</v>
      </c>
      <c r="Q20" s="55" t="str">
        <f t="shared" si="1"/>
        <v>（複数入力）未入力</v>
      </c>
      <c r="R20" s="56"/>
    </row>
    <row r="21" spans="2:18" ht="24.75" customHeight="1">
      <c r="B21" s="49"/>
      <c r="C21" s="79">
        <f t="shared" si="0"/>
        <v>14</v>
      </c>
      <c r="D21" s="66"/>
      <c r="E21" s="66"/>
      <c r="F21" s="66"/>
      <c r="G21" s="67"/>
      <c r="H21" s="67"/>
      <c r="I21" s="68"/>
      <c r="J21" s="66"/>
      <c r="K21" s="66"/>
      <c r="L21" s="68"/>
      <c r="M21" s="51"/>
      <c r="O21" s="42"/>
      <c r="P21" s="54" t="s">
        <v>10</v>
      </c>
      <c r="Q21" s="55" t="str">
        <f t="shared" si="1"/>
        <v>（複数入力）未入力</v>
      </c>
      <c r="R21" s="56"/>
    </row>
    <row r="22" spans="2:18" ht="24.75" customHeight="1">
      <c r="B22" s="49"/>
      <c r="C22" s="79">
        <f t="shared" si="0"/>
        <v>15</v>
      </c>
      <c r="D22" s="66"/>
      <c r="E22" s="66"/>
      <c r="F22" s="66"/>
      <c r="G22" s="67"/>
      <c r="H22" s="67"/>
      <c r="I22" s="68"/>
      <c r="J22" s="66"/>
      <c r="K22" s="66"/>
      <c r="L22" s="68"/>
      <c r="M22" s="51"/>
      <c r="O22" s="42"/>
      <c r="P22" s="54" t="s">
        <v>10</v>
      </c>
      <c r="Q22" s="55" t="str">
        <f t="shared" si="1"/>
        <v>（複数入力）未入力</v>
      </c>
      <c r="R22" s="56"/>
    </row>
    <row r="23" spans="2:18" ht="24.75" customHeight="1">
      <c r="B23" s="49"/>
      <c r="C23" s="79">
        <f t="shared" si="0"/>
        <v>16</v>
      </c>
      <c r="D23" s="66"/>
      <c r="E23" s="66"/>
      <c r="F23" s="66"/>
      <c r="G23" s="67"/>
      <c r="H23" s="67"/>
      <c r="I23" s="68"/>
      <c r="J23" s="66"/>
      <c r="K23" s="66"/>
      <c r="L23" s="68"/>
      <c r="M23" s="51"/>
      <c r="O23" s="42"/>
      <c r="P23" s="54" t="s">
        <v>10</v>
      </c>
      <c r="Q23" s="55" t="str">
        <f t="shared" si="1"/>
        <v>（複数入力）未入力</v>
      </c>
      <c r="R23" s="56"/>
    </row>
    <row r="24" spans="2:18" ht="24.75" customHeight="1">
      <c r="B24" s="49"/>
      <c r="C24" s="79">
        <f t="shared" si="0"/>
        <v>17</v>
      </c>
      <c r="D24" s="66"/>
      <c r="E24" s="66"/>
      <c r="F24" s="66"/>
      <c r="G24" s="67"/>
      <c r="H24" s="67"/>
      <c r="I24" s="68"/>
      <c r="J24" s="66"/>
      <c r="K24" s="66"/>
      <c r="L24" s="68"/>
      <c r="M24" s="51"/>
      <c r="O24" s="42"/>
      <c r="P24" s="54" t="s">
        <v>10</v>
      </c>
      <c r="Q24" s="55" t="str">
        <f t="shared" si="1"/>
        <v>（複数入力）未入力</v>
      </c>
      <c r="R24" s="56"/>
    </row>
    <row r="25" spans="2:18" ht="24.75" customHeight="1">
      <c r="B25" s="49"/>
      <c r="C25" s="79">
        <f t="shared" si="0"/>
        <v>18</v>
      </c>
      <c r="D25" s="66"/>
      <c r="E25" s="66"/>
      <c r="F25" s="66"/>
      <c r="G25" s="67"/>
      <c r="H25" s="67"/>
      <c r="I25" s="68"/>
      <c r="J25" s="66"/>
      <c r="K25" s="66"/>
      <c r="L25" s="68"/>
      <c r="M25" s="51"/>
      <c r="O25" s="42"/>
      <c r="P25" s="54" t="s">
        <v>10</v>
      </c>
      <c r="Q25" s="55" t="str">
        <f t="shared" si="1"/>
        <v>（複数入力）未入力</v>
      </c>
      <c r="R25" s="56"/>
    </row>
    <row r="26" spans="2:18" ht="24.75" customHeight="1">
      <c r="B26" s="49"/>
      <c r="C26" s="79">
        <f t="shared" si="0"/>
        <v>19</v>
      </c>
      <c r="D26" s="66"/>
      <c r="E26" s="66"/>
      <c r="F26" s="66"/>
      <c r="G26" s="67"/>
      <c r="H26" s="67"/>
      <c r="I26" s="68"/>
      <c r="J26" s="66"/>
      <c r="K26" s="66"/>
      <c r="L26" s="68"/>
      <c r="M26" s="51"/>
      <c r="O26" s="42"/>
      <c r="P26" s="54" t="s">
        <v>10</v>
      </c>
      <c r="Q26" s="55" t="str">
        <f t="shared" si="1"/>
        <v>（複数入力）未入力</v>
      </c>
      <c r="R26" s="56"/>
    </row>
    <row r="27" spans="2:18" ht="24.75" customHeight="1">
      <c r="B27" s="49"/>
      <c r="C27" s="79">
        <f t="shared" si="0"/>
        <v>20</v>
      </c>
      <c r="D27" s="66"/>
      <c r="E27" s="66"/>
      <c r="F27" s="66"/>
      <c r="G27" s="67"/>
      <c r="H27" s="67"/>
      <c r="I27" s="68"/>
      <c r="J27" s="66"/>
      <c r="K27" s="66"/>
      <c r="L27" s="68"/>
      <c r="M27" s="51"/>
      <c r="O27" s="42"/>
      <c r="P27" s="54" t="s">
        <v>10</v>
      </c>
      <c r="Q27" s="55" t="str">
        <f t="shared" si="1"/>
        <v>（複数入力）未入力</v>
      </c>
      <c r="R27" s="56"/>
    </row>
    <row r="28" spans="2:18" ht="24.75" customHeight="1">
      <c r="B28" s="49"/>
      <c r="C28" s="79">
        <f t="shared" si="0"/>
        <v>21</v>
      </c>
      <c r="D28" s="66"/>
      <c r="E28" s="66"/>
      <c r="F28" s="66"/>
      <c r="G28" s="67"/>
      <c r="H28" s="67"/>
      <c r="I28" s="68"/>
      <c r="J28" s="66"/>
      <c r="K28" s="66"/>
      <c r="L28" s="68"/>
      <c r="M28" s="51"/>
      <c r="O28" s="42"/>
      <c r="P28" s="54" t="s">
        <v>10</v>
      </c>
      <c r="Q28" s="55" t="str">
        <f t="shared" si="1"/>
        <v>（複数入力）未入力</v>
      </c>
      <c r="R28" s="56"/>
    </row>
    <row r="29" spans="2:18" ht="24.75" customHeight="1">
      <c r="B29" s="49"/>
      <c r="C29" s="79">
        <f t="shared" si="0"/>
        <v>22</v>
      </c>
      <c r="D29" s="66"/>
      <c r="E29" s="66"/>
      <c r="F29" s="66"/>
      <c r="G29" s="67"/>
      <c r="H29" s="67"/>
      <c r="I29" s="68"/>
      <c r="J29" s="66"/>
      <c r="K29" s="66"/>
      <c r="L29" s="68"/>
      <c r="M29" s="51"/>
      <c r="O29" s="42"/>
      <c r="P29" s="54" t="s">
        <v>10</v>
      </c>
      <c r="Q29" s="55" t="str">
        <f t="shared" si="1"/>
        <v>（複数入力）未入力</v>
      </c>
      <c r="R29" s="56"/>
    </row>
    <row r="30" spans="2:18" ht="24.75" customHeight="1">
      <c r="B30" s="49"/>
      <c r="C30" s="79">
        <f t="shared" si="0"/>
        <v>23</v>
      </c>
      <c r="D30" s="66"/>
      <c r="E30" s="66"/>
      <c r="F30" s="66"/>
      <c r="G30" s="67"/>
      <c r="H30" s="67"/>
      <c r="I30" s="68"/>
      <c r="J30" s="66"/>
      <c r="K30" s="66"/>
      <c r="L30" s="68"/>
      <c r="M30" s="51"/>
      <c r="O30" s="42"/>
      <c r="P30" s="54" t="s">
        <v>10</v>
      </c>
      <c r="Q30" s="55" t="str">
        <f t="shared" si="1"/>
        <v>（複数入力）未入力</v>
      </c>
      <c r="R30" s="56"/>
    </row>
    <row r="31" spans="2:18" ht="24.75" customHeight="1">
      <c r="B31" s="49"/>
      <c r="C31" s="79">
        <f t="shared" si="0"/>
        <v>24</v>
      </c>
      <c r="D31" s="66"/>
      <c r="E31" s="66"/>
      <c r="F31" s="66"/>
      <c r="G31" s="67"/>
      <c r="H31" s="67"/>
      <c r="I31" s="68"/>
      <c r="J31" s="66"/>
      <c r="K31" s="66"/>
      <c r="L31" s="68"/>
      <c r="M31" s="51"/>
      <c r="O31" s="42"/>
      <c r="P31" s="54" t="s">
        <v>10</v>
      </c>
      <c r="Q31" s="55" t="str">
        <f t="shared" si="1"/>
        <v>（複数入力）未入力</v>
      </c>
      <c r="R31" s="56"/>
    </row>
    <row r="32" spans="2:18" ht="24.75" customHeight="1">
      <c r="B32" s="49"/>
      <c r="C32" s="79">
        <f t="shared" si="0"/>
        <v>25</v>
      </c>
      <c r="D32" s="66"/>
      <c r="E32" s="66"/>
      <c r="F32" s="66"/>
      <c r="G32" s="67"/>
      <c r="H32" s="67"/>
      <c r="I32" s="68"/>
      <c r="J32" s="66"/>
      <c r="K32" s="66"/>
      <c r="L32" s="68"/>
      <c r="M32" s="51"/>
      <c r="O32" s="42"/>
      <c r="P32" s="54" t="s">
        <v>10</v>
      </c>
      <c r="Q32" s="55" t="str">
        <f t="shared" si="1"/>
        <v>（複数入力）未入力</v>
      </c>
      <c r="R32" s="56"/>
    </row>
    <row r="33" spans="2:18" ht="24.75" customHeight="1">
      <c r="B33" s="49"/>
      <c r="C33" s="79">
        <f t="shared" si="0"/>
        <v>26</v>
      </c>
      <c r="D33" s="66"/>
      <c r="E33" s="66"/>
      <c r="F33" s="66"/>
      <c r="G33" s="67"/>
      <c r="H33" s="67"/>
      <c r="I33" s="68"/>
      <c r="J33" s="66"/>
      <c r="K33" s="66"/>
      <c r="L33" s="68"/>
      <c r="M33" s="51"/>
      <c r="O33" s="42"/>
      <c r="P33" s="54" t="s">
        <v>10</v>
      </c>
      <c r="Q33" s="55" t="str">
        <f t="shared" si="1"/>
        <v>（複数入力）未入力</v>
      </c>
      <c r="R33" s="56"/>
    </row>
    <row r="34" spans="2:18" ht="24.75" customHeight="1">
      <c r="B34" s="49"/>
      <c r="C34" s="79">
        <f t="shared" si="0"/>
        <v>27</v>
      </c>
      <c r="D34" s="66"/>
      <c r="E34" s="66"/>
      <c r="F34" s="66"/>
      <c r="G34" s="67"/>
      <c r="H34" s="67"/>
      <c r="I34" s="68"/>
      <c r="J34" s="66"/>
      <c r="K34" s="66"/>
      <c r="L34" s="68"/>
      <c r="M34" s="51"/>
      <c r="O34" s="42"/>
      <c r="P34" s="54" t="s">
        <v>10</v>
      </c>
      <c r="Q34" s="55" t="str">
        <f t="shared" si="1"/>
        <v>（複数入力）未入力</v>
      </c>
      <c r="R34" s="56"/>
    </row>
    <row r="35" spans="2:18" ht="24.75" customHeight="1">
      <c r="B35" s="49"/>
      <c r="C35" s="79">
        <f t="shared" si="0"/>
        <v>28</v>
      </c>
      <c r="D35" s="66"/>
      <c r="E35" s="66"/>
      <c r="F35" s="66"/>
      <c r="G35" s="67"/>
      <c r="H35" s="67"/>
      <c r="I35" s="68"/>
      <c r="J35" s="66"/>
      <c r="K35" s="66"/>
      <c r="L35" s="68"/>
      <c r="M35" s="51"/>
      <c r="O35" s="42"/>
      <c r="P35" s="54" t="s">
        <v>10</v>
      </c>
      <c r="Q35" s="55" t="str">
        <f t="shared" si="1"/>
        <v>（複数入力）未入力</v>
      </c>
      <c r="R35" s="56"/>
    </row>
    <row r="36" spans="2:18" ht="24.75" customHeight="1">
      <c r="B36" s="49"/>
      <c r="C36" s="79">
        <f t="shared" si="0"/>
        <v>29</v>
      </c>
      <c r="D36" s="66"/>
      <c r="E36" s="66"/>
      <c r="F36" s="66"/>
      <c r="G36" s="67"/>
      <c r="H36" s="67"/>
      <c r="I36" s="68"/>
      <c r="J36" s="66"/>
      <c r="K36" s="66"/>
      <c r="L36" s="68"/>
      <c r="M36" s="51"/>
      <c r="O36" s="42"/>
      <c r="P36" s="54" t="s">
        <v>10</v>
      </c>
      <c r="Q36" s="55" t="str">
        <f t="shared" si="1"/>
        <v>（複数入力）未入力</v>
      </c>
      <c r="R36" s="56"/>
    </row>
    <row r="37" spans="2:18" ht="24.75" customHeight="1">
      <c r="B37" s="49"/>
      <c r="C37" s="79">
        <f t="shared" si="0"/>
        <v>30</v>
      </c>
      <c r="D37" s="66"/>
      <c r="E37" s="66"/>
      <c r="F37" s="66"/>
      <c r="G37" s="67"/>
      <c r="H37" s="67"/>
      <c r="I37" s="68"/>
      <c r="J37" s="66"/>
      <c r="K37" s="66"/>
      <c r="L37" s="68"/>
      <c r="M37" s="51"/>
      <c r="O37" s="42"/>
      <c r="P37" s="54" t="s">
        <v>10</v>
      </c>
      <c r="Q37" s="55" t="str">
        <f t="shared" si="1"/>
        <v>（複数入力）未入力</v>
      </c>
      <c r="R37" s="56"/>
    </row>
    <row r="38" spans="2:18" ht="15">
      <c r="B38" s="49"/>
      <c r="C38" s="70" t="s">
        <v>99</v>
      </c>
      <c r="D38" s="71"/>
      <c r="E38" s="71"/>
      <c r="F38" s="72"/>
      <c r="G38" s="71"/>
      <c r="H38" s="71"/>
      <c r="I38" s="71"/>
      <c r="J38" s="71"/>
      <c r="K38" s="71"/>
      <c r="L38" s="73"/>
      <c r="M38" s="51"/>
      <c r="O38" s="42"/>
      <c r="P38" s="54"/>
      <c r="Q38" s="55"/>
      <c r="R38" s="56"/>
    </row>
    <row r="39" spans="2:18" ht="7.5" customHeight="1">
      <c r="B39" s="74"/>
      <c r="C39" s="75"/>
      <c r="D39" s="75"/>
      <c r="E39" s="75"/>
      <c r="F39" s="75"/>
      <c r="G39" s="75"/>
      <c r="H39" s="75"/>
      <c r="I39" s="75"/>
      <c r="J39" s="75"/>
      <c r="K39" s="75"/>
      <c r="L39" s="75"/>
      <c r="M39" s="76"/>
      <c r="O39" s="42"/>
    </row>
    <row r="40" spans="2:18" ht="15.75" customHeight="1">
      <c r="B40" s="77"/>
      <c r="C40" s="42" t="s">
        <v>100</v>
      </c>
      <c r="D40" s="50"/>
      <c r="E40" s="50"/>
      <c r="F40" s="50"/>
      <c r="G40" s="50"/>
      <c r="H40" s="50"/>
      <c r="I40" s="50"/>
      <c r="J40" s="50"/>
      <c r="K40" s="50"/>
      <c r="L40" s="50"/>
      <c r="M40" s="50"/>
      <c r="O40" s="42"/>
      <c r="P40" s="58"/>
    </row>
    <row r="41" spans="2:18">
      <c r="B41" s="41"/>
      <c r="O41" s="42"/>
      <c r="P41" s="58"/>
      <c r="Q41" s="59"/>
    </row>
    <row r="42" spans="2:18">
      <c r="B42" s="41"/>
      <c r="P42" s="58"/>
    </row>
    <row r="44" spans="2:18" hidden="1">
      <c r="C44" s="42" t="s">
        <v>101</v>
      </c>
    </row>
    <row r="45" spans="2:18" hidden="1">
      <c r="D45" s="42" t="str">
        <f>IF(COUNTIF(H8:H38,"無地番")&gt;0," 無地番","")&amp;IF(COUNTIF(H8:H38,"道")&gt;0," 道","")&amp;IF(COUNTIF(H8:H38,"水")&gt;0," 水","")</f>
        <v xml:space="preserve"> 道</v>
      </c>
      <c r="E45" s="42">
        <f>COUNTA(E8:E38)-1-(COUNTIF(I8:I38,"無地番")+COUNTIF(I8:I38,"道")+COUNTIF(I8:I38,"水"))</f>
        <v>7</v>
      </c>
    </row>
    <row r="46" spans="2:18" hidden="1">
      <c r="D46" s="42" t="str">
        <f>D8&amp;E8&amp;F8&amp;G8&amp;IF(I8="","","の一部")&amp;
IF(E45&gt;0,IF(COUNTA(E8:E38)&gt;1,"　外 "&amp;COUNTA(E8:E38)-1-(COUNTIF(I8:I38,"無地番")+COUNTIF(I8:I38,"道")+COUNTIF(I8:I38,"水"))&amp;" 筆",""),
"")&amp;
IF(OR(COUNTIF(D45,"*無地番*")&gt;0,COUNTIF(D45,"*道*")&gt;0,COUNTIF(D45,"*水*")&gt;0),D45,"")</f>
        <v>新宿区○○町○丁目○○番１　外 7 筆 道</v>
      </c>
    </row>
    <row r="48" spans="2:18" hidden="1">
      <c r="D48" s="43" t="s">
        <v>102</v>
      </c>
    </row>
    <row r="49" spans="4:17" hidden="1">
      <c r="D49" s="43" t="s">
        <v>103</v>
      </c>
      <c r="E49" s="43" t="s">
        <v>104</v>
      </c>
      <c r="F49" s="43" t="s">
        <v>84</v>
      </c>
    </row>
    <row r="50" spans="4:17" hidden="1">
      <c r="D50" s="52" t="s">
        <v>105</v>
      </c>
      <c r="E50" s="52" t="s">
        <v>106</v>
      </c>
      <c r="F50" s="52" t="s">
        <v>84</v>
      </c>
    </row>
    <row r="51" spans="4:17" hidden="1">
      <c r="D51" s="52" t="s">
        <v>107</v>
      </c>
      <c r="E51" s="52" t="s">
        <v>108</v>
      </c>
      <c r="O51" s="42"/>
      <c r="Q51" s="59"/>
    </row>
    <row r="52" spans="4:17" hidden="1">
      <c r="D52" s="52" t="s">
        <v>109</v>
      </c>
      <c r="E52" s="52" t="s">
        <v>110</v>
      </c>
    </row>
    <row r="53" spans="4:17" hidden="1">
      <c r="D53" s="52" t="s">
        <v>111</v>
      </c>
    </row>
    <row r="54" spans="4:17" hidden="1">
      <c r="D54" s="52" t="s">
        <v>112</v>
      </c>
    </row>
    <row r="55" spans="4:17" hidden="1">
      <c r="D55" s="52" t="s">
        <v>113</v>
      </c>
    </row>
    <row r="56" spans="4:17" hidden="1">
      <c r="D56" s="52" t="s">
        <v>114</v>
      </c>
    </row>
    <row r="57" spans="4:17" hidden="1">
      <c r="D57" s="52" t="s">
        <v>115</v>
      </c>
    </row>
    <row r="58" spans="4:17" hidden="1">
      <c r="D58" s="52" t="s">
        <v>116</v>
      </c>
    </row>
    <row r="59" spans="4:17" hidden="1">
      <c r="D59" s="52" t="s">
        <v>117</v>
      </c>
    </row>
    <row r="60" spans="4:17" hidden="1">
      <c r="D60" s="52" t="s">
        <v>118</v>
      </c>
    </row>
    <row r="61" spans="4:17" hidden="1">
      <c r="D61" s="52" t="s">
        <v>119</v>
      </c>
    </row>
    <row r="62" spans="4:17" hidden="1">
      <c r="D62" s="52" t="s">
        <v>120</v>
      </c>
    </row>
    <row r="63" spans="4:17" hidden="1">
      <c r="D63" s="52" t="s">
        <v>121</v>
      </c>
    </row>
    <row r="64" spans="4:17" hidden="1">
      <c r="D64" s="52" t="s">
        <v>122</v>
      </c>
    </row>
    <row r="65" spans="4:4" hidden="1">
      <c r="D65" s="52" t="s">
        <v>123</v>
      </c>
    </row>
    <row r="66" spans="4:4" hidden="1">
      <c r="D66" s="52" t="s">
        <v>124</v>
      </c>
    </row>
    <row r="67" spans="4:4" hidden="1">
      <c r="D67" s="52" t="s">
        <v>125</v>
      </c>
    </row>
    <row r="68" spans="4:4" hidden="1">
      <c r="D68" s="52" t="s">
        <v>126</v>
      </c>
    </row>
    <row r="69" spans="4:4" hidden="1">
      <c r="D69" s="52" t="s">
        <v>127</v>
      </c>
    </row>
    <row r="70" spans="4:4" hidden="1">
      <c r="D70" s="52" t="s">
        <v>128</v>
      </c>
    </row>
    <row r="71" spans="4:4" hidden="1">
      <c r="D71" s="52" t="s">
        <v>129</v>
      </c>
    </row>
    <row r="72" spans="4:4" hidden="1">
      <c r="D72" s="52" t="s">
        <v>130</v>
      </c>
    </row>
    <row r="73" spans="4:4" hidden="1">
      <c r="D73" s="52" t="s">
        <v>131</v>
      </c>
    </row>
    <row r="74" spans="4:4" hidden="1">
      <c r="D74" s="52" t="s">
        <v>132</v>
      </c>
    </row>
    <row r="75" spans="4:4" hidden="1">
      <c r="D75" s="52" t="s">
        <v>133</v>
      </c>
    </row>
    <row r="76" spans="4:4" hidden="1">
      <c r="D76" s="52" t="s">
        <v>134</v>
      </c>
    </row>
    <row r="77" spans="4:4" hidden="1">
      <c r="D77" s="52" t="s">
        <v>135</v>
      </c>
    </row>
    <row r="78" spans="4:4" hidden="1">
      <c r="D78" s="52" t="s">
        <v>136</v>
      </c>
    </row>
    <row r="79" spans="4:4" hidden="1">
      <c r="D79" s="52" t="s">
        <v>137</v>
      </c>
    </row>
    <row r="80" spans="4:4" hidden="1">
      <c r="D80" s="52" t="s">
        <v>138</v>
      </c>
    </row>
    <row r="81" spans="4:4" hidden="1">
      <c r="D81" s="52" t="s">
        <v>139</v>
      </c>
    </row>
    <row r="82" spans="4:4" hidden="1">
      <c r="D82" s="52" t="s">
        <v>140</v>
      </c>
    </row>
    <row r="83" spans="4:4" hidden="1">
      <c r="D83" s="52" t="s">
        <v>141</v>
      </c>
    </row>
    <row r="84" spans="4:4" hidden="1">
      <c r="D84" s="52" t="s">
        <v>142</v>
      </c>
    </row>
    <row r="85" spans="4:4" hidden="1">
      <c r="D85" s="52" t="s">
        <v>143</v>
      </c>
    </row>
    <row r="86" spans="4:4" hidden="1">
      <c r="D86" s="52" t="s">
        <v>144</v>
      </c>
    </row>
    <row r="87" spans="4:4" hidden="1">
      <c r="D87" s="52" t="s">
        <v>145</v>
      </c>
    </row>
    <row r="88" spans="4:4" hidden="1">
      <c r="D88" s="52" t="s">
        <v>146</v>
      </c>
    </row>
    <row r="89" spans="4:4" hidden="1">
      <c r="D89" s="52" t="s">
        <v>147</v>
      </c>
    </row>
    <row r="90" spans="4:4" hidden="1">
      <c r="D90" s="52" t="s">
        <v>148</v>
      </c>
    </row>
    <row r="91" spans="4:4" hidden="1">
      <c r="D91" s="52" t="s">
        <v>149</v>
      </c>
    </row>
    <row r="92" spans="4:4" hidden="1">
      <c r="D92" s="52" t="s">
        <v>150</v>
      </c>
    </row>
    <row r="93" spans="4:4" hidden="1">
      <c r="D93" s="52" t="s">
        <v>151</v>
      </c>
    </row>
    <row r="94" spans="4:4" hidden="1">
      <c r="D94" s="52" t="s">
        <v>152</v>
      </c>
    </row>
    <row r="95" spans="4:4" hidden="1">
      <c r="D95" s="52" t="s">
        <v>153</v>
      </c>
    </row>
    <row r="96" spans="4:4" hidden="1">
      <c r="D96" s="52" t="s">
        <v>154</v>
      </c>
    </row>
    <row r="97" spans="4:4" hidden="1">
      <c r="D97" s="52" t="s">
        <v>155</v>
      </c>
    </row>
    <row r="98" spans="4:4" hidden="1">
      <c r="D98" s="52" t="s">
        <v>156</v>
      </c>
    </row>
    <row r="99" spans="4:4" hidden="1">
      <c r="D99" s="52" t="s">
        <v>157</v>
      </c>
    </row>
    <row r="100" spans="4:4" hidden="1">
      <c r="D100" s="52" t="s">
        <v>158</v>
      </c>
    </row>
    <row r="101" spans="4:4" hidden="1">
      <c r="D101" s="52" t="s">
        <v>159</v>
      </c>
    </row>
    <row r="102" spans="4:4" hidden="1">
      <c r="D102" s="52" t="s">
        <v>160</v>
      </c>
    </row>
    <row r="103" spans="4:4" hidden="1">
      <c r="D103" s="52" t="s">
        <v>161</v>
      </c>
    </row>
    <row r="104" spans="4:4" hidden="1">
      <c r="D104" s="52" t="s">
        <v>162</v>
      </c>
    </row>
    <row r="105" spans="4:4" hidden="1">
      <c r="D105" s="52" t="s">
        <v>163</v>
      </c>
    </row>
    <row r="106" spans="4:4" hidden="1">
      <c r="D106" s="52" t="s">
        <v>164</v>
      </c>
    </row>
    <row r="107" spans="4:4" hidden="1">
      <c r="D107" s="52" t="s">
        <v>165</v>
      </c>
    </row>
    <row r="108" spans="4:4" hidden="1">
      <c r="D108" s="52" t="s">
        <v>166</v>
      </c>
    </row>
    <row r="109" spans="4:4" hidden="1">
      <c r="D109" s="52" t="s">
        <v>167</v>
      </c>
    </row>
    <row r="110" spans="4:4" hidden="1">
      <c r="D110" s="52" t="s">
        <v>168</v>
      </c>
    </row>
    <row r="111" spans="4:4" hidden="1">
      <c r="D111" s="52" t="s">
        <v>169</v>
      </c>
    </row>
  </sheetData>
  <mergeCells count="10">
    <mergeCell ref="P1:Q1"/>
    <mergeCell ref="I5:J5"/>
    <mergeCell ref="K5:L5"/>
    <mergeCell ref="C6:C7"/>
    <mergeCell ref="D6:G6"/>
    <mergeCell ref="H6:H7"/>
    <mergeCell ref="I6:I7"/>
    <mergeCell ref="J6:J7"/>
    <mergeCell ref="K6:K7"/>
    <mergeCell ref="L6:L7"/>
  </mergeCells>
  <phoneticPr fontId="19"/>
  <conditionalFormatting sqref="Q1:Q1048576">
    <cfRule type="containsText" dxfId="11" priority="1" operator="containsText" text="（正常）">
      <formula>NOT(ISERROR(SEARCH("（正常）",Q1)))</formula>
    </cfRule>
    <cfRule type="containsText" dxfId="10" priority="2" operator="containsText" text="（エラー）">
      <formula>NOT(ISERROR(SEARCH("（エラー）",Q1)))</formula>
    </cfRule>
    <cfRule type="containsText" dxfId="9" priority="3" operator="containsText" text="（注意）">
      <formula>NOT(ISERROR(SEARCH("（注意）",Q1)))</formula>
    </cfRule>
  </conditionalFormatting>
  <dataValidations count="4">
    <dataValidation type="list" allowBlank="1" showInputMessage="1" showErrorMessage="1" sqref="I8:I37" xr:uid="{D92ECCEF-6D4A-44F8-B184-50D72F21141E}">
      <formula1>$F$50</formula1>
    </dataValidation>
    <dataValidation type="list" allowBlank="1" showInputMessage="1" showErrorMessage="1" sqref="L8:L37" xr:uid="{38FAE6C3-E8A3-47AF-8B6C-D47265851C4B}">
      <formula1>"〇"</formula1>
    </dataValidation>
    <dataValidation type="list" allowBlank="1" showInputMessage="1" showErrorMessage="1" sqref="D8:D37" xr:uid="{37064D9F-0C15-4179-B409-723721CC9349}">
      <formula1>$D$50:$D$111</formula1>
    </dataValidation>
    <dataValidation type="list" allowBlank="1" showInputMessage="1" showErrorMessage="1" sqref="H8:H37" xr:uid="{513E8966-84FE-49A5-9516-C136D9D22E11}">
      <formula1>$E$50:$E$52</formula1>
    </dataValidation>
  </dataValidations>
  <printOptions horizontalCentered="1"/>
  <pageMargins left="0.19685039370078741" right="0.19685039370078741" top="0.19685039370078741" bottom="0.19685039370078741" header="0.19685039370078741" footer="0.19685039370078741"/>
  <pageSetup paperSize="9" scale="72" fitToHeight="0" orientation="portrait" r:id="rId1"/>
  <headerFooter>
    <oddFooter>&amp;C&amp;P / &amp;N ページ</oddFoot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DF5EA7-BCA6-4407-99DF-B51F6FEB4118}">
  <sheetPr codeName="Sheet14">
    <pageSetUpPr fitToPage="1"/>
  </sheetPr>
  <dimension ref="B1:AA28"/>
  <sheetViews>
    <sheetView showGridLines="0" zoomScaleNormal="100" zoomScaleSheetLayoutView="85" workbookViewId="0"/>
  </sheetViews>
  <sheetFormatPr defaultColWidth="9" defaultRowHeight="13.2" outlineLevelRow="1" outlineLevelCol="1"/>
  <cols>
    <col min="1" max="2" width="2.59765625" style="89" customWidth="1"/>
    <col min="3" max="3" width="6.69921875" style="89" customWidth="1"/>
    <col min="4" max="4" width="6.69921875" style="89" bestFit="1" customWidth="1"/>
    <col min="5" max="5" width="8.69921875" style="89" customWidth="1"/>
    <col min="6" max="6" width="35.59765625" style="89" customWidth="1"/>
    <col min="7" max="7" width="35.59765625" style="89" hidden="1" customWidth="1" outlineLevel="1"/>
    <col min="8" max="8" width="30.19921875" style="89" customWidth="1" collapsed="1"/>
    <col min="9" max="9" width="22.59765625" style="89" customWidth="1"/>
    <col min="10" max="10" width="6.69921875" style="89" customWidth="1"/>
    <col min="11" max="11" width="8.69921875" style="89" customWidth="1"/>
    <col min="12" max="12" width="20" style="89" customWidth="1"/>
    <col min="13" max="14" width="2.59765625" style="89" customWidth="1"/>
    <col min="15" max="15" width="2.796875" style="89" customWidth="1"/>
    <col min="16" max="16" width="8.59765625" style="89" hidden="1" customWidth="1"/>
    <col min="17" max="17" width="13.296875" style="137" customWidth="1"/>
    <col min="18" max="18" width="30.59765625" style="106" customWidth="1"/>
    <col min="19" max="19" width="139.59765625" style="89" customWidth="1"/>
    <col min="20" max="20" width="9" style="89"/>
    <col min="21" max="21" width="0" style="89" hidden="1" customWidth="1"/>
    <col min="22" max="22" width="22.796875" style="89" hidden="1" customWidth="1"/>
    <col min="23" max="26" width="0" style="89" hidden="1" customWidth="1"/>
    <col min="27" max="16384" width="9" style="89"/>
  </cols>
  <sheetData>
    <row r="1" spans="2:27" ht="18">
      <c r="B1" s="88" t="s">
        <v>170</v>
      </c>
      <c r="C1" s="88"/>
      <c r="H1" s="90"/>
      <c r="K1" s="91"/>
      <c r="Q1" s="243" t="s">
        <v>76</v>
      </c>
      <c r="R1" s="243"/>
      <c r="S1" s="244"/>
      <c r="U1" s="92" t="s">
        <v>102</v>
      </c>
    </row>
    <row r="2" spans="2:27" ht="15" customHeight="1">
      <c r="B2" s="93"/>
      <c r="C2" s="94" t="s">
        <v>171</v>
      </c>
      <c r="D2" s="95"/>
      <c r="E2" s="96"/>
      <c r="F2" s="96"/>
      <c r="G2" s="96"/>
      <c r="H2" s="96"/>
      <c r="I2" s="96"/>
      <c r="J2" s="96"/>
      <c r="K2" s="96"/>
      <c r="L2" s="96"/>
      <c r="M2" s="97"/>
      <c r="Q2" s="98" t="s">
        <v>1</v>
      </c>
      <c r="R2" s="99" t="s">
        <v>2</v>
      </c>
      <c r="S2" s="244"/>
      <c r="U2" s="92" t="s">
        <v>49</v>
      </c>
      <c r="V2" s="92" t="s">
        <v>50</v>
      </c>
      <c r="W2" s="92" t="s">
        <v>51</v>
      </c>
      <c r="X2" s="92" t="s">
        <v>52</v>
      </c>
      <c r="Y2" s="92" t="s">
        <v>53</v>
      </c>
      <c r="Z2" s="92" t="s">
        <v>54</v>
      </c>
      <c r="AA2" s="92"/>
    </row>
    <row r="3" spans="2:27" ht="15" customHeight="1">
      <c r="B3" s="100"/>
      <c r="C3" s="89" t="s">
        <v>172</v>
      </c>
      <c r="D3" s="101"/>
      <c r="E3" s="102"/>
      <c r="F3" s="102"/>
      <c r="G3" s="102"/>
      <c r="H3" s="102"/>
      <c r="I3" s="102"/>
      <c r="J3" s="102"/>
      <c r="K3" s="102"/>
      <c r="L3" s="102"/>
      <c r="M3" s="103"/>
      <c r="Q3" s="98"/>
      <c r="R3" s="99"/>
      <c r="S3" s="104"/>
      <c r="U3" s="105" t="s">
        <v>55</v>
      </c>
      <c r="V3" s="105" t="s">
        <v>56</v>
      </c>
      <c r="W3" s="105" t="s">
        <v>57</v>
      </c>
      <c r="X3" s="105" t="s">
        <v>58</v>
      </c>
      <c r="Y3" s="105" t="s">
        <v>59</v>
      </c>
      <c r="Z3" s="105" t="s">
        <v>60</v>
      </c>
      <c r="AA3" s="105"/>
    </row>
    <row r="4" spans="2:27" ht="15" customHeight="1">
      <c r="B4" s="100"/>
      <c r="C4" s="89" t="s">
        <v>173</v>
      </c>
      <c r="D4" s="102"/>
      <c r="E4" s="102"/>
      <c r="F4" s="102"/>
      <c r="G4" s="102"/>
      <c r="H4" s="102"/>
      <c r="I4" s="102"/>
      <c r="J4" s="102"/>
      <c r="K4" s="102"/>
      <c r="L4" s="102"/>
      <c r="M4" s="103"/>
      <c r="O4" s="102"/>
      <c r="P4" s="102"/>
      <c r="Q4" s="102"/>
      <c r="U4" s="105" t="s">
        <v>61</v>
      </c>
      <c r="V4" s="105" t="s">
        <v>62</v>
      </c>
      <c r="W4" s="105"/>
      <c r="X4" s="105"/>
      <c r="Y4" s="105" t="s">
        <v>63</v>
      </c>
      <c r="Z4" s="105" t="s">
        <v>64</v>
      </c>
      <c r="AA4" s="105"/>
    </row>
    <row r="5" spans="2:27" ht="15" customHeight="1">
      <c r="B5" s="100"/>
      <c r="C5" s="229" t="s">
        <v>174</v>
      </c>
      <c r="D5" s="245" t="s">
        <v>175</v>
      </c>
      <c r="E5" s="246"/>
      <c r="F5" s="249" t="s">
        <v>176</v>
      </c>
      <c r="G5" s="249" t="s">
        <v>177</v>
      </c>
      <c r="H5" s="249" t="s">
        <v>178</v>
      </c>
      <c r="I5" s="250" t="s">
        <v>179</v>
      </c>
      <c r="J5" s="250"/>
      <c r="K5" s="250"/>
      <c r="L5" s="246"/>
      <c r="M5" s="103"/>
      <c r="Q5" s="107"/>
      <c r="R5" s="108"/>
      <c r="S5" s="109"/>
      <c r="U5" s="105" t="s">
        <v>65</v>
      </c>
      <c r="V5" s="105"/>
      <c r="W5" s="105"/>
      <c r="X5" s="105"/>
      <c r="Y5" s="105" t="s">
        <v>66</v>
      </c>
      <c r="Z5" s="105" t="s">
        <v>67</v>
      </c>
      <c r="AA5" s="105"/>
    </row>
    <row r="6" spans="2:27" ht="18">
      <c r="B6" s="100"/>
      <c r="C6" s="231"/>
      <c r="D6" s="247"/>
      <c r="E6" s="248"/>
      <c r="F6" s="249"/>
      <c r="G6" s="249"/>
      <c r="H6" s="249"/>
      <c r="I6" s="246" t="s">
        <v>180</v>
      </c>
      <c r="J6" s="251" t="s">
        <v>175</v>
      </c>
      <c r="K6" s="252"/>
      <c r="L6" s="229" t="s">
        <v>181</v>
      </c>
      <c r="M6" s="103"/>
      <c r="Q6" s="107"/>
      <c r="R6" s="108"/>
      <c r="S6" s="109"/>
      <c r="U6" s="105"/>
      <c r="V6" s="105"/>
      <c r="W6" s="105"/>
      <c r="X6" s="105"/>
      <c r="Y6" s="105"/>
      <c r="Z6" s="105" t="s">
        <v>68</v>
      </c>
      <c r="AA6" s="105"/>
    </row>
    <row r="7" spans="2:27" ht="18">
      <c r="B7" s="100"/>
      <c r="C7" s="110"/>
      <c r="D7" s="111" t="s">
        <v>182</v>
      </c>
      <c r="E7" s="112" t="s">
        <v>183</v>
      </c>
      <c r="F7" s="249"/>
      <c r="G7" s="249"/>
      <c r="H7" s="249"/>
      <c r="I7" s="248"/>
      <c r="J7" s="111" t="s">
        <v>182</v>
      </c>
      <c r="K7" s="112" t="s">
        <v>183</v>
      </c>
      <c r="L7" s="231"/>
      <c r="M7" s="103"/>
      <c r="Q7" s="107"/>
      <c r="R7" s="108"/>
      <c r="S7" s="109"/>
      <c r="U7" s="105"/>
      <c r="V7" s="105"/>
      <c r="W7" s="105"/>
      <c r="X7" s="105"/>
      <c r="Y7" s="105"/>
      <c r="Z7" s="105" t="s">
        <v>69</v>
      </c>
      <c r="AA7" s="105"/>
    </row>
    <row r="8" spans="2:27" ht="18" hidden="1" outlineLevel="1">
      <c r="B8" s="100"/>
      <c r="C8" s="229" t="s">
        <v>184</v>
      </c>
      <c r="D8" s="113"/>
      <c r="E8" s="114"/>
      <c r="F8" s="232"/>
      <c r="G8" s="233"/>
      <c r="H8" s="233"/>
      <c r="I8" s="233"/>
      <c r="J8" s="233"/>
      <c r="K8" s="233"/>
      <c r="L8" s="234"/>
      <c r="M8" s="103"/>
      <c r="Q8" s="107" t="s">
        <v>17</v>
      </c>
      <c r="R8" s="108" t="str">
        <f>IF(COUNTA(D8,E8,D10,E10,F8)=0,"未入力",IF(COUNTA(D8,E8,D10,E10,F8)&lt;5,"一部未入力","すべて入力"))</f>
        <v>未入力</v>
      </c>
      <c r="S8" s="89" t="s">
        <v>185</v>
      </c>
      <c r="U8" s="105"/>
      <c r="V8" s="105"/>
      <c r="W8" s="105"/>
      <c r="X8" s="105"/>
      <c r="Y8" s="105"/>
      <c r="Z8" s="105" t="s">
        <v>70</v>
      </c>
      <c r="AA8" s="105"/>
    </row>
    <row r="9" spans="2:27" ht="18" hidden="1" outlineLevel="1">
      <c r="B9" s="100"/>
      <c r="C9" s="230"/>
      <c r="D9" s="241" t="s">
        <v>186</v>
      </c>
      <c r="E9" s="242"/>
      <c r="F9" s="235"/>
      <c r="G9" s="236"/>
      <c r="H9" s="236"/>
      <c r="I9" s="236"/>
      <c r="J9" s="236"/>
      <c r="K9" s="236"/>
      <c r="L9" s="237"/>
      <c r="M9" s="103"/>
      <c r="Q9" s="107"/>
      <c r="R9" s="108"/>
      <c r="U9" s="105"/>
      <c r="V9" s="105"/>
      <c r="W9" s="105"/>
      <c r="X9" s="105"/>
      <c r="Y9" s="105"/>
      <c r="Z9" s="105" t="s">
        <v>71</v>
      </c>
      <c r="AA9" s="105"/>
    </row>
    <row r="10" spans="2:27" ht="18" hidden="1" outlineLevel="1">
      <c r="B10" s="100"/>
      <c r="C10" s="231"/>
      <c r="D10" s="113"/>
      <c r="E10" s="114"/>
      <c r="F10" s="238"/>
      <c r="G10" s="239"/>
      <c r="H10" s="239"/>
      <c r="I10" s="239"/>
      <c r="J10" s="239"/>
      <c r="K10" s="239"/>
      <c r="L10" s="240"/>
      <c r="M10" s="103"/>
      <c r="Q10" s="107"/>
      <c r="R10" s="108"/>
      <c r="U10" s="105"/>
      <c r="V10" s="105"/>
      <c r="W10" s="105"/>
      <c r="X10" s="105"/>
      <c r="Y10" s="105"/>
      <c r="Z10" s="105" t="s">
        <v>72</v>
      </c>
      <c r="AA10" s="105"/>
    </row>
    <row r="11" spans="2:27" ht="26.4" collapsed="1">
      <c r="B11" s="100"/>
      <c r="C11" s="115">
        <f>ROW()-10</f>
        <v>1</v>
      </c>
      <c r="D11" s="116">
        <v>1930</v>
      </c>
      <c r="E11" s="117" t="s">
        <v>249</v>
      </c>
      <c r="F11" s="118" t="s">
        <v>250</v>
      </c>
      <c r="G11" s="119"/>
      <c r="H11" s="120" t="s">
        <v>269</v>
      </c>
      <c r="I11" s="121" t="s">
        <v>270</v>
      </c>
      <c r="J11" s="122" t="s">
        <v>271</v>
      </c>
      <c r="K11" s="123" t="s">
        <v>272</v>
      </c>
      <c r="L11" s="124" t="s">
        <v>273</v>
      </c>
      <c r="M11" s="103"/>
      <c r="P11" s="89" t="str">
        <f>IF(COUNTIF(I11,"*航空写真*")+COUNTIF(I11,"*住宅地図*")+COUNTIF(I11,"*地形図*")&gt;0,"入力必須","入力不要")</f>
        <v>入力必須</v>
      </c>
      <c r="Q11" s="125" t="s">
        <v>4</v>
      </c>
      <c r="R11" s="108" t="str">
        <f>IF(COUNTA(D11:F11,H11:I11)=5,IF(AND(P11="入力必須",OR(J11="",K11="",L11="")),"（エラー）年代又は出展が未入力","（正常）入力済み"),IF(COUNTA(D11:F11,H11:I11)=0,"（エラー）未入力","（エラー）一部未入力"))</f>
        <v>（正常）入力済み</v>
      </c>
      <c r="S11" s="89" t="s">
        <v>187</v>
      </c>
      <c r="U11" s="105"/>
      <c r="V11" s="105"/>
      <c r="W11" s="105"/>
      <c r="X11" s="105"/>
      <c r="Y11" s="105"/>
      <c r="Z11" s="105" t="s">
        <v>73</v>
      </c>
      <c r="AA11" s="105"/>
    </row>
    <row r="12" spans="2:27" ht="39.6">
      <c r="B12" s="100"/>
      <c r="C12" s="115">
        <f t="shared" ref="C12:C25" si="0">ROW()-10</f>
        <v>2</v>
      </c>
      <c r="D12" s="122">
        <v>1940</v>
      </c>
      <c r="E12" s="123" t="s">
        <v>251</v>
      </c>
      <c r="F12" s="119" t="s">
        <v>252</v>
      </c>
      <c r="G12" s="119"/>
      <c r="H12" s="126" t="s">
        <v>269</v>
      </c>
      <c r="I12" s="127" t="s">
        <v>274</v>
      </c>
      <c r="J12" s="122" t="s">
        <v>275</v>
      </c>
      <c r="K12" s="123" t="s">
        <v>276</v>
      </c>
      <c r="L12" s="124" t="s">
        <v>277</v>
      </c>
      <c r="M12" s="103"/>
      <c r="P12" s="89" t="str">
        <f>IF(COUNTIF(I12,"*航空写真*")+COUNTIF(I12,"*住宅地図*")+COUNTIF(I12,"*地形図*")&gt;0,"入力必須","入力不要")</f>
        <v>入力必須</v>
      </c>
      <c r="Q12" s="107" t="s">
        <v>188</v>
      </c>
      <c r="R12" s="108" t="str">
        <f>IF(COUNTA(D12:F12,H12:I12)=5,IF(D12-D11&gt;=20,"（エラー）一つ上の年代から20年以上経過",IF(AND(P12="入力必須",OR(J12="",K12="",L12="")),"（エラー）年代又は出展が未入力","（正常）入力済み")),IF(COUNTA(D12:F12,H12:I12)=0,"（複数入力）未入力","（エラー）一部未入力"))</f>
        <v>（正常）入力済み</v>
      </c>
      <c r="S12" s="89" t="s">
        <v>189</v>
      </c>
      <c r="U12" s="105"/>
      <c r="V12" s="105"/>
      <c r="W12" s="105"/>
      <c r="X12" s="105"/>
      <c r="Y12" s="105"/>
      <c r="Z12" s="105" t="s">
        <v>74</v>
      </c>
      <c r="AA12" s="105"/>
    </row>
    <row r="13" spans="2:27" ht="66">
      <c r="B13" s="100"/>
      <c r="C13" s="115">
        <f t="shared" si="0"/>
        <v>3</v>
      </c>
      <c r="D13" s="122">
        <v>1950</v>
      </c>
      <c r="E13" s="123" t="s">
        <v>253</v>
      </c>
      <c r="F13" s="119" t="s">
        <v>254</v>
      </c>
      <c r="G13" s="119"/>
      <c r="H13" s="126" t="s">
        <v>278</v>
      </c>
      <c r="I13" s="127" t="s">
        <v>279</v>
      </c>
      <c r="J13" s="122" t="s">
        <v>280</v>
      </c>
      <c r="K13" s="123" t="s">
        <v>281</v>
      </c>
      <c r="L13" s="124" t="s">
        <v>282</v>
      </c>
      <c r="M13" s="103"/>
      <c r="P13" s="89" t="str">
        <f>IF(COUNTIF(I13,"*航空写真*")+COUNTIF(I13,"*住宅地図*")+COUNTIF(I13,"*地形図*")&gt;0,"入力必須","入力不要")</f>
        <v>入力必須</v>
      </c>
      <c r="Q13" s="107" t="s">
        <v>188</v>
      </c>
      <c r="R13" s="108" t="str">
        <f t="shared" ref="R13:R25" si="1">IF(COUNTA(D13:F13,H13:I13)=5,IF(D13-D12&gt;=20,"（エラー）一つ上の年代から20年以上経過",IF(AND(P13="入力必須",OR(J13="",K13="",L13="")),"（エラー）年代又は出展が未入力","（正常）入力済み")),IF(COUNTA(D13:F13,H13:I13)=0,"（複数入力）未入力","（エラー）一部未入力"))</f>
        <v>（正常）入力済み</v>
      </c>
      <c r="S13" s="89" t="s">
        <v>190</v>
      </c>
      <c r="U13" s="105"/>
      <c r="V13" s="105"/>
      <c r="W13" s="105"/>
      <c r="X13" s="105"/>
      <c r="Y13" s="105"/>
      <c r="Z13" s="105"/>
      <c r="AA13" s="105"/>
    </row>
    <row r="14" spans="2:27" ht="26.4">
      <c r="B14" s="100"/>
      <c r="C14" s="115">
        <f t="shared" si="0"/>
        <v>4</v>
      </c>
      <c r="D14" s="122">
        <v>1960</v>
      </c>
      <c r="E14" s="123" t="s">
        <v>255</v>
      </c>
      <c r="F14" s="119" t="s">
        <v>256</v>
      </c>
      <c r="G14" s="119"/>
      <c r="H14" s="126" t="s">
        <v>278</v>
      </c>
      <c r="I14" s="127" t="s">
        <v>283</v>
      </c>
      <c r="J14" s="122" t="s">
        <v>284</v>
      </c>
      <c r="K14" s="123" t="s">
        <v>285</v>
      </c>
      <c r="L14" s="124" t="s">
        <v>286</v>
      </c>
      <c r="M14" s="103"/>
      <c r="P14" s="89" t="str">
        <f>IF(COUNTIF(I14,"*航空写真*")+COUNTIF(I14,"*住宅地図*")+COUNTIF(I14,"*地形図*")&gt;0,"入力必須","入力不要")</f>
        <v>入力必須</v>
      </c>
      <c r="Q14" s="107" t="s">
        <v>188</v>
      </c>
      <c r="R14" s="108" t="str">
        <f t="shared" si="1"/>
        <v>（正常）入力済み</v>
      </c>
      <c r="S14" s="89" t="s">
        <v>191</v>
      </c>
    </row>
    <row r="15" spans="2:27" ht="39.6">
      <c r="B15" s="100"/>
      <c r="C15" s="115">
        <f t="shared" si="0"/>
        <v>5</v>
      </c>
      <c r="D15" s="122">
        <v>1970</v>
      </c>
      <c r="E15" s="123" t="s">
        <v>257</v>
      </c>
      <c r="F15" s="119" t="s">
        <v>258</v>
      </c>
      <c r="G15" s="119"/>
      <c r="H15" s="126" t="s">
        <v>278</v>
      </c>
      <c r="I15" s="127" t="s">
        <v>74</v>
      </c>
      <c r="J15" s="122" t="s">
        <v>287</v>
      </c>
      <c r="K15" s="123" t="s">
        <v>257</v>
      </c>
      <c r="L15" s="124" t="s">
        <v>288</v>
      </c>
      <c r="M15" s="103"/>
      <c r="P15" s="89" t="str">
        <f t="shared" ref="P15:P26" si="2">IF(COUNTIF(I15,"*航空写真*")+COUNTIF(I15,"*住宅地図*")+COUNTIF(I15,"*地形図*")&gt;0,"入力必須","入力不要")</f>
        <v>入力必須</v>
      </c>
      <c r="Q15" s="107" t="s">
        <v>188</v>
      </c>
      <c r="R15" s="108" t="str">
        <f t="shared" si="1"/>
        <v>（正常）入力済み</v>
      </c>
      <c r="S15" s="89" t="s">
        <v>192</v>
      </c>
    </row>
    <row r="16" spans="2:27" ht="52.8">
      <c r="B16" s="100"/>
      <c r="C16" s="115">
        <f t="shared" si="0"/>
        <v>6</v>
      </c>
      <c r="D16" s="122">
        <v>1980</v>
      </c>
      <c r="E16" s="123" t="s">
        <v>259</v>
      </c>
      <c r="F16" s="119" t="s">
        <v>260</v>
      </c>
      <c r="G16" s="119"/>
      <c r="H16" s="126" t="s">
        <v>278</v>
      </c>
      <c r="I16" s="127" t="s">
        <v>289</v>
      </c>
      <c r="J16" s="122" t="s">
        <v>290</v>
      </c>
      <c r="K16" s="123" t="s">
        <v>291</v>
      </c>
      <c r="L16" s="124" t="s">
        <v>286</v>
      </c>
      <c r="M16" s="103"/>
      <c r="P16" s="89" t="str">
        <f t="shared" si="2"/>
        <v>入力必須</v>
      </c>
      <c r="Q16" s="107" t="s">
        <v>188</v>
      </c>
      <c r="R16" s="108" t="str">
        <f t="shared" si="1"/>
        <v>（正常）入力済み</v>
      </c>
      <c r="S16" s="89" t="s">
        <v>193</v>
      </c>
    </row>
    <row r="17" spans="2:19" ht="26.4">
      <c r="B17" s="100"/>
      <c r="C17" s="115">
        <f t="shared" si="0"/>
        <v>7</v>
      </c>
      <c r="D17" s="122">
        <v>1990</v>
      </c>
      <c r="E17" s="123" t="s">
        <v>261</v>
      </c>
      <c r="F17" s="119" t="s">
        <v>262</v>
      </c>
      <c r="G17" s="119"/>
      <c r="H17" s="126" t="s">
        <v>278</v>
      </c>
      <c r="I17" s="127" t="s">
        <v>74</v>
      </c>
      <c r="J17" s="122" t="s">
        <v>292</v>
      </c>
      <c r="K17" s="123" t="s">
        <v>257</v>
      </c>
      <c r="L17" s="124" t="s">
        <v>288</v>
      </c>
      <c r="M17" s="103"/>
      <c r="P17" s="89" t="str">
        <f t="shared" si="2"/>
        <v>入力必須</v>
      </c>
      <c r="Q17" s="107" t="s">
        <v>188</v>
      </c>
      <c r="R17" s="108" t="str">
        <f t="shared" si="1"/>
        <v>（正常）入力済み</v>
      </c>
      <c r="S17" s="89" t="s">
        <v>194</v>
      </c>
    </row>
    <row r="18" spans="2:19" ht="26.4">
      <c r="B18" s="100"/>
      <c r="C18" s="115">
        <f t="shared" si="0"/>
        <v>8</v>
      </c>
      <c r="D18" s="122">
        <v>2000</v>
      </c>
      <c r="E18" s="123" t="s">
        <v>263</v>
      </c>
      <c r="F18" s="119" t="s">
        <v>264</v>
      </c>
      <c r="G18" s="119"/>
      <c r="H18" s="126" t="s">
        <v>278</v>
      </c>
      <c r="I18" s="127" t="s">
        <v>293</v>
      </c>
      <c r="J18" s="122" t="s">
        <v>294</v>
      </c>
      <c r="K18" s="123" t="s">
        <v>295</v>
      </c>
      <c r="L18" s="124" t="s">
        <v>296</v>
      </c>
      <c r="M18" s="103"/>
      <c r="P18" s="89" t="str">
        <f t="shared" si="2"/>
        <v>入力必須</v>
      </c>
      <c r="Q18" s="107" t="s">
        <v>188</v>
      </c>
      <c r="R18" s="108" t="str">
        <f t="shared" si="1"/>
        <v>（正常）入力済み</v>
      </c>
      <c r="S18" s="89" t="s">
        <v>195</v>
      </c>
    </row>
    <row r="19" spans="2:19" ht="26.4">
      <c r="B19" s="100"/>
      <c r="C19" s="115">
        <f t="shared" si="0"/>
        <v>9</v>
      </c>
      <c r="D19" s="122">
        <v>2010</v>
      </c>
      <c r="E19" s="123" t="s">
        <v>265</v>
      </c>
      <c r="F19" s="119" t="s">
        <v>266</v>
      </c>
      <c r="G19" s="119"/>
      <c r="H19" s="126" t="s">
        <v>278</v>
      </c>
      <c r="I19" s="127" t="s">
        <v>293</v>
      </c>
      <c r="J19" s="122" t="s">
        <v>297</v>
      </c>
      <c r="K19" s="123" t="s">
        <v>298</v>
      </c>
      <c r="L19" s="124" t="s">
        <v>296</v>
      </c>
      <c r="M19" s="103"/>
      <c r="P19" s="89" t="str">
        <f t="shared" si="2"/>
        <v>入力必須</v>
      </c>
      <c r="Q19" s="107" t="s">
        <v>188</v>
      </c>
      <c r="R19" s="108" t="str">
        <f t="shared" si="1"/>
        <v>（正常）入力済み</v>
      </c>
      <c r="S19" s="89" t="s">
        <v>196</v>
      </c>
    </row>
    <row r="20" spans="2:19" ht="52.8">
      <c r="B20" s="100"/>
      <c r="C20" s="115">
        <f t="shared" si="0"/>
        <v>10</v>
      </c>
      <c r="D20" s="122">
        <v>2020</v>
      </c>
      <c r="E20" s="123" t="s">
        <v>267</v>
      </c>
      <c r="F20" s="119" t="s">
        <v>268</v>
      </c>
      <c r="G20" s="119"/>
      <c r="H20" s="126" t="s">
        <v>278</v>
      </c>
      <c r="I20" s="127" t="s">
        <v>299</v>
      </c>
      <c r="J20" s="122" t="s">
        <v>300</v>
      </c>
      <c r="K20" s="123" t="s">
        <v>301</v>
      </c>
      <c r="L20" s="124" t="s">
        <v>302</v>
      </c>
      <c r="M20" s="103"/>
      <c r="P20" s="89" t="str">
        <f t="shared" si="2"/>
        <v>入力必須</v>
      </c>
      <c r="Q20" s="107" t="s">
        <v>188</v>
      </c>
      <c r="R20" s="108" t="str">
        <f t="shared" si="1"/>
        <v>（正常）入力済み</v>
      </c>
      <c r="S20" s="89" t="s">
        <v>197</v>
      </c>
    </row>
    <row r="21" spans="2:19" ht="10.050000000000001" customHeight="1">
      <c r="B21" s="100"/>
      <c r="C21" s="115">
        <f t="shared" si="0"/>
        <v>11</v>
      </c>
      <c r="D21" s="122"/>
      <c r="E21" s="123"/>
      <c r="F21" s="119"/>
      <c r="G21" s="119"/>
      <c r="H21" s="126"/>
      <c r="I21" s="127"/>
      <c r="J21" s="122"/>
      <c r="K21" s="123"/>
      <c r="L21" s="124" t="str">
        <f t="shared" ref="L21:L25" si="3">IF(OR(I21="地形図",I21="航空写真"),"国土地理院","")</f>
        <v/>
      </c>
      <c r="M21" s="103"/>
      <c r="P21" s="89" t="str">
        <f t="shared" si="2"/>
        <v>入力不要</v>
      </c>
      <c r="Q21" s="107" t="s">
        <v>188</v>
      </c>
      <c r="R21" s="108" t="str">
        <f t="shared" si="1"/>
        <v>（複数入力）未入力</v>
      </c>
    </row>
    <row r="22" spans="2:19" ht="10.050000000000001" customHeight="1">
      <c r="B22" s="100"/>
      <c r="C22" s="115">
        <f t="shared" si="0"/>
        <v>12</v>
      </c>
      <c r="D22" s="122"/>
      <c r="E22" s="123"/>
      <c r="F22" s="119"/>
      <c r="G22" s="119"/>
      <c r="H22" s="126"/>
      <c r="I22" s="127"/>
      <c r="J22" s="122"/>
      <c r="K22" s="123"/>
      <c r="L22" s="124" t="str">
        <f t="shared" si="3"/>
        <v/>
      </c>
      <c r="M22" s="103"/>
      <c r="P22" s="89" t="str">
        <f t="shared" si="2"/>
        <v>入力不要</v>
      </c>
      <c r="Q22" s="107" t="s">
        <v>188</v>
      </c>
      <c r="R22" s="108" t="str">
        <f t="shared" si="1"/>
        <v>（複数入力）未入力</v>
      </c>
    </row>
    <row r="23" spans="2:19" ht="10.050000000000001" customHeight="1">
      <c r="B23" s="100"/>
      <c r="C23" s="115">
        <f t="shared" si="0"/>
        <v>13</v>
      </c>
      <c r="D23" s="122"/>
      <c r="E23" s="123"/>
      <c r="F23" s="119"/>
      <c r="G23" s="119"/>
      <c r="H23" s="126"/>
      <c r="I23" s="127"/>
      <c r="J23" s="122"/>
      <c r="K23" s="123"/>
      <c r="L23" s="124" t="str">
        <f t="shared" si="3"/>
        <v/>
      </c>
      <c r="M23" s="103"/>
      <c r="P23" s="89" t="str">
        <f t="shared" si="2"/>
        <v>入力不要</v>
      </c>
      <c r="Q23" s="107" t="s">
        <v>188</v>
      </c>
      <c r="R23" s="108" t="str">
        <f t="shared" si="1"/>
        <v>（複数入力）未入力</v>
      </c>
    </row>
    <row r="24" spans="2:19" ht="10.050000000000001" customHeight="1">
      <c r="B24" s="100"/>
      <c r="C24" s="115">
        <f t="shared" si="0"/>
        <v>14</v>
      </c>
      <c r="D24" s="122"/>
      <c r="E24" s="123"/>
      <c r="F24" s="119"/>
      <c r="G24" s="119"/>
      <c r="H24" s="126"/>
      <c r="I24" s="127"/>
      <c r="J24" s="122"/>
      <c r="K24" s="123"/>
      <c r="L24" s="124" t="str">
        <f t="shared" si="3"/>
        <v/>
      </c>
      <c r="M24" s="103"/>
      <c r="P24" s="89" t="str">
        <f t="shared" si="2"/>
        <v>入力不要</v>
      </c>
      <c r="Q24" s="107" t="s">
        <v>188</v>
      </c>
      <c r="R24" s="108" t="str">
        <f t="shared" si="1"/>
        <v>（複数入力）未入力</v>
      </c>
    </row>
    <row r="25" spans="2:19" ht="10.050000000000001" customHeight="1">
      <c r="B25" s="100"/>
      <c r="C25" s="115">
        <f t="shared" si="0"/>
        <v>15</v>
      </c>
      <c r="D25" s="122"/>
      <c r="E25" s="123"/>
      <c r="F25" s="119"/>
      <c r="G25" s="119"/>
      <c r="H25" s="126"/>
      <c r="I25" s="127"/>
      <c r="J25" s="122"/>
      <c r="K25" s="123"/>
      <c r="L25" s="124" t="str">
        <f t="shared" si="3"/>
        <v/>
      </c>
      <c r="M25" s="103"/>
      <c r="P25" s="89" t="str">
        <f t="shared" si="2"/>
        <v>入力不要</v>
      </c>
      <c r="Q25" s="107" t="s">
        <v>188</v>
      </c>
      <c r="R25" s="108" t="str">
        <f t="shared" si="1"/>
        <v>（複数入力）未入力</v>
      </c>
    </row>
    <row r="26" spans="2:19" ht="15">
      <c r="B26" s="100"/>
      <c r="C26" s="128" t="s">
        <v>198</v>
      </c>
      <c r="D26" s="129"/>
      <c r="E26" s="129"/>
      <c r="F26" s="130"/>
      <c r="G26" s="130"/>
      <c r="H26" s="131"/>
      <c r="I26" s="132"/>
      <c r="J26" s="129"/>
      <c r="K26" s="129"/>
      <c r="L26" s="133"/>
      <c r="M26" s="103"/>
      <c r="P26" s="89" t="str">
        <f t="shared" si="2"/>
        <v>入力不要</v>
      </c>
      <c r="Q26" s="107"/>
      <c r="R26" s="108"/>
    </row>
    <row r="27" spans="2:19" ht="5.25" customHeight="1">
      <c r="B27" s="134"/>
      <c r="C27" s="135"/>
      <c r="D27" s="135"/>
      <c r="E27" s="135"/>
      <c r="F27" s="135"/>
      <c r="G27" s="135"/>
      <c r="H27" s="135"/>
      <c r="I27" s="135"/>
      <c r="J27" s="135"/>
      <c r="K27" s="135"/>
      <c r="L27" s="135"/>
      <c r="M27" s="136"/>
      <c r="R27" s="108"/>
    </row>
    <row r="28" spans="2:19">
      <c r="B28" s="88"/>
      <c r="C28" s="89" t="s">
        <v>100</v>
      </c>
      <c r="R28" s="138"/>
    </row>
  </sheetData>
  <mergeCells count="14">
    <mergeCell ref="C8:C10"/>
    <mergeCell ref="F8:L10"/>
    <mergeCell ref="D9:E9"/>
    <mergeCell ref="Q1:R1"/>
    <mergeCell ref="S1:S2"/>
    <mergeCell ref="C5:C6"/>
    <mergeCell ref="D5:E6"/>
    <mergeCell ref="F5:F7"/>
    <mergeCell ref="G5:G7"/>
    <mergeCell ref="H5:H7"/>
    <mergeCell ref="I5:L5"/>
    <mergeCell ref="I6:I7"/>
    <mergeCell ref="J6:K6"/>
    <mergeCell ref="L6:L7"/>
  </mergeCells>
  <phoneticPr fontId="19"/>
  <conditionalFormatting sqref="V4">
    <cfRule type="containsText" dxfId="8" priority="4" operator="containsText" text="（正常）">
      <formula>NOT(ISERROR(SEARCH("（正常）",V4)))</formula>
    </cfRule>
    <cfRule type="containsText" dxfId="7" priority="5" operator="containsText" text="（エラー）">
      <formula>NOT(ISERROR(SEARCH("（エラー）",V4)))</formula>
    </cfRule>
    <cfRule type="containsText" dxfId="6" priority="6" operator="containsText" text="（注意）">
      <formula>NOT(ISERROR(SEARCH("（注意）",V4)))</formula>
    </cfRule>
  </conditionalFormatting>
  <conditionalFormatting sqref="R1:R1048576">
    <cfRule type="containsText" dxfId="5" priority="1" operator="containsText" text="（注意）">
      <formula>NOT(ISERROR(SEARCH("（注意）",R1)))</formula>
    </cfRule>
    <cfRule type="containsText" dxfId="4" priority="2" operator="containsText" text="（正常）">
      <formula>NOT(ISERROR(SEARCH("（正常）",R1)))</formula>
    </cfRule>
    <cfRule type="containsText" dxfId="3" priority="3" operator="containsText" text="（エラー）">
      <formula>NOT(ISERROR(SEARCH("（エラー）",R1)))</formula>
    </cfRule>
  </conditionalFormatting>
  <dataValidations count="5">
    <dataValidation type="list" allowBlank="1" showInputMessage="1" sqref="I11:I26" xr:uid="{269AD2D5-0F28-4142-AF79-8D30C793614C}">
      <formula1>$Z$3:$Z$12</formula1>
    </dataValidation>
    <dataValidation type="list" allowBlank="1" showInputMessage="1" sqref="G11:G26" xr:uid="{C4C84B6B-C2EB-4F93-92E0-E14CDBE30F7E}">
      <formula1>$X$3</formula1>
    </dataValidation>
    <dataValidation type="list" operator="greaterThanOrEqual" allowBlank="1" showInputMessage="1" showErrorMessage="1" sqref="H11:H26" xr:uid="{BB78491D-C0B2-4653-B864-11316D75C944}">
      <formula1>$Y$3:$Y$5</formula1>
    </dataValidation>
    <dataValidation type="list" allowBlank="1" showInputMessage="1" sqref="F11:F25" xr:uid="{B397B1C7-85AE-4B25-ACAF-219FBE295655}">
      <formula1>$W$3</formula1>
    </dataValidation>
    <dataValidation type="list" allowBlank="1" showInputMessage="1" sqref="F8:L10" xr:uid="{7BF6DE95-2347-4A44-B477-92399F8F8636}">
      <formula1>$V$3:$V$4</formula1>
    </dataValidation>
  </dataValidations>
  <pageMargins left="0.23622047244094491" right="0.23622047244094491" top="0.74803149606299213" bottom="0.74803149606299213" header="0.31496062992125984" footer="0.31496062992125984"/>
  <pageSetup paperSize="9" scale="82" fitToHeight="0" orientation="landscape" r:id="rId1"/>
  <headerFooter>
    <oddFooter>&amp;C&amp;P／&amp;Nページ</oddFoot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A32902-0222-44A0-9BE2-01D25878BB8B}">
  <sheetPr codeName="Sheet50">
    <pageSetUpPr fitToPage="1"/>
  </sheetPr>
  <dimension ref="B1:AI19"/>
  <sheetViews>
    <sheetView showGridLines="0" zoomScaleNormal="100" zoomScaleSheetLayoutView="100" workbookViewId="0"/>
  </sheetViews>
  <sheetFormatPr defaultColWidth="9" defaultRowHeight="15"/>
  <cols>
    <col min="1" max="2" width="3.296875" style="42" customWidth="1"/>
    <col min="3" max="3" width="47.296875" style="42" customWidth="1"/>
    <col min="4" max="29" width="4.59765625" style="42" customWidth="1"/>
    <col min="30" max="30" width="4.09765625" style="42" customWidth="1"/>
    <col min="31" max="31" width="4.09765625" style="42" hidden="1" customWidth="1"/>
    <col min="32" max="32" width="4.09765625" style="42" customWidth="1"/>
    <col min="33" max="33" width="9.19921875" style="54" bestFit="1" customWidth="1"/>
    <col min="34" max="34" width="30.59765625" style="55" customWidth="1"/>
    <col min="35" max="35" width="9" style="56"/>
    <col min="36" max="16384" width="9" style="42"/>
  </cols>
  <sheetData>
    <row r="1" spans="2:35">
      <c r="B1" s="42" t="s">
        <v>199</v>
      </c>
      <c r="AG1" s="219" t="s">
        <v>76</v>
      </c>
      <c r="AH1" s="219"/>
    </row>
    <row r="2" spans="2:35">
      <c r="B2" s="80"/>
      <c r="C2" s="45" t="s">
        <v>200</v>
      </c>
      <c r="D2" s="45"/>
      <c r="E2" s="45"/>
      <c r="F2" s="45"/>
      <c r="G2" s="45"/>
      <c r="H2" s="45"/>
      <c r="I2" s="45"/>
      <c r="J2" s="45"/>
      <c r="K2" s="45"/>
      <c r="L2" s="45"/>
      <c r="M2" s="45"/>
      <c r="N2" s="45"/>
      <c r="O2" s="45"/>
      <c r="P2" s="45"/>
      <c r="Q2" s="45"/>
      <c r="R2" s="45"/>
      <c r="S2" s="45"/>
      <c r="T2" s="45"/>
      <c r="U2" s="45"/>
      <c r="V2" s="45"/>
      <c r="W2" s="45"/>
      <c r="X2" s="45"/>
      <c r="Y2" s="45"/>
      <c r="Z2" s="45"/>
      <c r="AA2" s="45"/>
      <c r="AB2" s="45"/>
      <c r="AC2" s="45"/>
      <c r="AD2" s="81"/>
      <c r="AG2" s="78" t="s">
        <v>1</v>
      </c>
      <c r="AH2" s="48" t="s">
        <v>2</v>
      </c>
    </row>
    <row r="3" spans="2:35">
      <c r="B3" s="82"/>
      <c r="C3" s="75" t="s">
        <v>201</v>
      </c>
      <c r="D3" s="75"/>
      <c r="E3" s="75"/>
      <c r="F3" s="75"/>
      <c r="G3" s="75"/>
      <c r="H3" s="75"/>
      <c r="I3" s="75"/>
      <c r="J3" s="75"/>
      <c r="K3" s="75"/>
      <c r="L3" s="75"/>
      <c r="M3" s="75"/>
      <c r="N3" s="75"/>
      <c r="O3" s="75"/>
      <c r="P3" s="75"/>
      <c r="Q3" s="75"/>
      <c r="R3" s="75"/>
      <c r="S3" s="75"/>
      <c r="T3" s="75"/>
      <c r="U3" s="75"/>
      <c r="V3" s="75"/>
      <c r="W3" s="75"/>
      <c r="X3" s="75"/>
      <c r="Y3" s="75"/>
      <c r="Z3" s="75"/>
      <c r="AA3" s="75"/>
      <c r="AB3" s="75"/>
      <c r="AC3" s="75"/>
      <c r="AD3" s="83"/>
      <c r="AG3" s="78"/>
      <c r="AH3" s="48"/>
    </row>
    <row r="4" spans="2:35" ht="31.5" customHeight="1">
      <c r="B4" s="82"/>
      <c r="C4" s="84"/>
      <c r="D4" s="253" t="s">
        <v>202</v>
      </c>
      <c r="E4" s="254"/>
      <c r="F4" s="254"/>
      <c r="G4" s="254"/>
      <c r="H4" s="254"/>
      <c r="I4" s="254"/>
      <c r="J4" s="254"/>
      <c r="K4" s="254"/>
      <c r="L4" s="254"/>
      <c r="M4" s="254"/>
      <c r="N4" s="254"/>
      <c r="O4" s="254"/>
      <c r="P4" s="253" t="s">
        <v>203</v>
      </c>
      <c r="Q4" s="254"/>
      <c r="R4" s="254"/>
      <c r="S4" s="254"/>
      <c r="T4" s="254"/>
      <c r="U4" s="254"/>
      <c r="V4" s="254"/>
      <c r="W4" s="254"/>
      <c r="X4" s="254"/>
      <c r="Y4" s="253" t="s">
        <v>204</v>
      </c>
      <c r="Z4" s="254"/>
      <c r="AA4" s="254"/>
      <c r="AB4" s="254"/>
      <c r="AC4" s="254"/>
      <c r="AD4" s="83"/>
      <c r="AG4" s="57"/>
    </row>
    <row r="5" spans="2:35" ht="186">
      <c r="B5" s="82"/>
      <c r="C5" s="84"/>
      <c r="D5" s="85" t="s">
        <v>205</v>
      </c>
      <c r="E5" s="85" t="s">
        <v>206</v>
      </c>
      <c r="F5" s="85" t="s">
        <v>207</v>
      </c>
      <c r="G5" s="85" t="s">
        <v>208</v>
      </c>
      <c r="H5" s="85" t="s">
        <v>209</v>
      </c>
      <c r="I5" s="85" t="s">
        <v>210</v>
      </c>
      <c r="J5" s="85" t="s">
        <v>211</v>
      </c>
      <c r="K5" s="85" t="s">
        <v>212</v>
      </c>
      <c r="L5" s="85" t="s">
        <v>213</v>
      </c>
      <c r="M5" s="85" t="s">
        <v>214</v>
      </c>
      <c r="N5" s="85" t="s">
        <v>215</v>
      </c>
      <c r="O5" s="85" t="s">
        <v>216</v>
      </c>
      <c r="P5" s="85" t="s">
        <v>217</v>
      </c>
      <c r="Q5" s="85" t="s">
        <v>218</v>
      </c>
      <c r="R5" s="85" t="s">
        <v>219</v>
      </c>
      <c r="S5" s="85" t="s">
        <v>220</v>
      </c>
      <c r="T5" s="85" t="s">
        <v>221</v>
      </c>
      <c r="U5" s="85" t="s">
        <v>222</v>
      </c>
      <c r="V5" s="85" t="s">
        <v>223</v>
      </c>
      <c r="W5" s="85" t="s">
        <v>224</v>
      </c>
      <c r="X5" s="85" t="s">
        <v>225</v>
      </c>
      <c r="Y5" s="85" t="s">
        <v>226</v>
      </c>
      <c r="Z5" s="85" t="s">
        <v>227</v>
      </c>
      <c r="AA5" s="85" t="s">
        <v>228</v>
      </c>
      <c r="AB5" s="85" t="s">
        <v>229</v>
      </c>
      <c r="AC5" s="85" t="s">
        <v>230</v>
      </c>
      <c r="AD5" s="83"/>
    </row>
    <row r="6" spans="2:35" ht="20.100000000000001" customHeight="1">
      <c r="B6" s="82"/>
      <c r="C6" s="84" t="s">
        <v>231</v>
      </c>
      <c r="D6" s="86" t="s">
        <v>248</v>
      </c>
      <c r="E6" s="86" t="s">
        <v>248</v>
      </c>
      <c r="F6" s="86" t="s">
        <v>248</v>
      </c>
      <c r="G6" s="86" t="s">
        <v>248</v>
      </c>
      <c r="H6" s="86" t="s">
        <v>248</v>
      </c>
      <c r="I6" s="86" t="s">
        <v>248</v>
      </c>
      <c r="J6" s="86" t="s">
        <v>248</v>
      </c>
      <c r="K6" s="86" t="s">
        <v>248</v>
      </c>
      <c r="L6" s="86" t="s">
        <v>248</v>
      </c>
      <c r="M6" s="86" t="s">
        <v>248</v>
      </c>
      <c r="N6" s="86" t="s">
        <v>248</v>
      </c>
      <c r="O6" s="86" t="s">
        <v>248</v>
      </c>
      <c r="P6" s="86" t="s">
        <v>248</v>
      </c>
      <c r="Q6" s="86" t="s">
        <v>248</v>
      </c>
      <c r="R6" s="86" t="s">
        <v>248</v>
      </c>
      <c r="S6" s="86" t="s">
        <v>248</v>
      </c>
      <c r="T6" s="86" t="s">
        <v>248</v>
      </c>
      <c r="U6" s="86" t="s">
        <v>248</v>
      </c>
      <c r="V6" s="86" t="s">
        <v>248</v>
      </c>
      <c r="W6" s="86" t="s">
        <v>248</v>
      </c>
      <c r="X6" s="86" t="s">
        <v>248</v>
      </c>
      <c r="Y6" s="86"/>
      <c r="Z6" s="86"/>
      <c r="AA6" s="86"/>
      <c r="AB6" s="86"/>
      <c r="AC6" s="86"/>
      <c r="AD6" s="83"/>
      <c r="AG6" s="54" t="s">
        <v>4</v>
      </c>
      <c r="AH6" s="55" t="str">
        <f>IF(COUNTA(D6:AC6)&lt;1,"（エラー）未選択","（正常）選択済み")</f>
        <v>（正常）選択済み</v>
      </c>
      <c r="AI6" s="56" t="s">
        <v>232</v>
      </c>
    </row>
    <row r="7" spans="2:35" ht="20.100000000000001" customHeight="1">
      <c r="B7" s="82"/>
      <c r="C7" s="84" t="s">
        <v>28</v>
      </c>
      <c r="D7" s="87"/>
      <c r="E7" s="87"/>
      <c r="F7" s="87"/>
      <c r="G7" s="87"/>
      <c r="H7" s="87"/>
      <c r="I7" s="87"/>
      <c r="J7" s="87"/>
      <c r="K7" s="87"/>
      <c r="L7" s="87"/>
      <c r="M7" s="87"/>
      <c r="N7" s="87"/>
      <c r="O7" s="87"/>
      <c r="P7" s="86"/>
      <c r="Q7" s="86"/>
      <c r="R7" s="86"/>
      <c r="S7" s="86"/>
      <c r="T7" s="86"/>
      <c r="U7" s="86" t="s">
        <v>248</v>
      </c>
      <c r="V7" s="86"/>
      <c r="W7" s="86"/>
      <c r="X7" s="86"/>
      <c r="Y7" s="87"/>
      <c r="Z7" s="87"/>
      <c r="AA7" s="87"/>
      <c r="AB7" s="87"/>
      <c r="AC7" s="87"/>
      <c r="AD7" s="83"/>
      <c r="AE7" s="42">
        <f>COUNTIF(P7:X7,"*")</f>
        <v>1</v>
      </c>
      <c r="AG7" s="54" t="s">
        <v>4</v>
      </c>
      <c r="AH7" s="55" t="str">
        <f>IF(COUNTA(D7:AC9)&lt;1,"（エラー）未選択","（正常）選択済み")</f>
        <v>（正常）選択済み</v>
      </c>
      <c r="AI7" s="56" t="s">
        <v>233</v>
      </c>
    </row>
    <row r="8" spans="2:35" ht="20.100000000000001" customHeight="1">
      <c r="B8" s="82"/>
      <c r="C8" s="84" t="s">
        <v>30</v>
      </c>
      <c r="D8" s="86"/>
      <c r="E8" s="86"/>
      <c r="F8" s="86"/>
      <c r="G8" s="86"/>
      <c r="H8" s="86"/>
      <c r="I8" s="86"/>
      <c r="J8" s="86"/>
      <c r="K8" s="86"/>
      <c r="L8" s="86"/>
      <c r="M8" s="86"/>
      <c r="N8" s="86"/>
      <c r="O8" s="86"/>
      <c r="P8" s="86"/>
      <c r="Q8" s="86"/>
      <c r="R8" s="86"/>
      <c r="S8" s="86"/>
      <c r="T8" s="86"/>
      <c r="U8" s="86" t="s">
        <v>248</v>
      </c>
      <c r="V8" s="86"/>
      <c r="W8" s="86"/>
      <c r="X8" s="86"/>
      <c r="Y8" s="86"/>
      <c r="Z8" s="86"/>
      <c r="AA8" s="86"/>
      <c r="AB8" s="86"/>
      <c r="AC8" s="86"/>
      <c r="AD8" s="83"/>
      <c r="AE8" s="42">
        <f>COUNTIF(D8:AC8,"*")</f>
        <v>1</v>
      </c>
      <c r="AG8" s="54" t="s">
        <v>234</v>
      </c>
      <c r="AH8" s="55" t="str">
        <f>IF(COUNTIF(D12:AC12,FALSE)&lt;1,"（正常）整合","（エラー）不整合項目あり")</f>
        <v>（正常）整合</v>
      </c>
      <c r="AI8" s="56" t="s">
        <v>235</v>
      </c>
    </row>
    <row r="9" spans="2:35" ht="20.100000000000001" customHeight="1">
      <c r="B9" s="82"/>
      <c r="C9" s="84" t="s">
        <v>31</v>
      </c>
      <c r="D9" s="86"/>
      <c r="E9" s="86"/>
      <c r="F9" s="86"/>
      <c r="G9" s="86"/>
      <c r="H9" s="86"/>
      <c r="I9" s="86"/>
      <c r="J9" s="86"/>
      <c r="K9" s="86"/>
      <c r="L9" s="86"/>
      <c r="M9" s="86"/>
      <c r="N9" s="86"/>
      <c r="O9" s="86"/>
      <c r="P9" s="86"/>
      <c r="Q9" s="86"/>
      <c r="R9" s="86"/>
      <c r="S9" s="86"/>
      <c r="T9" s="86"/>
      <c r="U9" s="86"/>
      <c r="V9" s="86" t="s">
        <v>248</v>
      </c>
      <c r="W9" s="86"/>
      <c r="X9" s="86"/>
      <c r="Y9" s="86"/>
      <c r="Z9" s="86"/>
      <c r="AA9" s="86"/>
      <c r="AB9" s="86"/>
      <c r="AC9" s="86"/>
      <c r="AD9" s="83"/>
      <c r="AE9" s="42">
        <f>COUNTIF(D9:AC9,"*")</f>
        <v>1</v>
      </c>
    </row>
    <row r="10" spans="2:35">
      <c r="B10" s="74"/>
      <c r="C10" s="75"/>
      <c r="D10" s="75"/>
      <c r="E10" s="75"/>
      <c r="F10" s="75"/>
      <c r="G10" s="75"/>
      <c r="H10" s="75"/>
      <c r="I10" s="75"/>
      <c r="J10" s="75"/>
      <c r="K10" s="75"/>
      <c r="L10" s="75"/>
      <c r="M10" s="75"/>
      <c r="N10" s="75"/>
      <c r="O10" s="75"/>
      <c r="P10" s="75"/>
      <c r="Q10" s="75"/>
      <c r="R10" s="75"/>
      <c r="S10" s="75"/>
      <c r="T10" s="75"/>
      <c r="U10" s="75"/>
      <c r="V10" s="75"/>
      <c r="W10" s="75"/>
      <c r="X10" s="75"/>
      <c r="Y10" s="75"/>
      <c r="Z10" s="75"/>
      <c r="AA10" s="75"/>
      <c r="AB10" s="75"/>
      <c r="AC10" s="75"/>
      <c r="AD10" s="76"/>
    </row>
    <row r="12" spans="2:35" hidden="1">
      <c r="D12" s="42" t="b">
        <f>IF(D6="",IF(COUNTIF(D7:D9,"●")&gt;0,FALSE,TRUE),IF(D8&amp;D9="●●",FALSE,TRUE))</f>
        <v>1</v>
      </c>
      <c r="E12" s="42" t="b">
        <f t="shared" ref="E12:S12" si="0">IF(E6="",IF(COUNTIF(E7:E9,"●")&gt;0,FALSE,TRUE),IF(E8&amp;E9="●●",FALSE,TRUE))</f>
        <v>1</v>
      </c>
      <c r="F12" s="42" t="b">
        <f t="shared" si="0"/>
        <v>1</v>
      </c>
      <c r="G12" s="42" t="b">
        <f t="shared" si="0"/>
        <v>1</v>
      </c>
      <c r="H12" s="42" t="b">
        <f t="shared" si="0"/>
        <v>1</v>
      </c>
      <c r="I12" s="42" t="b">
        <f t="shared" si="0"/>
        <v>1</v>
      </c>
      <c r="J12" s="42" t="b">
        <f t="shared" si="0"/>
        <v>1</v>
      </c>
      <c r="K12" s="42" t="b">
        <f t="shared" si="0"/>
        <v>1</v>
      </c>
      <c r="L12" s="42" t="b">
        <f t="shared" si="0"/>
        <v>1</v>
      </c>
      <c r="M12" s="42" t="b">
        <f t="shared" si="0"/>
        <v>1</v>
      </c>
      <c r="N12" s="42" t="b">
        <f t="shared" si="0"/>
        <v>1</v>
      </c>
      <c r="O12" s="42" t="b">
        <f t="shared" si="0"/>
        <v>1</v>
      </c>
      <c r="P12" s="42" t="b">
        <f>IF(P6="",IF(COUNTIF(P7:P9,"●")&gt;0,FALSE,TRUE),IF(P8&amp;P9="●●",FALSE,TRUE))</f>
        <v>1</v>
      </c>
      <c r="Q12" s="42" t="b">
        <f>IF(Q6="",IF(COUNTIF(Q7:Q9,"●")&gt;0,FALSE,TRUE),IF(Q8&amp;Q9="●●",FALSE,TRUE))</f>
        <v>1</v>
      </c>
      <c r="R12" s="42" t="b">
        <f t="shared" si="0"/>
        <v>1</v>
      </c>
      <c r="S12" s="42" t="b">
        <f t="shared" si="0"/>
        <v>1</v>
      </c>
      <c r="T12" s="42" t="b">
        <f>IF(T6="",IF(COUNTIF(T7:T9,"●")&gt;0,FALSE,TRUE),IF(T8&amp;T9="●●",FALSE,TRUE))</f>
        <v>1</v>
      </c>
      <c r="U12" s="42" t="b">
        <f t="shared" ref="U12:AC12" si="1">IF(U6="",IF(COUNTIF(U7:U9,"●")&gt;0,FALSE,TRUE),IF(U8&amp;U9="●●",FALSE,TRUE))</f>
        <v>1</v>
      </c>
      <c r="V12" s="42" t="b">
        <f t="shared" si="1"/>
        <v>1</v>
      </c>
      <c r="W12" s="42" t="b">
        <f t="shared" si="1"/>
        <v>1</v>
      </c>
      <c r="X12" s="42" t="b">
        <f t="shared" si="1"/>
        <v>1</v>
      </c>
      <c r="Y12" s="42" t="b">
        <f t="shared" si="1"/>
        <v>1</v>
      </c>
      <c r="Z12" s="42" t="b">
        <f t="shared" si="1"/>
        <v>1</v>
      </c>
      <c r="AA12" s="42" t="b">
        <f t="shared" si="1"/>
        <v>1</v>
      </c>
      <c r="AB12" s="42" t="b">
        <f t="shared" si="1"/>
        <v>1</v>
      </c>
      <c r="AC12" s="42" t="b">
        <f t="shared" si="1"/>
        <v>1</v>
      </c>
    </row>
    <row r="13" spans="2:35" hidden="1">
      <c r="C13" s="42">
        <v>1</v>
      </c>
      <c r="D13" s="42">
        <v>2</v>
      </c>
      <c r="E13" s="42">
        <v>3</v>
      </c>
      <c r="F13" s="42">
        <v>4</v>
      </c>
      <c r="G13" s="42">
        <v>5</v>
      </c>
      <c r="H13" s="42">
        <v>6</v>
      </c>
      <c r="I13" s="42">
        <v>7</v>
      </c>
      <c r="J13" s="42">
        <v>8</v>
      </c>
      <c r="K13" s="42">
        <v>9</v>
      </c>
      <c r="L13" s="42">
        <v>10</v>
      </c>
      <c r="M13" s="42">
        <v>11</v>
      </c>
      <c r="N13" s="42">
        <v>12</v>
      </c>
      <c r="O13" s="42">
        <v>13</v>
      </c>
      <c r="P13" s="42">
        <v>14</v>
      </c>
      <c r="Q13" s="42">
        <v>15</v>
      </c>
      <c r="R13" s="42">
        <v>16</v>
      </c>
      <c r="S13" s="42">
        <v>17</v>
      </c>
      <c r="T13" s="42">
        <v>18</v>
      </c>
      <c r="U13" s="42">
        <v>19</v>
      </c>
      <c r="V13" s="42">
        <v>20</v>
      </c>
      <c r="W13" s="42">
        <v>21</v>
      </c>
      <c r="X13" s="42">
        <v>22</v>
      </c>
      <c r="Y13" s="42">
        <v>23</v>
      </c>
      <c r="Z13" s="42">
        <v>24</v>
      </c>
      <c r="AA13" s="42">
        <v>25</v>
      </c>
      <c r="AB13" s="42">
        <v>26</v>
      </c>
      <c r="AC13" s="42">
        <v>27</v>
      </c>
      <c r="AD13" s="42">
        <v>28</v>
      </c>
    </row>
    <row r="14" spans="2:35" hidden="1">
      <c r="C14" s="42" t="s">
        <v>231</v>
      </c>
      <c r="D14" s="42" t="str">
        <f>IF(D6="●",D$5&amp;"、","")</f>
        <v>クロロエチレン、</v>
      </c>
      <c r="E14" s="42" t="str">
        <f>IF(E6="●",E$5&amp;"、","")</f>
        <v>四塩化炭素、</v>
      </c>
      <c r="F14" s="42" t="str">
        <f>IF(F6="●",F$5&amp;"、","")</f>
        <v>1,2-ジクロロエタン、</v>
      </c>
      <c r="G14" s="42" t="str">
        <f t="shared" ref="G14:AC14" si="2">IF(G6="●",G$5&amp;"、","")</f>
        <v>1,1-ジクロロエチレン、</v>
      </c>
      <c r="H14" s="42" t="str">
        <f t="shared" si="2"/>
        <v>1,2-ジクロロエチレン、</v>
      </c>
      <c r="I14" s="42" t="str">
        <f t="shared" si="2"/>
        <v>1,3-ジクロロプロペン、</v>
      </c>
      <c r="J14" s="42" t="str">
        <f t="shared" si="2"/>
        <v>ジクロロメタン、</v>
      </c>
      <c r="K14" s="42" t="str">
        <f t="shared" si="2"/>
        <v>テトラクロロエチレン、</v>
      </c>
      <c r="L14" s="42" t="str">
        <f t="shared" si="2"/>
        <v>1,1,1-トリクロロエタン、</v>
      </c>
      <c r="M14" s="42" t="str">
        <f t="shared" si="2"/>
        <v>1,1,2-トリクロロエタン、</v>
      </c>
      <c r="N14" s="42" t="str">
        <f t="shared" si="2"/>
        <v>トリクロロエチレン、</v>
      </c>
      <c r="O14" s="42" t="str">
        <f t="shared" si="2"/>
        <v>ベンゼン、</v>
      </c>
      <c r="P14" s="42" t="str">
        <f t="shared" si="2"/>
        <v>カドミウム及びその化合物、</v>
      </c>
      <c r="Q14" s="42" t="str">
        <f t="shared" si="2"/>
        <v>六価クロム化合物、</v>
      </c>
      <c r="R14" s="42" t="str">
        <f t="shared" si="2"/>
        <v>シアン化合物、</v>
      </c>
      <c r="S14" s="42" t="str">
        <f t="shared" si="2"/>
        <v>水銀及びその化合物、</v>
      </c>
      <c r="T14" s="42" t="str">
        <f t="shared" si="2"/>
        <v>セレン及びその化合物、</v>
      </c>
      <c r="U14" s="42" t="str">
        <f t="shared" si="2"/>
        <v>鉛及びその化合物、</v>
      </c>
      <c r="V14" s="42" t="str">
        <f t="shared" si="2"/>
        <v>砒素及びその化合物、</v>
      </c>
      <c r="W14" s="42" t="str">
        <f t="shared" si="2"/>
        <v>ふっ素及びその化合物、</v>
      </c>
      <c r="X14" s="42" t="str">
        <f t="shared" si="2"/>
        <v>ほう素及びその化合物、</v>
      </c>
      <c r="Y14" s="42" t="str">
        <f t="shared" si="2"/>
        <v/>
      </c>
      <c r="Z14" s="42" t="str">
        <f t="shared" si="2"/>
        <v/>
      </c>
      <c r="AA14" s="42" t="str">
        <f t="shared" si="2"/>
        <v/>
      </c>
      <c r="AB14" s="42" t="str">
        <f>IF(AB6="●",AB$5&amp;"、","")</f>
        <v/>
      </c>
      <c r="AC14" s="42" t="str">
        <f t="shared" si="2"/>
        <v/>
      </c>
      <c r="AD14" s="53" t="str">
        <f t="shared" ref="AD14:AD19" si="3">IFERROR(LEFT(D14&amp;E14&amp;F14&amp;G14&amp;H14&amp;I14&amp;J14&amp;K14&amp;L14&amp;M14&amp;N14&amp;O14&amp;P14&amp;Q14&amp;R14&amp;S14&amp;T14&amp;U14&amp;V14&amp;W14&amp;X14&amp;Y14&amp;Z14&amp;AA14&amp;AB14&amp;AC14,LEN(D14&amp;E14&amp;F14&amp;G14&amp;H14&amp;I14&amp;J14&amp;K14&amp;L14&amp;M14&amp;N14&amp;O14&amp;P14&amp;Q14&amp;R14&amp;S14&amp;T14&amp;U14&amp;V14&amp;W14&amp;X14&amp;Y14&amp;Z14&amp;AA14&amp;AB14&amp;AC14)-1),"")</f>
        <v>クロロエチレン、四塩化炭素、1,2-ジクロロエタン、1,1-ジクロロエチレン、1,2-ジクロロエチレン、1,3-ジクロロプロペン、ジクロロメタン、テトラクロロエチレン、1,1,1-トリクロロエタン、1,1,2-トリクロロエタン、トリクロロエチレン、ベンゼン、カドミウム及びその化合物、六価クロム化合物、シアン化合物、水銀及びその化合物、セレン及びその化合物、鉛及びその化合物、砒素及びその化合物、ふっ素及びその化合物、ほう素及びその化合物</v>
      </c>
      <c r="AE14" s="53"/>
    </row>
    <row r="15" spans="2:35" hidden="1">
      <c r="C15" s="42" t="s">
        <v>28</v>
      </c>
      <c r="D15" s="42" t="str">
        <f>IF(D7="●",D$5&amp;"、","")</f>
        <v/>
      </c>
      <c r="E15" s="42" t="str">
        <f>IF(E7="●",E$5&amp;"、","")</f>
        <v/>
      </c>
      <c r="F15" s="42" t="str">
        <f t="shared" ref="F15:AC16" si="4">IF(F7="●",F$5&amp;"、","")</f>
        <v/>
      </c>
      <c r="G15" s="42" t="str">
        <f t="shared" si="4"/>
        <v/>
      </c>
      <c r="H15" s="42" t="str">
        <f t="shared" si="4"/>
        <v/>
      </c>
      <c r="I15" s="42" t="str">
        <f t="shared" si="4"/>
        <v/>
      </c>
      <c r="J15" s="42" t="str">
        <f t="shared" si="4"/>
        <v/>
      </c>
      <c r="K15" s="42" t="str">
        <f t="shared" si="4"/>
        <v/>
      </c>
      <c r="L15" s="42" t="str">
        <f t="shared" si="4"/>
        <v/>
      </c>
      <c r="M15" s="42" t="str">
        <f t="shared" si="4"/>
        <v/>
      </c>
      <c r="N15" s="42" t="str">
        <f t="shared" si="4"/>
        <v/>
      </c>
      <c r="O15" s="42" t="str">
        <f t="shared" si="4"/>
        <v/>
      </c>
      <c r="P15" s="42" t="str">
        <f t="shared" si="4"/>
        <v/>
      </c>
      <c r="Q15" s="42" t="str">
        <f t="shared" si="4"/>
        <v/>
      </c>
      <c r="R15" s="42" t="str">
        <f t="shared" si="4"/>
        <v/>
      </c>
      <c r="S15" s="42" t="str">
        <f t="shared" si="4"/>
        <v/>
      </c>
      <c r="T15" s="42" t="str">
        <f t="shared" si="4"/>
        <v/>
      </c>
      <c r="U15" s="42" t="str">
        <f t="shared" si="4"/>
        <v>鉛及びその化合物、</v>
      </c>
      <c r="V15" s="42" t="str">
        <f t="shared" si="4"/>
        <v/>
      </c>
      <c r="W15" s="42" t="str">
        <f t="shared" si="4"/>
        <v/>
      </c>
      <c r="X15" s="42" t="str">
        <f t="shared" si="4"/>
        <v/>
      </c>
      <c r="Y15" s="42" t="str">
        <f t="shared" si="4"/>
        <v/>
      </c>
      <c r="Z15" s="42" t="str">
        <f t="shared" si="4"/>
        <v/>
      </c>
      <c r="AA15" s="42" t="str">
        <f t="shared" si="4"/>
        <v/>
      </c>
      <c r="AB15" s="42" t="str">
        <f>IF(AB7="●",AB$5&amp;"、","")</f>
        <v/>
      </c>
      <c r="AC15" s="42" t="str">
        <f t="shared" si="4"/>
        <v/>
      </c>
      <c r="AD15" s="53" t="str">
        <f t="shared" si="3"/>
        <v>鉛及びその化合物</v>
      </c>
      <c r="AE15" s="53"/>
    </row>
    <row r="16" spans="2:35" hidden="1">
      <c r="C16" s="42" t="s">
        <v>30</v>
      </c>
      <c r="D16" s="42" t="str">
        <f>IF(D8="●",D$5&amp;"、","")</f>
        <v/>
      </c>
      <c r="E16" s="42" t="str">
        <f>IF(E8="●",E$5&amp;"、","")</f>
        <v/>
      </c>
      <c r="F16" s="42" t="str">
        <f t="shared" si="4"/>
        <v/>
      </c>
      <c r="G16" s="42" t="str">
        <f t="shared" si="4"/>
        <v/>
      </c>
      <c r="H16" s="42" t="str">
        <f t="shared" si="4"/>
        <v/>
      </c>
      <c r="I16" s="42" t="str">
        <f t="shared" si="4"/>
        <v/>
      </c>
      <c r="J16" s="42" t="str">
        <f t="shared" si="4"/>
        <v/>
      </c>
      <c r="K16" s="42" t="str">
        <f t="shared" si="4"/>
        <v/>
      </c>
      <c r="L16" s="42" t="str">
        <f t="shared" si="4"/>
        <v/>
      </c>
      <c r="M16" s="42" t="str">
        <f t="shared" si="4"/>
        <v/>
      </c>
      <c r="N16" s="42" t="str">
        <f t="shared" si="4"/>
        <v/>
      </c>
      <c r="O16" s="42" t="str">
        <f t="shared" si="4"/>
        <v/>
      </c>
      <c r="P16" s="42" t="str">
        <f t="shared" si="4"/>
        <v/>
      </c>
      <c r="Q16" s="42" t="str">
        <f t="shared" si="4"/>
        <v/>
      </c>
      <c r="R16" s="42" t="str">
        <f t="shared" si="4"/>
        <v/>
      </c>
      <c r="S16" s="42" t="str">
        <f t="shared" si="4"/>
        <v/>
      </c>
      <c r="T16" s="42" t="str">
        <f t="shared" si="4"/>
        <v/>
      </c>
      <c r="U16" s="42" t="str">
        <f>IF(U8="●",U$5&amp;"、","")</f>
        <v>鉛及びその化合物、</v>
      </c>
      <c r="V16" s="42" t="str">
        <f>IF(V8="●",V$5&amp;"、","")</f>
        <v/>
      </c>
      <c r="W16" s="42" t="str">
        <f t="shared" si="4"/>
        <v/>
      </c>
      <c r="X16" s="42" t="str">
        <f t="shared" si="4"/>
        <v/>
      </c>
      <c r="Y16" s="42" t="str">
        <f t="shared" si="4"/>
        <v/>
      </c>
      <c r="Z16" s="42" t="str">
        <f t="shared" si="4"/>
        <v/>
      </c>
      <c r="AA16" s="42" t="str">
        <f>IF(AA8="●",AA$5&amp;"、","")</f>
        <v/>
      </c>
      <c r="AB16" s="42" t="str">
        <f>IF(AB8="●",AB$5&amp;"、","")</f>
        <v/>
      </c>
      <c r="AC16" s="42" t="str">
        <f t="shared" si="4"/>
        <v/>
      </c>
      <c r="AD16" s="53" t="str">
        <f t="shared" si="3"/>
        <v>鉛及びその化合物</v>
      </c>
      <c r="AE16" s="53"/>
    </row>
    <row r="17" spans="3:31" hidden="1">
      <c r="C17" s="42" t="s">
        <v>31</v>
      </c>
      <c r="D17" s="42" t="str">
        <f>IF(D9="●",D$5&amp;"、","")</f>
        <v/>
      </c>
      <c r="E17" s="42" t="str">
        <f t="shared" ref="E17:AC17" si="5">IF(E9="●",E$5&amp;"、","")</f>
        <v/>
      </c>
      <c r="F17" s="42" t="str">
        <f t="shared" si="5"/>
        <v/>
      </c>
      <c r="G17" s="42" t="str">
        <f t="shared" si="5"/>
        <v/>
      </c>
      <c r="H17" s="42" t="str">
        <f t="shared" si="5"/>
        <v/>
      </c>
      <c r="I17" s="42" t="str">
        <f t="shared" si="5"/>
        <v/>
      </c>
      <c r="J17" s="42" t="str">
        <f t="shared" si="5"/>
        <v/>
      </c>
      <c r="K17" s="42" t="str">
        <f t="shared" si="5"/>
        <v/>
      </c>
      <c r="L17" s="42" t="str">
        <f>IF(L9="●",L$5&amp;"、","")</f>
        <v/>
      </c>
      <c r="M17" s="42" t="str">
        <f t="shared" si="5"/>
        <v/>
      </c>
      <c r="N17" s="42" t="str">
        <f t="shared" si="5"/>
        <v/>
      </c>
      <c r="O17" s="42" t="str">
        <f t="shared" si="5"/>
        <v/>
      </c>
      <c r="P17" s="42" t="str">
        <f t="shared" si="5"/>
        <v/>
      </c>
      <c r="Q17" s="42" t="str">
        <f t="shared" si="5"/>
        <v/>
      </c>
      <c r="R17" s="42" t="str">
        <f t="shared" si="5"/>
        <v/>
      </c>
      <c r="S17" s="42" t="str">
        <f t="shared" si="5"/>
        <v/>
      </c>
      <c r="T17" s="42" t="str">
        <f t="shared" si="5"/>
        <v/>
      </c>
      <c r="U17" s="42" t="str">
        <f t="shared" si="5"/>
        <v/>
      </c>
      <c r="V17" s="42" t="str">
        <f>IF(V9="●",V$5&amp;"、","")</f>
        <v>砒素及びその化合物、</v>
      </c>
      <c r="W17" s="42" t="str">
        <f>IF(W9="●",W$5&amp;"、","")</f>
        <v/>
      </c>
      <c r="X17" s="42" t="str">
        <f t="shared" si="5"/>
        <v/>
      </c>
      <c r="Y17" s="42" t="str">
        <f t="shared" si="5"/>
        <v/>
      </c>
      <c r="Z17" s="42" t="str">
        <f t="shared" si="5"/>
        <v/>
      </c>
      <c r="AA17" s="42" t="str">
        <f t="shared" si="5"/>
        <v/>
      </c>
      <c r="AB17" s="42" t="str">
        <f>IF(AB9="●",AB$5&amp;"、","")</f>
        <v/>
      </c>
      <c r="AC17" s="42" t="str">
        <f t="shared" si="5"/>
        <v/>
      </c>
      <c r="AD17" s="53" t="str">
        <f t="shared" si="3"/>
        <v>砒素及びその化合物</v>
      </c>
      <c r="AE17" s="53"/>
    </row>
    <row r="18" spans="3:31" hidden="1">
      <c r="C18" s="42" t="s">
        <v>236</v>
      </c>
      <c r="D18" s="42" t="str">
        <f>IF(COUNTIF(D7:D8,"●")&gt;1,D$5&amp;"、","")</f>
        <v/>
      </c>
      <c r="E18" s="42" t="str">
        <f t="shared" ref="E18:AC18" si="6">IF(COUNTIF(E7:E8,"●")&gt;1,E$5&amp;"、","")</f>
        <v/>
      </c>
      <c r="F18" s="42" t="str">
        <f t="shared" si="6"/>
        <v/>
      </c>
      <c r="G18" s="42" t="str">
        <f t="shared" si="6"/>
        <v/>
      </c>
      <c r="H18" s="42" t="str">
        <f t="shared" si="6"/>
        <v/>
      </c>
      <c r="I18" s="42" t="str">
        <f>IF(COUNTIF(I7:I8,"●")&gt;1,I$5&amp;"、","")</f>
        <v/>
      </c>
      <c r="J18" s="42" t="str">
        <f t="shared" si="6"/>
        <v/>
      </c>
      <c r="K18" s="42" t="str">
        <f t="shared" si="6"/>
        <v/>
      </c>
      <c r="L18" s="42" t="str">
        <f>IF(COUNTIF(L7:L8,"●")&gt;1,L$5&amp;"、","")</f>
        <v/>
      </c>
      <c r="M18" s="42" t="str">
        <f t="shared" si="6"/>
        <v/>
      </c>
      <c r="N18" s="42" t="str">
        <f>IF(COUNTIF(N7:N8,"●")&gt;1,N$5&amp;"、","")</f>
        <v/>
      </c>
      <c r="O18" s="42" t="str">
        <f t="shared" si="6"/>
        <v/>
      </c>
      <c r="P18" s="42" t="str">
        <f>IF(COUNTIF(P7:P8,"●")&gt;1,P$5&amp;"、","")</f>
        <v/>
      </c>
      <c r="Q18" s="42" t="str">
        <f>IF(COUNTIF(Q7:Q8,"●")&gt;1,Q$5&amp;"、","")</f>
        <v/>
      </c>
      <c r="R18" s="42" t="str">
        <f t="shared" si="6"/>
        <v/>
      </c>
      <c r="S18" s="42" t="str">
        <f t="shared" si="6"/>
        <v/>
      </c>
      <c r="T18" s="42" t="str">
        <f t="shared" si="6"/>
        <v/>
      </c>
      <c r="U18" s="42" t="str">
        <f t="shared" si="6"/>
        <v>鉛及びその化合物、</v>
      </c>
      <c r="V18" s="42" t="str">
        <f t="shared" si="6"/>
        <v/>
      </c>
      <c r="W18" s="42" t="str">
        <f>IF(COUNTIF(W7:W8,"●")&gt;1,W$5&amp;"、","")</f>
        <v/>
      </c>
      <c r="X18" s="42" t="str">
        <f t="shared" si="6"/>
        <v/>
      </c>
      <c r="Y18" s="42" t="str">
        <f t="shared" si="6"/>
        <v/>
      </c>
      <c r="Z18" s="42" t="str">
        <f t="shared" si="6"/>
        <v/>
      </c>
      <c r="AA18" s="42" t="str">
        <f t="shared" si="6"/>
        <v/>
      </c>
      <c r="AB18" s="42" t="str">
        <f>IF(COUNTIF(AB7:AB8,"●")&gt;1,AB$5&amp;"、","")</f>
        <v/>
      </c>
      <c r="AC18" s="42" t="str">
        <f t="shared" si="6"/>
        <v/>
      </c>
      <c r="AD18" s="53" t="str">
        <f t="shared" si="3"/>
        <v>鉛及びその化合物</v>
      </c>
      <c r="AE18" s="53"/>
    </row>
    <row r="19" spans="3:31" hidden="1">
      <c r="C19" s="42" t="s">
        <v>237</v>
      </c>
      <c r="D19" s="42" t="str">
        <f>IF(COUNTIF(D7,"●")+COUNTIF(D9,"●")&gt;1,D$5&amp;"、","")</f>
        <v/>
      </c>
      <c r="E19" s="42" t="str">
        <f t="shared" ref="E19:AC19" si="7">IF(COUNTIF(E7,"●")+COUNTIF(E9,"●")&gt;1,E$5&amp;"、","")</f>
        <v/>
      </c>
      <c r="F19" s="42" t="str">
        <f t="shared" si="7"/>
        <v/>
      </c>
      <c r="G19" s="42" t="str">
        <f t="shared" si="7"/>
        <v/>
      </c>
      <c r="H19" s="42" t="str">
        <f t="shared" si="7"/>
        <v/>
      </c>
      <c r="I19" s="42" t="str">
        <f t="shared" si="7"/>
        <v/>
      </c>
      <c r="J19" s="42" t="str">
        <f t="shared" si="7"/>
        <v/>
      </c>
      <c r="K19" s="42" t="str">
        <f t="shared" si="7"/>
        <v/>
      </c>
      <c r="L19" s="42" t="str">
        <f t="shared" si="7"/>
        <v/>
      </c>
      <c r="M19" s="42" t="str">
        <f t="shared" si="7"/>
        <v/>
      </c>
      <c r="N19" s="42" t="str">
        <f>IF(COUNTIF(N7,"●")+COUNTIF(N9,"●")&gt;1,N$5&amp;"、","")</f>
        <v/>
      </c>
      <c r="O19" s="42" t="str">
        <f t="shared" si="7"/>
        <v/>
      </c>
      <c r="P19" s="42" t="str">
        <f t="shared" si="7"/>
        <v/>
      </c>
      <c r="Q19" s="42" t="str">
        <f t="shared" si="7"/>
        <v/>
      </c>
      <c r="R19" s="42" t="str">
        <f t="shared" si="7"/>
        <v/>
      </c>
      <c r="S19" s="42" t="str">
        <f>IF(COUNTIF(S7,"●")+COUNTIF(S9,"●")&gt;1,S$5&amp;"、","")</f>
        <v/>
      </c>
      <c r="T19" s="42" t="str">
        <f t="shared" si="7"/>
        <v/>
      </c>
      <c r="U19" s="42" t="str">
        <f t="shared" si="7"/>
        <v/>
      </c>
      <c r="V19" s="42" t="str">
        <f t="shared" si="7"/>
        <v/>
      </c>
      <c r="W19" s="42" t="str">
        <f t="shared" si="7"/>
        <v/>
      </c>
      <c r="X19" s="42" t="str">
        <f t="shared" si="7"/>
        <v/>
      </c>
      <c r="Y19" s="42" t="str">
        <f t="shared" si="7"/>
        <v/>
      </c>
      <c r="Z19" s="42" t="str">
        <f t="shared" si="7"/>
        <v/>
      </c>
      <c r="AA19" s="42" t="str">
        <f t="shared" si="7"/>
        <v/>
      </c>
      <c r="AB19" s="42" t="str">
        <f>IF(COUNTIF(AB7,"●")+COUNTIF(AB9,"●")&gt;1,AB$5&amp;"、","")</f>
        <v/>
      </c>
      <c r="AC19" s="42" t="str">
        <f t="shared" si="7"/>
        <v/>
      </c>
      <c r="AD19" s="53" t="str">
        <f t="shared" si="3"/>
        <v/>
      </c>
      <c r="AE19" s="53"/>
    </row>
  </sheetData>
  <mergeCells count="4">
    <mergeCell ref="AG1:AH1"/>
    <mergeCell ref="D4:O4"/>
    <mergeCell ref="P4:X4"/>
    <mergeCell ref="Y4:AC4"/>
  </mergeCells>
  <phoneticPr fontId="19"/>
  <conditionalFormatting sqref="AH1:AH1048576">
    <cfRule type="containsText" dxfId="2" priority="1" operator="containsText" text="（正常）">
      <formula>NOT(ISERROR(SEARCH("（正常）",AH1)))</formula>
    </cfRule>
    <cfRule type="containsText" dxfId="1" priority="2" operator="containsText" text="（エラー）">
      <formula>NOT(ISERROR(SEARCH("（エラー）",AH1)))</formula>
    </cfRule>
    <cfRule type="containsText" dxfId="0" priority="3" operator="containsText" text="（注意）">
      <formula>NOT(ISERROR(SEARCH("（注意）",AH1)))</formula>
    </cfRule>
  </conditionalFormatting>
  <dataValidations count="1">
    <dataValidation type="list" allowBlank="1" showInputMessage="1" showErrorMessage="1" sqref="D6:AC6 D8:AC9 P7:X7" xr:uid="{3C9FF2CB-2D85-47D7-8697-09B791E895BB}">
      <formula1>"●"</formula1>
    </dataValidation>
  </dataValidations>
  <printOptions horizontalCentered="1"/>
  <pageMargins left="0.19685039370078741" right="0.19685039370078741" top="0.74803149606299213" bottom="0.74803149606299213" header="0.31496062992125984" footer="0.31496062992125984"/>
  <pageSetup paperSize="9" scale="74" orientation="landscape"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30325F-612B-4360-8049-AFF6EC0CBC08}">
  <sheetPr>
    <pageSetUpPr fitToPage="1"/>
  </sheetPr>
  <dimension ref="B1:J63"/>
  <sheetViews>
    <sheetView zoomScaleNormal="100" workbookViewId="0"/>
  </sheetViews>
  <sheetFormatPr defaultRowHeight="18"/>
  <cols>
    <col min="3" max="3" width="14.796875" customWidth="1"/>
    <col min="5" max="5" width="14.796875" customWidth="1"/>
  </cols>
  <sheetData>
    <row r="1" spans="2:10" s="40" customFormat="1">
      <c r="B1" s="40" t="s">
        <v>238</v>
      </c>
      <c r="C1" s="40" t="s">
        <v>239</v>
      </c>
      <c r="D1" s="40" t="s">
        <v>240</v>
      </c>
      <c r="E1" s="40" t="s">
        <v>103</v>
      </c>
      <c r="F1" s="40" t="s">
        <v>241</v>
      </c>
      <c r="G1" s="40" t="s">
        <v>87</v>
      </c>
      <c r="H1" s="40" t="s">
        <v>84</v>
      </c>
      <c r="I1" s="40" t="s">
        <v>24</v>
      </c>
      <c r="J1" s="40" t="s">
        <v>104</v>
      </c>
    </row>
    <row r="2" spans="2:10">
      <c r="B2" t="s">
        <v>242</v>
      </c>
      <c r="C2" t="s">
        <v>28</v>
      </c>
      <c r="D2" t="s">
        <v>243</v>
      </c>
      <c r="E2" t="s">
        <v>105</v>
      </c>
      <c r="F2" t="s">
        <v>244</v>
      </c>
      <c r="G2" t="s">
        <v>245</v>
      </c>
      <c r="H2" t="s">
        <v>84</v>
      </c>
      <c r="I2" s="21" t="s">
        <v>246</v>
      </c>
      <c r="J2" t="s">
        <v>106</v>
      </c>
    </row>
    <row r="3" spans="2:10">
      <c r="B3" t="s">
        <v>206</v>
      </c>
      <c r="C3" t="s">
        <v>30</v>
      </c>
      <c r="E3" t="s">
        <v>107</v>
      </c>
      <c r="I3" s="21" t="s">
        <v>247</v>
      </c>
      <c r="J3" t="s">
        <v>108</v>
      </c>
    </row>
    <row r="4" spans="2:10">
      <c r="B4" t="s">
        <v>207</v>
      </c>
      <c r="C4" t="s">
        <v>31</v>
      </c>
      <c r="E4" t="s">
        <v>109</v>
      </c>
      <c r="J4" t="s">
        <v>110</v>
      </c>
    </row>
    <row r="5" spans="2:10">
      <c r="B5" t="s">
        <v>208</v>
      </c>
      <c r="C5" t="s">
        <v>236</v>
      </c>
      <c r="E5" t="s">
        <v>111</v>
      </c>
    </row>
    <row r="6" spans="2:10">
      <c r="B6" t="s">
        <v>209</v>
      </c>
      <c r="C6" t="s">
        <v>237</v>
      </c>
      <c r="E6" t="s">
        <v>112</v>
      </c>
    </row>
    <row r="7" spans="2:10">
      <c r="B7" t="s">
        <v>210</v>
      </c>
      <c r="E7" t="s">
        <v>113</v>
      </c>
    </row>
    <row r="8" spans="2:10">
      <c r="B8" t="s">
        <v>211</v>
      </c>
      <c r="E8" t="s">
        <v>114</v>
      </c>
    </row>
    <row r="9" spans="2:10">
      <c r="B9" t="s">
        <v>212</v>
      </c>
      <c r="E9" t="s">
        <v>115</v>
      </c>
    </row>
    <row r="10" spans="2:10">
      <c r="B10" t="s">
        <v>213</v>
      </c>
      <c r="E10" t="s">
        <v>116</v>
      </c>
    </row>
    <row r="11" spans="2:10">
      <c r="B11" t="s">
        <v>214</v>
      </c>
      <c r="E11" t="s">
        <v>117</v>
      </c>
    </row>
    <row r="12" spans="2:10">
      <c r="B12" t="s">
        <v>215</v>
      </c>
      <c r="E12" t="s">
        <v>118</v>
      </c>
    </row>
    <row r="13" spans="2:10">
      <c r="B13" t="s">
        <v>216</v>
      </c>
      <c r="E13" t="s">
        <v>119</v>
      </c>
    </row>
    <row r="14" spans="2:10">
      <c r="B14" t="s">
        <v>217</v>
      </c>
      <c r="E14" t="s">
        <v>120</v>
      </c>
    </row>
    <row r="15" spans="2:10">
      <c r="B15" t="s">
        <v>218</v>
      </c>
      <c r="E15" t="s">
        <v>121</v>
      </c>
    </row>
    <row r="16" spans="2:10">
      <c r="B16" t="s">
        <v>219</v>
      </c>
      <c r="E16" t="s">
        <v>122</v>
      </c>
    </row>
    <row r="17" spans="2:5">
      <c r="B17" t="s">
        <v>220</v>
      </c>
      <c r="E17" t="s">
        <v>123</v>
      </c>
    </row>
    <row r="18" spans="2:5">
      <c r="B18" t="s">
        <v>221</v>
      </c>
      <c r="E18" t="s">
        <v>124</v>
      </c>
    </row>
    <row r="19" spans="2:5">
      <c r="B19" t="s">
        <v>222</v>
      </c>
      <c r="E19" t="s">
        <v>125</v>
      </c>
    </row>
    <row r="20" spans="2:5">
      <c r="B20" t="s">
        <v>223</v>
      </c>
      <c r="E20" t="s">
        <v>126</v>
      </c>
    </row>
    <row r="21" spans="2:5">
      <c r="B21" t="s">
        <v>224</v>
      </c>
      <c r="E21" t="s">
        <v>127</v>
      </c>
    </row>
    <row r="22" spans="2:5">
      <c r="B22" t="s">
        <v>225</v>
      </c>
      <c r="E22" t="s">
        <v>128</v>
      </c>
    </row>
    <row r="23" spans="2:5">
      <c r="B23" t="s">
        <v>226</v>
      </c>
      <c r="E23" t="s">
        <v>129</v>
      </c>
    </row>
    <row r="24" spans="2:5">
      <c r="B24" t="s">
        <v>227</v>
      </c>
      <c r="E24" t="s">
        <v>130</v>
      </c>
    </row>
    <row r="25" spans="2:5">
      <c r="B25" t="s">
        <v>228</v>
      </c>
      <c r="E25" t="s">
        <v>131</v>
      </c>
    </row>
    <row r="26" spans="2:5">
      <c r="B26" t="s">
        <v>229</v>
      </c>
      <c r="E26" t="s">
        <v>132</v>
      </c>
    </row>
    <row r="27" spans="2:5">
      <c r="B27" t="s">
        <v>230</v>
      </c>
      <c r="E27" t="s">
        <v>133</v>
      </c>
    </row>
    <row r="28" spans="2:5">
      <c r="E28" t="s">
        <v>134</v>
      </c>
    </row>
    <row r="29" spans="2:5">
      <c r="E29" t="s">
        <v>135</v>
      </c>
    </row>
    <row r="30" spans="2:5">
      <c r="E30" t="s">
        <v>136</v>
      </c>
    </row>
    <row r="31" spans="2:5">
      <c r="E31" t="s">
        <v>137</v>
      </c>
    </row>
    <row r="32" spans="2:5">
      <c r="E32" t="s">
        <v>138</v>
      </c>
    </row>
    <row r="33" spans="5:5">
      <c r="E33" t="s">
        <v>139</v>
      </c>
    </row>
    <row r="34" spans="5:5">
      <c r="E34" t="s">
        <v>140</v>
      </c>
    </row>
    <row r="35" spans="5:5">
      <c r="E35" t="s">
        <v>141</v>
      </c>
    </row>
    <row r="36" spans="5:5">
      <c r="E36" t="s">
        <v>142</v>
      </c>
    </row>
    <row r="37" spans="5:5">
      <c r="E37" t="s">
        <v>143</v>
      </c>
    </row>
    <row r="38" spans="5:5">
      <c r="E38" t="s">
        <v>144</v>
      </c>
    </row>
    <row r="39" spans="5:5">
      <c r="E39" t="s">
        <v>145</v>
      </c>
    </row>
    <row r="40" spans="5:5">
      <c r="E40" t="s">
        <v>146</v>
      </c>
    </row>
    <row r="41" spans="5:5">
      <c r="E41" t="s">
        <v>147</v>
      </c>
    </row>
    <row r="42" spans="5:5">
      <c r="E42" t="s">
        <v>148</v>
      </c>
    </row>
    <row r="43" spans="5:5">
      <c r="E43" t="s">
        <v>149</v>
      </c>
    </row>
    <row r="44" spans="5:5">
      <c r="E44" t="s">
        <v>150</v>
      </c>
    </row>
    <row r="45" spans="5:5">
      <c r="E45" t="s">
        <v>151</v>
      </c>
    </row>
    <row r="46" spans="5:5">
      <c r="E46" t="s">
        <v>152</v>
      </c>
    </row>
    <row r="47" spans="5:5">
      <c r="E47" t="s">
        <v>153</v>
      </c>
    </row>
    <row r="48" spans="5:5">
      <c r="E48" t="s">
        <v>154</v>
      </c>
    </row>
    <row r="49" spans="5:5">
      <c r="E49" t="s">
        <v>155</v>
      </c>
    </row>
    <row r="50" spans="5:5">
      <c r="E50" t="s">
        <v>156</v>
      </c>
    </row>
    <row r="51" spans="5:5">
      <c r="E51" t="s">
        <v>157</v>
      </c>
    </row>
    <row r="52" spans="5:5">
      <c r="E52" t="s">
        <v>158</v>
      </c>
    </row>
    <row r="53" spans="5:5">
      <c r="E53" t="s">
        <v>159</v>
      </c>
    </row>
    <row r="54" spans="5:5">
      <c r="E54" t="s">
        <v>160</v>
      </c>
    </row>
    <row r="55" spans="5:5">
      <c r="E55" t="s">
        <v>161</v>
      </c>
    </row>
    <row r="56" spans="5:5">
      <c r="E56" t="s">
        <v>162</v>
      </c>
    </row>
    <row r="57" spans="5:5">
      <c r="E57" t="s">
        <v>163</v>
      </c>
    </row>
    <row r="58" spans="5:5">
      <c r="E58" t="s">
        <v>164</v>
      </c>
    </row>
    <row r="59" spans="5:5">
      <c r="E59" t="s">
        <v>165</v>
      </c>
    </row>
    <row r="60" spans="5:5">
      <c r="E60" t="s">
        <v>166</v>
      </c>
    </row>
    <row r="61" spans="5:5">
      <c r="E61" t="s">
        <v>167</v>
      </c>
    </row>
    <row r="62" spans="5:5">
      <c r="E62" t="s">
        <v>168</v>
      </c>
    </row>
    <row r="63" spans="5:5">
      <c r="E63" t="s">
        <v>169</v>
      </c>
    </row>
  </sheetData>
  <phoneticPr fontId="19"/>
  <pageMargins left="0.7" right="0.7" top="0.75" bottom="0.75" header="0.3" footer="0.3"/>
  <pageSetup paperSize="9" scale="6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様式第20</vt:lpstr>
      <vt:lpstr>マスタ_地歴年表</vt:lpstr>
      <vt:lpstr>土地所在地一覧</vt:lpstr>
      <vt:lpstr>地歴年表</vt:lpstr>
      <vt:lpstr>（入力用シート）汚染状態一覧_様式20</vt:lpstr>
      <vt:lpstr>マスタ</vt:lpstr>
      <vt:lpstr>'（入力用シート）汚染状態一覧_様式20'!Print_Area</vt:lpstr>
      <vt:lpstr>地歴年表!Print_Area</vt:lpstr>
      <vt:lpstr>土地所在地一覧!Print_Area</vt:lpstr>
      <vt:lpstr>様式第20!Print_Area</vt:lpstr>
      <vt:lpstr>地歴年表!Print_Titles</vt:lpstr>
      <vt:lpstr>土地所在地一覧!Print_Titles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2024-05-28T08:19:35Z</dcterms:created>
  <dcterms:modified xsi:type="dcterms:W3CDTF">2024-05-28T08:19:41Z</dcterms:modified>
  <cp:category/>
  <cp:contentStatus/>
</cp:coreProperties>
</file>