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rfsvc42\div5\サスコン１部\b重要\e1_proj\2022\地球T\1944432_東京都_ETS実態調査\2.取引意向及び準備状況\アンケート\"/>
    </mc:Choice>
  </mc:AlternateContent>
  <workbookProtection workbookAlgorithmName="SHA-512" workbookHashValue="L8tk/7PphC5elnbnWdCTxl4N4bZp5wCYuTYD2g4zvSH3YiACTPjhSuXDyCHIbTvgPUeZTQAMM/6wIRZsptMmKQ==" workbookSaltValue="V/+RRfLQqTTVosrfaNQMZw==" workbookSpinCount="100000" lockStructure="1"/>
  <bookViews>
    <workbookView xWindow="64695" yWindow="0" windowWidth="24600" windowHeight="8865"/>
  </bookViews>
  <sheets>
    <sheet name="一般" sheetId="1" r:id="rId1"/>
    <sheet name="回答（一般）" sheetId="23" state="hidden" r:id="rId2"/>
  </sheets>
  <definedNames>
    <definedName name="_xlnm.Print_Area" localSheetId="0">一般!$B:$Q</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0" i="1" l="1"/>
  <c r="AC190" i="1" s="1"/>
  <c r="U190" i="1"/>
  <c r="Y190" i="1" s="1"/>
  <c r="V189" i="1"/>
  <c r="AC189" i="1" s="1"/>
  <c r="U189" i="1"/>
  <c r="Z189" i="1" l="1"/>
  <c r="X190" i="1"/>
  <c r="AE190" i="1" s="1"/>
  <c r="DJ6" i="23" s="1"/>
  <c r="Z190" i="1"/>
  <c r="V171" i="1" l="1"/>
  <c r="Z171" i="1" s="1"/>
  <c r="V170" i="1"/>
  <c r="AC170" i="1" s="1"/>
  <c r="V161" i="1"/>
  <c r="AC161" i="1" s="1"/>
  <c r="V162" i="1"/>
  <c r="Z162" i="1" s="1"/>
  <c r="V163" i="1"/>
  <c r="Z163" i="1" s="1"/>
  <c r="V154" i="1"/>
  <c r="Z154" i="1" s="1"/>
  <c r="V155" i="1"/>
  <c r="Z155" i="1" s="1"/>
  <c r="V156" i="1"/>
  <c r="Z156" i="1" s="1"/>
  <c r="V157" i="1"/>
  <c r="Z157" i="1" s="1"/>
  <c r="V158" i="1"/>
  <c r="Z158" i="1" s="1"/>
  <c r="V159" i="1"/>
  <c r="AC159" i="1" s="1"/>
  <c r="V160" i="1"/>
  <c r="Z160" i="1" s="1"/>
  <c r="U132" i="1"/>
  <c r="V132" i="1"/>
  <c r="Z132" i="1" s="1"/>
  <c r="U133" i="1"/>
  <c r="V133" i="1"/>
  <c r="AC133" i="1" s="1"/>
  <c r="U134" i="1"/>
  <c r="V134" i="1"/>
  <c r="Z134" i="1" s="1"/>
  <c r="U135" i="1"/>
  <c r="V135" i="1"/>
  <c r="Z135" i="1" s="1"/>
  <c r="U136" i="1"/>
  <c r="V136" i="1"/>
  <c r="Z136" i="1" s="1"/>
  <c r="U137" i="1"/>
  <c r="V137" i="1"/>
  <c r="Z137" i="1" s="1"/>
  <c r="U120" i="1"/>
  <c r="X120" i="1" s="1"/>
  <c r="V120" i="1"/>
  <c r="AC120" i="1" s="1"/>
  <c r="AC163" i="1" l="1"/>
  <c r="AC160" i="1"/>
  <c r="Z133" i="1"/>
  <c r="AC157" i="1"/>
  <c r="Z120" i="1"/>
  <c r="AC171" i="1"/>
  <c r="Z170" i="1"/>
  <c r="AC158" i="1"/>
  <c r="AC162" i="1"/>
  <c r="Z161" i="1"/>
  <c r="Z159" i="1"/>
  <c r="AC156" i="1"/>
  <c r="AC155" i="1"/>
  <c r="AC154" i="1"/>
  <c r="AC137" i="1"/>
  <c r="AC132" i="1"/>
  <c r="AC136" i="1"/>
  <c r="AC135" i="1"/>
  <c r="AC134" i="1"/>
  <c r="Y120" i="1"/>
  <c r="AE120" i="1" s="1"/>
  <c r="AX6" i="23" s="1"/>
  <c r="U264" i="1" l="1"/>
  <c r="V264" i="1"/>
  <c r="Z264" i="1" s="1"/>
  <c r="AC264" i="1" l="1"/>
  <c r="U196" i="1" l="1"/>
  <c r="V196" i="1"/>
  <c r="Z196" i="1" s="1"/>
  <c r="U197" i="1"/>
  <c r="V197" i="1"/>
  <c r="Z197" i="1" s="1"/>
  <c r="U198" i="1"/>
  <c r="X198" i="1" s="1"/>
  <c r="V198" i="1"/>
  <c r="Z198" i="1" s="1"/>
  <c r="U199" i="1"/>
  <c r="X199" i="1" s="1"/>
  <c r="V199" i="1"/>
  <c r="Z199" i="1" s="1"/>
  <c r="U200" i="1"/>
  <c r="X200" i="1" s="1"/>
  <c r="V200" i="1"/>
  <c r="Z200" i="1" s="1"/>
  <c r="U201" i="1"/>
  <c r="X201" i="1" s="1"/>
  <c r="V201" i="1"/>
  <c r="AC201" i="1" s="1"/>
  <c r="U202" i="1"/>
  <c r="V202" i="1"/>
  <c r="Z202" i="1" s="1"/>
  <c r="U203" i="1"/>
  <c r="V203" i="1"/>
  <c r="Z203" i="1" s="1"/>
  <c r="U204" i="1"/>
  <c r="V204" i="1"/>
  <c r="Z204" i="1" s="1"/>
  <c r="U205" i="1"/>
  <c r="V205" i="1"/>
  <c r="AC205" i="1" s="1"/>
  <c r="U206" i="1"/>
  <c r="V206" i="1"/>
  <c r="Z206" i="1" s="1"/>
  <c r="U142" i="1"/>
  <c r="V142" i="1"/>
  <c r="Z142" i="1" s="1"/>
  <c r="U143" i="1"/>
  <c r="X143" i="1" s="1"/>
  <c r="V143" i="1"/>
  <c r="AC143" i="1" s="1"/>
  <c r="U144" i="1"/>
  <c r="V144" i="1"/>
  <c r="AC144" i="1" s="1"/>
  <c r="U145" i="1"/>
  <c r="V145" i="1"/>
  <c r="Z145" i="1" s="1"/>
  <c r="U146" i="1"/>
  <c r="V146" i="1"/>
  <c r="Z146" i="1" s="1"/>
  <c r="U147" i="1"/>
  <c r="V147" i="1"/>
  <c r="AC147" i="1" s="1"/>
  <c r="U148" i="1"/>
  <c r="V148" i="1"/>
  <c r="Z148" i="1" s="1"/>
  <c r="U149" i="1"/>
  <c r="V149" i="1"/>
  <c r="Z149" i="1" s="1"/>
  <c r="U150" i="1"/>
  <c r="V150" i="1"/>
  <c r="Z150" i="1" s="1"/>
  <c r="U151" i="1"/>
  <c r="V151" i="1"/>
  <c r="Z151" i="1" s="1"/>
  <c r="U152" i="1"/>
  <c r="U153" i="1"/>
  <c r="V153" i="1"/>
  <c r="Z153" i="1" s="1"/>
  <c r="V141" i="1"/>
  <c r="AC141" i="1" s="1"/>
  <c r="U141" i="1"/>
  <c r="U140" i="1"/>
  <c r="S140" i="1"/>
  <c r="U163" i="1"/>
  <c r="U62" i="1"/>
  <c r="V62" i="1"/>
  <c r="Z62" i="1" s="1"/>
  <c r="U55" i="1"/>
  <c r="X55" i="1" s="1"/>
  <c r="V55" i="1"/>
  <c r="Z55" i="1" s="1"/>
  <c r="U56" i="1"/>
  <c r="V56" i="1"/>
  <c r="AC56" i="1" s="1"/>
  <c r="U57" i="1"/>
  <c r="V57" i="1"/>
  <c r="Z57" i="1" s="1"/>
  <c r="U58" i="1"/>
  <c r="V58" i="1"/>
  <c r="Z58" i="1" s="1"/>
  <c r="U59" i="1"/>
  <c r="V59" i="1"/>
  <c r="Z59" i="1" s="1"/>
  <c r="U60" i="1"/>
  <c r="V60" i="1"/>
  <c r="AC60" i="1" s="1"/>
  <c r="U61" i="1"/>
  <c r="V61" i="1"/>
  <c r="AC61" i="1" s="1"/>
  <c r="T140" i="1" l="1"/>
  <c r="AA140" i="1" s="1"/>
  <c r="AB140" i="1"/>
  <c r="AB141" i="1" s="1"/>
  <c r="AB142" i="1" s="1"/>
  <c r="AB143" i="1" s="1"/>
  <c r="AB144" i="1" s="1"/>
  <c r="AB145" i="1" s="1"/>
  <c r="AB146" i="1" s="1"/>
  <c r="AB147" i="1" s="1"/>
  <c r="AB148" i="1" s="1"/>
  <c r="AB149" i="1" s="1"/>
  <c r="AB150" i="1" s="1"/>
  <c r="AB151" i="1" s="1"/>
  <c r="AC55" i="1"/>
  <c r="AC206" i="1"/>
  <c r="AC203" i="1"/>
  <c r="Z201" i="1"/>
  <c r="Z147" i="1"/>
  <c r="AC198" i="1"/>
  <c r="X202" i="1"/>
  <c r="X203" i="1" s="1"/>
  <c r="X204" i="1" s="1"/>
  <c r="X205" i="1" s="1"/>
  <c r="X206" i="1" s="1"/>
  <c r="AC197" i="1"/>
  <c r="AC145" i="1"/>
  <c r="AC151" i="1"/>
  <c r="Z205" i="1"/>
  <c r="AC202" i="1"/>
  <c r="AC199" i="1"/>
  <c r="AC153" i="1"/>
  <c r="Y198" i="1"/>
  <c r="AE198" i="1" s="1"/>
  <c r="Y200" i="1"/>
  <c r="AE200" i="1" s="1"/>
  <c r="Y201" i="1"/>
  <c r="Y199" i="1"/>
  <c r="AE199" i="1" s="1"/>
  <c r="AC204" i="1"/>
  <c r="AC200" i="1"/>
  <c r="AC196" i="1"/>
  <c r="Z61" i="1"/>
  <c r="Z143" i="1"/>
  <c r="Z141" i="1"/>
  <c r="AC149" i="1"/>
  <c r="Y143" i="1"/>
  <c r="Y144" i="1" s="1"/>
  <c r="Y145" i="1" s="1"/>
  <c r="X144" i="1"/>
  <c r="X145" i="1" s="1"/>
  <c r="X146" i="1" s="1"/>
  <c r="X147" i="1" s="1"/>
  <c r="X148" i="1" s="1"/>
  <c r="X149" i="1" s="1"/>
  <c r="X150" i="1" s="1"/>
  <c r="X151" i="1" s="1"/>
  <c r="X152" i="1" s="1"/>
  <c r="X153" i="1" s="1"/>
  <c r="Z144" i="1"/>
  <c r="AC150" i="1"/>
  <c r="AC146" i="1"/>
  <c r="AC142" i="1"/>
  <c r="AC148" i="1"/>
  <c r="AD140" i="1"/>
  <c r="AA141" i="1"/>
  <c r="AA142" i="1" s="1"/>
  <c r="AA143" i="1" s="1"/>
  <c r="AD143" i="1" s="1"/>
  <c r="AC57" i="1"/>
  <c r="X56" i="1"/>
  <c r="X57" i="1" s="1"/>
  <c r="X58" i="1" s="1"/>
  <c r="X59" i="1" s="1"/>
  <c r="X60" i="1" s="1"/>
  <c r="X61" i="1" s="1"/>
  <c r="X62" i="1" s="1"/>
  <c r="V140" i="1"/>
  <c r="AC59" i="1"/>
  <c r="Z60" i="1"/>
  <c r="Z56" i="1"/>
  <c r="AC58" i="1"/>
  <c r="AC62" i="1"/>
  <c r="Y55" i="1"/>
  <c r="AE55" i="1" s="1"/>
  <c r="U191" i="1"/>
  <c r="V191" i="1"/>
  <c r="Z191" i="1" s="1"/>
  <c r="U192" i="1"/>
  <c r="V192" i="1"/>
  <c r="Z192" i="1" s="1"/>
  <c r="U193" i="1"/>
  <c r="V193" i="1"/>
  <c r="Z193" i="1" s="1"/>
  <c r="U194" i="1"/>
  <c r="V194" i="1"/>
  <c r="AC194" i="1" s="1"/>
  <c r="U195" i="1"/>
  <c r="U207" i="1"/>
  <c r="V207" i="1"/>
  <c r="AC207" i="1" s="1"/>
  <c r="U208" i="1"/>
  <c r="V208" i="1"/>
  <c r="Z208" i="1" s="1"/>
  <c r="U209" i="1"/>
  <c r="V209" i="1"/>
  <c r="Z209" i="1" s="1"/>
  <c r="U210" i="1"/>
  <c r="V210" i="1"/>
  <c r="Z210" i="1" s="1"/>
  <c r="AE28" i="1"/>
  <c r="AE30" i="1"/>
  <c r="V30" i="1"/>
  <c r="V28" i="1"/>
  <c r="AC28" i="1" s="1"/>
  <c r="AG188" i="1"/>
  <c r="DP6" i="23" s="1"/>
  <c r="Z207" i="1" l="1"/>
  <c r="AE143" i="1"/>
  <c r="BG6" i="23" s="1"/>
  <c r="Y202" i="1"/>
  <c r="AE201" i="1"/>
  <c r="AA144" i="1"/>
  <c r="AA145" i="1" s="1"/>
  <c r="AD142" i="1"/>
  <c r="Z194" i="1"/>
  <c r="AE144" i="1"/>
  <c r="BH6" i="23" s="1"/>
  <c r="Y146" i="1"/>
  <c r="AE145" i="1"/>
  <c r="AC140" i="1"/>
  <c r="Z140" i="1"/>
  <c r="AD141" i="1"/>
  <c r="Y56" i="1"/>
  <c r="AE56" i="1" s="1"/>
  <c r="AC193" i="1"/>
  <c r="AC210" i="1"/>
  <c r="AC208" i="1"/>
  <c r="AC191" i="1"/>
  <c r="AC209" i="1"/>
  <c r="AC192" i="1"/>
  <c r="U125" i="1"/>
  <c r="V125" i="1"/>
  <c r="Z125" i="1" s="1"/>
  <c r="U126" i="1"/>
  <c r="V126" i="1"/>
  <c r="Z126" i="1" s="1"/>
  <c r="U127" i="1"/>
  <c r="Y127" i="1" s="1"/>
  <c r="V127" i="1"/>
  <c r="Z127" i="1" s="1"/>
  <c r="U128" i="1"/>
  <c r="X128" i="1" s="1"/>
  <c r="V128" i="1"/>
  <c r="Z128" i="1" s="1"/>
  <c r="U129" i="1"/>
  <c r="X129" i="1" s="1"/>
  <c r="V129" i="1"/>
  <c r="Z129" i="1" s="1"/>
  <c r="U130" i="1"/>
  <c r="X130" i="1" s="1"/>
  <c r="V130" i="1"/>
  <c r="Z130" i="1" s="1"/>
  <c r="U131" i="1"/>
  <c r="Y131" i="1" s="1"/>
  <c r="Y132" i="1" s="1"/>
  <c r="V131" i="1"/>
  <c r="Z131" i="1" s="1"/>
  <c r="V138" i="1"/>
  <c r="AC138" i="1" s="1"/>
  <c r="V139" i="1"/>
  <c r="Z139" i="1" s="1"/>
  <c r="V168" i="1"/>
  <c r="AC30" i="1"/>
  <c r="V29" i="1"/>
  <c r="AC29" i="1" s="1"/>
  <c r="V27" i="1"/>
  <c r="Z27" i="1" s="1"/>
  <c r="V26" i="1"/>
  <c r="AC26" i="1" s="1"/>
  <c r="AF30" i="1"/>
  <c r="D6" i="23" s="1"/>
  <c r="AF28" i="1"/>
  <c r="C6" i="23" s="1"/>
  <c r="Z138" i="1" l="1"/>
  <c r="Y133" i="1"/>
  <c r="AD144" i="1"/>
  <c r="AE202" i="1"/>
  <c r="Y203" i="1"/>
  <c r="X207" i="1"/>
  <c r="X208" i="1" s="1"/>
  <c r="X209" i="1" s="1"/>
  <c r="X210" i="1" s="1"/>
  <c r="AE146" i="1"/>
  <c r="Y147" i="1"/>
  <c r="AD145" i="1"/>
  <c r="AA146" i="1"/>
  <c r="Y130" i="1"/>
  <c r="AE130" i="1" s="1"/>
  <c r="BD6" i="23" s="1"/>
  <c r="Y57" i="1"/>
  <c r="AE57" i="1" s="1"/>
  <c r="AC126" i="1"/>
  <c r="AC139" i="1"/>
  <c r="AC131" i="1"/>
  <c r="Z26" i="1"/>
  <c r="Z29" i="1"/>
  <c r="AC128" i="1"/>
  <c r="AC130" i="1"/>
  <c r="X131" i="1"/>
  <c r="X127" i="1"/>
  <c r="AE127" i="1" s="1"/>
  <c r="BA6" i="23" s="1"/>
  <c r="Y128" i="1"/>
  <c r="AE128" i="1" s="1"/>
  <c r="BB6" i="23" s="1"/>
  <c r="AC127" i="1"/>
  <c r="AC129" i="1"/>
  <c r="AC125" i="1"/>
  <c r="Y129" i="1"/>
  <c r="AE129" i="1" s="1"/>
  <c r="BC6" i="23" s="1"/>
  <c r="AC27" i="1"/>
  <c r="V31" i="1"/>
  <c r="AC31" i="1" s="1"/>
  <c r="V32" i="1"/>
  <c r="Z32" i="1" s="1"/>
  <c r="AA33" i="1"/>
  <c r="AD33" i="1" s="1"/>
  <c r="V34" i="1"/>
  <c r="Z34" i="1" s="1"/>
  <c r="V35" i="1"/>
  <c r="Z35" i="1" s="1"/>
  <c r="Y134" i="1" l="1"/>
  <c r="AE131" i="1"/>
  <c r="BE6" i="23" s="1"/>
  <c r="X132" i="1"/>
  <c r="Y204" i="1"/>
  <c r="AE203" i="1"/>
  <c r="Y58" i="1"/>
  <c r="Y59" i="1" s="1"/>
  <c r="AA147" i="1"/>
  <c r="AD146" i="1"/>
  <c r="AE147" i="1"/>
  <c r="Y148" i="1"/>
  <c r="Z31" i="1"/>
  <c r="AA34" i="1"/>
  <c r="AC35" i="1"/>
  <c r="AC34" i="1"/>
  <c r="AC32" i="1"/>
  <c r="X133" i="1" l="1"/>
  <c r="AE132" i="1"/>
  <c r="Y135" i="1"/>
  <c r="AE58" i="1"/>
  <c r="AE204" i="1"/>
  <c r="Y205" i="1"/>
  <c r="AD147" i="1"/>
  <c r="AA148" i="1"/>
  <c r="AE148" i="1"/>
  <c r="Y149" i="1"/>
  <c r="AE59" i="1"/>
  <c r="Y60" i="1"/>
  <c r="AA35" i="1"/>
  <c r="AD35" i="1" s="1"/>
  <c r="AD34" i="1"/>
  <c r="X134" i="1" l="1"/>
  <c r="AE133" i="1"/>
  <c r="Y136" i="1"/>
  <c r="Y206" i="1"/>
  <c r="AE205" i="1"/>
  <c r="Y150" i="1"/>
  <c r="AE149" i="1"/>
  <c r="AA149" i="1"/>
  <c r="AD148" i="1"/>
  <c r="AE60" i="1"/>
  <c r="Y61" i="1"/>
  <c r="X135" i="1" l="1"/>
  <c r="AE134" i="1"/>
  <c r="Y137" i="1"/>
  <c r="AE206" i="1"/>
  <c r="Y207" i="1"/>
  <c r="AD149" i="1"/>
  <c r="AA150" i="1"/>
  <c r="Y151" i="1"/>
  <c r="AE150" i="1"/>
  <c r="AE61" i="1"/>
  <c r="Y62" i="1"/>
  <c r="AE62" i="1" s="1"/>
  <c r="V40" i="1"/>
  <c r="AC40" i="1" s="1"/>
  <c r="V41" i="1"/>
  <c r="AC41" i="1" s="1"/>
  <c r="V42" i="1"/>
  <c r="AC42" i="1" s="1"/>
  <c r="X136" i="1" l="1"/>
  <c r="AE135" i="1"/>
  <c r="AE207" i="1"/>
  <c r="Y208" i="1"/>
  <c r="AD150" i="1"/>
  <c r="AA151" i="1"/>
  <c r="AD151" i="1" s="1"/>
  <c r="AE151" i="1"/>
  <c r="Y152" i="1"/>
  <c r="Z40" i="1"/>
  <c r="Z42" i="1"/>
  <c r="Z41" i="1"/>
  <c r="X137" i="1" l="1"/>
  <c r="AE137" i="1" s="1"/>
  <c r="AE136" i="1"/>
  <c r="AE208" i="1"/>
  <c r="Y209" i="1"/>
  <c r="Y153" i="1"/>
  <c r="AE153" i="1" s="1"/>
  <c r="U165" i="1"/>
  <c r="U166" i="1"/>
  <c r="U167" i="1"/>
  <c r="U168" i="1"/>
  <c r="U169" i="1"/>
  <c r="U164" i="1"/>
  <c r="Y164" i="1" s="1"/>
  <c r="AE164" i="1" s="1"/>
  <c r="BN6" i="23" l="1"/>
  <c r="BM6" i="23"/>
  <c r="BO6" i="23"/>
  <c r="BL6" i="23"/>
  <c r="BK6" i="23"/>
  <c r="BJ6" i="23"/>
  <c r="BI6" i="23"/>
  <c r="BP6" i="23"/>
  <c r="AE209" i="1"/>
  <c r="Y210" i="1"/>
  <c r="AE210" i="1" s="1"/>
  <c r="U33" i="1"/>
  <c r="V36" i="1"/>
  <c r="Z36" i="1" s="1"/>
  <c r="AC36" i="1" l="1"/>
  <c r="AF42" i="1"/>
  <c r="L6" i="23" s="1"/>
  <c r="AF230" i="1"/>
  <c r="Z230" i="1"/>
  <c r="U230" i="1"/>
  <c r="V229" i="1"/>
  <c r="U229" i="1"/>
  <c r="V275" i="1"/>
  <c r="V276" i="1"/>
  <c r="Z276" i="1" s="1"/>
  <c r="V169" i="1"/>
  <c r="Z168" i="1"/>
  <c r="V165" i="1"/>
  <c r="V166" i="1"/>
  <c r="V167" i="1"/>
  <c r="V164" i="1"/>
  <c r="Z164" i="1" s="1"/>
  <c r="AE230" i="1" l="1"/>
  <c r="DZ6" i="23"/>
  <c r="AA36" i="1"/>
  <c r="AD36" i="1" s="1"/>
  <c r="DQ6" i="23"/>
  <c r="AG108" i="1"/>
  <c r="AQ6" i="23" s="1"/>
  <c r="AG106" i="1"/>
  <c r="AN6" i="23" s="1"/>
  <c r="AG104" i="1"/>
  <c r="AK6" i="23" s="1"/>
  <c r="AF108" i="1"/>
  <c r="AP6" i="23" s="1"/>
  <c r="AF106" i="1"/>
  <c r="AM6" i="23" s="1"/>
  <c r="AF104" i="1"/>
  <c r="AJ6" i="23" s="1"/>
  <c r="DR6" i="23" l="1"/>
  <c r="DS6" i="23"/>
  <c r="U37" i="1" l="1"/>
  <c r="V37" i="1"/>
  <c r="Z37" i="1" s="1"/>
  <c r="U38" i="1"/>
  <c r="V38" i="1"/>
  <c r="AC38" i="1" s="1"/>
  <c r="U39" i="1"/>
  <c r="V39" i="1"/>
  <c r="AC39" i="1" s="1"/>
  <c r="U40" i="1"/>
  <c r="U41" i="1"/>
  <c r="U42" i="1"/>
  <c r="U43" i="1"/>
  <c r="V43" i="1"/>
  <c r="Z43" i="1" s="1"/>
  <c r="Z38" i="1" l="1"/>
  <c r="Z39" i="1"/>
  <c r="AC37" i="1"/>
  <c r="AC43" i="1"/>
  <c r="AF277" i="1"/>
  <c r="ET6" i="23" l="1"/>
  <c r="AE277" i="1"/>
  <c r="AF271" i="1"/>
  <c r="ES6" i="23" s="1"/>
  <c r="AF254" i="1"/>
  <c r="EM6" i="23" s="1"/>
  <c r="AF243" i="1"/>
  <c r="EF6" i="23" s="1"/>
  <c r="AF201" i="1"/>
  <c r="DU6" i="23" s="1"/>
  <c r="AF188" i="1"/>
  <c r="DI6" i="23" s="1"/>
  <c r="AG186" i="1"/>
  <c r="DO6" i="23" s="1"/>
  <c r="AG184" i="1"/>
  <c r="DN6" i="23" s="1"/>
  <c r="AG182" i="1"/>
  <c r="DM6" i="23" s="1"/>
  <c r="AG180" i="1"/>
  <c r="DL6" i="23" s="1"/>
  <c r="AG178" i="1"/>
  <c r="DK6" i="23" s="1"/>
  <c r="AF131" i="1"/>
  <c r="BF6" i="23" s="1"/>
  <c r="AF121" i="1"/>
  <c r="AZ6" i="23" s="1"/>
  <c r="AF89" i="1"/>
  <c r="AH6" i="23" s="1"/>
  <c r="U73" i="1"/>
  <c r="V73" i="1"/>
  <c r="Z73" i="1" s="1"/>
  <c r="U74" i="1"/>
  <c r="V74" i="1"/>
  <c r="AC74" i="1" s="1"/>
  <c r="U75" i="1"/>
  <c r="V75" i="1"/>
  <c r="Z75" i="1" s="1"/>
  <c r="U76" i="1"/>
  <c r="V76" i="1"/>
  <c r="Z76" i="1" s="1"/>
  <c r="U77" i="1"/>
  <c r="AA77" i="1"/>
  <c r="AD77" i="1" s="1"/>
  <c r="U78" i="1"/>
  <c r="V78" i="1"/>
  <c r="Z78" i="1" s="1"/>
  <c r="U79" i="1"/>
  <c r="V79" i="1"/>
  <c r="Z79" i="1" s="1"/>
  <c r="U80" i="1"/>
  <c r="V80" i="1"/>
  <c r="Z80" i="1" s="1"/>
  <c r="U81" i="1"/>
  <c r="V81" i="1"/>
  <c r="U82" i="1"/>
  <c r="V82" i="1"/>
  <c r="AC82" i="1" s="1"/>
  <c r="U83" i="1"/>
  <c r="X83" i="1" s="1"/>
  <c r="V83" i="1"/>
  <c r="Z83" i="1" s="1"/>
  <c r="U84" i="1"/>
  <c r="X84" i="1" s="1"/>
  <c r="V84" i="1"/>
  <c r="AC84" i="1" s="1"/>
  <c r="U85" i="1"/>
  <c r="Y85" i="1" s="1"/>
  <c r="V85" i="1"/>
  <c r="U86" i="1"/>
  <c r="X86" i="1" s="1"/>
  <c r="V86" i="1"/>
  <c r="Z86" i="1" s="1"/>
  <c r="U87" i="1"/>
  <c r="X87" i="1" s="1"/>
  <c r="V87" i="1"/>
  <c r="U88" i="1"/>
  <c r="V88" i="1"/>
  <c r="Z88" i="1" s="1"/>
  <c r="U89" i="1"/>
  <c r="Y89" i="1" s="1"/>
  <c r="V89" i="1"/>
  <c r="U90" i="1"/>
  <c r="V90" i="1"/>
  <c r="AC90" i="1" s="1"/>
  <c r="U91" i="1"/>
  <c r="V91" i="1"/>
  <c r="U92" i="1"/>
  <c r="V92" i="1"/>
  <c r="Z92" i="1" s="1"/>
  <c r="U93" i="1"/>
  <c r="V93" i="1"/>
  <c r="U94" i="1"/>
  <c r="V94" i="1"/>
  <c r="AC94" i="1" s="1"/>
  <c r="U95" i="1"/>
  <c r="V95" i="1"/>
  <c r="U96" i="1"/>
  <c r="V96" i="1"/>
  <c r="Z96" i="1" s="1"/>
  <c r="U97" i="1"/>
  <c r="AA97" i="1"/>
  <c r="U98" i="1"/>
  <c r="V98" i="1"/>
  <c r="AC98" i="1" s="1"/>
  <c r="U99" i="1"/>
  <c r="V99" i="1"/>
  <c r="U100" i="1"/>
  <c r="V100" i="1"/>
  <c r="AC100" i="1" s="1"/>
  <c r="U101" i="1"/>
  <c r="V101" i="1"/>
  <c r="U102" i="1"/>
  <c r="V102" i="1"/>
  <c r="Z102" i="1" s="1"/>
  <c r="U103" i="1"/>
  <c r="V103" i="1"/>
  <c r="U104" i="1"/>
  <c r="X104" i="1" s="1"/>
  <c r="V104" i="1"/>
  <c r="AC104" i="1" s="1"/>
  <c r="U105" i="1"/>
  <c r="V105" i="1"/>
  <c r="U106" i="1"/>
  <c r="X106" i="1" s="1"/>
  <c r="V106" i="1"/>
  <c r="Z106" i="1" s="1"/>
  <c r="U107" i="1"/>
  <c r="V107" i="1"/>
  <c r="U108" i="1"/>
  <c r="X108" i="1" s="1"/>
  <c r="V108" i="1"/>
  <c r="Z108" i="1" s="1"/>
  <c r="U109" i="1"/>
  <c r="V109" i="1"/>
  <c r="U110" i="1"/>
  <c r="V110" i="1"/>
  <c r="Z110" i="1" s="1"/>
  <c r="U111" i="1"/>
  <c r="AA111" i="1"/>
  <c r="AD111" i="1" s="1"/>
  <c r="U112" i="1"/>
  <c r="V112" i="1"/>
  <c r="Z112" i="1" s="1"/>
  <c r="U113" i="1"/>
  <c r="V113" i="1"/>
  <c r="U114" i="1"/>
  <c r="X114" i="1" s="1"/>
  <c r="V114" i="1"/>
  <c r="AC114" i="1" s="1"/>
  <c r="U115" i="1"/>
  <c r="X115" i="1" s="1"/>
  <c r="V115" i="1"/>
  <c r="Z115" i="1" s="1"/>
  <c r="U116" i="1"/>
  <c r="V116" i="1"/>
  <c r="Z116" i="1" s="1"/>
  <c r="U117" i="1"/>
  <c r="X117" i="1" s="1"/>
  <c r="V117" i="1"/>
  <c r="U118" i="1"/>
  <c r="X118" i="1" s="1"/>
  <c r="V118" i="1"/>
  <c r="Z118" i="1" s="1"/>
  <c r="U119" i="1"/>
  <c r="X119" i="1" s="1"/>
  <c r="V119" i="1"/>
  <c r="U121" i="1"/>
  <c r="X121" i="1" s="1"/>
  <c r="V121" i="1"/>
  <c r="Z121" i="1" s="1"/>
  <c r="U122" i="1"/>
  <c r="V122" i="1"/>
  <c r="U123" i="1"/>
  <c r="V123" i="1"/>
  <c r="AC123" i="1" s="1"/>
  <c r="U124" i="1"/>
  <c r="AA124" i="1"/>
  <c r="AA125" i="1" s="1"/>
  <c r="U138" i="1"/>
  <c r="U154" i="1"/>
  <c r="U162" i="1"/>
  <c r="X165" i="1"/>
  <c r="Z165" i="1"/>
  <c r="X166" i="1"/>
  <c r="Z166" i="1"/>
  <c r="X167" i="1"/>
  <c r="Z167" i="1"/>
  <c r="X168" i="1"/>
  <c r="X169" i="1"/>
  <c r="AC169" i="1"/>
  <c r="U170" i="1"/>
  <c r="U171" i="1"/>
  <c r="U172" i="1"/>
  <c r="U173" i="1"/>
  <c r="V173" i="1"/>
  <c r="AC173" i="1" s="1"/>
  <c r="U174" i="1"/>
  <c r="V174" i="1"/>
  <c r="Z174" i="1" s="1"/>
  <c r="U175" i="1"/>
  <c r="V175" i="1"/>
  <c r="Z175" i="1" s="1"/>
  <c r="U176" i="1"/>
  <c r="V176" i="1"/>
  <c r="Z176" i="1" s="1"/>
  <c r="U177" i="1"/>
  <c r="V177" i="1"/>
  <c r="AC177" i="1" s="1"/>
  <c r="U178" i="1"/>
  <c r="X178" i="1" s="1"/>
  <c r="V178" i="1"/>
  <c r="Z178" i="1" s="1"/>
  <c r="U179" i="1"/>
  <c r="V179" i="1"/>
  <c r="U180" i="1"/>
  <c r="Y180" i="1" s="1"/>
  <c r="V180" i="1"/>
  <c r="AC180" i="1" s="1"/>
  <c r="U181" i="1"/>
  <c r="V181" i="1"/>
  <c r="U182" i="1"/>
  <c r="Y182" i="1" s="1"/>
  <c r="V182" i="1"/>
  <c r="Z182" i="1" s="1"/>
  <c r="U183" i="1"/>
  <c r="V183" i="1"/>
  <c r="U184" i="1"/>
  <c r="V184" i="1"/>
  <c r="AC184" i="1" s="1"/>
  <c r="U185" i="1"/>
  <c r="V185" i="1"/>
  <c r="AC185" i="1" s="1"/>
  <c r="U186" i="1"/>
  <c r="X186" i="1" s="1"/>
  <c r="V186" i="1"/>
  <c r="AC186" i="1" s="1"/>
  <c r="U187" i="1"/>
  <c r="V187" i="1"/>
  <c r="U188" i="1"/>
  <c r="Y188" i="1" s="1"/>
  <c r="V188" i="1"/>
  <c r="AC188" i="1" s="1"/>
  <c r="U211" i="1"/>
  <c r="U212" i="1"/>
  <c r="V212" i="1"/>
  <c r="Z212" i="1" s="1"/>
  <c r="U213" i="1"/>
  <c r="V213" i="1"/>
  <c r="Z213" i="1" s="1"/>
  <c r="U214" i="1"/>
  <c r="X214" i="1" s="1"/>
  <c r="V214" i="1"/>
  <c r="Z214" i="1" s="1"/>
  <c r="U215" i="1"/>
  <c r="V215" i="1"/>
  <c r="Z215" i="1" s="1"/>
  <c r="U216" i="1"/>
  <c r="V216" i="1"/>
  <c r="Z216" i="1" s="1"/>
  <c r="U217" i="1"/>
  <c r="V217" i="1"/>
  <c r="Z217" i="1" s="1"/>
  <c r="U218" i="1"/>
  <c r="V218" i="1"/>
  <c r="Z218" i="1" s="1"/>
  <c r="U219" i="1"/>
  <c r="V219" i="1"/>
  <c r="Z219" i="1" s="1"/>
  <c r="U220" i="1"/>
  <c r="V220" i="1"/>
  <c r="Z220" i="1" s="1"/>
  <c r="U221" i="1"/>
  <c r="V221" i="1"/>
  <c r="Z221" i="1" s="1"/>
  <c r="U222" i="1"/>
  <c r="V222" i="1"/>
  <c r="Z222" i="1" s="1"/>
  <c r="U223" i="1"/>
  <c r="V223" i="1"/>
  <c r="Z223" i="1" s="1"/>
  <c r="U224" i="1"/>
  <c r="V224" i="1"/>
  <c r="Z224" i="1" s="1"/>
  <c r="U225" i="1"/>
  <c r="V225" i="1"/>
  <c r="Z225" i="1" s="1"/>
  <c r="U226" i="1"/>
  <c r="V226" i="1"/>
  <c r="Z226" i="1" s="1"/>
  <c r="U227" i="1"/>
  <c r="U228" i="1"/>
  <c r="V228" i="1"/>
  <c r="Z228" i="1" s="1"/>
  <c r="X229" i="1"/>
  <c r="X230" i="1" s="1"/>
  <c r="Z229" i="1"/>
  <c r="U231" i="1"/>
  <c r="V231" i="1"/>
  <c r="Z231" i="1" s="1"/>
  <c r="U232" i="1"/>
  <c r="V232" i="1"/>
  <c r="Z232" i="1" s="1"/>
  <c r="U233" i="1"/>
  <c r="V233" i="1"/>
  <c r="Z233" i="1" s="1"/>
  <c r="U234" i="1"/>
  <c r="V234" i="1"/>
  <c r="Z234" i="1" s="1"/>
  <c r="U235" i="1"/>
  <c r="V235" i="1"/>
  <c r="Z235" i="1" s="1"/>
  <c r="U236" i="1"/>
  <c r="U237" i="1"/>
  <c r="V237" i="1"/>
  <c r="U238" i="1"/>
  <c r="V238" i="1"/>
  <c r="AC238" i="1" s="1"/>
  <c r="U239" i="1"/>
  <c r="X239" i="1" s="1"/>
  <c r="V239" i="1"/>
  <c r="Z239" i="1" s="1"/>
  <c r="U240" i="1"/>
  <c r="V240" i="1"/>
  <c r="Z240" i="1" s="1"/>
  <c r="U241" i="1"/>
  <c r="V241" i="1"/>
  <c r="Z241" i="1" s="1"/>
  <c r="U242" i="1"/>
  <c r="V242" i="1"/>
  <c r="AC242" i="1" s="1"/>
  <c r="U243" i="1"/>
  <c r="V243" i="1"/>
  <c r="AC243" i="1" s="1"/>
  <c r="U244" i="1"/>
  <c r="V244" i="1"/>
  <c r="AC244" i="1" s="1"/>
  <c r="U245" i="1"/>
  <c r="V245" i="1"/>
  <c r="U246" i="1"/>
  <c r="U247" i="1"/>
  <c r="V247" i="1"/>
  <c r="Z247" i="1" s="1"/>
  <c r="U248" i="1"/>
  <c r="V248" i="1"/>
  <c r="Z248" i="1" s="1"/>
  <c r="U249" i="1"/>
  <c r="V249" i="1"/>
  <c r="Z249" i="1" s="1"/>
  <c r="U250" i="1"/>
  <c r="V250" i="1"/>
  <c r="AC250" i="1" s="1"/>
  <c r="U251" i="1"/>
  <c r="X251" i="1" s="1"/>
  <c r="V251" i="1"/>
  <c r="Z251" i="1" s="1"/>
  <c r="U252" i="1"/>
  <c r="X252" i="1" s="1"/>
  <c r="V252" i="1"/>
  <c r="AC252" i="1" s="1"/>
  <c r="U253" i="1"/>
  <c r="X253" i="1" s="1"/>
  <c r="V253" i="1"/>
  <c r="AC253" i="1" s="1"/>
  <c r="U254" i="1"/>
  <c r="X254" i="1" s="1"/>
  <c r="V254" i="1"/>
  <c r="Z254" i="1" s="1"/>
  <c r="U255" i="1"/>
  <c r="V255" i="1"/>
  <c r="Z255" i="1" s="1"/>
  <c r="U256" i="1"/>
  <c r="V256" i="1"/>
  <c r="Z256" i="1" s="1"/>
  <c r="U257" i="1"/>
  <c r="V257" i="1"/>
  <c r="AC257" i="1" s="1"/>
  <c r="U258" i="1"/>
  <c r="V258" i="1"/>
  <c r="Z258" i="1" s="1"/>
  <c r="U259" i="1"/>
  <c r="V259" i="1"/>
  <c r="Z259" i="1" s="1"/>
  <c r="U260" i="1"/>
  <c r="V260" i="1"/>
  <c r="AC260" i="1" s="1"/>
  <c r="U261" i="1"/>
  <c r="U262" i="1"/>
  <c r="V262" i="1"/>
  <c r="Z262" i="1" s="1"/>
  <c r="U265" i="1"/>
  <c r="V265" i="1"/>
  <c r="Z265" i="1" s="1"/>
  <c r="U266" i="1"/>
  <c r="V266" i="1"/>
  <c r="AC266" i="1" s="1"/>
  <c r="U267" i="1"/>
  <c r="X267" i="1" s="1"/>
  <c r="V267" i="1"/>
  <c r="Z267" i="1" s="1"/>
  <c r="U268" i="1"/>
  <c r="V268" i="1"/>
  <c r="Z268" i="1" s="1"/>
  <c r="U269" i="1"/>
  <c r="V269" i="1"/>
  <c r="Z269" i="1" s="1"/>
  <c r="U270" i="1"/>
  <c r="V270" i="1"/>
  <c r="AC270" i="1" s="1"/>
  <c r="U271" i="1"/>
  <c r="V271" i="1"/>
  <c r="Z271" i="1" s="1"/>
  <c r="U272" i="1"/>
  <c r="V272" i="1"/>
  <c r="Z272" i="1" s="1"/>
  <c r="U273" i="1"/>
  <c r="V273" i="1"/>
  <c r="Z273" i="1" s="1"/>
  <c r="U274" i="1"/>
  <c r="U275" i="1"/>
  <c r="Z275" i="1"/>
  <c r="U276" i="1"/>
  <c r="Y276" i="1" s="1"/>
  <c r="AC276" i="1"/>
  <c r="U277" i="1"/>
  <c r="Z277" i="1"/>
  <c r="Y191" i="1" l="1"/>
  <c r="Y192" i="1" s="1"/>
  <c r="Y189" i="1"/>
  <c r="X170" i="1"/>
  <c r="X171" i="1" s="1"/>
  <c r="X172" i="1" s="1"/>
  <c r="Y154" i="1"/>
  <c r="X154" i="1"/>
  <c r="X155" i="1" s="1"/>
  <c r="X156" i="1" s="1"/>
  <c r="X157" i="1" s="1"/>
  <c r="X158" i="1" s="1"/>
  <c r="X159" i="1" s="1"/>
  <c r="X160" i="1" s="1"/>
  <c r="X161" i="1" s="1"/>
  <c r="X162" i="1" s="1"/>
  <c r="X163" i="1" s="1"/>
  <c r="AA126" i="1"/>
  <c r="AD125" i="1"/>
  <c r="Y87" i="1"/>
  <c r="Z98" i="1"/>
  <c r="AC88" i="1"/>
  <c r="Z186" i="1"/>
  <c r="X109" i="1"/>
  <c r="X110" i="1" s="1"/>
  <c r="X111" i="1" s="1"/>
  <c r="X112" i="1" s="1"/>
  <c r="X113" i="1" s="1"/>
  <c r="X105" i="1"/>
  <c r="X179" i="1"/>
  <c r="Z250" i="1"/>
  <c r="Z260" i="1"/>
  <c r="AC217" i="1"/>
  <c r="AC178" i="1"/>
  <c r="X173" i="1"/>
  <c r="X174" i="1" s="1"/>
  <c r="X175" i="1" s="1"/>
  <c r="X176" i="1" s="1"/>
  <c r="X177" i="1" s="1"/>
  <c r="Y114" i="1"/>
  <c r="Z74" i="1"/>
  <c r="AC110" i="1"/>
  <c r="AC268" i="1"/>
  <c r="X107" i="1"/>
  <c r="AC76" i="1"/>
  <c r="X122" i="1"/>
  <c r="X123" i="1" s="1"/>
  <c r="X124" i="1" s="1"/>
  <c r="X125" i="1" s="1"/>
  <c r="X126" i="1" s="1"/>
  <c r="Y119" i="1"/>
  <c r="AC86" i="1"/>
  <c r="Y252" i="1"/>
  <c r="Y267" i="1"/>
  <c r="AE267" i="1" s="1"/>
  <c r="EN6" i="23" s="1"/>
  <c r="Y90" i="1"/>
  <c r="Y91" i="1" s="1"/>
  <c r="X187" i="1"/>
  <c r="AC251" i="1"/>
  <c r="AC216" i="1"/>
  <c r="AC273" i="1"/>
  <c r="Y229" i="1"/>
  <c r="Y115" i="1"/>
  <c r="AE115" i="1" s="1"/>
  <c r="AS6" i="23" s="1"/>
  <c r="X215" i="1"/>
  <c r="X216" i="1" s="1"/>
  <c r="X217" i="1" s="1"/>
  <c r="X218" i="1" s="1"/>
  <c r="X219" i="1" s="1"/>
  <c r="X220" i="1" s="1"/>
  <c r="X221" i="1" s="1"/>
  <c r="X222" i="1" s="1"/>
  <c r="X223" i="1" s="1"/>
  <c r="X224" i="1" s="1"/>
  <c r="X225" i="1" s="1"/>
  <c r="X226" i="1" s="1"/>
  <c r="X227" i="1" s="1"/>
  <c r="X228" i="1" s="1"/>
  <c r="Y178" i="1"/>
  <c r="Y179" i="1" s="1"/>
  <c r="X276" i="1"/>
  <c r="X277" i="1" s="1"/>
  <c r="AC256" i="1"/>
  <c r="Y251" i="1"/>
  <c r="AE251" i="1" s="1"/>
  <c r="EI6" i="23" s="1"/>
  <c r="AC226" i="1"/>
  <c r="X180" i="1"/>
  <c r="X181" i="1" s="1"/>
  <c r="Y118" i="1"/>
  <c r="AE118" i="1" s="1"/>
  <c r="AV6" i="23" s="1"/>
  <c r="Z90" i="1"/>
  <c r="AC174" i="1"/>
  <c r="Y108" i="1"/>
  <c r="Y109" i="1" s="1"/>
  <c r="Y110" i="1" s="1"/>
  <c r="AA112" i="1"/>
  <c r="Y83" i="1"/>
  <c r="AE83" i="1" s="1"/>
  <c r="AA6" i="23" s="1"/>
  <c r="Z266" i="1"/>
  <c r="Z253" i="1"/>
  <c r="AC240" i="1"/>
  <c r="Z173" i="1"/>
  <c r="AC269" i="1"/>
  <c r="AC265" i="1"/>
  <c r="Z242" i="1"/>
  <c r="AC239" i="1"/>
  <c r="AC223" i="1"/>
  <c r="Z100" i="1"/>
  <c r="AC228" i="1"/>
  <c r="Z177" i="1"/>
  <c r="AC166" i="1"/>
  <c r="AC106" i="1"/>
  <c r="AC78" i="1"/>
  <c r="Z270" i="1"/>
  <c r="Z244" i="1"/>
  <c r="Z238" i="1"/>
  <c r="AC218" i="1"/>
  <c r="Z114" i="1"/>
  <c r="AC96" i="1"/>
  <c r="AC215" i="1"/>
  <c r="Z185" i="1"/>
  <c r="AC108" i="1"/>
  <c r="AC262" i="1"/>
  <c r="AC258" i="1"/>
  <c r="Z243" i="1"/>
  <c r="AC221" i="1"/>
  <c r="AC213" i="1"/>
  <c r="Z184" i="1"/>
  <c r="Z123" i="1"/>
  <c r="Z104" i="1"/>
  <c r="Z94" i="1"/>
  <c r="Z84" i="1"/>
  <c r="Z82" i="1"/>
  <c r="AC272" i="1"/>
  <c r="AC255" i="1"/>
  <c r="AC167" i="1"/>
  <c r="AC116" i="1"/>
  <c r="AC235" i="1"/>
  <c r="Z257" i="1"/>
  <c r="AC220" i="1"/>
  <c r="Z188" i="1"/>
  <c r="Z180" i="1"/>
  <c r="AC112" i="1"/>
  <c r="AC259" i="1"/>
  <c r="Z252" i="1"/>
  <c r="AC249" i="1"/>
  <c r="AC212" i="1"/>
  <c r="AC275" i="1"/>
  <c r="AC231" i="1"/>
  <c r="AC225" i="1"/>
  <c r="AC222" i="1"/>
  <c r="AC214" i="1"/>
  <c r="AC182" i="1"/>
  <c r="AC121" i="1"/>
  <c r="AC102" i="1"/>
  <c r="AC92" i="1"/>
  <c r="AC80" i="1"/>
  <c r="AC271" i="1"/>
  <c r="AC254" i="1"/>
  <c r="AC234" i="1"/>
  <c r="AC219" i="1"/>
  <c r="AC115" i="1"/>
  <c r="AC267" i="1"/>
  <c r="Y104" i="1"/>
  <c r="Y105" i="1" s="1"/>
  <c r="X85" i="1"/>
  <c r="Y168" i="1"/>
  <c r="AE168" i="1" s="1"/>
  <c r="Y166" i="1"/>
  <c r="AE166" i="1" s="1"/>
  <c r="X164" i="1"/>
  <c r="AC232" i="1"/>
  <c r="X188" i="1"/>
  <c r="X189" i="1" s="1"/>
  <c r="Y117" i="1"/>
  <c r="Y239" i="1"/>
  <c r="AE239" i="1" s="1"/>
  <c r="EA6" i="23" s="1"/>
  <c r="X89" i="1"/>
  <c r="X90" i="1" s="1"/>
  <c r="X91" i="1" s="1"/>
  <c r="X92" i="1" s="1"/>
  <c r="X93" i="1" s="1"/>
  <c r="X94" i="1" s="1"/>
  <c r="X95" i="1" s="1"/>
  <c r="X96" i="1" s="1"/>
  <c r="X97" i="1" s="1"/>
  <c r="X98" i="1" s="1"/>
  <c r="X99" i="1" s="1"/>
  <c r="X100" i="1" s="1"/>
  <c r="X101" i="1" s="1"/>
  <c r="X102" i="1" s="1"/>
  <c r="X103" i="1" s="1"/>
  <c r="Y186" i="1"/>
  <c r="Y187" i="1" s="1"/>
  <c r="X182" i="1"/>
  <c r="X183" i="1" s="1"/>
  <c r="Y167" i="1"/>
  <c r="AE167" i="1" s="1"/>
  <c r="X231" i="1"/>
  <c r="X232" i="1" s="1"/>
  <c r="X233" i="1" s="1"/>
  <c r="X234" i="1" s="1"/>
  <c r="X235" i="1" s="1"/>
  <c r="X236" i="1" s="1"/>
  <c r="X237" i="1" s="1"/>
  <c r="X238" i="1" s="1"/>
  <c r="Y165" i="1"/>
  <c r="AE165" i="1" s="1"/>
  <c r="Y277" i="1"/>
  <c r="X240" i="1"/>
  <c r="X241" i="1" s="1"/>
  <c r="X242" i="1" s="1"/>
  <c r="X243" i="1" s="1"/>
  <c r="X244" i="1" s="1"/>
  <c r="X245" i="1" s="1"/>
  <c r="X246" i="1" s="1"/>
  <c r="X247" i="1" s="1"/>
  <c r="X248" i="1" s="1"/>
  <c r="Y254" i="1"/>
  <c r="AE254" i="1" s="1"/>
  <c r="EL6" i="23" s="1"/>
  <c r="Y253" i="1"/>
  <c r="AC241" i="1"/>
  <c r="X249" i="1"/>
  <c r="Y249" i="1"/>
  <c r="Z237" i="1"/>
  <c r="AC237" i="1"/>
  <c r="X268" i="1"/>
  <c r="X269" i="1" s="1"/>
  <c r="X250" i="1"/>
  <c r="Y250" i="1"/>
  <c r="AC247" i="1"/>
  <c r="AC233" i="1"/>
  <c r="AC224" i="1"/>
  <c r="X184" i="1"/>
  <c r="X185" i="1" s="1"/>
  <c r="Y184" i="1"/>
  <c r="Y185" i="1" s="1"/>
  <c r="X255" i="1"/>
  <c r="X256" i="1" s="1"/>
  <c r="X257" i="1" s="1"/>
  <c r="X258" i="1" s="1"/>
  <c r="X259" i="1" s="1"/>
  <c r="X260" i="1" s="1"/>
  <c r="X261" i="1" s="1"/>
  <c r="X262" i="1" s="1"/>
  <c r="AC181" i="1"/>
  <c r="Z181" i="1"/>
  <c r="AC187" i="1"/>
  <c r="Z187" i="1"/>
  <c r="AC248" i="1"/>
  <c r="AC229" i="1"/>
  <c r="Z245" i="1"/>
  <c r="AC245" i="1"/>
  <c r="X138" i="1"/>
  <c r="X139" i="1" s="1"/>
  <c r="Y214" i="1"/>
  <c r="AC183" i="1"/>
  <c r="Z183" i="1"/>
  <c r="Y183" i="1"/>
  <c r="AC168" i="1"/>
  <c r="Z103" i="1"/>
  <c r="AC103" i="1"/>
  <c r="Z105" i="1"/>
  <c r="AC105" i="1"/>
  <c r="AC179" i="1"/>
  <c r="Z179" i="1"/>
  <c r="Z107" i="1"/>
  <c r="AC107" i="1"/>
  <c r="Z119" i="1"/>
  <c r="AC119" i="1"/>
  <c r="AD124" i="1"/>
  <c r="X88" i="1"/>
  <c r="Y88" i="1"/>
  <c r="Z91" i="1"/>
  <c r="AC91" i="1"/>
  <c r="AC176" i="1"/>
  <c r="AC175" i="1"/>
  <c r="X116" i="1"/>
  <c r="Y116" i="1"/>
  <c r="Z93" i="1"/>
  <c r="AC93" i="1"/>
  <c r="Z99" i="1"/>
  <c r="AC99" i="1"/>
  <c r="Z95" i="1"/>
  <c r="AC95" i="1"/>
  <c r="Y181" i="1"/>
  <c r="Z117" i="1"/>
  <c r="AC117" i="1"/>
  <c r="Z109" i="1"/>
  <c r="AC109" i="1"/>
  <c r="Z101" i="1"/>
  <c r="AC101" i="1"/>
  <c r="Z113" i="1"/>
  <c r="AC113" i="1"/>
  <c r="AC118" i="1"/>
  <c r="AD97" i="1"/>
  <c r="AA98" i="1"/>
  <c r="Z87" i="1"/>
  <c r="AC87" i="1"/>
  <c r="AC165" i="1"/>
  <c r="Y84" i="1"/>
  <c r="Y169" i="1"/>
  <c r="Y121" i="1"/>
  <c r="Y106" i="1"/>
  <c r="Z89" i="1"/>
  <c r="AC89" i="1"/>
  <c r="Z81" i="1"/>
  <c r="AC81" i="1"/>
  <c r="Z85" i="1"/>
  <c r="AC85" i="1"/>
  <c r="AC164" i="1"/>
  <c r="Z122" i="1"/>
  <c r="AC122" i="1"/>
  <c r="Y86" i="1"/>
  <c r="AE86" i="1" s="1"/>
  <c r="AD6" i="23" s="1"/>
  <c r="AA78" i="1"/>
  <c r="AC73" i="1"/>
  <c r="AC83" i="1"/>
  <c r="AC79" i="1"/>
  <c r="AC75" i="1"/>
  <c r="S274" i="1"/>
  <c r="S261" i="1"/>
  <c r="AB261" i="1" s="1"/>
  <c r="AB262" i="1" s="1"/>
  <c r="AB263" i="1" s="1"/>
  <c r="AB264" i="1" s="1"/>
  <c r="AB265" i="1" s="1"/>
  <c r="AB266" i="1" s="1"/>
  <c r="AB267" i="1" s="1"/>
  <c r="AB268" i="1" s="1"/>
  <c r="AB269" i="1" s="1"/>
  <c r="AB270" i="1" s="1"/>
  <c r="AB271" i="1" s="1"/>
  <c r="AB272" i="1" s="1"/>
  <c r="AB273" i="1" s="1"/>
  <c r="S246" i="1"/>
  <c r="AB246" i="1" s="1"/>
  <c r="AB247" i="1" s="1"/>
  <c r="AB248" i="1" s="1"/>
  <c r="AB249" i="1" s="1"/>
  <c r="AB250" i="1" s="1"/>
  <c r="AB251" i="1" s="1"/>
  <c r="AB252" i="1" s="1"/>
  <c r="AB253" i="1" s="1"/>
  <c r="AB254" i="1" s="1"/>
  <c r="AB255" i="1" s="1"/>
  <c r="AB256" i="1" s="1"/>
  <c r="AB257" i="1" s="1"/>
  <c r="AB258" i="1" s="1"/>
  <c r="AB259" i="1" s="1"/>
  <c r="AB260" i="1" s="1"/>
  <c r="S236" i="1"/>
  <c r="AB236" i="1" s="1"/>
  <c r="AB237" i="1" s="1"/>
  <c r="AB238" i="1" s="1"/>
  <c r="AB239" i="1" s="1"/>
  <c r="AB240" i="1" s="1"/>
  <c r="AB241" i="1" s="1"/>
  <c r="AB242" i="1" s="1"/>
  <c r="AB243" i="1" s="1"/>
  <c r="AB244" i="1" s="1"/>
  <c r="AB245" i="1" s="1"/>
  <c r="S227" i="1"/>
  <c r="AB227" i="1" s="1"/>
  <c r="AB228" i="1" s="1"/>
  <c r="AB229" i="1" s="1"/>
  <c r="AB230" i="1" s="1"/>
  <c r="AB231" i="1" s="1"/>
  <c r="AB232" i="1" s="1"/>
  <c r="AB233" i="1" s="1"/>
  <c r="AB234" i="1" s="1"/>
  <c r="AB235" i="1" s="1"/>
  <c r="S211" i="1"/>
  <c r="AB211" i="1" s="1"/>
  <c r="AB212" i="1" s="1"/>
  <c r="AB213" i="1" s="1"/>
  <c r="AB214" i="1" s="1"/>
  <c r="AB215" i="1" s="1"/>
  <c r="AB216" i="1" s="1"/>
  <c r="AB217" i="1" s="1"/>
  <c r="AB218" i="1" s="1"/>
  <c r="AB219" i="1" s="1"/>
  <c r="AB220" i="1" s="1"/>
  <c r="AB221" i="1" s="1"/>
  <c r="AB222" i="1" s="1"/>
  <c r="AB223" i="1" s="1"/>
  <c r="AB224" i="1" s="1"/>
  <c r="AB225" i="1" s="1"/>
  <c r="AB226" i="1" s="1"/>
  <c r="S195" i="1"/>
  <c r="S172" i="1"/>
  <c r="T172" i="1" s="1"/>
  <c r="AA172" i="1" s="1"/>
  <c r="S152" i="1"/>
  <c r="AB152" i="1" s="1"/>
  <c r="AB153" i="1" s="1"/>
  <c r="AB154" i="1" s="1"/>
  <c r="AB155" i="1" s="1"/>
  <c r="AB156" i="1" s="1"/>
  <c r="AB157" i="1" s="1"/>
  <c r="AB158" i="1" s="1"/>
  <c r="AB159" i="1" s="1"/>
  <c r="AB160" i="1" s="1"/>
  <c r="AB161" i="1" s="1"/>
  <c r="AB162" i="1" s="1"/>
  <c r="AB163" i="1" s="1"/>
  <c r="AB164" i="1" s="1"/>
  <c r="AB165" i="1" s="1"/>
  <c r="AB166" i="1" s="1"/>
  <c r="AB167" i="1" s="1"/>
  <c r="AB168" i="1" s="1"/>
  <c r="AB169" i="1" s="1"/>
  <c r="AB170" i="1" s="1"/>
  <c r="AB171" i="1" s="1"/>
  <c r="S124" i="1"/>
  <c r="AB124" i="1" s="1"/>
  <c r="AB125" i="1" s="1"/>
  <c r="AB126" i="1" s="1"/>
  <c r="AB127" i="1" s="1"/>
  <c r="AB128" i="1" s="1"/>
  <c r="AB129" i="1" s="1"/>
  <c r="AB130" i="1" s="1"/>
  <c r="AB131" i="1" s="1"/>
  <c r="AB132" i="1" s="1"/>
  <c r="AB133" i="1" s="1"/>
  <c r="AB134" i="1" s="1"/>
  <c r="AB135" i="1" s="1"/>
  <c r="AB136" i="1" s="1"/>
  <c r="AB137" i="1" s="1"/>
  <c r="AB138" i="1" s="1"/>
  <c r="AB139" i="1" s="1"/>
  <c r="S111" i="1"/>
  <c r="AB111" i="1" s="1"/>
  <c r="AB112" i="1" s="1"/>
  <c r="AB113" i="1" s="1"/>
  <c r="AB114" i="1" s="1"/>
  <c r="AB115" i="1" s="1"/>
  <c r="AB116" i="1" s="1"/>
  <c r="AB117" i="1" s="1"/>
  <c r="AB118" i="1" s="1"/>
  <c r="AB119" i="1" s="1"/>
  <c r="AB120" i="1" s="1"/>
  <c r="AB121" i="1" s="1"/>
  <c r="AB122" i="1" s="1"/>
  <c r="AB123" i="1" s="1"/>
  <c r="S97" i="1"/>
  <c r="AB97" i="1" s="1"/>
  <c r="AB98" i="1" s="1"/>
  <c r="AB99" i="1" s="1"/>
  <c r="AB100" i="1" s="1"/>
  <c r="AB101" i="1" s="1"/>
  <c r="AB102" i="1" s="1"/>
  <c r="AB103" i="1" s="1"/>
  <c r="AB104" i="1" s="1"/>
  <c r="AB105" i="1" s="1"/>
  <c r="AB106" i="1" s="1"/>
  <c r="AB107" i="1" s="1"/>
  <c r="AB108" i="1" s="1"/>
  <c r="AB109" i="1" s="1"/>
  <c r="AB110" i="1" s="1"/>
  <c r="S77" i="1"/>
  <c r="AB77" i="1" s="1"/>
  <c r="AB78" i="1" s="1"/>
  <c r="AB79" i="1" s="1"/>
  <c r="AB80" i="1" s="1"/>
  <c r="AB81" i="1" s="1"/>
  <c r="AB82" i="1" s="1"/>
  <c r="AB83" i="1" s="1"/>
  <c r="AB84" i="1" s="1"/>
  <c r="AB85" i="1" s="1"/>
  <c r="AB86" i="1" s="1"/>
  <c r="AB87" i="1" s="1"/>
  <c r="AB88" i="1" s="1"/>
  <c r="AB89" i="1" s="1"/>
  <c r="AB90" i="1" s="1"/>
  <c r="AB91" i="1" s="1"/>
  <c r="AB92" i="1" s="1"/>
  <c r="AB93" i="1" s="1"/>
  <c r="AB94" i="1" s="1"/>
  <c r="AB95" i="1" s="1"/>
  <c r="AB96" i="1" s="1"/>
  <c r="AD172" i="1" l="1"/>
  <c r="AA173" i="1"/>
  <c r="X270" i="1"/>
  <c r="X271" i="1" s="1"/>
  <c r="X272" i="1" s="1"/>
  <c r="X273" i="1" s="1"/>
  <c r="X274" i="1" s="1"/>
  <c r="X275" i="1" s="1"/>
  <c r="Y268" i="1"/>
  <c r="Y269" i="1" s="1"/>
  <c r="Y270" i="1" s="1"/>
  <c r="Y271" i="1" s="1"/>
  <c r="Y272" i="1" s="1"/>
  <c r="Y273" i="1" s="1"/>
  <c r="AE189" i="1"/>
  <c r="T195" i="1"/>
  <c r="AA195" i="1" s="1"/>
  <c r="AA196" i="1" s="1"/>
  <c r="AA197" i="1" s="1"/>
  <c r="AB195" i="1"/>
  <c r="AB196" i="1" s="1"/>
  <c r="AB197" i="1" s="1"/>
  <c r="AB198" i="1" s="1"/>
  <c r="AB199" i="1" s="1"/>
  <c r="AB200" i="1" s="1"/>
  <c r="AB201" i="1" s="1"/>
  <c r="AB202" i="1" s="1"/>
  <c r="AB203" i="1" s="1"/>
  <c r="AB204" i="1" s="1"/>
  <c r="AB205" i="1" s="1"/>
  <c r="AB206" i="1" s="1"/>
  <c r="AB207" i="1" s="1"/>
  <c r="AB208" i="1" s="1"/>
  <c r="AB209" i="1" s="1"/>
  <c r="AB210" i="1" s="1"/>
  <c r="T274" i="1"/>
  <c r="AA274" i="1" s="1"/>
  <c r="AA275" i="1" s="1"/>
  <c r="AA276" i="1" s="1"/>
  <c r="AA277" i="1" s="1"/>
  <c r="AB274" i="1"/>
  <c r="AB275" i="1" s="1"/>
  <c r="AB276" i="1" s="1"/>
  <c r="AB277" i="1" s="1"/>
  <c r="AB172" i="1"/>
  <c r="AB173" i="1" s="1"/>
  <c r="AB174" i="1" s="1"/>
  <c r="AB175" i="1" s="1"/>
  <c r="AB176" i="1" s="1"/>
  <c r="AB177" i="1" s="1"/>
  <c r="AB178" i="1" s="1"/>
  <c r="AB179" i="1" s="1"/>
  <c r="AB180" i="1" s="1"/>
  <c r="AB181" i="1" s="1"/>
  <c r="AB182" i="1" s="1"/>
  <c r="AB183" i="1" s="1"/>
  <c r="AB184" i="1" s="1"/>
  <c r="AB185" i="1" s="1"/>
  <c r="AB186" i="1" s="1"/>
  <c r="AB187" i="1" s="1"/>
  <c r="AB188" i="1" s="1"/>
  <c r="V172" i="1"/>
  <c r="AE169" i="1"/>
  <c r="DB6" i="23" s="1"/>
  <c r="Y170" i="1"/>
  <c r="AE154" i="1"/>
  <c r="Y155" i="1"/>
  <c r="X264" i="1"/>
  <c r="X265" i="1" s="1"/>
  <c r="X266" i="1" s="1"/>
  <c r="AD196" i="1"/>
  <c r="BX6" i="23"/>
  <c r="BV6" i="23"/>
  <c r="BU6" i="23"/>
  <c r="BT6" i="23"/>
  <c r="BS6" i="23"/>
  <c r="BR6" i="23"/>
  <c r="BQ6" i="23"/>
  <c r="BW6" i="23"/>
  <c r="CD6" i="23"/>
  <c r="CA6" i="23"/>
  <c r="CC6" i="23"/>
  <c r="CB6" i="23"/>
  <c r="BZ6" i="23"/>
  <c r="BY6" i="23"/>
  <c r="CF6" i="23"/>
  <c r="CE6" i="23"/>
  <c r="CN6" i="23"/>
  <c r="CM6" i="23"/>
  <c r="CL6" i="23"/>
  <c r="CI6" i="23"/>
  <c r="CK6" i="23"/>
  <c r="CJ6" i="23"/>
  <c r="CH6" i="23"/>
  <c r="CG6" i="23"/>
  <c r="CU6" i="23"/>
  <c r="CT6" i="23"/>
  <c r="CS6" i="23"/>
  <c r="CV6" i="23"/>
  <c r="CR6" i="23"/>
  <c r="CQ6" i="23"/>
  <c r="CO6" i="23"/>
  <c r="CP6" i="23"/>
  <c r="T261" i="1"/>
  <c r="AA261" i="1" s="1"/>
  <c r="T152" i="1"/>
  <c r="AA152" i="1" s="1"/>
  <c r="V152" i="1"/>
  <c r="T211" i="1"/>
  <c r="AA211" i="1" s="1"/>
  <c r="T227" i="1"/>
  <c r="AA227" i="1" s="1"/>
  <c r="T236" i="1"/>
  <c r="AA236" i="1" s="1"/>
  <c r="T246" i="1"/>
  <c r="AA246" i="1" s="1"/>
  <c r="AD195" i="1"/>
  <c r="X140" i="1"/>
  <c r="X141" i="1" s="1"/>
  <c r="X142" i="1" s="1"/>
  <c r="V195" i="1"/>
  <c r="AE188" i="1"/>
  <c r="DH6" i="23" s="1"/>
  <c r="X191" i="1"/>
  <c r="Y193" i="1"/>
  <c r="AD126" i="1"/>
  <c r="AA127" i="1"/>
  <c r="AE87" i="1"/>
  <c r="AE6" i="23" s="1"/>
  <c r="AE114" i="1"/>
  <c r="AR6" i="23" s="1"/>
  <c r="AE253" i="1"/>
  <c r="EK6" i="23" s="1"/>
  <c r="AE84" i="1"/>
  <c r="AB6" i="23" s="1"/>
  <c r="AE119" i="1"/>
  <c r="AW6" i="23" s="1"/>
  <c r="V274" i="1"/>
  <c r="AE252" i="1"/>
  <c r="EJ6" i="23" s="1"/>
  <c r="AE178" i="1"/>
  <c r="DC6" i="23" s="1"/>
  <c r="AE229" i="1"/>
  <c r="Y230" i="1"/>
  <c r="AE276" i="1"/>
  <c r="AE108" i="1"/>
  <c r="AO6" i="23" s="1"/>
  <c r="AE179" i="1"/>
  <c r="AE180" i="1"/>
  <c r="DD6" i="23" s="1"/>
  <c r="AD112" i="1"/>
  <c r="AA113" i="1"/>
  <c r="AE85" i="1"/>
  <c r="AC6" i="23" s="1"/>
  <c r="AE104" i="1"/>
  <c r="AI6" i="23" s="1"/>
  <c r="V236" i="1"/>
  <c r="V246" i="1"/>
  <c r="V227" i="1"/>
  <c r="V111" i="1"/>
  <c r="V261" i="1"/>
  <c r="V124" i="1"/>
  <c r="V77" i="1"/>
  <c r="V97" i="1"/>
  <c r="V211" i="1"/>
  <c r="AE89" i="1"/>
  <c r="AG6" i="23" s="1"/>
  <c r="AE117" i="1"/>
  <c r="AU6" i="23" s="1"/>
  <c r="AE182" i="1"/>
  <c r="DE6" i="23" s="1"/>
  <c r="AE183" i="1"/>
  <c r="Y240" i="1"/>
  <c r="AE240" i="1" s="1"/>
  <c r="EB6" i="23" s="1"/>
  <c r="AE187" i="1"/>
  <c r="AE186" i="1"/>
  <c r="DG6" i="23" s="1"/>
  <c r="AE181" i="1"/>
  <c r="Y255" i="1"/>
  <c r="Y256" i="1" s="1"/>
  <c r="AE185" i="1"/>
  <c r="AE249" i="1"/>
  <c r="EG6" i="23" s="1"/>
  <c r="AE184" i="1"/>
  <c r="DF6" i="23" s="1"/>
  <c r="AE106" i="1"/>
  <c r="AL6" i="23" s="1"/>
  <c r="Y107" i="1"/>
  <c r="AE107" i="1" s="1"/>
  <c r="AD277" i="1"/>
  <c r="AE121" i="1"/>
  <c r="AY6" i="23" s="1"/>
  <c r="Y122" i="1"/>
  <c r="AE105" i="1"/>
  <c r="Y215" i="1"/>
  <c r="AE214" i="1"/>
  <c r="DV6" i="23" s="1"/>
  <c r="Y111" i="1"/>
  <c r="AE110" i="1"/>
  <c r="AA99" i="1"/>
  <c r="AD98" i="1"/>
  <c r="AE109" i="1"/>
  <c r="AE116" i="1"/>
  <c r="AT6" i="23" s="1"/>
  <c r="AE88" i="1"/>
  <c r="AF6" i="23" s="1"/>
  <c r="AE250" i="1"/>
  <c r="EH6" i="23" s="1"/>
  <c r="AA79" i="1"/>
  <c r="AD78" i="1"/>
  <c r="Y92" i="1"/>
  <c r="AE91" i="1"/>
  <c r="AE90" i="1"/>
  <c r="DT6" i="23"/>
  <c r="AF72" i="1"/>
  <c r="Z6" i="23" s="1"/>
  <c r="AF55" i="1"/>
  <c r="Q6" i="23" s="1"/>
  <c r="U28" i="1"/>
  <c r="AA25" i="1"/>
  <c r="AA26" i="1" s="1"/>
  <c r="V44" i="1"/>
  <c r="AC44" i="1" s="1"/>
  <c r="V45" i="1"/>
  <c r="AC45" i="1" s="1"/>
  <c r="V47" i="1"/>
  <c r="Z47" i="1" s="1"/>
  <c r="V48" i="1"/>
  <c r="AC48" i="1" s="1"/>
  <c r="V49" i="1"/>
  <c r="AC49" i="1" s="1"/>
  <c r="V50" i="1"/>
  <c r="AC50" i="1" s="1"/>
  <c r="V51" i="1"/>
  <c r="AC51" i="1" s="1"/>
  <c r="V52" i="1"/>
  <c r="AC52" i="1" s="1"/>
  <c r="V53" i="1"/>
  <c r="Z53" i="1" s="1"/>
  <c r="V54" i="1"/>
  <c r="Z54" i="1" s="1"/>
  <c r="V64" i="1"/>
  <c r="AC64" i="1" s="1"/>
  <c r="V65" i="1"/>
  <c r="AC65" i="1" s="1"/>
  <c r="V66" i="1"/>
  <c r="AC66" i="1" s="1"/>
  <c r="V67" i="1"/>
  <c r="AC67" i="1" s="1"/>
  <c r="V68" i="1"/>
  <c r="AC68" i="1" s="1"/>
  <c r="V69" i="1"/>
  <c r="AC69" i="1" s="1"/>
  <c r="V70" i="1"/>
  <c r="AC70" i="1" s="1"/>
  <c r="V71" i="1"/>
  <c r="AC71" i="1" s="1"/>
  <c r="V72" i="1"/>
  <c r="AC72" i="1" s="1"/>
  <c r="U25" i="1"/>
  <c r="Y25" i="1" s="1"/>
  <c r="U26" i="1"/>
  <c r="U27" i="1"/>
  <c r="S63" i="1"/>
  <c r="AB63" i="1" s="1"/>
  <c r="AB64" i="1" s="1"/>
  <c r="AB65" i="1" s="1"/>
  <c r="AB66" i="1" s="1"/>
  <c r="AB67" i="1" s="1"/>
  <c r="AB68" i="1" s="1"/>
  <c r="AB69" i="1" s="1"/>
  <c r="AB70" i="1" s="1"/>
  <c r="AB71" i="1" s="1"/>
  <c r="AB72" i="1" s="1"/>
  <c r="AB73" i="1" s="1"/>
  <c r="AB74" i="1" s="1"/>
  <c r="AB75" i="1" s="1"/>
  <c r="AB76" i="1" s="1"/>
  <c r="S46" i="1"/>
  <c r="AB46" i="1" s="1"/>
  <c r="AB47" i="1" s="1"/>
  <c r="AB48" i="1" s="1"/>
  <c r="AB49" i="1" s="1"/>
  <c r="AB50" i="1" s="1"/>
  <c r="AB51" i="1" s="1"/>
  <c r="AB52" i="1" s="1"/>
  <c r="AB53" i="1" s="1"/>
  <c r="AB54" i="1" s="1"/>
  <c r="AB55" i="1" s="1"/>
  <c r="AB56" i="1" s="1"/>
  <c r="AB57" i="1" s="1"/>
  <c r="AB58" i="1" s="1"/>
  <c r="AB59" i="1" s="1"/>
  <c r="AB60" i="1" s="1"/>
  <c r="AB61" i="1" s="1"/>
  <c r="AB62" i="1" s="1"/>
  <c r="S33" i="1"/>
  <c r="AB33" i="1" s="1"/>
  <c r="AB34" i="1" s="1"/>
  <c r="AB35" i="1" s="1"/>
  <c r="AB36" i="1" s="1"/>
  <c r="AB37" i="1" s="1"/>
  <c r="AB38" i="1" s="1"/>
  <c r="AB39" i="1" s="1"/>
  <c r="AB40" i="1" s="1"/>
  <c r="AB41" i="1" s="1"/>
  <c r="AB42" i="1" s="1"/>
  <c r="AB43" i="1" s="1"/>
  <c r="AB44" i="1" s="1"/>
  <c r="AB45" i="1" s="1"/>
  <c r="U72" i="1"/>
  <c r="X72" i="1" s="1"/>
  <c r="X73" i="1" s="1"/>
  <c r="X74" i="1" s="1"/>
  <c r="X75" i="1" s="1"/>
  <c r="X76" i="1" s="1"/>
  <c r="X77" i="1" s="1"/>
  <c r="X78" i="1" s="1"/>
  <c r="X79" i="1" s="1"/>
  <c r="X80" i="1" s="1"/>
  <c r="X81" i="1" s="1"/>
  <c r="X82" i="1" s="1"/>
  <c r="U71" i="1"/>
  <c r="X71" i="1" s="1"/>
  <c r="U70" i="1"/>
  <c r="X70" i="1" s="1"/>
  <c r="U69" i="1"/>
  <c r="Y69" i="1" s="1"/>
  <c r="U68" i="1"/>
  <c r="X68" i="1" s="1"/>
  <c r="U67" i="1"/>
  <c r="X67" i="1" s="1"/>
  <c r="U66" i="1"/>
  <c r="X66" i="1" s="1"/>
  <c r="U65" i="1"/>
  <c r="Y65" i="1" s="1"/>
  <c r="U64" i="1"/>
  <c r="U63" i="1"/>
  <c r="U54" i="1"/>
  <c r="X54" i="1" s="1"/>
  <c r="U53" i="1"/>
  <c r="X53" i="1" s="1"/>
  <c r="U52" i="1"/>
  <c r="Y52" i="1" s="1"/>
  <c r="U51" i="1"/>
  <c r="U50" i="1"/>
  <c r="U49" i="1"/>
  <c r="U48" i="1"/>
  <c r="U47" i="1"/>
  <c r="U46" i="1"/>
  <c r="U45" i="1"/>
  <c r="U44" i="1"/>
  <c r="U36" i="1"/>
  <c r="U35" i="1"/>
  <c r="U34" i="1"/>
  <c r="U32" i="1"/>
  <c r="U31" i="1"/>
  <c r="S25" i="1"/>
  <c r="AB25" i="1" s="1"/>
  <c r="AB26" i="1" s="1"/>
  <c r="AB27" i="1" s="1"/>
  <c r="AA174" i="1" l="1"/>
  <c r="AD173" i="1"/>
  <c r="AE268" i="1"/>
  <c r="EO6" i="23" s="1"/>
  <c r="AE272" i="1"/>
  <c r="AE271" i="1"/>
  <c r="ER6" i="23" s="1"/>
  <c r="AE270" i="1"/>
  <c r="EQ6" i="23" s="1"/>
  <c r="AE269" i="1"/>
  <c r="EP6" i="23" s="1"/>
  <c r="AD274" i="1"/>
  <c r="AD276" i="1"/>
  <c r="AD275" i="1"/>
  <c r="AB191" i="1"/>
  <c r="AB192" i="1" s="1"/>
  <c r="AB193" i="1" s="1"/>
  <c r="AB194" i="1" s="1"/>
  <c r="AB189" i="1"/>
  <c r="AB190" i="1" s="1"/>
  <c r="Z172" i="1"/>
  <c r="AC172" i="1"/>
  <c r="DA6" i="23"/>
  <c r="CX6" i="23"/>
  <c r="CW6" i="23"/>
  <c r="CY6" i="23"/>
  <c r="CZ6" i="23"/>
  <c r="Y171" i="1"/>
  <c r="AE170" i="1"/>
  <c r="Y156" i="1"/>
  <c r="AE155" i="1"/>
  <c r="AD197" i="1"/>
  <c r="AA198" i="1"/>
  <c r="Z152" i="1"/>
  <c r="AE152" i="1" s="1"/>
  <c r="AC152" i="1"/>
  <c r="AA153" i="1"/>
  <c r="AD152" i="1"/>
  <c r="AA262" i="1"/>
  <c r="AA264" i="1" s="1"/>
  <c r="AD264" i="1" s="1"/>
  <c r="AD261" i="1"/>
  <c r="AD236" i="1"/>
  <c r="AA237" i="1"/>
  <c r="AD227" i="1"/>
  <c r="AA228" i="1"/>
  <c r="AA247" i="1"/>
  <c r="AD246" i="1"/>
  <c r="AA212" i="1"/>
  <c r="AD211" i="1"/>
  <c r="Z195" i="1"/>
  <c r="AC195" i="1"/>
  <c r="Y194" i="1"/>
  <c r="X192" i="1"/>
  <c r="AE191" i="1"/>
  <c r="AB28" i="1"/>
  <c r="AB29" i="1" s="1"/>
  <c r="AB30" i="1" s="1"/>
  <c r="AB31" i="1" s="1"/>
  <c r="AB32" i="1" s="1"/>
  <c r="AD26" i="1"/>
  <c r="AA27" i="1"/>
  <c r="AD127" i="1"/>
  <c r="AA128" i="1"/>
  <c r="Y26" i="1"/>
  <c r="V33" i="1"/>
  <c r="X36" i="1"/>
  <c r="Y36" i="1"/>
  <c r="Y231" i="1"/>
  <c r="AE231" i="1" s="1"/>
  <c r="AD113" i="1"/>
  <c r="AA114" i="1"/>
  <c r="Z97" i="1"/>
  <c r="AC97" i="1"/>
  <c r="Z111" i="1"/>
  <c r="AE111" i="1" s="1"/>
  <c r="AC111" i="1"/>
  <c r="AC227" i="1"/>
  <c r="Z227" i="1"/>
  <c r="AC274" i="1"/>
  <c r="Z274" i="1"/>
  <c r="AC77" i="1"/>
  <c r="Z77" i="1"/>
  <c r="AC211" i="1"/>
  <c r="Z211" i="1"/>
  <c r="AC246" i="1"/>
  <c r="Z246" i="1"/>
  <c r="AC261" i="1"/>
  <c r="Z261" i="1"/>
  <c r="Z236" i="1"/>
  <c r="AC236" i="1"/>
  <c r="Z124" i="1"/>
  <c r="AC124" i="1"/>
  <c r="Y241" i="1"/>
  <c r="AE241" i="1" s="1"/>
  <c r="EC6" i="23" s="1"/>
  <c r="AE255" i="1"/>
  <c r="Y93" i="1"/>
  <c r="AE92" i="1"/>
  <c r="Y211" i="1"/>
  <c r="AA80" i="1"/>
  <c r="AD79" i="1"/>
  <c r="AE273" i="1"/>
  <c r="Y274" i="1"/>
  <c r="Y112" i="1"/>
  <c r="AE256" i="1"/>
  <c r="Y257" i="1"/>
  <c r="AE122" i="1"/>
  <c r="Y123" i="1"/>
  <c r="AA100" i="1"/>
  <c r="AD99" i="1"/>
  <c r="AE215" i="1"/>
  <c r="DW6" i="23" s="1"/>
  <c r="Y216" i="1"/>
  <c r="V25" i="1"/>
  <c r="Z25" i="1" s="1"/>
  <c r="Z66" i="1"/>
  <c r="Z70" i="1"/>
  <c r="Z65" i="1"/>
  <c r="Z51" i="1"/>
  <c r="Z71" i="1"/>
  <c r="Z52" i="1"/>
  <c r="Y72" i="1"/>
  <c r="Y73" i="1" s="1"/>
  <c r="Z69" i="1"/>
  <c r="Z50" i="1"/>
  <c r="Z44" i="1"/>
  <c r="Z68" i="1"/>
  <c r="Z49" i="1"/>
  <c r="Z67" i="1"/>
  <c r="Z48" i="1"/>
  <c r="Z72" i="1"/>
  <c r="Z64" i="1"/>
  <c r="Z45" i="1"/>
  <c r="V46" i="1"/>
  <c r="Z46" i="1" s="1"/>
  <c r="X25" i="1"/>
  <c r="X26" i="1" s="1"/>
  <c r="X27" i="1" s="1"/>
  <c r="X28" i="1" s="1"/>
  <c r="X29" i="1" s="1"/>
  <c r="X30" i="1" s="1"/>
  <c r="X31" i="1" s="1"/>
  <c r="X32" i="1" s="1"/>
  <c r="X33" i="1" s="1"/>
  <c r="X34" i="1" s="1"/>
  <c r="X35" i="1" s="1"/>
  <c r="AD25" i="1"/>
  <c r="AC54" i="1"/>
  <c r="AC53" i="1"/>
  <c r="AC47" i="1"/>
  <c r="X52" i="1"/>
  <c r="Y54" i="1"/>
  <c r="AE54" i="1" s="1"/>
  <c r="O6" i="23" s="1"/>
  <c r="X65" i="1"/>
  <c r="X69" i="1"/>
  <c r="Y67" i="1"/>
  <c r="Y68" i="1"/>
  <c r="Y53" i="1"/>
  <c r="AE53" i="1" s="1"/>
  <c r="N6" i="23" s="1"/>
  <c r="Y66" i="1"/>
  <c r="Y71" i="1"/>
  <c r="Y70" i="1"/>
  <c r="V63" i="1"/>
  <c r="AD174" i="1" l="1"/>
  <c r="AA175" i="1"/>
  <c r="AE171" i="1"/>
  <c r="Y172" i="1"/>
  <c r="AE172" i="1" s="1"/>
  <c r="AD153" i="1"/>
  <c r="AA154" i="1"/>
  <c r="AE156" i="1"/>
  <c r="Y157" i="1"/>
  <c r="AA199" i="1"/>
  <c r="AD198" i="1"/>
  <c r="AD262" i="1"/>
  <c r="AD237" i="1"/>
  <c r="AA238" i="1"/>
  <c r="AA213" i="1"/>
  <c r="AD212" i="1"/>
  <c r="AA229" i="1"/>
  <c r="AD228" i="1"/>
  <c r="AD247" i="1"/>
  <c r="AA248" i="1"/>
  <c r="X193" i="1"/>
  <c r="AE192" i="1"/>
  <c r="Y195" i="1"/>
  <c r="Y196" i="1" s="1"/>
  <c r="AD128" i="1"/>
  <c r="AA129" i="1"/>
  <c r="AE26" i="1"/>
  <c r="AD27" i="1"/>
  <c r="AA28" i="1"/>
  <c r="Y27" i="1"/>
  <c r="Z33" i="1"/>
  <c r="AC33" i="1"/>
  <c r="AE36" i="1"/>
  <c r="E6" i="23" s="1"/>
  <c r="X37" i="1"/>
  <c r="X38" i="1" s="1"/>
  <c r="X39" i="1" s="1"/>
  <c r="Y232" i="1"/>
  <c r="AE232" i="1" s="1"/>
  <c r="Y37" i="1"/>
  <c r="AE68" i="1"/>
  <c r="U6" i="23" s="1"/>
  <c r="AA115" i="1"/>
  <c r="AD114" i="1"/>
  <c r="AE67" i="1"/>
  <c r="T6" i="23" s="1"/>
  <c r="Y242" i="1"/>
  <c r="AE242" i="1" s="1"/>
  <c r="ED6" i="23" s="1"/>
  <c r="Y74" i="1"/>
  <c r="AE73" i="1"/>
  <c r="AA81" i="1"/>
  <c r="AD80" i="1"/>
  <c r="Y275" i="1"/>
  <c r="AE275" i="1" s="1"/>
  <c r="AE274" i="1"/>
  <c r="Y217" i="1"/>
  <c r="AE216" i="1"/>
  <c r="DX6" i="23" s="1"/>
  <c r="AE112" i="1"/>
  <c r="Y113" i="1"/>
  <c r="AE113" i="1" s="1"/>
  <c r="Y124" i="1"/>
  <c r="Y125" i="1" s="1"/>
  <c r="AE123" i="1"/>
  <c r="AE257" i="1"/>
  <c r="Y258" i="1"/>
  <c r="Y94" i="1"/>
  <c r="AE93" i="1"/>
  <c r="Y212" i="1"/>
  <c r="AD100" i="1"/>
  <c r="AA101" i="1"/>
  <c r="Y138" i="1"/>
  <c r="AE71" i="1"/>
  <c r="X6" i="23" s="1"/>
  <c r="AE66" i="1"/>
  <c r="S6" i="23" s="1"/>
  <c r="AC25" i="1"/>
  <c r="AE52" i="1"/>
  <c r="M6" i="23" s="1"/>
  <c r="AE70" i="1"/>
  <c r="W6" i="23" s="1"/>
  <c r="AE65" i="1"/>
  <c r="R6" i="23" s="1"/>
  <c r="AE69" i="1"/>
  <c r="V6" i="23" s="1"/>
  <c r="AE72" i="1"/>
  <c r="Y6" i="23" s="1"/>
  <c r="AE25" i="1"/>
  <c r="P6" i="23"/>
  <c r="AC63" i="1"/>
  <c r="Z63" i="1"/>
  <c r="AC46" i="1"/>
  <c r="AA176" i="1" l="1"/>
  <c r="AD175" i="1"/>
  <c r="AE27" i="1"/>
  <c r="Y28" i="1"/>
  <c r="Y29" i="1" s="1"/>
  <c r="AE29" i="1" s="1"/>
  <c r="AE157" i="1"/>
  <c r="Y158" i="1"/>
  <c r="AA155" i="1"/>
  <c r="AD154" i="1"/>
  <c r="AD199" i="1"/>
  <c r="AA200" i="1"/>
  <c r="Y197" i="1"/>
  <c r="AA265" i="1"/>
  <c r="AD248" i="1"/>
  <c r="AA249" i="1"/>
  <c r="AD213" i="1"/>
  <c r="AA214" i="1"/>
  <c r="AA239" i="1"/>
  <c r="AD238" i="1"/>
  <c r="AD229" i="1"/>
  <c r="AA230" i="1"/>
  <c r="X194" i="1"/>
  <c r="AE193" i="1"/>
  <c r="AD28" i="1"/>
  <c r="AA29" i="1"/>
  <c r="AD129" i="1"/>
  <c r="AA130" i="1"/>
  <c r="AE125" i="1"/>
  <c r="Y126" i="1"/>
  <c r="AE126" i="1" s="1"/>
  <c r="AE138" i="1"/>
  <c r="Y139" i="1"/>
  <c r="Y140" i="1" s="1"/>
  <c r="X40" i="1"/>
  <c r="X41" i="1" s="1"/>
  <c r="X42" i="1" s="1"/>
  <c r="X43" i="1" s="1"/>
  <c r="Y233" i="1"/>
  <c r="AE233" i="1" s="1"/>
  <c r="Y38" i="1"/>
  <c r="AE37" i="1"/>
  <c r="F6" i="23" s="1"/>
  <c r="AD115" i="1"/>
  <c r="AA116" i="1"/>
  <c r="Y243" i="1"/>
  <c r="AE243" i="1" s="1"/>
  <c r="EE6" i="23" s="1"/>
  <c r="Y75" i="1"/>
  <c r="AE74" i="1"/>
  <c r="AE124" i="1"/>
  <c r="Y213" i="1"/>
  <c r="AE258" i="1"/>
  <c r="Y259" i="1"/>
  <c r="AD101" i="1"/>
  <c r="AA102" i="1"/>
  <c r="AE94" i="1"/>
  <c r="Y95" i="1"/>
  <c r="AE217" i="1"/>
  <c r="DY6" i="23" s="1"/>
  <c r="Y218" i="1"/>
  <c r="AD81" i="1"/>
  <c r="AA82" i="1"/>
  <c r="AA37" i="1"/>
  <c r="Y30" i="1" l="1"/>
  <c r="AA177" i="1"/>
  <c r="AD176" i="1"/>
  <c r="AA156" i="1"/>
  <c r="AD155" i="1"/>
  <c r="AE158" i="1"/>
  <c r="Y159" i="1"/>
  <c r="AD200" i="1"/>
  <c r="AA201" i="1"/>
  <c r="AD265" i="1"/>
  <c r="AA266" i="1"/>
  <c r="AD249" i="1"/>
  <c r="AA250" i="1"/>
  <c r="AD214" i="1"/>
  <c r="AA215" i="1"/>
  <c r="AD230" i="1"/>
  <c r="AA231" i="1"/>
  <c r="AE140" i="1"/>
  <c r="Y141" i="1"/>
  <c r="Y142" i="1" s="1"/>
  <c r="AE142" i="1" s="1"/>
  <c r="AA240" i="1"/>
  <c r="AD239" i="1"/>
  <c r="X195" i="1"/>
  <c r="X196" i="1" s="1"/>
  <c r="AE194" i="1"/>
  <c r="AA131" i="1"/>
  <c r="AD130" i="1"/>
  <c r="AD29" i="1"/>
  <c r="AA30" i="1"/>
  <c r="AE139" i="1"/>
  <c r="Y31" i="1"/>
  <c r="Y234" i="1"/>
  <c r="Y235" i="1" s="1"/>
  <c r="AA38" i="1"/>
  <c r="AD37" i="1"/>
  <c r="Y39" i="1"/>
  <c r="Y40" i="1" s="1"/>
  <c r="Y41" i="1" s="1"/>
  <c r="Y42" i="1" s="1"/>
  <c r="AE38" i="1"/>
  <c r="G6" i="23" s="1"/>
  <c r="AD116" i="1"/>
  <c r="AA117" i="1"/>
  <c r="Y244" i="1"/>
  <c r="AE244" i="1" s="1"/>
  <c r="AE75" i="1"/>
  <c r="Y76" i="1"/>
  <c r="Y96" i="1"/>
  <c r="AE95" i="1"/>
  <c r="AA103" i="1"/>
  <c r="AD102" i="1"/>
  <c r="AE259" i="1"/>
  <c r="Y260" i="1"/>
  <c r="AD82" i="1"/>
  <c r="AA83" i="1"/>
  <c r="Y219" i="1"/>
  <c r="AE218" i="1"/>
  <c r="AA178" i="1" l="1"/>
  <c r="AD177" i="1"/>
  <c r="AE159" i="1"/>
  <c r="Y160" i="1"/>
  <c r="AD156" i="1"/>
  <c r="AA157" i="1"/>
  <c r="AD131" i="1"/>
  <c r="AA132" i="1"/>
  <c r="AD201" i="1"/>
  <c r="AA202" i="1"/>
  <c r="X197" i="1"/>
  <c r="AE197" i="1" s="1"/>
  <c r="AE196" i="1"/>
  <c r="AA267" i="1"/>
  <c r="AD266" i="1"/>
  <c r="AA232" i="1"/>
  <c r="AD231" i="1"/>
  <c r="AA216" i="1"/>
  <c r="AD215" i="1"/>
  <c r="AD240" i="1"/>
  <c r="AA241" i="1"/>
  <c r="AE141" i="1"/>
  <c r="AA251" i="1"/>
  <c r="AD250" i="1"/>
  <c r="AE195" i="1"/>
  <c r="AD30" i="1"/>
  <c r="AA31" i="1"/>
  <c r="AE31" i="1"/>
  <c r="Y32" i="1"/>
  <c r="AE234" i="1"/>
  <c r="AD38" i="1"/>
  <c r="AA39" i="1"/>
  <c r="AA40" i="1" s="1"/>
  <c r="AE39" i="1"/>
  <c r="H6" i="23" s="1"/>
  <c r="AD117" i="1"/>
  <c r="AA118" i="1"/>
  <c r="Y245" i="1"/>
  <c r="Y246" i="1" s="1"/>
  <c r="AE246" i="1" s="1"/>
  <c r="Y77" i="1"/>
  <c r="AE76" i="1"/>
  <c r="Y236" i="1"/>
  <c r="AE235" i="1"/>
  <c r="AE260" i="1"/>
  <c r="Y261" i="1"/>
  <c r="Y97" i="1"/>
  <c r="AE96" i="1"/>
  <c r="AA104" i="1"/>
  <c r="AD104" i="1" s="1"/>
  <c r="AD103" i="1"/>
  <c r="AA84" i="1"/>
  <c r="AD83" i="1"/>
  <c r="AE219" i="1"/>
  <c r="Y220" i="1"/>
  <c r="X44" i="1"/>
  <c r="X63" i="1"/>
  <c r="AD178" i="1" l="1"/>
  <c r="AA179" i="1"/>
  <c r="AA158" i="1"/>
  <c r="AD157" i="1"/>
  <c r="AE160" i="1"/>
  <c r="Y161" i="1"/>
  <c r="AD132" i="1"/>
  <c r="AA133" i="1"/>
  <c r="AA203" i="1"/>
  <c r="AD202" i="1"/>
  <c r="AA268" i="1"/>
  <c r="AD267" i="1"/>
  <c r="AA252" i="1"/>
  <c r="AD251" i="1"/>
  <c r="AD232" i="1"/>
  <c r="AA233" i="1"/>
  <c r="AA242" i="1"/>
  <c r="AD241" i="1"/>
  <c r="AD216" i="1"/>
  <c r="AA217" i="1"/>
  <c r="AA32" i="1"/>
  <c r="AD32" i="1" s="1"/>
  <c r="AD31" i="1"/>
  <c r="AE32" i="1"/>
  <c r="Y33" i="1"/>
  <c r="AD40" i="1"/>
  <c r="AA41" i="1"/>
  <c r="AD39" i="1"/>
  <c r="AE40" i="1"/>
  <c r="I6" i="23" s="1"/>
  <c r="AA119" i="1"/>
  <c r="AA120" i="1" s="1"/>
  <c r="AD120" i="1" s="1"/>
  <c r="AD118" i="1"/>
  <c r="Y247" i="1"/>
  <c r="AE247" i="1" s="1"/>
  <c r="AE245" i="1"/>
  <c r="Y78" i="1"/>
  <c r="AE77" i="1"/>
  <c r="Y98" i="1"/>
  <c r="AE97" i="1"/>
  <c r="AE261" i="1"/>
  <c r="Y262" i="1"/>
  <c r="Y264" i="1" s="1"/>
  <c r="AE264" i="1" s="1"/>
  <c r="X211" i="1"/>
  <c r="AA85" i="1"/>
  <c r="AD84" i="1"/>
  <c r="Y221" i="1"/>
  <c r="AE220" i="1"/>
  <c r="AA105" i="1"/>
  <c r="AE236" i="1"/>
  <c r="Y237" i="1"/>
  <c r="Y63" i="1"/>
  <c r="X45" i="1"/>
  <c r="X64" i="1"/>
  <c r="AA180" i="1" l="1"/>
  <c r="AD179" i="1"/>
  <c r="Y162" i="1"/>
  <c r="AE161" i="1"/>
  <c r="AD158" i="1"/>
  <c r="AA159" i="1"/>
  <c r="AA134" i="1"/>
  <c r="AD133" i="1"/>
  <c r="AA204" i="1"/>
  <c r="AD203" i="1"/>
  <c r="AD268" i="1"/>
  <c r="AA269" i="1"/>
  <c r="AD217" i="1"/>
  <c r="AA218" i="1"/>
  <c r="AA234" i="1"/>
  <c r="AD233" i="1"/>
  <c r="AA243" i="1"/>
  <c r="AD242" i="1"/>
  <c r="AA253" i="1"/>
  <c r="AD252" i="1"/>
  <c r="AE33" i="1"/>
  <c r="Y34" i="1"/>
  <c r="AD41" i="1"/>
  <c r="AA42" i="1"/>
  <c r="AD42" i="1" s="1"/>
  <c r="AA121" i="1"/>
  <c r="AD119" i="1"/>
  <c r="Y248" i="1"/>
  <c r="AE248" i="1" s="1"/>
  <c r="Y79" i="1"/>
  <c r="AE78" i="1"/>
  <c r="AD105" i="1"/>
  <c r="AA106" i="1"/>
  <c r="X212" i="1"/>
  <c r="AE211" i="1"/>
  <c r="AD85" i="1"/>
  <c r="AA86" i="1"/>
  <c r="Y173" i="1"/>
  <c r="AE221" i="1"/>
  <c r="Y222" i="1"/>
  <c r="AE262" i="1"/>
  <c r="AE98" i="1"/>
  <c r="Y99" i="1"/>
  <c r="AE237" i="1"/>
  <c r="Y238" i="1"/>
  <c r="AE238" i="1" s="1"/>
  <c r="Y64" i="1"/>
  <c r="AE64" i="1" s="1"/>
  <c r="AE63" i="1"/>
  <c r="X46" i="1"/>
  <c r="AA181" i="1" l="1"/>
  <c r="AD180" i="1"/>
  <c r="AD159" i="1"/>
  <c r="AA160" i="1"/>
  <c r="AE162" i="1"/>
  <c r="Y163" i="1"/>
  <c r="AE163" i="1" s="1"/>
  <c r="AA135" i="1"/>
  <c r="AD134" i="1"/>
  <c r="AD204" i="1"/>
  <c r="AA205" i="1"/>
  <c r="AD269" i="1"/>
  <c r="AA270" i="1"/>
  <c r="AA235" i="1"/>
  <c r="AD235" i="1" s="1"/>
  <c r="AD234" i="1"/>
  <c r="AD218" i="1"/>
  <c r="AA219" i="1"/>
  <c r="AD253" i="1"/>
  <c r="AA254" i="1"/>
  <c r="AD243" i="1"/>
  <c r="AA244" i="1"/>
  <c r="AE34" i="1"/>
  <c r="Y35" i="1"/>
  <c r="AE35" i="1" s="1"/>
  <c r="AE41" i="1"/>
  <c r="J6" i="23" s="1"/>
  <c r="AD121" i="1"/>
  <c r="AA122" i="1"/>
  <c r="AE79" i="1"/>
  <c r="Y80" i="1"/>
  <c r="Y265" i="1"/>
  <c r="X213" i="1"/>
  <c r="AE213" i="1" s="1"/>
  <c r="AE212" i="1"/>
  <c r="Y100" i="1"/>
  <c r="AE99" i="1"/>
  <c r="Y223" i="1"/>
  <c r="AE222" i="1"/>
  <c r="AA87" i="1"/>
  <c r="AD86" i="1"/>
  <c r="Y174" i="1"/>
  <c r="AE173" i="1"/>
  <c r="AA107" i="1"/>
  <c r="AD106" i="1"/>
  <c r="X47" i="1"/>
  <c r="AA182" i="1" l="1"/>
  <c r="AD181" i="1"/>
  <c r="AD160" i="1"/>
  <c r="AA161" i="1"/>
  <c r="AA136" i="1"/>
  <c r="AD135" i="1"/>
  <c r="AD205" i="1"/>
  <c r="AA206" i="1"/>
  <c r="AD206" i="1" s="1"/>
  <c r="AA271" i="1"/>
  <c r="AD270" i="1"/>
  <c r="AA245" i="1"/>
  <c r="AD245" i="1" s="1"/>
  <c r="AD244" i="1"/>
  <c r="AD254" i="1"/>
  <c r="AA255" i="1"/>
  <c r="AA220" i="1"/>
  <c r="AD219" i="1"/>
  <c r="AE42" i="1"/>
  <c r="K6" i="23" s="1"/>
  <c r="Y43" i="1"/>
  <c r="AA123" i="1"/>
  <c r="AD123" i="1" s="1"/>
  <c r="AD122" i="1"/>
  <c r="AE80" i="1"/>
  <c r="Y81" i="1"/>
  <c r="AA88" i="1"/>
  <c r="AD87" i="1"/>
  <c r="AE223" i="1"/>
  <c r="Y224" i="1"/>
  <c r="Y101" i="1"/>
  <c r="AE100" i="1"/>
  <c r="AA108" i="1"/>
  <c r="AD107" i="1"/>
  <c r="Y175" i="1"/>
  <c r="AE174" i="1"/>
  <c r="AE265" i="1"/>
  <c r="Y266" i="1"/>
  <c r="AE266" i="1" s="1"/>
  <c r="X48" i="1"/>
  <c r="AA46" i="1"/>
  <c r="AD182" i="1" l="1"/>
  <c r="AA183" i="1"/>
  <c r="AD161" i="1"/>
  <c r="AA162" i="1"/>
  <c r="AD136" i="1"/>
  <c r="AA137" i="1"/>
  <c r="AD271" i="1"/>
  <c r="AA272" i="1"/>
  <c r="AA221" i="1"/>
  <c r="AD220" i="1"/>
  <c r="AD255" i="1"/>
  <c r="AA256" i="1"/>
  <c r="AA207" i="1"/>
  <c r="AA43" i="1"/>
  <c r="AE43" i="1"/>
  <c r="Y44" i="1"/>
  <c r="AE81" i="1"/>
  <c r="Y82" i="1"/>
  <c r="AE82" i="1" s="1"/>
  <c r="AD108" i="1"/>
  <c r="AA109" i="1"/>
  <c r="Y102" i="1"/>
  <c r="AE101" i="1"/>
  <c r="Y225" i="1"/>
  <c r="AE224" i="1"/>
  <c r="AE175" i="1"/>
  <c r="Y176" i="1"/>
  <c r="AD88" i="1"/>
  <c r="AA89" i="1"/>
  <c r="X49" i="1"/>
  <c r="AA47" i="1"/>
  <c r="AD46" i="1"/>
  <c r="AA184" i="1" l="1"/>
  <c r="AD183" i="1"/>
  <c r="AA163" i="1"/>
  <c r="AD162" i="1"/>
  <c r="AD137" i="1"/>
  <c r="AA138" i="1"/>
  <c r="AD272" i="1"/>
  <c r="AA273" i="1"/>
  <c r="AD273" i="1" s="1"/>
  <c r="AA208" i="1"/>
  <c r="AD207" i="1"/>
  <c r="AD256" i="1"/>
  <c r="AA257" i="1"/>
  <c r="AA222" i="1"/>
  <c r="AD221" i="1"/>
  <c r="AD43" i="1"/>
  <c r="AA44" i="1"/>
  <c r="AE44" i="1"/>
  <c r="Y45" i="1"/>
  <c r="AD109" i="1"/>
  <c r="AA110" i="1"/>
  <c r="AD110" i="1" s="1"/>
  <c r="AE225" i="1"/>
  <c r="Y226" i="1"/>
  <c r="AD89" i="1"/>
  <c r="AA90" i="1"/>
  <c r="AE176" i="1"/>
  <c r="Y177" i="1"/>
  <c r="AE177" i="1" s="1"/>
  <c r="AE102" i="1"/>
  <c r="Y103" i="1"/>
  <c r="AE103" i="1" s="1"/>
  <c r="X50" i="1"/>
  <c r="AD47" i="1"/>
  <c r="AA48" i="1"/>
  <c r="AD184" i="1" l="1"/>
  <c r="AA185" i="1"/>
  <c r="AD163" i="1"/>
  <c r="AA164" i="1"/>
  <c r="AA139" i="1"/>
  <c r="AD139" i="1" s="1"/>
  <c r="AD138" i="1"/>
  <c r="AD222" i="1"/>
  <c r="AA223" i="1"/>
  <c r="AA258" i="1"/>
  <c r="AD257" i="1"/>
  <c r="AA209" i="1"/>
  <c r="AD208" i="1"/>
  <c r="AD44" i="1"/>
  <c r="AA45" i="1"/>
  <c r="AD45" i="1" s="1"/>
  <c r="AE45" i="1"/>
  <c r="Y46" i="1"/>
  <c r="AA91" i="1"/>
  <c r="AD90" i="1"/>
  <c r="AE226" i="1"/>
  <c r="Y227" i="1"/>
  <c r="X51" i="1"/>
  <c r="AA49" i="1"/>
  <c r="AD48" i="1"/>
  <c r="AD185" i="1" l="1"/>
  <c r="AA186" i="1"/>
  <c r="AD164" i="1"/>
  <c r="AA165" i="1"/>
  <c r="AA259" i="1"/>
  <c r="AD258" i="1"/>
  <c r="AD223" i="1"/>
  <c r="AA224" i="1"/>
  <c r="AD209" i="1"/>
  <c r="AA210" i="1"/>
  <c r="AD210" i="1" s="1"/>
  <c r="AE46" i="1"/>
  <c r="Y47" i="1"/>
  <c r="AE227" i="1"/>
  <c r="Y228" i="1"/>
  <c r="AE228" i="1" s="1"/>
  <c r="AA92" i="1"/>
  <c r="AD91" i="1"/>
  <c r="AD49" i="1"/>
  <c r="AA50" i="1"/>
  <c r="AD186" i="1" l="1"/>
  <c r="AA187" i="1"/>
  <c r="AA166" i="1"/>
  <c r="AD165" i="1"/>
  <c r="AA225" i="1"/>
  <c r="AD224" i="1"/>
  <c r="AA260" i="1"/>
  <c r="AD260" i="1" s="1"/>
  <c r="AD259" i="1"/>
  <c r="AE47" i="1"/>
  <c r="Y48" i="1"/>
  <c r="AD92" i="1"/>
  <c r="AA93" i="1"/>
  <c r="AA51" i="1"/>
  <c r="AD50" i="1"/>
  <c r="AA188" i="1" l="1"/>
  <c r="AD187" i="1"/>
  <c r="AD166" i="1"/>
  <c r="AA167" i="1"/>
  <c r="AD225" i="1"/>
  <c r="AA226" i="1"/>
  <c r="AD226" i="1" s="1"/>
  <c r="AE48" i="1"/>
  <c r="Y49" i="1"/>
  <c r="AD93" i="1"/>
  <c r="AA94" i="1"/>
  <c r="AA52" i="1"/>
  <c r="AD51" i="1"/>
  <c r="AA191" i="1" l="1"/>
  <c r="AA189" i="1"/>
  <c r="AD188" i="1"/>
  <c r="AD167" i="1"/>
  <c r="AA168" i="1"/>
  <c r="AE49" i="1"/>
  <c r="Y50" i="1"/>
  <c r="AA95" i="1"/>
  <c r="AD94" i="1"/>
  <c r="AD52" i="1"/>
  <c r="AA53" i="1"/>
  <c r="AA190" i="1" l="1"/>
  <c r="AD190" i="1" s="1"/>
  <c r="AD189" i="1"/>
  <c r="AD191" i="1"/>
  <c r="AA192" i="1"/>
  <c r="AD168" i="1"/>
  <c r="AA169" i="1"/>
  <c r="AA170" i="1" s="1"/>
  <c r="Y51" i="1"/>
  <c r="AE51" i="1" s="1"/>
  <c r="AE50" i="1"/>
  <c r="AA96" i="1"/>
  <c r="AD96" i="1" s="1"/>
  <c r="AD95" i="1"/>
  <c r="AA54" i="1"/>
  <c r="AA55" i="1" s="1"/>
  <c r="AD53" i="1"/>
  <c r="AA193" i="1" l="1"/>
  <c r="AD192" i="1"/>
  <c r="AD170" i="1"/>
  <c r="AA171" i="1"/>
  <c r="AD171" i="1" s="1"/>
  <c r="AD169" i="1"/>
  <c r="AA56" i="1"/>
  <c r="AD55" i="1"/>
  <c r="AD54" i="1"/>
  <c r="AA194" i="1" l="1"/>
  <c r="AD194" i="1" s="1"/>
  <c r="AD193" i="1"/>
  <c r="AA57" i="1"/>
  <c r="AD56" i="1"/>
  <c r="AA63" i="1"/>
  <c r="AA58" i="1" l="1"/>
  <c r="AD57" i="1"/>
  <c r="AA64" i="1"/>
  <c r="AD63" i="1"/>
  <c r="AA59" i="1" l="1"/>
  <c r="AD58" i="1"/>
  <c r="AD64" i="1"/>
  <c r="AA65" i="1"/>
  <c r="AA60" i="1" l="1"/>
  <c r="AD59" i="1"/>
  <c r="AD65" i="1"/>
  <c r="AA66" i="1"/>
  <c r="AA61" i="1" l="1"/>
  <c r="AD60" i="1"/>
  <c r="AA67" i="1"/>
  <c r="AD66" i="1"/>
  <c r="AA62" i="1" l="1"/>
  <c r="AD62" i="1" s="1"/>
  <c r="AD61" i="1"/>
  <c r="AD67" i="1"/>
  <c r="AA68" i="1"/>
  <c r="AA69" i="1" l="1"/>
  <c r="AD68" i="1"/>
  <c r="AD69" i="1" l="1"/>
  <c r="AA70" i="1"/>
  <c r="AA71" i="1" l="1"/>
  <c r="AD70" i="1"/>
  <c r="AD71" i="1" l="1"/>
  <c r="AA72" i="1"/>
  <c r="AA73" i="1" s="1"/>
  <c r="AD73" i="1" l="1"/>
  <c r="AA74" i="1"/>
  <c r="AD72" i="1"/>
  <c r="AA75" i="1" l="1"/>
  <c r="AD74" i="1"/>
  <c r="AA76" i="1" l="1"/>
  <c r="AD76" i="1" s="1"/>
  <c r="AD75" i="1"/>
</calcChain>
</file>

<file path=xl/sharedStrings.xml><?xml version="1.0" encoding="utf-8"?>
<sst xmlns="http://schemas.openxmlformats.org/spreadsheetml/2006/main" count="818" uniqueCount="362">
  <si>
    <t>Q1</t>
    <phoneticPr fontId="3"/>
  </si>
  <si>
    <t>Q2</t>
    <phoneticPr fontId="3"/>
  </si>
  <si>
    <t>Q3</t>
    <phoneticPr fontId="3"/>
  </si>
  <si>
    <t xml:space="preserve">※ 
</t>
    <phoneticPr fontId="3"/>
  </si>
  <si>
    <t>Q4</t>
    <phoneticPr fontId="3"/>
  </si>
  <si>
    <t>一般管理口座のみ保有者の方にお尋ねします。</t>
    <phoneticPr fontId="3"/>
  </si>
  <si>
    <t>https://www.kankyo.metro.tokyo.lg.jp/climate/large_scale/trade/index.files/torihikinyuumon2022.pdf</t>
    <phoneticPr fontId="3"/>
  </si>
  <si>
    <t>5. その他</t>
    <rPh sb="5" eb="6">
      <t>タ</t>
    </rPh>
    <phoneticPr fontId="3"/>
  </si>
  <si>
    <t>4. その他</t>
    <rPh sb="5" eb="6">
      <t>タ</t>
    </rPh>
    <phoneticPr fontId="3"/>
  </si>
  <si>
    <t>8. その他</t>
    <rPh sb="5" eb="6">
      <t>タ</t>
    </rPh>
    <phoneticPr fontId="3"/>
  </si>
  <si>
    <t xml:space="preserve">1. 販売・購入希望者の売買希望価格をもとに設定
</t>
    <phoneticPr fontId="3"/>
  </si>
  <si>
    <t>6. グリーン電力証書の価格</t>
    <phoneticPr fontId="3"/>
  </si>
  <si>
    <t>7. 非化石証書の価格</t>
    <rPh sb="3" eb="8">
      <t>ヒカセキショウショ</t>
    </rPh>
    <rPh sb="9" eb="11">
      <t>カカク</t>
    </rPh>
    <phoneticPr fontId="3"/>
  </si>
  <si>
    <t>2. Jクレジットなどの他制度の取引の仲介を行った際、あわせて、都制度の販売・購入希望者も探している</t>
    <phoneticPr fontId="3"/>
  </si>
  <si>
    <t>3. 既存の取引先に声をかける</t>
    <phoneticPr fontId="3"/>
  </si>
  <si>
    <t>1. 仲介業をするために口座を開設し、現在も仲介業を実施しているため</t>
    <phoneticPr fontId="3"/>
  </si>
  <si>
    <t>2. 過去に仲介業をするために口座を開設したが、現在は使用していない</t>
    <phoneticPr fontId="3"/>
  </si>
  <si>
    <t>Q18</t>
    <phoneticPr fontId="3"/>
  </si>
  <si>
    <t>7. その他</t>
    <rPh sb="5" eb="6">
      <t>タ</t>
    </rPh>
    <phoneticPr fontId="3"/>
  </si>
  <si>
    <t>クレジットの発行手続きとは、削減量口座簿にクレジット等の記録をするための申請書を東京都に提出すること等を指します。</t>
    <phoneticPr fontId="3"/>
  </si>
  <si>
    <t>振替手続きとは、クレジット等の量を一つの口座から別の口座に振り替えるための申請書を東京都に提出すること等を指します。</t>
    <phoneticPr fontId="3"/>
  </si>
  <si>
    <t xml:space="preserve">無効化手続きとは、クレジット等の量を口座から抹消し、都制度では利用できない状態にするための申請書を東京都に提出すること等を指します。
</t>
    <phoneticPr fontId="3"/>
  </si>
  <si>
    <t>クレジットの振替手続き（有償・無償）を行ったことがある方にお聞きします。いくらで何トン程度の取引をしましたか</t>
    <phoneticPr fontId="3"/>
  </si>
  <si>
    <t>（0円での移転を含む最大3回の取引内容を教えてください。）</t>
    <phoneticPr fontId="3"/>
  </si>
  <si>
    <t>Q19</t>
    <phoneticPr fontId="3"/>
  </si>
  <si>
    <t>1. 直近の取引【1回目】</t>
    <rPh sb="3" eb="5">
      <t>チョッキン</t>
    </rPh>
    <rPh sb="6" eb="8">
      <t>トリヒキ</t>
    </rPh>
    <rPh sb="10" eb="12">
      <t>カイメ</t>
    </rPh>
    <phoneticPr fontId="3"/>
  </si>
  <si>
    <t>2. 直近の取引【2回目】</t>
    <rPh sb="3" eb="5">
      <t>チョッキン</t>
    </rPh>
    <rPh sb="6" eb="8">
      <t>トリヒキ</t>
    </rPh>
    <rPh sb="10" eb="12">
      <t>カイメ</t>
    </rPh>
    <phoneticPr fontId="3"/>
  </si>
  <si>
    <t>3. 直近の取引【3回目】</t>
    <rPh sb="3" eb="5">
      <t>チョッキン</t>
    </rPh>
    <rPh sb="6" eb="8">
      <t>トリヒキ</t>
    </rPh>
    <rPh sb="10" eb="12">
      <t>カイメ</t>
    </rPh>
    <phoneticPr fontId="3"/>
  </si>
  <si>
    <t>Q20</t>
    <phoneticPr fontId="3"/>
  </si>
  <si>
    <t>1. 取引相手の探し方が分からない</t>
    <phoneticPr fontId="3"/>
  </si>
  <si>
    <t>2. 探してはいるが、取引相手が見つからない</t>
    <phoneticPr fontId="3"/>
  </si>
  <si>
    <t>3. 適正な取引価格が分からない</t>
    <phoneticPr fontId="3"/>
  </si>
  <si>
    <t>4. 契約書の作成や社内決裁等の手続の負担が大きい</t>
    <phoneticPr fontId="3"/>
  </si>
  <si>
    <t>6. 特に障害はない</t>
    <phoneticPr fontId="3"/>
  </si>
  <si>
    <t>Q21</t>
    <phoneticPr fontId="3"/>
  </si>
  <si>
    <t>2. 説明会やマッチングセミナーを対面/オンラインで開催してほしい</t>
    <phoneticPr fontId="3"/>
  </si>
  <si>
    <t>3. 説明会やマッチングセミナーにて、クレジットの購入・販売について、プレゼン（登壇）させてほしい</t>
    <phoneticPr fontId="3"/>
  </si>
  <si>
    <t>4. 東京都環境局のホームページ上に仲介業等、クレジットの購入・販売を取り扱う事業者を掲載してほしい</t>
    <phoneticPr fontId="3"/>
  </si>
  <si>
    <t>3か月に1回程度</t>
    <phoneticPr fontId="3"/>
  </si>
  <si>
    <t>半年に1回程度</t>
    <phoneticPr fontId="3"/>
  </si>
  <si>
    <t xml:space="preserve">1年に1回程度 
</t>
    <phoneticPr fontId="3"/>
  </si>
  <si>
    <t>1か月に1回以上</t>
    <phoneticPr fontId="3"/>
  </si>
  <si>
    <t xml:space="preserve">1年～3年に1回程度
</t>
    <rPh sb="1" eb="2">
      <t>ネン</t>
    </rPh>
    <phoneticPr fontId="3"/>
  </si>
  <si>
    <t>3年以上利用していない</t>
    <phoneticPr fontId="3"/>
  </si>
  <si>
    <t>1. 指定管理口座の口座名義人用ユーザID</t>
    <phoneticPr fontId="3"/>
  </si>
  <si>
    <t>ログイン頻度（それぞれどれか一つを選択）</t>
    <rPh sb="4" eb="6">
      <t>ヒンド</t>
    </rPh>
    <phoneticPr fontId="3"/>
  </si>
  <si>
    <t>2. 一般管理口座の口座名義人用ユーザID</t>
    <phoneticPr fontId="3"/>
  </si>
  <si>
    <t>3. 指定管理口座の連絡先担当者用ユーザID</t>
    <phoneticPr fontId="3"/>
  </si>
  <si>
    <t>4. 一般管理口座の連絡先担当者用ユーザID</t>
    <phoneticPr fontId="3"/>
  </si>
  <si>
    <t>5. 事業所連絡先担当者用ユーザID</t>
    <phoneticPr fontId="3"/>
  </si>
  <si>
    <t>当該IDを保有しているか
分からない</t>
    <rPh sb="0" eb="2">
      <t>トウガイ</t>
    </rPh>
    <rPh sb="5" eb="7">
      <t>ホユウ</t>
    </rPh>
    <rPh sb="13" eb="14">
      <t>ワ</t>
    </rPh>
    <phoneticPr fontId="3"/>
  </si>
  <si>
    <t>Q22</t>
    <phoneticPr fontId="3"/>
  </si>
  <si>
    <t>東京都が管理する「総量削減義務と排出量取引システム」にログインする頻度をID別で教えてください</t>
    <phoneticPr fontId="3"/>
  </si>
  <si>
    <t>東京都 総量削減義務と排出量取引システムの電子化等（手続きの簡素化の観点）に特に必要と思うものをお答えください</t>
    <phoneticPr fontId="3"/>
  </si>
  <si>
    <t>Q23</t>
    <phoneticPr fontId="3"/>
  </si>
  <si>
    <r>
      <t>2. 紙による申請の電子化</t>
    </r>
    <r>
      <rPr>
        <vertAlign val="superscript"/>
        <sz val="10"/>
        <color theme="1"/>
        <rFont val="游ゴシック"/>
        <family val="3"/>
        <charset val="128"/>
        <scheme val="minor"/>
      </rPr>
      <t>※</t>
    </r>
    <phoneticPr fontId="3"/>
  </si>
  <si>
    <t>1. 各種紙申請に係る代表者印の省略</t>
    <phoneticPr fontId="3"/>
  </si>
  <si>
    <t>4. 東京都 総量削減義務と排出量取引システム上のメッセージ交換の利便性向上</t>
    <phoneticPr fontId="3"/>
  </si>
  <si>
    <t>6. その他</t>
    <rPh sb="5" eb="6">
      <t>タ</t>
    </rPh>
    <phoneticPr fontId="3"/>
  </si>
  <si>
    <t>5. クレジット販売希望事業者及びクレジット購入希望事業者の情報の充実
（現在のシステム上の「見積受付登録事業者照会」機能の充実）</t>
    <phoneticPr fontId="3"/>
  </si>
  <si>
    <t>位</t>
    <rPh sb="0" eb="1">
      <t>クライ</t>
    </rPh>
    <phoneticPr fontId="3"/>
  </si>
  <si>
    <t>1. 対面なら参加したい</t>
    <phoneticPr fontId="3"/>
  </si>
  <si>
    <t>2. オンラインなら参加したい</t>
    <phoneticPr fontId="3"/>
  </si>
  <si>
    <t>3. ホームページに資料や動画が掲載されていれば、対面やオンラインでの説明会は必要ない</t>
    <phoneticPr fontId="3"/>
  </si>
  <si>
    <t>4. 参加したことがない／参加は希望しない</t>
    <phoneticPr fontId="3"/>
  </si>
  <si>
    <t>【過去開催例】2019年度排出量取引説明会（新規担当者向け）</t>
    <phoneticPr fontId="3"/>
  </si>
  <si>
    <t>https://www.kankyo.metro.tokyo.lg.jp/climate/large_scale/meeting/r4/torihikiseminar.html</t>
    <phoneticPr fontId="3"/>
  </si>
  <si>
    <t>【過去開催例】東京都排出量取引セミナー＆マッチングフェア2019</t>
    <phoneticPr fontId="3"/>
  </si>
  <si>
    <t>https://www.kankyo.metro.tokyo.lg.jp/climate/large_scale/meeting/h31/20191031.html</t>
    <phoneticPr fontId="3"/>
  </si>
  <si>
    <t>Q27</t>
    <phoneticPr fontId="3"/>
  </si>
  <si>
    <t>Q24</t>
    <phoneticPr fontId="3"/>
  </si>
  <si>
    <t>1. 大変参考になっている</t>
    <phoneticPr fontId="3"/>
  </si>
  <si>
    <t>2. 参考になっている</t>
    <rPh sb="3" eb="5">
      <t>サンコウ</t>
    </rPh>
    <phoneticPr fontId="3"/>
  </si>
  <si>
    <t>3. 参考にならない</t>
    <rPh sb="3" eb="5">
      <t>サンコウ</t>
    </rPh>
    <phoneticPr fontId="3"/>
  </si>
  <si>
    <t>4. 受け取ったことがない</t>
    <rPh sb="3" eb="4">
      <t>ウ</t>
    </rPh>
    <rPh sb="5" eb="6">
      <t>ト</t>
    </rPh>
    <phoneticPr fontId="3"/>
  </si>
  <si>
    <t>Q28</t>
    <phoneticPr fontId="3"/>
  </si>
  <si>
    <t>Q29</t>
    <phoneticPr fontId="3"/>
  </si>
  <si>
    <t>5. 東京都の気候変動対策情報</t>
    <rPh sb="3" eb="5">
      <t>トウキョウ</t>
    </rPh>
    <phoneticPr fontId="3"/>
  </si>
  <si>
    <t>Q30</t>
    <phoneticPr fontId="3"/>
  </si>
  <si>
    <t>Q31</t>
    <phoneticPr fontId="3"/>
  </si>
  <si>
    <t>最後に、本アンケート調査についてお尋ねします。</t>
    <phoneticPr fontId="3"/>
  </si>
  <si>
    <t>3. 紙アンケートが良い</t>
    <phoneticPr fontId="3"/>
  </si>
  <si>
    <t>Q43</t>
    <phoneticPr fontId="3"/>
  </si>
  <si>
    <t>自由</t>
    <rPh sb="0" eb="2">
      <t>ジユウ</t>
    </rPh>
    <phoneticPr fontId="3"/>
  </si>
  <si>
    <t>4. Ｊクレジット（再エネ）の価格</t>
    <phoneticPr fontId="3"/>
  </si>
  <si>
    <t>5. Ｊクレジット（省エネ）の価格</t>
    <phoneticPr fontId="3"/>
  </si>
  <si>
    <t>Q3</t>
    <phoneticPr fontId="3"/>
  </si>
  <si>
    <t>Q4</t>
    <phoneticPr fontId="3"/>
  </si>
  <si>
    <t>設問</t>
    <rPh sb="0" eb="2">
      <t>セツモン</t>
    </rPh>
    <phoneticPr fontId="3"/>
  </si>
  <si>
    <t>番号</t>
    <rPh sb="0" eb="2">
      <t>バンゴウ</t>
    </rPh>
    <phoneticPr fontId="3"/>
  </si>
  <si>
    <t>選択肢</t>
    <rPh sb="0" eb="3">
      <t>センタクシ</t>
    </rPh>
    <phoneticPr fontId="3"/>
  </si>
  <si>
    <t>回答</t>
    <rPh sb="0" eb="2">
      <t>カイトウ</t>
    </rPh>
    <phoneticPr fontId="3"/>
  </si>
  <si>
    <t>その他回答</t>
    <rPh sb="2" eb="5">
      <t>タカイトウ</t>
    </rPh>
    <phoneticPr fontId="3"/>
  </si>
  <si>
    <t>ソート</t>
    <phoneticPr fontId="3"/>
  </si>
  <si>
    <t>設問番号</t>
    <rPh sb="0" eb="4">
      <t>セツモンバンゴウ</t>
    </rPh>
    <phoneticPr fontId="3"/>
  </si>
  <si>
    <t>ここからは、排出量取引の経験についてお尋ねします。</t>
    <phoneticPr fontId="3"/>
  </si>
  <si>
    <t>一般管理口座を保有している理由や経緯を教えてください（一つ選択してください。）</t>
  </si>
  <si>
    <t>毎月、東京都からニュースレター（電子メール）を配信していることについて（一つ選択してください。）</t>
  </si>
  <si>
    <t>（当てはまるものすべて選択してください。）</t>
  </si>
  <si>
    <t>ニュースレターで取り上げて欲しい内容（当てはまるものすべて選択してください。）</t>
  </si>
  <si>
    <t>東京都排出量取引のクレジット販売・購入希望事業者の価格設定方法（当てはまるものすべて選択してください。）</t>
  </si>
  <si>
    <t>排出量取引を実施する際の障害（当てはまるものすべて選択してください。）　</t>
  </si>
  <si>
    <t>排出量取引の取引相手を見つけるために、東京都にどのような取組を期待しますか（当てはまるものすべて選択してください。）　</t>
  </si>
  <si>
    <t>Q1</t>
  </si>
  <si>
    <t>Q2</t>
  </si>
  <si>
    <t>仲介業をするために口座を開設し、現在も仲介業を実施しているため</t>
  </si>
  <si>
    <t>過去に仲介業をするために口座を開設したが、現在は使用していない</t>
  </si>
  <si>
    <t>Q3</t>
  </si>
  <si>
    <t>Jクレジットなどの他制度の取引の仲介を行った際、あわせて、都制度の販売・購入希望者も探している</t>
  </si>
  <si>
    <t>既存の取引先に声をかける</t>
  </si>
  <si>
    <t>その他</t>
  </si>
  <si>
    <t>Q4</t>
  </si>
  <si>
    <t xml:space="preserve">販売・購入希望者の売買希望価格をもとに設定
</t>
  </si>
  <si>
    <t>Ｊクレジット（再エネ）の価格</t>
  </si>
  <si>
    <t>Ｊクレジット（省エネ）の価格</t>
  </si>
  <si>
    <t>グリーン電力証書の価格</t>
  </si>
  <si>
    <t>非化石証書の価格</t>
  </si>
  <si>
    <t>クレジットの発行手続き※を行ったことがある</t>
  </si>
  <si>
    <t>クレジットの振替手続き※（有償）を行ったことがある</t>
  </si>
  <si>
    <t>クレジットの振替手続き※（無償）を行ったことがある</t>
  </si>
  <si>
    <t>無効化手続き※を行ったことがある</t>
  </si>
  <si>
    <t>Q19</t>
  </si>
  <si>
    <t>クレジットの振替手続き（有償・無償）を行ったことがある方にお聞きします。いくらで何トン程度の取引をしましたか</t>
  </si>
  <si>
    <t>直近の取引【1回目】</t>
  </si>
  <si>
    <t>直近の取引【2回目】</t>
  </si>
  <si>
    <t>直近の取引【3回目】</t>
  </si>
  <si>
    <t>Q20</t>
  </si>
  <si>
    <t>取引相手の探し方が分からない</t>
  </si>
  <si>
    <t>探してはいるが、取引相手が見つからない</t>
  </si>
  <si>
    <t>適正な取引価格が分からない</t>
  </si>
  <si>
    <t>契約書の作成や社内決裁等の手続の負担が大きい</t>
  </si>
  <si>
    <t>特に障害はない</t>
  </si>
  <si>
    <t>Q21</t>
  </si>
  <si>
    <t>説明会やマッチングセミナーを対面/オンラインで開催してほしい</t>
  </si>
  <si>
    <t>説明会やマッチングセミナーにて、クレジットの購入・販売について、プレゼン（登壇）させてほしい</t>
  </si>
  <si>
    <t>東京都環境局のホームページ上に仲介業等、クレジットの購入・販売を取り扱う事業者を掲載してほしい</t>
  </si>
  <si>
    <t>東京都 総量削減義務と排出量取引システムの電子化等（手続きの簡素化の観点）に特に必要と思うものをお答えください</t>
  </si>
  <si>
    <t>各種紙申請に係る代表者印の省略</t>
  </si>
  <si>
    <t>紙による申請の電子化※</t>
  </si>
  <si>
    <t>東京都 総量削減義務と排出量取引システム上のメッセージ交換の利便性向上</t>
  </si>
  <si>
    <t>クレジット販売希望事業者及びクレジット購入希望事業者の情報の充実
（現在のシステム上の「見積受付登録事業者照会」機能の充実）</t>
  </si>
  <si>
    <t>Q25</t>
  </si>
  <si>
    <t>Q26</t>
  </si>
  <si>
    <t>対面なら参加したい</t>
  </si>
  <si>
    <t>オンラインなら参加したい</t>
  </si>
  <si>
    <t>ホームページに資料や動画が掲載されていれば、対面やオンラインでの説明会は必要ない</t>
  </si>
  <si>
    <t>参加したことがない／参加は希望しない</t>
  </si>
  <si>
    <t>Q28</t>
  </si>
  <si>
    <t>大変参考になっている</t>
  </si>
  <si>
    <t>参考になっている</t>
  </si>
  <si>
    <t>参考にならない</t>
  </si>
  <si>
    <t>受け取ったことがない</t>
  </si>
  <si>
    <t>Q29</t>
  </si>
  <si>
    <t>取引価格に関すること</t>
  </si>
  <si>
    <t>取引実績等件数</t>
  </si>
  <si>
    <t>東京都の気候変動対策情報</t>
  </si>
  <si>
    <t>紙アンケートが良い</t>
  </si>
  <si>
    <t>【自由記入欄】</t>
    <rPh sb="1" eb="6">
      <t>ジユウキニュウラン</t>
    </rPh>
    <phoneticPr fontId="3"/>
  </si>
  <si>
    <t>Q30</t>
  </si>
  <si>
    <t>Q31</t>
  </si>
  <si>
    <t>対象事業所として開設したが現在は対象から外れ、クレジットを口座に保有していない</t>
  </si>
  <si>
    <t>仲介業を実施するうえで、クレジットの販売・購入希望事業者をどのように探していますか</t>
  </si>
  <si>
    <t>https://www.kankyo.metro.tokyo.lg.jp/climate/large_scale/meeting/h31/torihiki.html</t>
    <phoneticPr fontId="3"/>
  </si>
  <si>
    <t>東京都が管理する「総量削減義務と排出量取引システム」にログインする頻度をID別で教えてください</t>
  </si>
  <si>
    <t>Q27</t>
  </si>
  <si>
    <t>説明会へのご意見や取り上げてほしい内容をご記入ください（自由回答）</t>
  </si>
  <si>
    <t>Q43</t>
  </si>
  <si>
    <t>排出量取引に関する要望（自由回答）</t>
  </si>
  <si>
    <t>自由</t>
    <rPh sb="0" eb="2">
      <t>ジユウ</t>
    </rPh>
    <phoneticPr fontId="3"/>
  </si>
  <si>
    <t>アンケート開始にあたっての注意事項：</t>
    <rPh sb="13" eb="17">
      <t>チュウイジコウ</t>
    </rPh>
    <phoneticPr fontId="3"/>
  </si>
  <si>
    <t>1. 総量削減義務の対象事業所ではない
（指定管理口座は保有せず、一般管理口座のみ保有）</t>
    <phoneticPr fontId="3"/>
  </si>
  <si>
    <t>130-110-</t>
    <phoneticPr fontId="3"/>
  </si>
  <si>
    <t>-0</t>
    <phoneticPr fontId="3"/>
  </si>
  <si>
    <t>3. 対象事業所として口座を開設したが、現在は対象から外れている。 クレジットを口座に保有しており、グループ会社等に無償で譲渡予定のため</t>
    <phoneticPr fontId="3"/>
  </si>
  <si>
    <t>4. 対象事業所として口座を開設したが、現在は対象から外れている。クレジットを口座に保有しており、販売先を見つける予定のため</t>
    <phoneticPr fontId="3"/>
  </si>
  <si>
    <t>5. 対象事業所として口座を開設したが、現在は対象から外れている。クレジットを口座に保有しているが、保有クレジットを販売・譲渡する予定はない</t>
    <phoneticPr fontId="3"/>
  </si>
  <si>
    <t>仲介業を実施するうえで、クレジットの販売・購入希望事業者をどのように探していますか</t>
    <phoneticPr fontId="3"/>
  </si>
  <si>
    <t>2. 東京都公表の査定価格や申告価格を参照</t>
    <rPh sb="14" eb="16">
      <t>シンコク</t>
    </rPh>
    <rPh sb="16" eb="18">
      <t>カカク</t>
    </rPh>
    <phoneticPr fontId="3"/>
  </si>
  <si>
    <t>当該IDを保有していない</t>
    <phoneticPr fontId="3"/>
  </si>
  <si>
    <t>3. 東京都 総量削減義務と排出量取引システム上の連絡先担当者の変更を自らシステム上で変更できる機能
（現在は電子メールによるご連絡を受けてからの変更）</t>
    <phoneticPr fontId="3"/>
  </si>
  <si>
    <t>4. WordやExcel様式でのアンケートを電子メールで回答する方が良い</t>
    <rPh sb="13" eb="15">
      <t>ヨウシキ</t>
    </rPh>
    <rPh sb="23" eb="25">
      <t>デンシ</t>
    </rPh>
    <phoneticPr fontId="3"/>
  </si>
  <si>
    <t>■一般管理口座番号</t>
    <rPh sb="1" eb="5">
      <t>イッパンカンリ</t>
    </rPh>
    <rPh sb="5" eb="7">
      <t>コウザ</t>
    </rPh>
    <rPh sb="7" eb="9">
      <t>バンゴウ</t>
    </rPh>
    <phoneticPr fontId="3"/>
  </si>
  <si>
    <r>
      <t>クレジットの量
（t-CO</t>
    </r>
    <r>
      <rPr>
        <b/>
        <vertAlign val="subscript"/>
        <sz val="10.5"/>
        <color theme="1"/>
        <rFont val="游ゴシック"/>
        <family val="3"/>
        <charset val="128"/>
        <scheme val="minor"/>
      </rPr>
      <t>2</t>
    </r>
    <r>
      <rPr>
        <b/>
        <sz val="10.5"/>
        <color theme="1"/>
        <rFont val="游ゴシック"/>
        <family val="3"/>
        <charset val="128"/>
        <scheme val="minor"/>
      </rPr>
      <t>）</t>
    </r>
    <rPh sb="6" eb="7">
      <t>リョウ</t>
    </rPh>
    <phoneticPr fontId="3"/>
  </si>
  <si>
    <t>5. 一般管理口座を開設しているが、排出量取引の手続きを行ったことはない</t>
    <rPh sb="28" eb="29">
      <t>オコナ</t>
    </rPh>
    <phoneticPr fontId="3"/>
  </si>
  <si>
    <r>
      <t>取引価格（円/t-CO</t>
    </r>
    <r>
      <rPr>
        <b/>
        <vertAlign val="subscript"/>
        <sz val="10.5"/>
        <color theme="1"/>
        <rFont val="游ゴシック"/>
        <family val="3"/>
        <charset val="128"/>
        <scheme val="minor"/>
      </rPr>
      <t>2</t>
    </r>
    <r>
      <rPr>
        <b/>
        <sz val="10.5"/>
        <color theme="1"/>
        <rFont val="游ゴシック"/>
        <family val="3"/>
        <charset val="128"/>
        <scheme val="minor"/>
      </rPr>
      <t>）（</t>
    </r>
    <r>
      <rPr>
        <b/>
        <sz val="10.5"/>
        <rFont val="游ゴシック"/>
        <family val="3"/>
        <charset val="128"/>
        <scheme val="minor"/>
      </rPr>
      <t>※</t>
    </r>
    <r>
      <rPr>
        <b/>
        <sz val="10.5"/>
        <color theme="1"/>
        <rFont val="游ゴシック"/>
        <family val="3"/>
        <charset val="128"/>
        <scheme val="minor"/>
      </rPr>
      <t>0円も可）</t>
    </r>
    <rPh sb="0" eb="2">
      <t>トリヒキ</t>
    </rPh>
    <rPh sb="5" eb="6">
      <t>エン</t>
    </rPh>
    <phoneticPr fontId="3"/>
  </si>
  <si>
    <t>6. 対象事業所として開設したが現在は対象から外れ、クレジットを口座に保有していない</t>
    <phoneticPr fontId="3"/>
  </si>
  <si>
    <t>■一般管理口座の口座名義人名</t>
    <rPh sb="1" eb="5">
      <t>イッパンカンリ</t>
    </rPh>
    <rPh sb="5" eb="7">
      <t>コウザ</t>
    </rPh>
    <rPh sb="8" eb="14">
      <t>コウザメイギニンメイ</t>
    </rPh>
    <phoneticPr fontId="3"/>
  </si>
  <si>
    <t>対象事業所として口座を開設したが、現在は対象から外れている。 クレジットを口座に保有しており、グループ会社等に無償で譲渡予定のため</t>
  </si>
  <si>
    <t>対象事業所として口座を開設したが、現在は対象から外れている。クレジットを口座に保有しており、販売先を見つける予定のため</t>
  </si>
  <si>
    <t>対象事業所として口座を開設したが、現在は対象から外れている。クレジットを口座に保有しているが、保有クレジットを販売・譲渡する予定はない</t>
  </si>
  <si>
    <t>東京都公表の査定価格や申告価格を参照</t>
  </si>
  <si>
    <t>一般管理口座を開設しているが、排出量取引の手続きを行ったことはない</t>
  </si>
  <si>
    <t>見積受付登録事業者照会の登録者の増加を促してほしい</t>
  </si>
  <si>
    <t>東京都 総量削減義務と排出量取引システム上の連絡先担当者の変更を自らシステム上で変更できる機能
（現在は電子メールによるご連絡を受けてからの変更）</t>
  </si>
  <si>
    <t>WordやExcel様式でのアンケートを電子メールで回答する方が良い</t>
  </si>
  <si>
    <t>管理口座番号</t>
  </si>
  <si>
    <t>管理口座の口座名義人名</t>
  </si>
  <si>
    <t>1. オンライン形式のアンケートが良い</t>
    <phoneticPr fontId="3"/>
  </si>
  <si>
    <t>2. 紙でもオンライン形式でもどちらでもよい</t>
    <rPh sb="11" eb="13">
      <t>ケイシキ</t>
    </rPh>
    <phoneticPr fontId="3"/>
  </si>
  <si>
    <t>オンライン形式のアンケートが良い</t>
  </si>
  <si>
    <t>紙でもオンライン形式でもどちらでもよい</t>
  </si>
  <si>
    <t>その他(文字)</t>
    <rPh sb="4" eb="6">
      <t>モジ</t>
    </rPh>
    <phoneticPr fontId="3"/>
  </si>
  <si>
    <t>直近の取引【1回目】(量)</t>
    <rPh sb="11" eb="12">
      <t>リョウ</t>
    </rPh>
    <phoneticPr fontId="3"/>
  </si>
  <si>
    <t>直近の取引【1回目】(価格)</t>
    <rPh sb="11" eb="13">
      <t>カカク</t>
    </rPh>
    <phoneticPr fontId="3"/>
  </si>
  <si>
    <t>直近の取引【2回目】(量)</t>
    <rPh sb="11" eb="12">
      <t>リョウ</t>
    </rPh>
    <phoneticPr fontId="3"/>
  </si>
  <si>
    <t>直近の取引【2回目】(価格)</t>
    <rPh sb="11" eb="13">
      <t>カカク</t>
    </rPh>
    <phoneticPr fontId="3"/>
  </si>
  <si>
    <t>直近の取引【3回目】(量)</t>
    <rPh sb="11" eb="12">
      <t>リョウ</t>
    </rPh>
    <phoneticPr fontId="3"/>
  </si>
  <si>
    <t>直近の取引【3回目】(価格)</t>
    <rPh sb="11" eb="13">
      <t>カカク</t>
    </rPh>
    <phoneticPr fontId="3"/>
  </si>
  <si>
    <t>選択肢</t>
    <rPh sb="0" eb="3">
      <t>センタクシ</t>
    </rPh>
    <phoneticPr fontId="3"/>
  </si>
  <si>
    <t>みずほリサーチ&amp;テクノロジーズ株式会社　サステナビリティコンサルティング第１部　地球環境チーム（担当：金池、松本、元木）</t>
    <rPh sb="48" eb="50">
      <t>タントウ</t>
    </rPh>
    <rPh sb="51" eb="53">
      <t>カナイケ</t>
    </rPh>
    <rPh sb="54" eb="56">
      <t>マツモト</t>
    </rPh>
    <rPh sb="57" eb="59">
      <t>モトキ</t>
    </rPh>
    <phoneticPr fontId="3"/>
  </si>
  <si>
    <t>東京都排出量取引制度アンケート調査事務局：</t>
    <phoneticPr fontId="3"/>
  </si>
  <si>
    <t>tmg_torihiki_survey@mizuho-rt.co.jp</t>
  </si>
  <si>
    <t>03-5281-5287（受付時間：平日 10:00-17:00）</t>
    <phoneticPr fontId="3"/>
  </si>
  <si>
    <t>メール</t>
    <phoneticPr fontId="3"/>
  </si>
  <si>
    <t>電話</t>
    <rPh sb="0" eb="2">
      <t>デンワ</t>
    </rPh>
    <phoneticPr fontId="3"/>
  </si>
  <si>
    <t xml:space="preserve">本アンケートは、東京都の「大規模事業所に対する温室効果ガス排出総量削減義務と排出量取引制度（以下、本制度）」における排出量取引制度の運用及び今後の制度改正の参考とすることを目的としています。
排出量取引への取組状況や今後の予定などのアンケートの集計結果は、東京都排出量取引セミナー（2022年12月開催予定）において公表予定です。
なお、回答者個々の回答内容が公表されることはありませんのでご安心ください。
</t>
    <phoneticPr fontId="3"/>
  </si>
  <si>
    <t>貴社・貴団体の一般管理口座番号（例：130-110-xxxx-0のxxxx[最大4桁の数字]）と口座名義人名をご記入ください</t>
    <rPh sb="3" eb="4">
      <t>キ</t>
    </rPh>
    <rPh sb="4" eb="6">
      <t>ダンタイ</t>
    </rPh>
    <rPh sb="7" eb="13">
      <t>イッパンカンリコウザ</t>
    </rPh>
    <rPh sb="13" eb="15">
      <t>バンゴウ</t>
    </rPh>
    <rPh sb="38" eb="40">
      <t>サイダイ</t>
    </rPh>
    <phoneticPr fontId="3"/>
  </si>
  <si>
    <t>「総量削減義務と排出量取引システム」とは東京都が実施する本制度において、事業所ごとの削減義務履行状況の確認やクレジット等の管理等を行うシステムのことです。</t>
    <phoneticPr fontId="3"/>
  </si>
  <si>
    <t>https://www9.kankyo.metro.tokyo.lg.jp/CapAndTrade/tradingaccount/auth/TpPage</t>
    <phoneticPr fontId="3"/>
  </si>
  <si>
    <t>3. 貴社・貴団体の過去の取引価格を参照</t>
    <phoneticPr fontId="3"/>
  </si>
  <si>
    <t>Q24</t>
  </si>
  <si>
    <t>1. ある</t>
    <phoneticPr fontId="3"/>
  </si>
  <si>
    <t>2. ない</t>
    <phoneticPr fontId="3"/>
  </si>
  <si>
    <t>https://www.kankyo.metro.tokyo.lg.jp/climate/large_scale/trade/index.files/torihikinyuumon2022.pdf</t>
    <phoneticPr fontId="3"/>
  </si>
  <si>
    <t xml:space="preserve">システムログインURL
</t>
    <phoneticPr fontId="3"/>
  </si>
  <si>
    <t>詳細なシステム全体の説明は以下のホームページ75ページ以降をご参照ください。IDについては84ページに記載しています。</t>
    <phoneticPr fontId="3"/>
  </si>
  <si>
    <r>
      <t>各種紙による申請</t>
    </r>
    <r>
      <rPr>
        <b/>
        <vertAlign val="superscript"/>
        <sz val="11"/>
        <color theme="1"/>
        <rFont val="游ゴシック"/>
        <family val="3"/>
        <charset val="128"/>
        <scheme val="minor"/>
      </rPr>
      <t>※</t>
    </r>
    <r>
      <rPr>
        <b/>
        <sz val="11"/>
        <color theme="1"/>
        <rFont val="游ゴシック"/>
        <family val="3"/>
        <charset val="128"/>
        <scheme val="minor"/>
      </rPr>
      <t>を電子化する場合、どのようなやり方が望ましいですか（当てはまるものすべて選択してください。）</t>
    </r>
    <phoneticPr fontId="3"/>
  </si>
  <si>
    <t>1. 申請書データを電子メールで東京都に提出</t>
    <phoneticPr fontId="3"/>
  </si>
  <si>
    <t>2. 申請書データを「総量削減義務と排出量取引システム」を介して東京都に提出（システム上でアップロード）</t>
    <phoneticPr fontId="3"/>
  </si>
  <si>
    <t>3. 申請書の情報について、「総量削減義務と排出量取引システム」上で、直接必要事項を入力し、東京都へ提出</t>
    <phoneticPr fontId="3"/>
  </si>
  <si>
    <t>各種申請とは、口座名義人等氏名等変更届出書や振替可能削減量振替申請書等の申請のことです。</t>
    <phoneticPr fontId="3"/>
  </si>
  <si>
    <t>https://www.kankyo.metro.tokyo.lg.jp/climate/large_scale/documents/index.html#cmstorihiki</t>
  </si>
  <si>
    <t>ここからは、東京都が毎年開催している排出量取引の説明会についてお尋ねします。
2019年度までは新規担当者向けの説明会や東京都排出量取引セミナー＆マッチングフェアを対面で開催しておりました。2020年度以降は東京都環境局のホームページに説明会の資料を掲載しております。（新型コロナウイルス感染症の感染拡大防止の観点から、対面での開催を控えております）</t>
    <phoneticPr fontId="3"/>
  </si>
  <si>
    <t>東京都排出量取引セミナー＆マッチングフェア2022の資料を以下に掲載しています。</t>
    <phoneticPr fontId="3"/>
  </si>
  <si>
    <t>1. 排出量取引制度の内容についての詳細な解説</t>
    <phoneticPr fontId="3"/>
  </si>
  <si>
    <t>2. 取引価格に関すること</t>
    <phoneticPr fontId="3"/>
  </si>
  <si>
    <t>3. 取引実績等件数</t>
    <phoneticPr fontId="3"/>
  </si>
  <si>
    <t>新規管理者等制度講習会、地球温暖化対策計画書の作成に関する説明会などがあります。</t>
    <phoneticPr fontId="3"/>
  </si>
  <si>
    <t>ある</t>
    <phoneticPr fontId="3"/>
  </si>
  <si>
    <t>ない</t>
    <phoneticPr fontId="3"/>
  </si>
  <si>
    <t>申請書データを電子メールで東京都に提出</t>
  </si>
  <si>
    <t>申請書データを「総量削減義務と排出量取引システム」を介して東京都に提出（システム上でアップロード）</t>
  </si>
  <si>
    <t>申請書の情報について、「総量削減義務と排出量取引システム」上で、直接必要事項を入力し、東京都へ提出</t>
  </si>
  <si>
    <t>回答されているご担当者様は、これまでに下記選択肢に記載した排出量取引に関係する手続きを経験していますか</t>
    <rPh sb="35" eb="37">
      <t>カンケイ</t>
    </rPh>
    <phoneticPr fontId="3"/>
  </si>
  <si>
    <t>6. 一般管理口座を開設しておらず、排出量取引の手続きを行ったことはない</t>
    <rPh sb="28" eb="29">
      <t>オコナ</t>
    </rPh>
    <phoneticPr fontId="3"/>
  </si>
  <si>
    <t>5. 会計・税務の処理方法が分からない</t>
    <rPh sb="6" eb="8">
      <t>ゼイム</t>
    </rPh>
    <phoneticPr fontId="3"/>
  </si>
  <si>
    <t>7. 排出量取引を行ったことがないため、分からない</t>
    <phoneticPr fontId="3"/>
  </si>
  <si>
    <t>https://www.kankyo.metro.tokyo.lg.jp/climate/large_scale/trade/index.files/torihikinyuumon2022.pdf</t>
  </si>
  <si>
    <r>
      <t>【自由記入欄】　</t>
    </r>
    <r>
      <rPr>
        <sz val="10"/>
        <color theme="1"/>
        <rFont val="游ゴシック"/>
        <family val="3"/>
        <charset val="128"/>
        <scheme val="minor"/>
      </rPr>
      <t xml:space="preserve">制度に関するご意見・ご要望等がありましたら、ご自由にご記入ください。
</t>
    </r>
    <rPh sb="1" eb="6">
      <t>ジユウキニュウラン</t>
    </rPh>
    <phoneticPr fontId="3"/>
  </si>
  <si>
    <t>一般管理口座を保有している理由や経緯を教えてください</t>
    <phoneticPr fontId="3"/>
  </si>
  <si>
    <t>東京都排出量取引のクレジット販売・購入希望事業者の価格設定方法</t>
    <phoneticPr fontId="3"/>
  </si>
  <si>
    <t>Q23</t>
  </si>
  <si>
    <t>貴社・貴団体の過去の取引価格を参照</t>
  </si>
  <si>
    <t>一般管理口座を開設しておらず、排出量取引の手続きを行ったことはない</t>
  </si>
  <si>
    <t>S</t>
    <phoneticPr fontId="3"/>
  </si>
  <si>
    <t>M</t>
    <phoneticPr fontId="3"/>
  </si>
  <si>
    <t>S_matrix</t>
    <phoneticPr fontId="3"/>
  </si>
  <si>
    <t>Free</t>
    <phoneticPr fontId="3"/>
  </si>
  <si>
    <t>M_Free</t>
    <phoneticPr fontId="3"/>
  </si>
  <si>
    <t>S_Free</t>
    <phoneticPr fontId="3"/>
  </si>
  <si>
    <t>今後の参考とするため、本アンケート調査についてご回答ください</t>
    <phoneticPr fontId="3"/>
  </si>
  <si>
    <t>ニュースレターで取り上げて欲しい内容</t>
  </si>
  <si>
    <t>排出量取引制度の内容についての詳細な解説</t>
  </si>
  <si>
    <t>排出量取引以外の本制度の説明会や講習会等※の開催情報</t>
  </si>
  <si>
    <t>排出量取引の説明会の開催方法について</t>
    <phoneticPr fontId="3"/>
  </si>
  <si>
    <t>毎月、東京都からニュースレター（電子メール）を配信していることについて</t>
    <phoneticPr fontId="3"/>
  </si>
  <si>
    <t>各種紙による申請※を電子化する場合、どのようなやり方が望ましいですか</t>
    <phoneticPr fontId="3"/>
  </si>
  <si>
    <t>クレジット販売希望事業者及びクレジット購入希望事業者の情報の充実
（現在のシステム上の「見積受付登録事業者照会」機能の充実）</t>
    <phoneticPr fontId="3"/>
  </si>
  <si>
    <t>東京都が管理する「総量削減義務と排出量取引システム」にログインしたことがありますか</t>
    <phoneticPr fontId="3"/>
  </si>
  <si>
    <t>排出量取引の取引相手を見つけるために、東京都にどのような取組を期待しますか</t>
    <phoneticPr fontId="3"/>
  </si>
  <si>
    <t>排出量取引を実施する際の障害</t>
    <phoneticPr fontId="3"/>
  </si>
  <si>
    <t>会計・税務の処理方法が分からない</t>
  </si>
  <si>
    <t>排出量取引を行ったことがないため、分からない</t>
  </si>
  <si>
    <t>指定管理口座の口座名義人用ユーザID（1か月に1回程度）</t>
  </si>
  <si>
    <t>指定管理口座の口座名義人用ユーザID（3か月に1回程度）</t>
  </si>
  <si>
    <t>指定管理口座の口座名義人用ユーザID（半年に1回程度）</t>
  </si>
  <si>
    <t>指定管理口座の口座名義人用ユーザID（1年に1回程度）</t>
  </si>
  <si>
    <t>指定管理口座の口座名義人用ユーザID（1年～3年に1回程度）</t>
  </si>
  <si>
    <t>指定管理口座の口座名義人用ユーザID（3年以上利用していない）</t>
  </si>
  <si>
    <t>指定管理口座の口座名義人用ユーザID（当該IDを保有していない）</t>
  </si>
  <si>
    <t>指定管理口座の口座名義人用ユーザID（当該IDを保有しているか
分からない）</t>
  </si>
  <si>
    <t>一般管理口座の口座名義人用ユーザID（1か月に1回程度）</t>
  </si>
  <si>
    <t>一般管理口座の口座名義人用ユーザID（3か月に1回程度）</t>
  </si>
  <si>
    <t>一般管理口座の口座名義人用ユーザID（半年に1回程度）</t>
  </si>
  <si>
    <t>一般管理口座の口座名義人用ユーザID（1年に1回程度）</t>
  </si>
  <si>
    <t>一般管理口座の口座名義人用ユーザID（1年～3年に1回程度）</t>
  </si>
  <si>
    <t>一般管理口座の口座名義人用ユーザID（3年以上利用していない）</t>
  </si>
  <si>
    <t>一般管理口座の口座名義人用ユーザID（当該IDを保有していない）</t>
  </si>
  <si>
    <t>一般管理口座の口座名義人用ユーザID（当該IDを保有しているか
分からない）</t>
  </si>
  <si>
    <t>指定管理口座の連絡先担当者用ユーザID（1か月に1回程度）</t>
  </si>
  <si>
    <t>指定管理口座の連絡先担当者用ユーザID（3か月に1回程度）</t>
  </si>
  <si>
    <t>指定管理口座の連絡先担当者用ユーザID（半年に1回程度）</t>
  </si>
  <si>
    <t>指定管理口座の連絡先担当者用ユーザID（1年に1回程度）</t>
  </si>
  <si>
    <t>指定管理口座の連絡先担当者用ユーザID（1年～3年に1回程度）</t>
  </si>
  <si>
    <t>指定管理口座の連絡先担当者用ユーザID（3年以上利用していない）</t>
  </si>
  <si>
    <t>指定管理口座の連絡先担当者用ユーザID（当該IDを保有していない）</t>
  </si>
  <si>
    <t>指定管理口座の連絡先担当者用ユーザID（当該IDを保有しているか
分からない）</t>
  </si>
  <si>
    <t>一般管理口座の連絡先担当者用ユーザID（1か月に1回程度）</t>
  </si>
  <si>
    <t>一般管理口座の連絡先担当者用ユーザID（3か月に1回程度）</t>
  </si>
  <si>
    <t>一般管理口座の連絡先担当者用ユーザID（半年に1回程度）</t>
  </si>
  <si>
    <t>一般管理口座の連絡先担当者用ユーザID（1年に1回程度）</t>
  </si>
  <si>
    <t>一般管理口座の連絡先担当者用ユーザID（1年～3年に1回程度）</t>
  </si>
  <si>
    <t>一般管理口座の連絡先担当者用ユーザID（3年以上利用していない）</t>
  </si>
  <si>
    <t>一般管理口座の連絡先担当者用ユーザID（当該IDを保有していない）</t>
  </si>
  <si>
    <t>一般管理口座の連絡先担当者用ユーザID（当該IDを保有しているか
分からない）</t>
  </si>
  <si>
    <t>事業所連絡先担当者用ユーザID（1か月に1回程度）</t>
  </si>
  <si>
    <t>事業所連絡先担当者用ユーザID（3か月に1回程度）</t>
  </si>
  <si>
    <t>事業所連絡先担当者用ユーザID（半年に1回程度）</t>
  </si>
  <si>
    <t>事業所連絡先担当者用ユーザID（1年に1回程度）</t>
  </si>
  <si>
    <t>事業所連絡先担当者用ユーザID（1年～3年に1回程度）</t>
  </si>
  <si>
    <t>事業所連絡先担当者用ユーザID（3年以上利用していない）</t>
  </si>
  <si>
    <t>事業所連絡先担当者用ユーザID（当該IDを保有していない）</t>
  </si>
  <si>
    <t>事業所連絡先担当者用ユーザID（当該IDを保有しているか
分からない）</t>
  </si>
  <si>
    <t>IDの違いを意識していないがログインしている（1か月に1回程度）</t>
  </si>
  <si>
    <t>IDの違いを意識していないがログインしている（3か月に1回程度）</t>
  </si>
  <si>
    <t>IDの違いを意識していないがログインしている（半年に1回程度）</t>
  </si>
  <si>
    <t>IDの違いを意識していないがログインしている（1年に1回程度）</t>
  </si>
  <si>
    <t>IDの違いを意識していないがログインしている（1年～3年に1回程度）</t>
  </si>
  <si>
    <t>IDの違いを意識していないがログインしている（3年以上利用していない）</t>
  </si>
  <si>
    <t>M_matrix</t>
    <phoneticPr fontId="3"/>
  </si>
  <si>
    <t>必須</t>
    <rPh sb="0" eb="2">
      <t>ヒッス</t>
    </rPh>
    <phoneticPr fontId="3"/>
  </si>
  <si>
    <t>貴社・貴団体の一般管理口座番号と口座名義人名</t>
    <phoneticPr fontId="3"/>
  </si>
  <si>
    <t>M_matrix_Free</t>
    <phoneticPr fontId="3"/>
  </si>
  <si>
    <t>No</t>
    <phoneticPr fontId="3"/>
  </si>
  <si>
    <t>CK</t>
    <phoneticPr fontId="3"/>
  </si>
  <si>
    <t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t>
  </si>
  <si>
    <t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t>
    <phoneticPr fontId="3"/>
  </si>
  <si>
    <t>【Q2. 口座保有理由で 1または2 と選択した方のみ必須回答】</t>
    <rPh sb="27" eb="29">
      <t>ヒッス</t>
    </rPh>
    <phoneticPr fontId="3"/>
  </si>
  <si>
    <t>ここからは、東京都が管理する「総量削減義務と排出量取引システム」という電子システムについてお尋ねします。第四計画期間に向けた検討の参考情報とするため、以下の設問にご回答ください。</t>
    <rPh sb="53" eb="54">
      <t>ヨン</t>
    </rPh>
    <phoneticPr fontId="3"/>
  </si>
  <si>
    <t>排出量取引に関する要望（自由回答【任意回答】）</t>
    <rPh sb="14" eb="16">
      <t>カイトウ</t>
    </rPh>
    <rPh sb="17" eb="21">
      <t>ニンイカイトウ</t>
    </rPh>
    <phoneticPr fontId="3"/>
  </si>
  <si>
    <t>説明会へのご意見や取り上げてほしい内容をご記入ください（自由回答【任意回答】）</t>
    <rPh sb="33" eb="37">
      <t>ニンイカイトウ</t>
    </rPh>
    <phoneticPr fontId="3"/>
  </si>
  <si>
    <r>
      <t>　　電子化等に特に必要と思うものを選択し</t>
    </r>
    <r>
      <rPr>
        <b/>
        <sz val="10"/>
        <rFont val="游ゴシック"/>
        <family val="3"/>
        <charset val="128"/>
        <scheme val="minor"/>
      </rPr>
      <t>【必須回答】</t>
    </r>
    <r>
      <rPr>
        <sz val="10"/>
        <rFont val="游ゴシック"/>
        <family val="3"/>
        <charset val="128"/>
        <scheme val="minor"/>
      </rPr>
      <t xml:space="preserve">
　　そのうえで、選択した項目について、優先順位をつけてください</t>
    </r>
    <r>
      <rPr>
        <b/>
        <sz val="10"/>
        <rFont val="游ゴシック"/>
        <family val="3"/>
        <charset val="128"/>
        <scheme val="minor"/>
      </rPr>
      <t>【任意回答】</t>
    </r>
    <rPh sb="2" eb="5">
      <t>デンシカ</t>
    </rPh>
    <rPh sb="5" eb="6">
      <t>トウ</t>
    </rPh>
    <rPh sb="7" eb="8">
      <t>トク</t>
    </rPh>
    <rPh sb="9" eb="11">
      <t>ヒツヨウ</t>
    </rPh>
    <rPh sb="12" eb="13">
      <t>オモ</t>
    </rPh>
    <rPh sb="17" eb="19">
      <t>センタク</t>
    </rPh>
    <rPh sb="21" eb="25">
      <t>ヒッスカイトウ</t>
    </rPh>
    <rPh sb="35" eb="37">
      <t>センタク</t>
    </rPh>
    <rPh sb="39" eb="41">
      <t>コウモク</t>
    </rPh>
    <rPh sb="46" eb="50">
      <t>ユウセンジュンイ</t>
    </rPh>
    <rPh sb="59" eb="63">
      <t>ニンイカイトウ</t>
    </rPh>
    <phoneticPr fontId="3"/>
  </si>
  <si>
    <t>7. 特に必要と思うものはない</t>
    <rPh sb="3" eb="4">
      <t>トク</t>
    </rPh>
    <rPh sb="5" eb="7">
      <t>ヒツヨウ</t>
    </rPh>
    <rPh sb="8" eb="9">
      <t>オモ</t>
    </rPh>
    <phoneticPr fontId="3"/>
  </si>
  <si>
    <t>現在は、取引関係の全ての申請をホームページ上のExcelデータ（押印前の申請書）を電子メール等でご提出いただき、押印の確認のため、申請書（紙）もご提出（郵送又は窓口提出）いただいております。</t>
    <phoneticPr fontId="3"/>
  </si>
  <si>
    <t>（1～5それぞれ一つ選んでください。いずれも「保有しているか分からない」場合、6「IDの違いを意識していない」を選択してください）</t>
    <rPh sb="44" eb="45">
      <t>チガ</t>
    </rPh>
    <rPh sb="47" eb="49">
      <t>イシキ</t>
    </rPh>
    <rPh sb="56" eb="58">
      <t>センタク</t>
    </rPh>
    <phoneticPr fontId="3"/>
  </si>
  <si>
    <t xml:space="preserve">総量削減義務と排出量取引システム※の見積受付登録事業者照会から販売・購入希望者を探している
</t>
  </si>
  <si>
    <t>【Q19. 排出量取引の経験で 2または3 を選択した方のみ任意回答】</t>
    <rPh sb="30" eb="32">
      <t>ニンイ</t>
    </rPh>
    <phoneticPr fontId="3"/>
  </si>
  <si>
    <t>Q22</t>
  </si>
  <si>
    <t>Q25･26</t>
    <phoneticPr fontId="3"/>
  </si>
  <si>
    <t>Q44</t>
  </si>
  <si>
    <t>Q44</t>
    <phoneticPr fontId="3"/>
  </si>
  <si>
    <t>特に必要と思うものはない</t>
    <rPh sb="0" eb="1">
      <t>トク</t>
    </rPh>
    <rPh sb="2" eb="4">
      <t>ヒツヨウ</t>
    </rPh>
    <rPh sb="5" eb="6">
      <t>オモ</t>
    </rPh>
    <phoneticPr fontId="3"/>
  </si>
  <si>
    <r>
      <rPr>
        <b/>
        <sz val="9"/>
        <rFont val="游ゴシック"/>
        <family val="3"/>
        <charset val="128"/>
        <scheme val="minor"/>
      </rPr>
      <t>1～5のIDを「保有しているか分からない」場合に回答【任意回答】</t>
    </r>
    <r>
      <rPr>
        <sz val="10"/>
        <rFont val="游ゴシック"/>
        <family val="3"/>
        <charset val="128"/>
        <scheme val="minor"/>
      </rPr>
      <t xml:space="preserve">
6. IDの違いを意識していないがログインしている</t>
    </r>
    <rPh sb="8" eb="10">
      <t>ホユウ</t>
    </rPh>
    <rPh sb="15" eb="16">
      <t>ワ</t>
    </rPh>
    <rPh sb="21" eb="23">
      <t>バアイ</t>
    </rPh>
    <rPh sb="24" eb="26">
      <t>カイトウ</t>
    </rPh>
    <rPh sb="27" eb="31">
      <t>ニンイカイトウ</t>
    </rPh>
    <phoneticPr fontId="3"/>
  </si>
  <si>
    <r>
      <t xml:space="preserve">優先順位
</t>
    </r>
    <r>
      <rPr>
        <b/>
        <sz val="8"/>
        <rFont val="游ゴシック"/>
        <family val="3"/>
        <charset val="128"/>
        <scheme val="minor"/>
      </rPr>
      <t>高いものを1として最大6まで順に付番</t>
    </r>
    <rPh sb="0" eb="4">
      <t>ユウセンジュンイ</t>
    </rPh>
    <rPh sb="5" eb="6">
      <t>タカ</t>
    </rPh>
    <rPh sb="14" eb="16">
      <t>サイダイ</t>
    </rPh>
    <rPh sb="19" eb="20">
      <t>ジュン</t>
    </rPh>
    <rPh sb="21" eb="22">
      <t>ツ</t>
    </rPh>
    <rPh sb="22" eb="23">
      <t>バン</t>
    </rPh>
    <phoneticPr fontId="3"/>
  </si>
  <si>
    <t>　1～5それぞれについてログイン頻度を選択し【必須回答】
　いずれも「保有しているか分からない」場合、
　6を選択してください【任意回答】</t>
    <rPh sb="16" eb="18">
      <t>ヒンド</t>
    </rPh>
    <rPh sb="48" eb="50">
      <t>バアイ</t>
    </rPh>
    <rPh sb="55" eb="57">
      <t>センタク</t>
    </rPh>
    <rPh sb="64" eb="68">
      <t>ニンイカイトウ</t>
    </rPh>
    <phoneticPr fontId="3"/>
  </si>
  <si>
    <t>東京都の排出量取引制度に関するアンケート（2022年度）</t>
    <rPh sb="25" eb="27">
      <t>ネンド</t>
    </rPh>
    <phoneticPr fontId="3"/>
  </si>
  <si>
    <t xml:space="preserve"> </t>
    <phoneticPr fontId="3"/>
  </si>
  <si>
    <r>
      <t>　　選択した項目について、購入したクレジットの量と
　　取引価格（0円/t-CO</t>
    </r>
    <r>
      <rPr>
        <vertAlign val="subscript"/>
        <sz val="9"/>
        <rFont val="游ゴシック"/>
        <family val="3"/>
        <charset val="128"/>
        <scheme val="minor"/>
      </rPr>
      <t>2</t>
    </r>
    <r>
      <rPr>
        <sz val="9"/>
        <rFont val="游ゴシック"/>
        <family val="3"/>
        <charset val="128"/>
        <scheme val="minor"/>
      </rPr>
      <t>でも可）を答えてください</t>
    </r>
    <rPh sb="2" eb="4">
      <t>センタク</t>
    </rPh>
    <rPh sb="6" eb="8">
      <t>コウモク</t>
    </rPh>
    <rPh sb="13" eb="15">
      <t>コウニュウ</t>
    </rPh>
    <rPh sb="23" eb="24">
      <t>リョウ</t>
    </rPh>
    <rPh sb="46" eb="47">
      <t>コタ</t>
    </rPh>
    <phoneticPr fontId="3"/>
  </si>
  <si>
    <t xml:space="preserve">※1 
</t>
    <phoneticPr fontId="3"/>
  </si>
  <si>
    <t xml:space="preserve">※2 
</t>
    <phoneticPr fontId="3"/>
  </si>
  <si>
    <r>
      <t>1. 見積受付登録事業者照会</t>
    </r>
    <r>
      <rPr>
        <vertAlign val="superscript"/>
        <sz val="10"/>
        <rFont val="游ゴシック"/>
        <family val="3"/>
        <charset val="128"/>
        <scheme val="minor"/>
      </rPr>
      <t>※1</t>
    </r>
    <r>
      <rPr>
        <sz val="10"/>
        <rFont val="游ゴシック"/>
        <family val="3"/>
        <charset val="128"/>
        <scheme val="minor"/>
      </rPr>
      <t>の登録者の増加を促してほしい</t>
    </r>
    <rPh sb="24" eb="25">
      <t>ウナガ</t>
    </rPh>
    <phoneticPr fontId="3"/>
  </si>
  <si>
    <r>
      <t>4. 排出量取引以外の本制度の説明会や講習会等</t>
    </r>
    <r>
      <rPr>
        <vertAlign val="superscript"/>
        <sz val="10"/>
        <color theme="1"/>
        <rFont val="游ゴシック"/>
        <family val="3"/>
        <charset val="128"/>
        <scheme val="minor"/>
      </rPr>
      <t>※1</t>
    </r>
    <r>
      <rPr>
        <sz val="10"/>
        <color theme="1"/>
        <rFont val="游ゴシック"/>
        <family val="3"/>
        <charset val="128"/>
        <scheme val="minor"/>
      </rPr>
      <t>の開催情報</t>
    </r>
    <phoneticPr fontId="3"/>
  </si>
  <si>
    <r>
      <t>1. 総量削減義務と排出量取引システム</t>
    </r>
    <r>
      <rPr>
        <vertAlign val="superscript"/>
        <sz val="10"/>
        <rFont val="游ゴシック"/>
        <family val="3"/>
        <charset val="128"/>
        <scheme val="minor"/>
      </rPr>
      <t>※1</t>
    </r>
    <r>
      <rPr>
        <sz val="10"/>
        <rFont val="游ゴシック"/>
        <family val="3"/>
        <charset val="128"/>
        <scheme val="minor"/>
      </rPr>
      <t>の見積受付登録事業者照会</t>
    </r>
    <r>
      <rPr>
        <vertAlign val="superscript"/>
        <sz val="10"/>
        <rFont val="游ゴシック"/>
        <family val="3"/>
        <charset val="128"/>
        <scheme val="minor"/>
      </rPr>
      <t>※2</t>
    </r>
    <r>
      <rPr>
        <sz val="10"/>
        <rFont val="游ゴシック"/>
        <family val="3"/>
        <charset val="128"/>
        <scheme val="minor"/>
      </rPr>
      <t xml:space="preserve">から販売・購入希望者を探している
</t>
    </r>
    <phoneticPr fontId="3"/>
  </si>
  <si>
    <r>
      <t>1. クレジットの発行手続き</t>
    </r>
    <r>
      <rPr>
        <vertAlign val="superscript"/>
        <sz val="10"/>
        <color theme="1"/>
        <rFont val="游ゴシック"/>
        <family val="3"/>
        <charset val="128"/>
        <scheme val="minor"/>
      </rPr>
      <t>※1</t>
    </r>
    <r>
      <rPr>
        <sz val="10"/>
        <color theme="1"/>
        <rFont val="游ゴシック"/>
        <family val="3"/>
        <charset val="128"/>
        <scheme val="minor"/>
      </rPr>
      <t>を行ったことがある</t>
    </r>
    <phoneticPr fontId="3"/>
  </si>
  <si>
    <r>
      <t>2. クレジットの振替手続き</t>
    </r>
    <r>
      <rPr>
        <vertAlign val="superscript"/>
        <sz val="10"/>
        <color theme="1"/>
        <rFont val="游ゴシック"/>
        <family val="3"/>
        <charset val="128"/>
        <scheme val="minor"/>
      </rPr>
      <t>※2</t>
    </r>
    <r>
      <rPr>
        <sz val="10"/>
        <color theme="1"/>
        <rFont val="游ゴシック"/>
        <family val="3"/>
        <charset val="128"/>
        <scheme val="minor"/>
      </rPr>
      <t>（有償）を行ったことがある</t>
    </r>
    <phoneticPr fontId="3"/>
  </si>
  <si>
    <r>
      <t>3. クレジットの振替手続き</t>
    </r>
    <r>
      <rPr>
        <vertAlign val="superscript"/>
        <sz val="10"/>
        <color theme="1"/>
        <rFont val="游ゴシック"/>
        <family val="3"/>
        <charset val="128"/>
        <scheme val="minor"/>
      </rPr>
      <t>※2</t>
    </r>
    <r>
      <rPr>
        <sz val="10"/>
        <color theme="1"/>
        <rFont val="游ゴシック"/>
        <family val="3"/>
        <charset val="128"/>
        <scheme val="minor"/>
      </rPr>
      <t>（無償）を行ったことがある</t>
    </r>
    <phoneticPr fontId="3"/>
  </si>
  <si>
    <r>
      <t>4. 無効化手続き</t>
    </r>
    <r>
      <rPr>
        <vertAlign val="superscript"/>
        <sz val="10"/>
        <color theme="1"/>
        <rFont val="游ゴシック"/>
        <family val="3"/>
        <charset val="128"/>
        <scheme val="minor"/>
      </rPr>
      <t>※3</t>
    </r>
    <r>
      <rPr>
        <sz val="10"/>
        <color theme="1"/>
        <rFont val="游ゴシック"/>
        <family val="3"/>
        <charset val="128"/>
        <scheme val="minor"/>
      </rPr>
      <t>を行ったことがある</t>
    </r>
    <phoneticPr fontId="3"/>
  </si>
  <si>
    <t xml:space="preserve">※3 
</t>
    <phoneticPr fontId="3"/>
  </si>
  <si>
    <r>
      <t>東京都が管理する「総量削減義務と排出量取引システム」</t>
    </r>
    <r>
      <rPr>
        <b/>
        <vertAlign val="superscript"/>
        <sz val="11"/>
        <color theme="1"/>
        <rFont val="游ゴシック"/>
        <family val="3"/>
        <charset val="128"/>
        <scheme val="minor"/>
      </rPr>
      <t>※1</t>
    </r>
    <r>
      <rPr>
        <b/>
        <sz val="11"/>
        <color theme="1"/>
        <rFont val="游ゴシック"/>
        <family val="3"/>
        <charset val="128"/>
        <scheme val="minor"/>
      </rPr>
      <t>にログイン</t>
    </r>
    <r>
      <rPr>
        <b/>
        <sz val="11"/>
        <color theme="1"/>
        <rFont val="游ゴシック"/>
        <family val="3"/>
        <charset val="128"/>
        <scheme val="minor"/>
      </rPr>
      <t>したことがありますか（一つ選択してください。）</t>
    </r>
    <phoneticPr fontId="3"/>
  </si>
  <si>
    <r>
      <t>排出量取引の説明会</t>
    </r>
    <r>
      <rPr>
        <b/>
        <vertAlign val="superscript"/>
        <sz val="11"/>
        <color theme="1"/>
        <rFont val="游ゴシック"/>
        <family val="3"/>
        <charset val="128"/>
        <scheme val="minor"/>
      </rPr>
      <t>※1</t>
    </r>
    <r>
      <rPr>
        <b/>
        <sz val="11"/>
        <color theme="1"/>
        <rFont val="游ゴシック"/>
        <family val="3"/>
        <charset val="128"/>
        <scheme val="minor"/>
      </rPr>
      <t>の開催方法について（一つ選択してください。）</t>
    </r>
    <phoneticPr fontId="3"/>
  </si>
  <si>
    <t>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t>
    <phoneticPr fontId="3"/>
  </si>
  <si>
    <t>●本調査票（アンケート調査票【一般】.xlsx または trade02.xlsx）は、本制度の対象事業所ではないが、一般管理口座を保有している事業者様用の調査票です。（本制度の対象事業所様は、別途掲載のアンケート調査票【指定】.xlsx または trade01.xlsx にてご回答願います。）
●本調査票の設問番号は、オンライン形式のアンケート調査票に一致しておりますので、番号が連続しておりません。
●各設問は、特に断り書きのない限り、必須回答となりますので、回答漏れのないようお願いいたします。
●択一式や複数回答の設問の回答次第では（その他を選択等）説明欄が黄色に着色されますので、具体的な内容のご記入をお願いいたします。
●回答結果は以下の東京都排出量取引制度アンケート調査事務局までお送りください。
●ご不明点等につきましては、以下の東京都排出量取引制度アンケート調査事務局までご連絡ください。</t>
    <rPh sb="149" eb="150">
      <t>ホン</t>
    </rPh>
    <rPh sb="191" eb="193">
      <t>レンゾク</t>
    </rPh>
    <rPh sb="252" eb="254">
      <t>タクイツ</t>
    </rPh>
    <rPh sb="254" eb="255">
      <t>シキ</t>
    </rPh>
    <rPh sb="256" eb="258">
      <t>フクスウ</t>
    </rPh>
    <rPh sb="258" eb="260">
      <t>カイトウ</t>
    </rPh>
    <rPh sb="261" eb="263">
      <t>セツモン</t>
    </rPh>
    <rPh sb="264" eb="266">
      <t>カイトウ</t>
    </rPh>
    <rPh sb="266" eb="268">
      <t>シダイ</t>
    </rPh>
    <rPh sb="273" eb="274">
      <t>タ</t>
    </rPh>
    <rPh sb="275" eb="277">
      <t>センタク</t>
    </rPh>
    <rPh sb="277" eb="278">
      <t>トウ</t>
    </rPh>
    <rPh sb="279" eb="281">
      <t>セツメイ</t>
    </rPh>
    <rPh sb="281" eb="282">
      <t>ラン</t>
    </rPh>
    <rPh sb="283" eb="285">
      <t>キイロ</t>
    </rPh>
    <rPh sb="286" eb="288">
      <t>チャクショク</t>
    </rPh>
    <rPh sb="295" eb="298">
      <t>グタイテキ</t>
    </rPh>
    <rPh sb="299" eb="301">
      <t>ナイヨウ</t>
    </rPh>
    <rPh sb="303" eb="305">
      <t>キニュウ</t>
    </rPh>
    <rPh sb="307" eb="308">
      <t>ネガ</t>
    </rPh>
    <rPh sb="322" eb="324">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</si>
</sst>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7" x14ac:knownFonts="1">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Meiryo UI"/>
      <family val="3"/>
      <charset val="128"/>
    </font>
    <font>
      <b/>
      <sz val="11"/>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sz val="6"/>
      <color rgb="FFFF0000"/>
      <name val="游ゴシック"/>
      <family val="2"/>
      <charset val="128"/>
      <scheme val="minor"/>
    </font>
    <font>
      <u/>
      <sz val="11"/>
      <color theme="10"/>
      <name val="游ゴシック"/>
      <family val="2"/>
      <charset val="128"/>
      <scheme val="minor"/>
    </font>
    <font>
      <sz val="8.5"/>
      <color rgb="FFFF0000"/>
      <name val="游ゴシック"/>
      <family val="2"/>
      <charset val="128"/>
      <scheme val="minor"/>
    </font>
    <font>
      <sz val="8.5"/>
      <color theme="1"/>
      <name val="游ゴシック"/>
      <family val="2"/>
      <charset val="128"/>
      <scheme val="minor"/>
    </font>
    <font>
      <sz val="8.5"/>
      <color theme="1"/>
      <name val="游ゴシック"/>
      <family val="3"/>
      <charset val="128"/>
      <scheme val="minor"/>
    </font>
    <font>
      <sz val="8.5"/>
      <color rgb="FFFF0000"/>
      <name val="游ゴシック"/>
      <family val="3"/>
      <charset val="128"/>
      <scheme val="minor"/>
    </font>
    <font>
      <u/>
      <sz val="8.5"/>
      <color theme="10"/>
      <name val="游ゴシック"/>
      <family val="3"/>
      <charset val="128"/>
      <scheme val="minor"/>
    </font>
    <font>
      <b/>
      <sz val="11"/>
      <color rgb="FFFF0000"/>
      <name val="游ゴシック"/>
      <family val="3"/>
      <charset val="128"/>
      <scheme val="minor"/>
    </font>
    <font>
      <sz val="11"/>
      <color theme="0"/>
      <name val="游ゴシック"/>
      <family val="3"/>
      <charset val="128"/>
      <scheme val="minor"/>
    </font>
    <font>
      <b/>
      <sz val="10"/>
      <color theme="1"/>
      <name val="游ゴシック"/>
      <family val="3"/>
      <charset val="128"/>
      <scheme val="minor"/>
    </font>
    <font>
      <vertAlign val="superscript"/>
      <sz val="10"/>
      <color theme="1"/>
      <name val="游ゴシック"/>
      <family val="3"/>
      <charset val="128"/>
      <scheme val="minor"/>
    </font>
    <font>
      <sz val="9"/>
      <color rgb="FF000000"/>
      <name val="Meiryo UI"/>
      <family val="3"/>
      <charset val="128"/>
    </font>
    <font>
      <b/>
      <sz val="10.5"/>
      <color theme="1"/>
      <name val="游ゴシック"/>
      <family val="3"/>
      <charset val="128"/>
      <scheme val="minor"/>
    </font>
    <font>
      <sz val="10"/>
      <name val="游ゴシック"/>
      <family val="3"/>
      <charset val="128"/>
      <scheme val="minor"/>
    </font>
    <font>
      <sz val="11"/>
      <color theme="1"/>
      <name val="游ゴシック"/>
      <family val="3"/>
      <charset val="128"/>
      <scheme val="minor"/>
    </font>
    <font>
      <b/>
      <sz val="8"/>
      <name val="游ゴシック"/>
      <family val="3"/>
      <charset val="128"/>
      <scheme val="minor"/>
    </font>
    <font>
      <sz val="8"/>
      <color theme="1"/>
      <name val="游ゴシック"/>
      <family val="2"/>
      <charset val="128"/>
      <scheme val="minor"/>
    </font>
    <font>
      <sz val="8"/>
      <color rgb="FFFF0000"/>
      <name val="游ゴシック"/>
      <family val="2"/>
      <charset val="128"/>
      <scheme val="minor"/>
    </font>
    <font>
      <sz val="8"/>
      <color rgb="FFFF0000"/>
      <name val="游ゴシック"/>
      <family val="3"/>
      <charset val="128"/>
      <scheme val="minor"/>
    </font>
    <font>
      <sz val="6"/>
      <color rgb="FF002060"/>
      <name val="游ゴシック"/>
      <family val="2"/>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sz val="11"/>
      <color rgb="FF00B050"/>
      <name val="游ゴシック"/>
      <family val="3"/>
      <charset val="128"/>
      <scheme val="minor"/>
    </font>
    <font>
      <sz val="8.5"/>
      <color rgb="FF00B050"/>
      <name val="游ゴシック"/>
      <family val="3"/>
      <charset val="128"/>
      <scheme val="minor"/>
    </font>
    <font>
      <sz val="10"/>
      <color rgb="FF00B050"/>
      <name val="游ゴシック"/>
      <family val="3"/>
      <charset val="128"/>
      <scheme val="minor"/>
    </font>
    <font>
      <sz val="8.5"/>
      <name val="游ゴシック"/>
      <family val="3"/>
      <charset val="128"/>
      <scheme val="minor"/>
    </font>
    <font>
      <b/>
      <sz val="10"/>
      <name val="游ゴシック"/>
      <family val="3"/>
      <charset val="128"/>
      <scheme val="minor"/>
    </font>
    <font>
      <vertAlign val="superscript"/>
      <sz val="10"/>
      <name val="游ゴシック"/>
      <family val="3"/>
      <charset val="128"/>
      <scheme val="minor"/>
    </font>
    <font>
      <sz val="9"/>
      <name val="游ゴシック"/>
      <family val="3"/>
      <charset val="128"/>
      <scheme val="minor"/>
    </font>
    <font>
      <b/>
      <sz val="10.5"/>
      <name val="游ゴシック"/>
      <family val="3"/>
      <charset val="128"/>
      <scheme val="minor"/>
    </font>
    <font>
      <b/>
      <sz val="9"/>
      <name val="游ゴシック"/>
      <family val="3"/>
      <charset val="128"/>
      <scheme val="minor"/>
    </font>
    <font>
      <b/>
      <sz val="11"/>
      <color theme="1"/>
      <name val="游ゴシック"/>
      <family val="2"/>
      <charset val="128"/>
      <scheme val="minor"/>
    </font>
    <font>
      <b/>
      <sz val="10.5"/>
      <color theme="1"/>
      <name val="Meiryo UI"/>
      <family val="3"/>
      <charset val="128"/>
    </font>
    <font>
      <b/>
      <vertAlign val="subscript"/>
      <sz val="10.5"/>
      <color theme="1"/>
      <name val="游ゴシック"/>
      <family val="3"/>
      <charset val="128"/>
      <scheme val="minor"/>
    </font>
    <font>
      <b/>
      <sz val="12"/>
      <name val="游ゴシック"/>
      <family val="3"/>
      <charset val="128"/>
      <scheme val="minor"/>
    </font>
    <font>
      <b/>
      <u/>
      <sz val="11"/>
      <color theme="10"/>
      <name val="游ゴシック"/>
      <family val="3"/>
      <charset val="128"/>
      <scheme val="minor"/>
    </font>
    <font>
      <sz val="9"/>
      <color rgb="FFFF0000"/>
      <name val="游ゴシック"/>
      <family val="2"/>
      <charset val="128"/>
      <scheme val="minor"/>
    </font>
    <font>
      <sz val="9"/>
      <color theme="1"/>
      <name val="游ゴシック"/>
      <family val="2"/>
      <charset val="128"/>
      <scheme val="minor"/>
    </font>
    <font>
      <b/>
      <vertAlign val="superscript"/>
      <sz val="11"/>
      <color theme="1"/>
      <name val="游ゴシック"/>
      <family val="3"/>
      <charset val="128"/>
      <scheme val="minor"/>
    </font>
    <font>
      <sz val="10"/>
      <color theme="1"/>
      <name val="Meiryo UI"/>
      <family val="3"/>
      <charset val="128"/>
    </font>
    <font>
      <sz val="10"/>
      <color rgb="FFFF0000"/>
      <name val="游ゴシック"/>
      <family val="3"/>
      <charset val="128"/>
      <scheme val="minor"/>
    </font>
    <font>
      <b/>
      <sz val="8"/>
      <color rgb="FFFF0000"/>
      <name val="游ゴシック"/>
      <family val="2"/>
      <charset val="128"/>
      <scheme val="minor"/>
    </font>
    <font>
      <sz val="11"/>
      <color rgb="FFFF0000"/>
      <name val="游ゴシック"/>
      <family val="3"/>
      <charset val="128"/>
      <scheme val="minor"/>
    </font>
    <font>
      <sz val="9"/>
      <color rgb="FFFF0000"/>
      <name val="游ゴシック"/>
      <family val="3"/>
      <charset val="128"/>
      <scheme val="minor"/>
    </font>
    <font>
      <vertAlign val="subscript"/>
      <sz val="9"/>
      <name val="游ゴシック"/>
      <family val="3"/>
      <charset val="128"/>
      <scheme val="minor"/>
    </font>
  </fonts>
  <fills count="8">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11">
    <xf numFmtId="0" fontId="0" fillId="0" borderId="0" xfId="0">
      <alignment vertical="center"/>
    </xf>
    <xf numFmtId="0" fontId="0" fillId="0" borderId="0" xfId="0" applyAlignment="1">
      <alignment vertical="top"/>
    </xf>
    <xf numFmtId="0" fontId="14" fillId="0" borderId="0" xfId="0" applyFont="1" applyBorder="1" applyAlignment="1">
      <alignment vertical="top"/>
    </xf>
    <xf numFmtId="0" fontId="15" fillId="0" borderId="0" xfId="0" applyFont="1" applyBorder="1" applyAlignment="1">
      <alignment vertical="top"/>
    </xf>
    <xf numFmtId="0" fontId="0" fillId="0" borderId="0" xfId="0" applyAlignment="1">
      <alignment horizontal="left" vertical="center"/>
    </xf>
    <xf numFmtId="0" fontId="0" fillId="0" borderId="0" xfId="0" applyBorder="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14" fillId="0" borderId="0" xfId="0" applyFont="1" applyBorder="1" applyAlignment="1" applyProtection="1">
      <alignment vertical="top"/>
      <protection locked="0"/>
    </xf>
    <xf numFmtId="0" fontId="15" fillId="0" borderId="0" xfId="0" applyFont="1" applyBorder="1" applyAlignment="1" applyProtection="1">
      <alignment vertical="top"/>
      <protection locked="0"/>
    </xf>
    <xf numFmtId="0" fontId="15" fillId="0" borderId="0" xfId="0" applyFont="1" applyAlignment="1" applyProtection="1">
      <alignment vertical="top"/>
      <protection locked="0"/>
    </xf>
    <xf numFmtId="0" fontId="11" fillId="0" borderId="0" xfId="0" applyFont="1" applyAlignment="1" applyProtection="1">
      <alignment horizontal="left" vertical="top"/>
      <protection locked="0"/>
    </xf>
    <xf numFmtId="0" fontId="11" fillId="0" borderId="0"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6"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30" fillId="0" borderId="0" xfId="0" applyFont="1" applyAlignment="1" applyProtection="1">
      <alignment horizontal="left" vertical="top"/>
      <protection locked="0"/>
    </xf>
    <xf numFmtId="0" fontId="0" fillId="0" borderId="0" xfId="0" applyBorder="1" applyAlignment="1" applyProtection="1">
      <alignment vertical="top"/>
    </xf>
    <xf numFmtId="0" fontId="6" fillId="0" borderId="0" xfId="0" applyFont="1" applyAlignment="1" applyProtection="1">
      <alignment horizontal="left" vertical="top"/>
    </xf>
    <xf numFmtId="0" fontId="0" fillId="0" borderId="0" xfId="0" applyAlignment="1" applyProtection="1">
      <alignment vertical="top"/>
    </xf>
    <xf numFmtId="0" fontId="0" fillId="0" borderId="0" xfId="0" applyAlignment="1" applyProtection="1">
      <alignment horizontal="left" vertical="top"/>
    </xf>
    <xf numFmtId="0" fontId="8" fillId="0" borderId="0" xfId="0" applyFont="1" applyAlignment="1" applyProtection="1">
      <alignment horizontal="left" vertical="top"/>
    </xf>
    <xf numFmtId="0" fontId="25" fillId="0" borderId="0" xfId="0" applyFont="1" applyAlignment="1" applyProtection="1">
      <alignment horizontal="left" vertical="top"/>
    </xf>
    <xf numFmtId="0" fontId="33" fillId="5" borderId="0" xfId="0" applyFont="1" applyFill="1" applyBorder="1" applyAlignment="1" applyProtection="1">
      <alignment vertical="top"/>
    </xf>
    <xf numFmtId="0" fontId="31" fillId="5" borderId="0" xfId="0" applyFont="1" applyFill="1" applyBorder="1" applyAlignment="1" applyProtection="1">
      <alignment vertical="top"/>
    </xf>
    <xf numFmtId="0" fontId="32" fillId="5" borderId="0" xfId="0" applyFont="1" applyFill="1" applyAlignment="1" applyProtection="1">
      <alignment vertical="top"/>
    </xf>
    <xf numFmtId="0" fontId="32" fillId="5" borderId="0" xfId="0" applyFont="1" applyFill="1" applyAlignment="1" applyProtection="1">
      <alignment horizontal="left" vertical="top"/>
    </xf>
    <xf numFmtId="0" fontId="9" fillId="2"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0" fontId="5" fillId="0" borderId="0" xfId="0" applyFont="1" applyAlignment="1" applyProtection="1">
      <alignment vertical="top"/>
    </xf>
    <xf numFmtId="0" fontId="5" fillId="0" borderId="0" xfId="0" applyFont="1" applyAlignment="1" applyProtection="1">
      <alignment horizontal="left" vertical="top"/>
    </xf>
    <xf numFmtId="0" fontId="0" fillId="0" borderId="3" xfId="0" applyBorder="1" applyAlignment="1" applyProtection="1">
      <alignment vertical="top"/>
    </xf>
    <xf numFmtId="0" fontId="0" fillId="0" borderId="4" xfId="0" applyBorder="1" applyAlignment="1" applyProtection="1">
      <alignment vertical="top"/>
    </xf>
    <xf numFmtId="0" fontId="0" fillId="0" borderId="4" xfId="0" applyBorder="1" applyAlignment="1" applyProtection="1">
      <alignment horizontal="left" vertical="top"/>
    </xf>
    <xf numFmtId="0" fontId="0" fillId="0" borderId="5" xfId="0" applyBorder="1" applyAlignment="1" applyProtection="1">
      <alignment vertical="top"/>
    </xf>
    <xf numFmtId="0" fontId="4" fillId="0" borderId="6" xfId="0" applyFont="1" applyBorder="1" applyAlignment="1" applyProtection="1">
      <alignment vertical="top"/>
    </xf>
    <xf numFmtId="0" fontId="4" fillId="0" borderId="0" xfId="0" applyFont="1" applyBorder="1" applyAlignment="1" applyProtection="1">
      <alignment vertical="top"/>
    </xf>
    <xf numFmtId="0" fontId="0" fillId="0" borderId="7" xfId="0" applyBorder="1" applyAlignment="1" applyProtection="1">
      <alignment vertical="top"/>
    </xf>
    <xf numFmtId="0" fontId="0" fillId="0" borderId="0" xfId="0" applyBorder="1" applyAlignment="1" applyProtection="1">
      <alignment horizontal="left" vertical="top"/>
    </xf>
    <xf numFmtId="0" fontId="0" fillId="0" borderId="8" xfId="0" applyBorder="1" applyAlignment="1" applyProtection="1">
      <alignment vertical="top"/>
    </xf>
    <xf numFmtId="0" fontId="0" fillId="0" borderId="9" xfId="0" applyBorder="1" applyAlignment="1" applyProtection="1">
      <alignment vertical="top"/>
    </xf>
    <xf numFmtId="0" fontId="0" fillId="0" borderId="9" xfId="0" applyBorder="1" applyAlignment="1" applyProtection="1">
      <alignment horizontal="left" vertical="top"/>
    </xf>
    <xf numFmtId="0" fontId="0" fillId="0" borderId="10" xfId="0" applyBorder="1" applyAlignment="1" applyProtection="1">
      <alignment vertical="top"/>
    </xf>
    <xf numFmtId="0" fontId="19" fillId="0" borderId="0" xfId="0" applyFont="1" applyFill="1" applyAlignment="1" applyProtection="1">
      <alignment vertical="top"/>
    </xf>
    <xf numFmtId="0" fontId="1" fillId="0" borderId="0" xfId="0" applyFont="1" applyAlignment="1" applyProtection="1">
      <alignment vertical="top"/>
    </xf>
    <xf numFmtId="0" fontId="4" fillId="0" borderId="6" xfId="0" applyFont="1" applyBorder="1" applyAlignment="1" applyProtection="1">
      <alignment horizontal="left" vertical="top"/>
    </xf>
    <xf numFmtId="0" fontId="4" fillId="0" borderId="0" xfId="0" applyFont="1" applyBorder="1" applyAlignment="1" applyProtection="1">
      <alignment horizontal="left" vertical="top"/>
    </xf>
    <xf numFmtId="0" fontId="0" fillId="0" borderId="7" xfId="0" applyBorder="1" applyAlignment="1" applyProtection="1">
      <alignment horizontal="left" vertical="top"/>
    </xf>
    <xf numFmtId="0" fontId="18" fillId="0" borderId="0" xfId="0" applyFont="1" applyBorder="1" applyAlignment="1" applyProtection="1">
      <alignment vertical="top"/>
    </xf>
    <xf numFmtId="0" fontId="0" fillId="0" borderId="6" xfId="0" applyBorder="1" applyAlignment="1" applyProtection="1">
      <alignment vertical="top"/>
    </xf>
    <xf numFmtId="0" fontId="8" fillId="0" borderId="0" xfId="0" applyFont="1" applyBorder="1" applyAlignment="1" applyProtection="1">
      <alignment vertical="top"/>
    </xf>
    <xf numFmtId="0" fontId="14" fillId="0" borderId="0" xfId="0" applyFont="1" applyBorder="1" applyAlignment="1" applyProtection="1">
      <alignment vertical="top"/>
    </xf>
    <xf numFmtId="0" fontId="14" fillId="0" borderId="0" xfId="0" applyFont="1" applyBorder="1" applyAlignment="1" applyProtection="1">
      <alignment horizontal="right" vertical="top" wrapText="1"/>
    </xf>
    <xf numFmtId="0" fontId="15" fillId="0" borderId="0" xfId="0" applyFont="1" applyBorder="1" applyAlignment="1" applyProtection="1">
      <alignment vertical="top" wrapText="1"/>
    </xf>
    <xf numFmtId="0" fontId="15" fillId="0" borderId="0" xfId="0" applyFont="1" applyBorder="1" applyAlignment="1" applyProtection="1">
      <alignment vertical="top"/>
    </xf>
    <xf numFmtId="0" fontId="17" fillId="0" borderId="0" xfId="1" applyFont="1" applyBorder="1" applyAlignment="1" applyProtection="1">
      <alignment vertical="top"/>
    </xf>
    <xf numFmtId="0" fontId="8" fillId="0" borderId="4" xfId="0" applyFont="1" applyBorder="1" applyAlignment="1" applyProtection="1">
      <alignment horizontal="left" vertical="top" wrapText="1"/>
    </xf>
    <xf numFmtId="0" fontId="8" fillId="0" borderId="4" xfId="0" applyFont="1" applyBorder="1" applyAlignment="1" applyProtection="1">
      <alignment horizontal="center" vertical="top" wrapText="1"/>
    </xf>
    <xf numFmtId="0" fontId="8" fillId="0" borderId="4" xfId="0" applyFont="1" applyBorder="1" applyAlignment="1" applyProtection="1">
      <alignment vertical="top" wrapText="1"/>
    </xf>
    <xf numFmtId="0" fontId="10" fillId="0" borderId="0" xfId="0" applyFont="1" applyBorder="1" applyAlignment="1" applyProtection="1">
      <alignment vertical="top" wrapText="1"/>
    </xf>
    <xf numFmtId="0" fontId="20" fillId="0" borderId="0" xfId="0" applyFont="1" applyBorder="1" applyAlignment="1" applyProtection="1">
      <alignment vertical="top" wrapText="1"/>
    </xf>
    <xf numFmtId="0" fontId="20" fillId="0" borderId="0" xfId="0" applyFont="1" applyBorder="1" applyAlignment="1" applyProtection="1">
      <alignment horizontal="center" vertical="top" wrapText="1"/>
    </xf>
    <xf numFmtId="0" fontId="8" fillId="0" borderId="0" xfId="0" applyFont="1" applyBorder="1" applyAlignment="1" applyProtection="1">
      <alignment horizontal="left" vertical="top" wrapText="1"/>
    </xf>
    <xf numFmtId="0" fontId="8" fillId="0" borderId="0" xfId="0" applyFont="1" applyBorder="1" applyAlignment="1" applyProtection="1">
      <alignment horizontal="center" vertical="top" wrapText="1"/>
    </xf>
    <xf numFmtId="0" fontId="8" fillId="0" borderId="0" xfId="0" applyFont="1" applyBorder="1" applyAlignment="1" applyProtection="1">
      <alignment vertical="top" wrapText="1"/>
    </xf>
    <xf numFmtId="0" fontId="8" fillId="0" borderId="9" xfId="0" applyFont="1" applyBorder="1" applyAlignment="1" applyProtection="1">
      <alignment horizontal="left" vertical="top" wrapText="1"/>
    </xf>
    <xf numFmtId="0" fontId="8" fillId="0" borderId="9" xfId="0" applyFont="1" applyBorder="1" applyAlignment="1" applyProtection="1">
      <alignment horizontal="center" vertical="top" wrapText="1"/>
    </xf>
    <xf numFmtId="0" fontId="8" fillId="0" borderId="9" xfId="0" applyFont="1" applyBorder="1" applyAlignment="1" applyProtection="1">
      <alignment vertical="top" wrapText="1"/>
    </xf>
    <xf numFmtId="0" fontId="7" fillId="0" borderId="12" xfId="0" applyFont="1" applyBorder="1" applyAlignment="1" applyProtection="1">
      <alignment horizontal="center" vertical="top" wrapText="1"/>
    </xf>
    <xf numFmtId="0" fontId="8" fillId="0" borderId="12" xfId="0" applyFont="1" applyBorder="1" applyAlignment="1" applyProtection="1">
      <alignment horizontal="center" vertical="top" wrapText="1"/>
    </xf>
    <xf numFmtId="0" fontId="8" fillId="0" borderId="15" xfId="0" applyFont="1" applyBorder="1" applyAlignment="1" applyProtection="1">
      <alignment horizontal="center" vertical="top" wrapText="1"/>
    </xf>
    <xf numFmtId="0" fontId="0" fillId="0" borderId="0" xfId="0" applyBorder="1" applyAlignment="1" applyProtection="1">
      <alignment horizontal="left" vertical="center"/>
    </xf>
    <xf numFmtId="0" fontId="8" fillId="0" borderId="12" xfId="0" applyFont="1" applyBorder="1" applyAlignment="1" applyProtection="1">
      <alignment vertical="center"/>
    </xf>
    <xf numFmtId="0" fontId="8" fillId="0" borderId="15" xfId="0" applyFont="1" applyBorder="1" applyAlignment="1" applyProtection="1">
      <alignment vertical="center"/>
    </xf>
    <xf numFmtId="0" fontId="8" fillId="0" borderId="11" xfId="0" applyFont="1" applyBorder="1" applyAlignment="1" applyProtection="1">
      <alignment vertical="center"/>
    </xf>
    <xf numFmtId="0" fontId="0" fillId="0" borderId="2" xfId="0" applyBorder="1" applyAlignment="1" applyProtection="1">
      <alignment vertical="center"/>
    </xf>
    <xf numFmtId="0" fontId="15" fillId="0" borderId="0" xfId="0" applyFont="1" applyAlignment="1" applyProtection="1">
      <alignment vertical="top"/>
    </xf>
    <xf numFmtId="0" fontId="15" fillId="0" borderId="0" xfId="0" applyFont="1" applyAlignment="1" applyProtection="1">
      <alignment horizontal="left" vertical="top"/>
    </xf>
    <xf numFmtId="0" fontId="23" fillId="0" borderId="0" xfId="0" applyFont="1" applyBorder="1" applyAlignment="1" applyProtection="1">
      <alignment vertical="top" wrapText="1"/>
    </xf>
    <xf numFmtId="0" fontId="8" fillId="0" borderId="0" xfId="0" applyFont="1" applyBorder="1" applyAlignment="1" applyProtection="1">
      <alignment horizontal="right" vertical="top" wrapText="1"/>
    </xf>
    <xf numFmtId="0" fontId="4" fillId="0" borderId="6" xfId="0" applyFont="1" applyBorder="1" applyAlignment="1" applyProtection="1">
      <alignment horizontal="left" vertical="center"/>
    </xf>
    <xf numFmtId="0" fontId="4" fillId="0" borderId="0" xfId="0" applyFont="1" applyBorder="1" applyAlignment="1" applyProtection="1">
      <alignment horizontal="left" vertical="center"/>
    </xf>
    <xf numFmtId="0" fontId="0" fillId="0" borderId="7" xfId="0" applyBorder="1" applyAlignment="1" applyProtection="1">
      <alignment horizontal="left" vertical="center"/>
    </xf>
    <xf numFmtId="0" fontId="7" fillId="0" borderId="7" xfId="0" applyFont="1" applyFill="1" applyBorder="1" applyAlignment="1" applyProtection="1">
      <alignment vertical="top"/>
    </xf>
    <xf numFmtId="0" fontId="7" fillId="0" borderId="10" xfId="0" applyFont="1" applyFill="1" applyBorder="1" applyAlignment="1" applyProtection="1">
      <alignment vertical="top"/>
    </xf>
    <xf numFmtId="0" fontId="2" fillId="0" borderId="0" xfId="0" applyFont="1" applyFill="1" applyBorder="1" applyAlignment="1" applyProtection="1">
      <alignment horizontal="left" vertical="top"/>
    </xf>
    <xf numFmtId="0" fontId="0" fillId="0" borderId="9" xfId="0" applyBorder="1" applyAlignment="1" applyProtection="1">
      <alignment horizontal="left" vertical="top"/>
    </xf>
    <xf numFmtId="0" fontId="34" fillId="0" borderId="0" xfId="0" applyFont="1" applyBorder="1" applyAlignment="1" applyProtection="1">
      <alignment vertical="top"/>
    </xf>
    <xf numFmtId="0" fontId="0" fillId="0" borderId="0" xfId="0" applyBorder="1" applyAlignment="1" applyProtection="1">
      <alignment horizontal="left" vertical="top"/>
    </xf>
    <xf numFmtId="0" fontId="36" fillId="0" borderId="9" xfId="0" applyFont="1" applyBorder="1" applyAlignment="1" applyProtection="1">
      <alignment horizontal="center" vertical="top" wrapText="1"/>
    </xf>
    <xf numFmtId="0" fontId="35" fillId="0" borderId="0" xfId="0" applyFont="1" applyAlignment="1">
      <alignment vertical="top"/>
    </xf>
    <xf numFmtId="0" fontId="35" fillId="0" borderId="0" xfId="0" applyFont="1" applyAlignment="1" applyProtection="1">
      <alignment vertical="top"/>
    </xf>
    <xf numFmtId="0" fontId="24" fillId="0" borderId="0" xfId="0" applyFont="1" applyBorder="1" applyAlignment="1" applyProtection="1">
      <alignment horizontal="left" vertical="top" wrapText="1"/>
    </xf>
    <xf numFmtId="0" fontId="38" fillId="0" borderId="2" xfId="0" applyFont="1" applyBorder="1" applyAlignment="1" applyProtection="1">
      <alignment horizontal="center" vertical="top" wrapText="1"/>
    </xf>
    <xf numFmtId="0" fontId="24" fillId="0" borderId="0" xfId="0" applyFont="1" applyBorder="1" applyAlignment="1" applyProtection="1">
      <alignment horizontal="center" vertical="top" wrapText="1"/>
    </xf>
    <xf numFmtId="0" fontId="33" fillId="0" borderId="0" xfId="0" applyFont="1" applyAlignment="1" applyProtection="1">
      <alignment vertical="top"/>
    </xf>
    <xf numFmtId="0" fontId="41" fillId="0" borderId="0" xfId="0" applyFont="1" applyAlignment="1" applyProtection="1">
      <alignment vertical="top"/>
    </xf>
    <xf numFmtId="0" fontId="24" fillId="0" borderId="1" xfId="0" applyFont="1" applyBorder="1" applyAlignment="1" applyProtection="1">
      <alignment vertical="top" wrapText="1"/>
      <protection locked="0"/>
    </xf>
    <xf numFmtId="0" fontId="32" fillId="0" borderId="0" xfId="0" applyFont="1" applyFill="1" applyAlignment="1" applyProtection="1">
      <alignment horizontal="left" vertical="top"/>
    </xf>
    <xf numFmtId="0" fontId="34" fillId="0" borderId="0" xfId="0" applyFont="1" applyFill="1" applyAlignment="1" applyProtection="1">
      <alignment horizontal="left" vertical="top"/>
    </xf>
    <xf numFmtId="0" fontId="44" fillId="0" borderId="1" xfId="0" applyFont="1" applyBorder="1" applyAlignment="1">
      <alignment horizontal="left" vertical="top"/>
    </xf>
    <xf numFmtId="49" fontId="43" fillId="0" borderId="2" xfId="0" applyNumberFormat="1" applyFont="1" applyBorder="1" applyAlignment="1" applyProtection="1">
      <alignment horizontal="left" vertical="top"/>
      <protection locked="0"/>
    </xf>
    <xf numFmtId="0" fontId="8" fillId="0" borderId="1" xfId="0" applyFont="1" applyBorder="1" applyAlignment="1" applyProtection="1">
      <alignment vertical="center"/>
    </xf>
    <xf numFmtId="0" fontId="8" fillId="0" borderId="16" xfId="0" applyFont="1" applyBorder="1" applyAlignment="1" applyProtection="1">
      <alignment vertical="center"/>
    </xf>
    <xf numFmtId="0" fontId="8" fillId="0" borderId="2" xfId="0" applyFont="1" applyBorder="1" applyAlignment="1" applyProtection="1">
      <alignment vertical="center"/>
    </xf>
    <xf numFmtId="0" fontId="8" fillId="0" borderId="17" xfId="0" applyFont="1" applyBorder="1" applyAlignment="1" applyProtection="1">
      <alignment vertical="center"/>
    </xf>
    <xf numFmtId="0" fontId="8" fillId="0" borderId="14" xfId="0" applyFont="1" applyBorder="1" applyAlignment="1" applyProtection="1">
      <alignment vertical="center"/>
    </xf>
    <xf numFmtId="0" fontId="7"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44" fillId="0" borderId="9" xfId="0" applyFont="1" applyBorder="1" applyAlignment="1">
      <alignment horizontal="left" vertical="top"/>
    </xf>
    <xf numFmtId="49" fontId="25" fillId="0" borderId="9" xfId="0" applyNumberFormat="1" applyFont="1" applyBorder="1" applyAlignment="1" applyProtection="1">
      <alignment horizontal="center" vertical="top"/>
      <protection locked="0"/>
    </xf>
    <xf numFmtId="49" fontId="43" fillId="0" borderId="9" xfId="0" applyNumberFormat="1" applyFont="1" applyBorder="1" applyAlignment="1" applyProtection="1">
      <alignment horizontal="left" vertical="top"/>
      <protection locked="0"/>
    </xf>
    <xf numFmtId="0" fontId="0" fillId="0" borderId="0" xfId="0" applyAlignment="1" applyProtection="1">
      <alignment vertical="top" wrapText="1"/>
    </xf>
    <xf numFmtId="0" fontId="0" fillId="0" borderId="6" xfId="0" applyBorder="1" applyAlignment="1" applyProtection="1">
      <alignment vertical="top"/>
      <protection locked="0"/>
    </xf>
    <xf numFmtId="0" fontId="8" fillId="0" borderId="0" xfId="0" applyFont="1" applyBorder="1" applyAlignment="1" applyProtection="1">
      <alignment vertical="top"/>
      <protection locked="0"/>
    </xf>
    <xf numFmtId="0" fontId="0" fillId="0" borderId="7" xfId="0" applyBorder="1" applyAlignment="1" applyProtection="1">
      <alignment vertical="top"/>
      <protection locked="0"/>
    </xf>
    <xf numFmtId="0" fontId="0" fillId="0" borderId="0" xfId="0"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Fill="1" applyAlignment="1" applyProtection="1">
      <alignment vertical="top"/>
    </xf>
    <xf numFmtId="0" fontId="0" fillId="0" borderId="0" xfId="0" applyFill="1" applyBorder="1" applyAlignment="1" applyProtection="1">
      <alignment vertical="top"/>
    </xf>
    <xf numFmtId="0" fontId="27" fillId="0" borderId="0" xfId="0" applyFont="1" applyFill="1" applyAlignment="1" applyProtection="1">
      <alignment vertical="top"/>
      <protection locked="0"/>
    </xf>
    <xf numFmtId="0" fontId="0" fillId="0" borderId="0" xfId="0" applyFill="1" applyAlignment="1">
      <alignment vertical="top"/>
    </xf>
    <xf numFmtId="0" fontId="9" fillId="2" borderId="0" xfId="0" applyFont="1" applyFill="1" applyBorder="1" applyAlignment="1" applyProtection="1">
      <alignment horizontal="center" vertical="center" shrinkToFit="1"/>
    </xf>
    <xf numFmtId="0" fontId="33" fillId="5" borderId="0" xfId="0" applyFont="1" applyFill="1" applyBorder="1" applyAlignment="1" applyProtection="1">
      <alignment horizontal="left" vertical="center" wrapText="1"/>
    </xf>
    <xf numFmtId="0" fontId="33" fillId="5" borderId="0" xfId="0" applyFont="1" applyFill="1" applyBorder="1" applyAlignment="1" applyProtection="1">
      <alignment horizontal="left" vertical="center"/>
    </xf>
    <xf numFmtId="0" fontId="8" fillId="0" borderId="2" xfId="0" applyFont="1" applyBorder="1" applyAlignment="1" applyProtection="1">
      <alignment horizontal="center" vertical="top" wrapText="1"/>
    </xf>
    <xf numFmtId="0" fontId="5" fillId="0" borderId="0" xfId="0" applyFont="1" applyAlignment="1" applyProtection="1">
      <alignment horizontal="left" vertical="top"/>
    </xf>
    <xf numFmtId="0" fontId="0" fillId="0" borderId="0" xfId="0" applyBorder="1" applyAlignment="1" applyProtection="1">
      <alignment horizontal="left" vertical="top"/>
    </xf>
    <xf numFmtId="0" fontId="8" fillId="0" borderId="1" xfId="0" applyFont="1" applyBorder="1" applyAlignment="1" applyProtection="1">
      <alignment horizontal="center" vertical="top" wrapText="1"/>
    </xf>
    <xf numFmtId="0" fontId="33" fillId="5" borderId="0" xfId="0" applyFont="1" applyFill="1" applyAlignment="1" applyProtection="1">
      <alignment vertical="top"/>
    </xf>
    <xf numFmtId="0" fontId="47" fillId="5" borderId="0" xfId="1" applyFont="1" applyFill="1" applyBorder="1" applyAlignment="1" applyProtection="1">
      <alignment vertical="top" wrapText="1"/>
    </xf>
    <xf numFmtId="0" fontId="48" fillId="0" borderId="0" xfId="0" applyFont="1" applyBorder="1" applyAlignment="1" applyProtection="1">
      <alignment horizontal="left" vertical="top"/>
      <protection locked="0"/>
    </xf>
    <xf numFmtId="0" fontId="49" fillId="0" borderId="0" xfId="0" applyFont="1" applyBorder="1" applyAlignment="1" applyProtection="1">
      <alignment vertical="top"/>
    </xf>
    <xf numFmtId="0" fontId="49" fillId="0" borderId="0" xfId="0" applyFont="1" applyBorder="1" applyAlignment="1" applyProtection="1">
      <alignment horizontal="right" vertical="top" wrapText="1"/>
    </xf>
    <xf numFmtId="0" fontId="10" fillId="0" borderId="0" xfId="0" applyFont="1" applyBorder="1" applyAlignment="1" applyProtection="1">
      <alignment vertical="top"/>
      <protection locked="0"/>
    </xf>
    <xf numFmtId="0" fontId="11" fillId="0" borderId="0" xfId="0" applyFont="1" applyFill="1" applyAlignment="1" applyProtection="1">
      <alignment horizontal="left" vertical="top"/>
      <protection locked="0"/>
    </xf>
    <xf numFmtId="0" fontId="33" fillId="0" borderId="0" xfId="0" applyFont="1" applyFill="1" applyBorder="1" applyAlignment="1" applyProtection="1">
      <alignment horizontal="left" vertical="top" wrapText="1"/>
    </xf>
    <xf numFmtId="0" fontId="28" fillId="0" borderId="0" xfId="0" applyFont="1" applyFill="1" applyAlignment="1" applyProtection="1">
      <alignment horizontal="left" vertical="top"/>
      <protection locked="0"/>
    </xf>
    <xf numFmtId="0" fontId="7" fillId="0" borderId="2" xfId="0" applyFont="1" applyBorder="1" applyAlignment="1" applyProtection="1">
      <alignment horizontal="center" vertical="top" wrapText="1"/>
    </xf>
    <xf numFmtId="0" fontId="5" fillId="0" borderId="5" xfId="0" applyFont="1" applyBorder="1" applyAlignment="1" applyProtection="1">
      <alignment vertical="top"/>
    </xf>
    <xf numFmtId="0" fontId="5" fillId="0" borderId="0" xfId="0" applyFont="1" applyAlignment="1" applyProtection="1">
      <alignment horizontal="left" vertical="top"/>
    </xf>
    <xf numFmtId="0" fontId="0" fillId="0" borderId="0" xfId="0" applyBorder="1" applyAlignment="1" applyProtection="1">
      <alignment horizontal="left" vertical="top"/>
    </xf>
    <xf numFmtId="0" fontId="22" fillId="0" borderId="0" xfId="0" applyFont="1" applyAlignment="1">
      <alignment horizontal="left" vertical="center" indent="1"/>
    </xf>
    <xf numFmtId="0" fontId="10" fillId="0" borderId="0" xfId="0" applyFont="1" applyBorder="1" applyAlignment="1" applyProtection="1">
      <alignment horizontal="right" vertical="top" wrapText="1"/>
    </xf>
    <xf numFmtId="0" fontId="8" fillId="4" borderId="0" xfId="0" applyFont="1" applyFill="1" applyAlignment="1">
      <alignment vertical="center" wrapText="1"/>
    </xf>
    <xf numFmtId="0" fontId="7" fillId="0" borderId="0" xfId="0" applyFont="1" applyFill="1">
      <alignment vertical="center"/>
    </xf>
    <xf numFmtId="0" fontId="8" fillId="4" borderId="0" xfId="0" applyFont="1" applyFill="1">
      <alignment vertical="center"/>
    </xf>
    <xf numFmtId="0" fontId="8" fillId="3" borderId="0" xfId="0" applyFont="1" applyFill="1">
      <alignment vertical="center"/>
    </xf>
    <xf numFmtId="0" fontId="8" fillId="3" borderId="0" xfId="0" applyFont="1" applyFill="1" applyAlignment="1">
      <alignment vertical="center" wrapText="1"/>
    </xf>
    <xf numFmtId="0" fontId="8" fillId="0" borderId="0" xfId="0" applyFont="1" applyFill="1" applyAlignment="1">
      <alignment vertical="center" wrapText="1"/>
    </xf>
    <xf numFmtId="0" fontId="52" fillId="0" borderId="0" xfId="0" applyFont="1" applyFill="1">
      <alignment vertical="center"/>
    </xf>
    <xf numFmtId="0" fontId="52" fillId="4" borderId="0" xfId="0" applyFont="1" applyFill="1">
      <alignment vertical="center"/>
    </xf>
    <xf numFmtId="0" fontId="52" fillId="0" borderId="0" xfId="0" applyNumberFormat="1" applyFont="1" applyFill="1" applyAlignment="1">
      <alignment horizontal="right" vertical="center"/>
    </xf>
    <xf numFmtId="0" fontId="52" fillId="3" borderId="0" xfId="0" applyNumberFormat="1" applyFont="1" applyFill="1" applyAlignment="1">
      <alignment horizontal="right" vertical="center"/>
    </xf>
    <xf numFmtId="0" fontId="52" fillId="3" borderId="0" xfId="0" applyFont="1" applyFill="1">
      <alignment vertical="center"/>
    </xf>
    <xf numFmtId="0" fontId="8" fillId="0" borderId="0" xfId="0" applyNumberFormat="1" applyFont="1" applyFill="1">
      <alignment vertical="center"/>
    </xf>
    <xf numFmtId="0" fontId="52" fillId="4" borderId="0" xfId="0" applyNumberFormat="1" applyFont="1" applyFill="1">
      <alignment vertical="center"/>
    </xf>
    <xf numFmtId="0" fontId="52" fillId="3" borderId="0" xfId="0" applyNumberFormat="1" applyFont="1" applyFill="1">
      <alignment vertical="center"/>
    </xf>
    <xf numFmtId="0" fontId="52" fillId="0" borderId="0" xfId="0" applyNumberFormat="1" applyFont="1" applyFill="1">
      <alignment vertical="center"/>
    </xf>
    <xf numFmtId="0" fontId="8" fillId="0" borderId="0" xfId="0" applyFont="1">
      <alignment vertical="center"/>
    </xf>
    <xf numFmtId="0" fontId="52" fillId="0" borderId="0" xfId="0" applyFont="1">
      <alignment vertical="center"/>
    </xf>
    <xf numFmtId="0" fontId="52" fillId="0" borderId="0" xfId="0" applyNumberFormat="1" applyFont="1">
      <alignment vertical="center"/>
    </xf>
    <xf numFmtId="0" fontId="8" fillId="0" borderId="0" xfId="0" applyNumberFormat="1" applyFont="1">
      <alignment vertical="center"/>
    </xf>
    <xf numFmtId="0" fontId="8" fillId="4" borderId="0" xfId="0" applyNumberFormat="1" applyFont="1" applyFill="1">
      <alignment vertical="center"/>
    </xf>
    <xf numFmtId="0" fontId="8" fillId="3" borderId="0" xfId="0" applyNumberFormat="1" applyFont="1" applyFill="1">
      <alignment vertical="center"/>
    </xf>
    <xf numFmtId="0" fontId="7" fillId="0" borderId="9" xfId="0" applyFont="1" applyFill="1" applyBorder="1">
      <alignment vertical="center"/>
    </xf>
    <xf numFmtId="0" fontId="8" fillId="4" borderId="9" xfId="0" applyFont="1" applyFill="1" applyBorder="1">
      <alignment vertical="center"/>
    </xf>
    <xf numFmtId="0" fontId="8" fillId="0" borderId="9" xfId="0" applyFont="1" applyFill="1" applyBorder="1" applyAlignment="1">
      <alignment vertical="center" wrapText="1"/>
    </xf>
    <xf numFmtId="0" fontId="8" fillId="4" borderId="9" xfId="0" applyFont="1" applyFill="1" applyBorder="1" applyAlignment="1">
      <alignment vertical="center" wrapText="1"/>
    </xf>
    <xf numFmtId="0" fontId="8" fillId="3" borderId="9" xfId="0" applyFont="1" applyFill="1" applyBorder="1">
      <alignment vertical="center"/>
    </xf>
    <xf numFmtId="0" fontId="8" fillId="3" borderId="9" xfId="0" applyFont="1" applyFill="1" applyBorder="1" applyAlignment="1">
      <alignment vertical="center" wrapText="1"/>
    </xf>
    <xf numFmtId="0" fontId="8" fillId="0" borderId="11" xfId="0" applyFont="1" applyFill="1" applyBorder="1" applyAlignment="1">
      <alignment vertical="center" wrapText="1"/>
    </xf>
    <xf numFmtId="0" fontId="8" fillId="4" borderId="11" xfId="0" applyFont="1" applyFill="1" applyBorder="1" applyAlignment="1">
      <alignment vertical="center" wrapText="1"/>
    </xf>
    <xf numFmtId="0" fontId="8" fillId="3" borderId="11" xfId="0" applyFont="1" applyFill="1" applyBorder="1" applyAlignment="1">
      <alignment vertical="center" wrapText="1"/>
    </xf>
    <xf numFmtId="0" fontId="8" fillId="0" borderId="9"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7" fillId="0" borderId="11" xfId="0" applyFont="1" applyFill="1" applyBorder="1" applyAlignment="1">
      <alignment horizontal="left" vertical="center"/>
    </xf>
    <xf numFmtId="0" fontId="8" fillId="4" borderId="11" xfId="0" applyFont="1" applyFill="1" applyBorder="1" applyAlignment="1">
      <alignment horizontal="left" vertical="center"/>
    </xf>
    <xf numFmtId="0" fontId="8" fillId="3" borderId="11" xfId="0" applyFont="1" applyFill="1" applyBorder="1" applyAlignment="1">
      <alignment horizontal="left" vertical="center"/>
    </xf>
    <xf numFmtId="0" fontId="10" fillId="0" borderId="0" xfId="0" applyFont="1" applyBorder="1" applyAlignment="1" applyProtection="1">
      <alignment horizontal="left" vertical="top" wrapText="1"/>
      <protection locked="0"/>
    </xf>
    <xf numFmtId="0" fontId="0" fillId="0" borderId="0" xfId="0" applyFill="1" applyAlignment="1" applyProtection="1">
      <alignment vertical="top"/>
      <protection locked="0"/>
    </xf>
    <xf numFmtId="0" fontId="8" fillId="3" borderId="11" xfId="0" applyNumberFormat="1" applyFont="1" applyFill="1" applyBorder="1" applyAlignment="1" applyProtection="1">
      <alignment horizontal="left" vertical="top"/>
      <protection locked="0"/>
    </xf>
    <xf numFmtId="176" fontId="40" fillId="0" borderId="0" xfId="0" applyNumberFormat="1" applyFont="1" applyBorder="1" applyAlignment="1" applyProtection="1">
      <alignment vertical="top" wrapText="1"/>
      <protection locked="0"/>
    </xf>
    <xf numFmtId="0" fontId="38" fillId="0" borderId="0" xfId="0" applyFont="1" applyBorder="1" applyAlignment="1" applyProtection="1">
      <alignment horizontal="center" vertical="top" wrapText="1"/>
    </xf>
    <xf numFmtId="0" fontId="8" fillId="0" borderId="0" xfId="0" applyFont="1" applyFill="1">
      <alignment vertical="center"/>
    </xf>
    <xf numFmtId="0" fontId="8" fillId="0" borderId="11" xfId="0" applyFont="1" applyFill="1" applyBorder="1" applyAlignment="1">
      <alignment horizontal="left" vertical="center"/>
    </xf>
    <xf numFmtId="0" fontId="15" fillId="0" borderId="0" xfId="0" applyFont="1" applyFill="1" applyAlignment="1" applyProtection="1">
      <alignment vertical="top"/>
      <protection locked="0"/>
    </xf>
    <xf numFmtId="0" fontId="16" fillId="0" borderId="0" xfId="0" applyFont="1" applyFill="1" applyAlignment="1" applyProtection="1">
      <alignment horizontal="left" vertical="top"/>
      <protection locked="0"/>
    </xf>
    <xf numFmtId="0" fontId="1" fillId="0" borderId="0" xfId="0" applyFont="1" applyFill="1" applyAlignment="1" applyProtection="1">
      <alignment vertical="top"/>
      <protection locked="0"/>
    </xf>
    <xf numFmtId="0" fontId="28" fillId="0" borderId="0" xfId="0" applyFont="1" applyFill="1" applyAlignment="1" applyProtection="1">
      <alignment vertical="top"/>
      <protection locked="0"/>
    </xf>
    <xf numFmtId="0" fontId="29" fillId="0" borderId="0" xfId="0" applyFont="1" applyFill="1" applyAlignment="1" applyProtection="1">
      <alignment horizontal="left" vertical="top"/>
      <protection locked="0"/>
    </xf>
    <xf numFmtId="0" fontId="29" fillId="0" borderId="0" xfId="0" applyFont="1" applyFill="1" applyAlignment="1" applyProtection="1">
      <alignment vertical="top"/>
      <protection locked="0"/>
    </xf>
    <xf numFmtId="0" fontId="16" fillId="0" borderId="0" xfId="0" applyFont="1" applyFill="1" applyBorder="1" applyAlignment="1">
      <alignment vertical="top"/>
    </xf>
    <xf numFmtId="0" fontId="54" fillId="0" borderId="0" xfId="0" applyFont="1" applyFill="1" applyAlignment="1">
      <alignment horizontal="left" vertical="center"/>
    </xf>
    <xf numFmtId="0" fontId="55" fillId="0" borderId="0" xfId="0" applyNumberFormat="1" applyFont="1" applyFill="1" applyBorder="1" applyAlignment="1" applyProtection="1">
      <alignment vertical="top"/>
      <protection locked="0"/>
    </xf>
    <xf numFmtId="0" fontId="55" fillId="0" borderId="0" xfId="0" applyFont="1" applyFill="1" applyBorder="1" applyAlignment="1" applyProtection="1">
      <alignment vertical="top"/>
      <protection locked="0"/>
    </xf>
    <xf numFmtId="0" fontId="29" fillId="0" borderId="0" xfId="0" applyNumberFormat="1" applyFont="1" applyFill="1" applyAlignment="1" applyProtection="1">
      <alignment vertical="top"/>
      <protection locked="0"/>
    </xf>
    <xf numFmtId="0" fontId="28" fillId="0" borderId="0" xfId="0" applyNumberFormat="1" applyFont="1" applyFill="1" applyAlignment="1" applyProtection="1">
      <alignment vertical="top"/>
      <protection locked="0"/>
    </xf>
    <xf numFmtId="0" fontId="1" fillId="0" borderId="0" xfId="0" applyNumberFormat="1" applyFont="1" applyFill="1" applyAlignment="1" applyProtection="1">
      <alignment vertical="top"/>
      <protection locked="0"/>
    </xf>
    <xf numFmtId="0" fontId="29" fillId="0" borderId="0" xfId="0" applyNumberFormat="1" applyFont="1" applyFill="1" applyAlignment="1" applyProtection="1">
      <alignment horizontal="left" vertical="top"/>
      <protection locked="0"/>
    </xf>
    <xf numFmtId="0" fontId="54" fillId="0" borderId="0" xfId="0" applyFont="1" applyFill="1" applyAlignment="1" applyProtection="1">
      <alignment horizontal="left" vertical="top"/>
      <protection locked="0"/>
    </xf>
    <xf numFmtId="0" fontId="29" fillId="0" borderId="0" xfId="0" applyNumberFormat="1" applyFont="1" applyFill="1" applyBorder="1" applyAlignment="1" applyProtection="1">
      <alignment vertical="top"/>
      <protection locked="0"/>
    </xf>
    <xf numFmtId="0" fontId="29" fillId="0" borderId="0" xfId="0" applyFont="1" applyFill="1" applyBorder="1" applyAlignment="1" applyProtection="1">
      <alignment vertical="top"/>
      <protection locked="0"/>
    </xf>
    <xf numFmtId="0" fontId="54" fillId="0" borderId="0" xfId="0" applyFont="1" applyFill="1" applyBorder="1" applyAlignment="1" applyProtection="1">
      <alignment vertical="top"/>
      <protection locked="0"/>
    </xf>
    <xf numFmtId="0" fontId="16" fillId="0" borderId="0" xfId="0" applyFont="1" applyFill="1" applyAlignment="1" applyProtection="1">
      <alignment vertical="top"/>
      <protection locked="0"/>
    </xf>
    <xf numFmtId="0" fontId="16" fillId="0" borderId="0" xfId="0" applyNumberFormat="1" applyFont="1" applyFill="1" applyBorder="1" applyAlignment="1" applyProtection="1">
      <alignment vertical="top"/>
      <protection locked="0"/>
    </xf>
    <xf numFmtId="0" fontId="16" fillId="0" borderId="0" xfId="0" applyFont="1" applyFill="1" applyBorder="1" applyAlignment="1" applyProtection="1">
      <alignment vertical="top"/>
      <protection locked="0"/>
    </xf>
    <xf numFmtId="0" fontId="54" fillId="0" borderId="0" xfId="0" applyFont="1" applyFill="1" applyAlignment="1">
      <alignment vertical="top"/>
    </xf>
    <xf numFmtId="0" fontId="29" fillId="0" borderId="0" xfId="0" applyFont="1" applyFill="1" applyAlignment="1" applyProtection="1">
      <alignment horizontal="left" vertical="center"/>
      <protection locked="0"/>
    </xf>
    <xf numFmtId="0" fontId="55" fillId="0" borderId="0" xfId="0" applyFont="1" applyFill="1" applyAlignment="1" applyProtection="1">
      <alignment vertical="top"/>
      <protection locked="0"/>
    </xf>
    <xf numFmtId="0" fontId="54" fillId="0" borderId="0" xfId="0" applyNumberFormat="1" applyFont="1" applyFill="1" applyAlignment="1" applyProtection="1">
      <alignment horizontal="left" vertical="center"/>
      <protection locked="0"/>
    </xf>
    <xf numFmtId="0" fontId="54" fillId="0" borderId="0" xfId="0" applyFont="1" applyFill="1" applyAlignment="1" applyProtection="1">
      <alignment horizontal="left" vertical="center"/>
      <protection locked="0"/>
    </xf>
    <xf numFmtId="0" fontId="16" fillId="0" borderId="0" xfId="0" applyNumberFormat="1" applyFont="1" applyFill="1" applyAlignment="1" applyProtection="1">
      <alignment vertical="top"/>
      <protection locked="0"/>
    </xf>
    <xf numFmtId="0" fontId="15" fillId="0" borderId="0" xfId="0" applyFont="1" applyFill="1" applyBorder="1" applyAlignment="1" applyProtection="1">
      <alignment vertical="top"/>
      <protection locked="0"/>
    </xf>
    <xf numFmtId="0" fontId="54" fillId="0" borderId="0" xfId="0" applyFont="1" applyFill="1" applyAlignment="1" applyProtection="1">
      <alignment vertical="top"/>
    </xf>
    <xf numFmtId="0" fontId="28" fillId="0" borderId="0" xfId="0" applyFont="1" applyFill="1" applyProtection="1">
      <alignment vertical="center"/>
      <protection locked="0"/>
    </xf>
    <xf numFmtId="0" fontId="53" fillId="0" borderId="0" xfId="0" applyFont="1" applyFill="1" applyAlignment="1" applyProtection="1">
      <alignment horizontal="left" vertical="top"/>
      <protection locked="0"/>
    </xf>
    <xf numFmtId="0" fontId="16" fillId="0" borderId="0" xfId="0" applyFont="1" applyFill="1" applyProtection="1">
      <alignment vertical="center"/>
      <protection locked="0"/>
    </xf>
    <xf numFmtId="0" fontId="54" fillId="0" borderId="0" xfId="0" applyFont="1" applyFill="1" applyAlignment="1" applyProtection="1">
      <alignment vertical="top"/>
      <protection locked="0"/>
    </xf>
    <xf numFmtId="0" fontId="1" fillId="0" borderId="0" xfId="0" applyFont="1" applyFill="1" applyAlignment="1" applyProtection="1">
      <alignment vertical="top"/>
    </xf>
    <xf numFmtId="0" fontId="54" fillId="0" borderId="0" xfId="0" applyFont="1" applyFill="1" applyAlignment="1" applyProtection="1">
      <alignment horizontal="left" vertical="top"/>
    </xf>
    <xf numFmtId="0" fontId="29" fillId="0" borderId="0" xfId="0" applyFont="1" applyFill="1" applyBorder="1" applyAlignment="1" applyProtection="1">
      <alignment horizontal="left" vertical="top"/>
      <protection locked="0"/>
    </xf>
    <xf numFmtId="0" fontId="0" fillId="0" borderId="0" xfId="0" applyFill="1" applyAlignment="1" applyProtection="1">
      <alignment horizontal="left" vertical="top"/>
      <protection locked="0"/>
    </xf>
    <xf numFmtId="0" fontId="54" fillId="0" borderId="0" xfId="0" applyFont="1" applyFill="1" applyBorder="1" applyAlignment="1" applyProtection="1">
      <alignment vertical="top"/>
    </xf>
    <xf numFmtId="0" fontId="0" fillId="0" borderId="0" xfId="0" applyFill="1" applyBorder="1" applyAlignment="1" applyProtection="1">
      <alignment vertical="top"/>
      <protection locked="0"/>
    </xf>
    <xf numFmtId="0" fontId="16" fillId="0" borderId="0" xfId="0" applyFont="1" applyFill="1" applyBorder="1" applyAlignment="1" applyProtection="1">
      <alignment vertical="top"/>
    </xf>
    <xf numFmtId="0" fontId="54" fillId="0" borderId="0" xfId="0" applyFont="1" applyFill="1" applyAlignment="1" applyProtection="1">
      <alignment horizontal="left" vertical="center"/>
    </xf>
    <xf numFmtId="0" fontId="0" fillId="0" borderId="0" xfId="0" applyFill="1" applyAlignment="1">
      <alignment horizontal="left" vertical="center"/>
    </xf>
    <xf numFmtId="0" fontId="55" fillId="0" borderId="0" xfId="0" applyFont="1" applyFill="1" applyBorder="1" applyAlignment="1" applyProtection="1">
      <alignment vertical="top"/>
    </xf>
    <xf numFmtId="0" fontId="10" fillId="0" borderId="0" xfId="0" applyFont="1" applyFill="1" applyBorder="1" applyAlignment="1" applyProtection="1">
      <alignment vertical="top"/>
      <protection locked="0"/>
    </xf>
    <xf numFmtId="0" fontId="0" fillId="0" borderId="0" xfId="0" applyFill="1" applyAlignment="1" applyProtection="1">
      <alignment horizontal="left" vertical="center"/>
      <protection locked="0"/>
    </xf>
    <xf numFmtId="0" fontId="15" fillId="0" borderId="0" xfId="0" applyFont="1" applyFill="1" applyBorder="1" applyAlignment="1">
      <alignment vertical="top"/>
    </xf>
    <xf numFmtId="0" fontId="14" fillId="0" borderId="0" xfId="0" applyFont="1" applyFill="1" applyBorder="1" applyAlignment="1">
      <alignment vertical="top"/>
    </xf>
    <xf numFmtId="0" fontId="14" fillId="0" borderId="0" xfId="0" applyFont="1" applyFill="1" applyBorder="1" applyAlignment="1" applyProtection="1">
      <alignment vertical="top"/>
      <protection locked="0"/>
    </xf>
    <xf numFmtId="0" fontId="16" fillId="0" borderId="0" xfId="0" applyFont="1" applyFill="1" applyAlignment="1" applyProtection="1">
      <alignment vertical="top"/>
    </xf>
    <xf numFmtId="0" fontId="8" fillId="0" borderId="0"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8" fillId="0" borderId="0" xfId="0" applyFont="1" applyBorder="1" applyAlignment="1" applyProtection="1">
      <alignment horizontal="left" vertical="center" wrapText="1"/>
    </xf>
    <xf numFmtId="0" fontId="20" fillId="0" borderId="3" xfId="0" applyFont="1" applyFill="1" applyBorder="1" applyAlignment="1" applyProtection="1">
      <alignment horizontal="left" vertical="top" wrapText="1"/>
    </xf>
    <xf numFmtId="0" fontId="20" fillId="0" borderId="4" xfId="0" applyFont="1" applyFill="1" applyBorder="1" applyAlignment="1" applyProtection="1">
      <alignment horizontal="left" vertical="top" wrapText="1"/>
    </xf>
    <xf numFmtId="0" fontId="20" fillId="0" borderId="5" xfId="0" applyFont="1" applyFill="1" applyBorder="1" applyAlignment="1" applyProtection="1">
      <alignment horizontal="left" vertical="top" wrapText="1"/>
    </xf>
    <xf numFmtId="0" fontId="49" fillId="0" borderId="6" xfId="0" applyFont="1" applyFill="1" applyBorder="1" applyAlignment="1" applyProtection="1">
      <alignment horizontal="left" vertical="top" wrapText="1"/>
      <protection locked="0"/>
    </xf>
    <xf numFmtId="0" fontId="49" fillId="0" borderId="0" xfId="0" applyFont="1" applyFill="1" applyBorder="1" applyAlignment="1" applyProtection="1">
      <alignment horizontal="left" vertical="top" wrapText="1"/>
      <protection locked="0"/>
    </xf>
    <xf numFmtId="0" fontId="49" fillId="0" borderId="8" xfId="0" applyFont="1" applyFill="1" applyBorder="1" applyAlignment="1" applyProtection="1">
      <alignment horizontal="left" vertical="top" wrapText="1"/>
      <protection locked="0"/>
    </xf>
    <xf numFmtId="0" fontId="49" fillId="0" borderId="9" xfId="0" applyFont="1" applyFill="1" applyBorder="1" applyAlignment="1" applyProtection="1">
      <alignment horizontal="left" vertical="top" wrapText="1"/>
      <protection locked="0"/>
    </xf>
    <xf numFmtId="0" fontId="5" fillId="0" borderId="0" xfId="0" applyFont="1" applyAlignment="1" applyProtection="1">
      <alignment horizontal="left" vertical="top" wrapText="1"/>
    </xf>
    <xf numFmtId="0" fontId="8" fillId="0" borderId="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10" fillId="0" borderId="1" xfId="0" applyNumberFormat="1" applyFont="1" applyBorder="1" applyAlignment="1" applyProtection="1">
      <alignment vertical="top"/>
      <protection locked="0"/>
    </xf>
    <xf numFmtId="0" fontId="10" fillId="0" borderId="11" xfId="0" applyNumberFormat="1" applyFont="1" applyBorder="1" applyAlignment="1" applyProtection="1">
      <alignment vertical="top"/>
      <protection locked="0"/>
    </xf>
    <xf numFmtId="0" fontId="10" fillId="0" borderId="2" xfId="0" applyNumberFormat="1" applyFont="1" applyBorder="1" applyAlignment="1" applyProtection="1">
      <alignment vertical="top"/>
      <protection locked="0"/>
    </xf>
    <xf numFmtId="0" fontId="33" fillId="6" borderId="0" xfId="0" applyFont="1" applyFill="1" applyBorder="1" applyAlignment="1" applyProtection="1">
      <alignment horizontal="left" vertical="top" wrapText="1"/>
    </xf>
    <xf numFmtId="0" fontId="24" fillId="0" borderId="0" xfId="0" applyFont="1" applyBorder="1" applyAlignment="1" applyProtection="1">
      <alignment horizontal="left" vertical="top" wrapText="1"/>
    </xf>
    <xf numFmtId="0" fontId="8" fillId="0" borderId="1" xfId="0" applyNumberFormat="1" applyFont="1" applyBorder="1" applyAlignment="1" applyProtection="1">
      <alignment vertical="top"/>
      <protection locked="0"/>
    </xf>
    <xf numFmtId="0" fontId="8" fillId="0" borderId="11" xfId="0" applyNumberFormat="1" applyFont="1" applyBorder="1" applyAlignment="1" applyProtection="1">
      <alignment vertical="top"/>
      <protection locked="0"/>
    </xf>
    <xf numFmtId="0" fontId="8" fillId="0" borderId="2" xfId="0" applyNumberFormat="1" applyFont="1" applyBorder="1" applyAlignment="1" applyProtection="1">
      <alignment vertical="top"/>
      <protection locked="0"/>
    </xf>
    <xf numFmtId="0" fontId="46" fillId="6" borderId="0" xfId="0" applyFont="1" applyFill="1" applyBorder="1" applyAlignment="1" applyProtection="1">
      <alignment horizontal="left" vertical="top"/>
    </xf>
    <xf numFmtId="0" fontId="24" fillId="0" borderId="6"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41" fillId="0" borderId="0" xfId="0" applyFont="1" applyBorder="1" applyAlignment="1" applyProtection="1">
      <alignment horizontal="center" vertical="top" wrapText="1"/>
    </xf>
    <xf numFmtId="0" fontId="10" fillId="0" borderId="1"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37" fillId="0" borderId="0" xfId="0" applyFont="1" applyBorder="1" applyAlignment="1" applyProtection="1">
      <alignment horizontal="left" vertical="top" wrapText="1"/>
    </xf>
    <xf numFmtId="0" fontId="33" fillId="7" borderId="0" xfId="0" applyFont="1" applyFill="1" applyBorder="1" applyAlignment="1" applyProtection="1">
      <alignment horizontal="left" vertical="top" wrapText="1"/>
    </xf>
    <xf numFmtId="0" fontId="8" fillId="0" borderId="11" xfId="0" applyFont="1" applyBorder="1" applyAlignment="1" applyProtection="1">
      <alignment horizontal="center" vertical="top" wrapText="1"/>
    </xf>
    <xf numFmtId="0" fontId="8" fillId="0" borderId="2" xfId="0" applyFont="1" applyBorder="1" applyAlignment="1" applyProtection="1">
      <alignment horizontal="center" vertical="top" wrapText="1"/>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24" fillId="0" borderId="1"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5" fillId="0" borderId="1" xfId="0" applyFont="1" applyBorder="1" applyAlignment="1" applyProtection="1">
      <alignment horizontal="center" vertical="top"/>
    </xf>
    <xf numFmtId="0" fontId="5" fillId="0" borderId="11" xfId="0" applyFont="1" applyBorder="1" applyAlignment="1" applyProtection="1">
      <alignment horizontal="center" vertical="top"/>
    </xf>
    <xf numFmtId="0" fontId="5" fillId="0" borderId="2" xfId="0" applyFont="1" applyBorder="1" applyAlignment="1" applyProtection="1">
      <alignment horizontal="center" vertical="top"/>
    </xf>
    <xf numFmtId="0" fontId="49" fillId="0" borderId="8" xfId="0" applyFont="1" applyBorder="1" applyAlignment="1" applyProtection="1">
      <alignment horizontal="left" vertical="top" wrapText="1"/>
    </xf>
    <xf numFmtId="0" fontId="10" fillId="0" borderId="9" xfId="0" applyFont="1" applyBorder="1" applyAlignment="1" applyProtection="1">
      <alignment horizontal="left" vertical="top"/>
    </xf>
    <xf numFmtId="0" fontId="10" fillId="0" borderId="10" xfId="0" applyFont="1" applyBorder="1" applyAlignment="1" applyProtection="1">
      <alignment horizontal="left" vertical="top"/>
    </xf>
    <xf numFmtId="0" fontId="10" fillId="0" borderId="1" xfId="0" applyNumberFormat="1" applyFont="1" applyBorder="1" applyAlignment="1" applyProtection="1">
      <alignment vertical="top" wrapText="1"/>
      <protection locked="0"/>
    </xf>
    <xf numFmtId="0" fontId="10" fillId="0" borderId="11" xfId="0" applyNumberFormat="1" applyFont="1" applyBorder="1" applyAlignment="1" applyProtection="1">
      <alignment vertical="top" wrapText="1"/>
      <protection locked="0"/>
    </xf>
    <xf numFmtId="0" fontId="10" fillId="0" borderId="2" xfId="0" applyNumberFormat="1" applyFont="1" applyBorder="1" applyAlignment="1" applyProtection="1">
      <alignment vertical="top" wrapText="1"/>
      <protection locked="0"/>
    </xf>
    <xf numFmtId="0" fontId="10" fillId="0" borderId="1" xfId="0" applyFont="1" applyBorder="1" applyAlignment="1" applyProtection="1">
      <alignment horizontal="right" vertical="top" wrapText="1"/>
      <protection locked="0"/>
    </xf>
    <xf numFmtId="0" fontId="10" fillId="0" borderId="2" xfId="0" applyFont="1" applyBorder="1" applyAlignment="1" applyProtection="1">
      <alignment horizontal="right" vertical="top" wrapText="1"/>
      <protection locked="0"/>
    </xf>
    <xf numFmtId="0" fontId="40" fillId="0" borderId="6" xfId="0" applyFont="1" applyBorder="1" applyAlignment="1" applyProtection="1">
      <alignment horizontal="left" vertical="top" wrapText="1"/>
    </xf>
    <xf numFmtId="0" fontId="40" fillId="0" borderId="0" xfId="0" applyFont="1" applyBorder="1" applyAlignment="1" applyProtection="1">
      <alignment horizontal="left" vertical="top" wrapText="1"/>
    </xf>
    <xf numFmtId="0" fontId="23" fillId="0" borderId="0" xfId="0" applyFont="1" applyBorder="1" applyAlignment="1" applyProtection="1">
      <alignment horizontal="center" vertical="top" wrapText="1"/>
    </xf>
    <xf numFmtId="0" fontId="10" fillId="0" borderId="1" xfId="0" applyNumberFormat="1" applyFont="1" applyBorder="1" applyAlignment="1" applyProtection="1">
      <alignment horizontal="left" vertical="top" wrapText="1"/>
      <protection locked="0"/>
    </xf>
    <xf numFmtId="0" fontId="10" fillId="0" borderId="11" xfId="0" applyNumberFormat="1" applyFont="1" applyBorder="1" applyAlignment="1" applyProtection="1">
      <alignment horizontal="left" vertical="top" wrapText="1"/>
      <protection locked="0"/>
    </xf>
    <xf numFmtId="0" fontId="10" fillId="0" borderId="2" xfId="0" applyNumberFormat="1" applyFont="1" applyBorder="1" applyAlignment="1" applyProtection="1">
      <alignment horizontal="left" vertical="top" wrapText="1"/>
      <protection locked="0"/>
    </xf>
    <xf numFmtId="0" fontId="5" fillId="0" borderId="0" xfId="0" applyFont="1" applyAlignment="1" applyProtection="1">
      <alignment horizontal="left" vertical="top"/>
    </xf>
    <xf numFmtId="0" fontId="6" fillId="0" borderId="0" xfId="0" applyFont="1" applyAlignment="1" applyProtection="1">
      <alignment horizontal="left" vertical="top"/>
    </xf>
    <xf numFmtId="0" fontId="7"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7" xfId="0" applyBorder="1" applyAlignment="1" applyProtection="1">
      <alignment horizontal="left" vertical="top"/>
    </xf>
    <xf numFmtId="0" fontId="51" fillId="3" borderId="1" xfId="0" applyFont="1" applyFill="1" applyBorder="1" applyAlignment="1" applyProtection="1">
      <alignment horizontal="left" vertical="top"/>
      <protection locked="0"/>
    </xf>
    <xf numFmtId="0" fontId="51" fillId="3" borderId="11" xfId="0" applyFont="1" applyFill="1" applyBorder="1" applyAlignment="1" applyProtection="1">
      <alignment horizontal="left" vertical="top"/>
      <protection locked="0"/>
    </xf>
    <xf numFmtId="0" fontId="51" fillId="3" borderId="2" xfId="0" applyFont="1" applyFill="1" applyBorder="1" applyAlignment="1" applyProtection="1">
      <alignment horizontal="left" vertical="top"/>
      <protection locked="0"/>
    </xf>
    <xf numFmtId="0" fontId="33" fillId="5" borderId="0" xfId="0" applyFont="1" applyFill="1" applyBorder="1" applyAlignment="1" applyProtection="1">
      <alignment horizontal="left" vertical="center" wrapText="1"/>
    </xf>
    <xf numFmtId="0" fontId="47" fillId="5" borderId="0" xfId="1" applyFont="1" applyFill="1" applyBorder="1" applyAlignment="1" applyProtection="1">
      <alignment horizontal="left" vertical="top" wrapText="1"/>
    </xf>
  </cellXfs>
  <cellStyles count="2">
    <cellStyle name="ハイパーリンク" xfId="1" builtinId="8"/>
    <cellStyle name="標準" xfId="0" builtinId="0"/>
  </cellStyles>
  <dxfs count="2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36" lockText="1"/>
</file>

<file path=xl/ctrlProps/ctrlProp10.xml><?xml version="1.0" encoding="utf-8"?>
<formControlPr xmlns="http://schemas.microsoft.com/office/spreadsheetml/2009/9/main" objectType="CheckBox" fmlaLink="$A$70" lockText="1" noThreeD="1"/>
</file>

<file path=xl/ctrlProps/ctrlProp100.xml><?xml version="1.0" encoding="utf-8"?>
<formControlPr xmlns="http://schemas.microsoft.com/office/spreadsheetml/2009/9/main" objectType="CheckBox" fmlaLink="$A$249" lockText="1" noThreeD="1"/>
</file>

<file path=xl/ctrlProps/ctrlProp101.xml><?xml version="1.0" encoding="utf-8"?>
<formControlPr xmlns="http://schemas.microsoft.com/office/spreadsheetml/2009/9/main" objectType="CheckBox" fmlaLink="$A$250" lockText="1" noThreeD="1"/>
</file>

<file path=xl/ctrlProps/ctrlProp102.xml><?xml version="1.0" encoding="utf-8"?>
<formControlPr xmlns="http://schemas.microsoft.com/office/spreadsheetml/2009/9/main" objectType="CheckBox" fmlaLink="$A$251" lockText="1" noThreeD="1"/>
</file>

<file path=xl/ctrlProps/ctrlProp103.xml><?xml version="1.0" encoding="utf-8"?>
<formControlPr xmlns="http://schemas.microsoft.com/office/spreadsheetml/2009/9/main" objectType="CheckBox" fmlaLink="$A$252" lockText="1" noThreeD="1"/>
</file>

<file path=xl/ctrlProps/ctrlProp104.xml><?xml version="1.0" encoding="utf-8"?>
<formControlPr xmlns="http://schemas.microsoft.com/office/spreadsheetml/2009/9/main" objectType="CheckBox" fmlaLink="$A$253" lockText="1" noThreeD="1"/>
</file>

<file path=xl/ctrlProps/ctrlProp105.xml><?xml version="1.0" encoding="utf-8"?>
<formControlPr xmlns="http://schemas.microsoft.com/office/spreadsheetml/2009/9/main" objectType="CheckBox" fmlaLink="$A$254" lockText="1" noThreeD="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CheckBox" fmlaLink="$A$71" lockText="1"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72"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A$143"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CheckBox" fmlaLink="$A$120" lockText="1" noThreeD="1"/>
</file>

<file path=xl/ctrlProps/ctrlProp127.xml><?xml version="1.0" encoding="utf-8"?>
<formControlPr xmlns="http://schemas.microsoft.com/office/spreadsheetml/2009/9/main" objectType="CheckBox" fmlaLink="$A$190" lockText="1" noThreeD="1"/>
</file>

<file path=xl/ctrlProps/ctrlProp128.xml><?xml version="1.0" encoding="utf-8"?>
<formControlPr xmlns="http://schemas.microsoft.com/office/spreadsheetml/2009/9/main" objectType="Radio" firstButton="1" fmlaLink="$A$267" lockText="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A$66" lockText="1" noThreeD="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fmlaLink="$A$67" lockText="1" noThreeD="1"/>
</file>

<file path=xl/ctrlProps/ctrlProp15.xml><?xml version="1.0" encoding="utf-8"?>
<formControlPr xmlns="http://schemas.microsoft.com/office/spreadsheetml/2009/9/main" objectType="CheckBox" fmlaLink="$A$68" lockText="1" noThreeD="1"/>
</file>

<file path=xl/ctrlProps/ctrlProp16.xml><?xml version="1.0" encoding="utf-8"?>
<formControlPr xmlns="http://schemas.microsoft.com/office/spreadsheetml/2009/9/main" objectType="CheckBox" fmlaLink="$A$69" lockText="1" noThreeD="1"/>
</file>

<file path=xl/ctrlProps/ctrlProp17.xml><?xml version="1.0" encoding="utf-8"?>
<formControlPr xmlns="http://schemas.microsoft.com/office/spreadsheetml/2009/9/main" objectType="CheckBox" fmlaLink="$A$83" lockText="1" noThreeD="1"/>
</file>

<file path=xl/ctrlProps/ctrlProp18.xml><?xml version="1.0" encoding="utf-8"?>
<formControlPr xmlns="http://schemas.microsoft.com/office/spreadsheetml/2009/9/main" objectType="CheckBox" fmlaLink="$A$84" lockText="1" noThreeD="1"/>
</file>

<file path=xl/ctrlProps/ctrlProp19.xml><?xml version="1.0" encoding="utf-8"?>
<formControlPr xmlns="http://schemas.microsoft.com/office/spreadsheetml/2009/9/main" objectType="CheckBox" fmlaLink="$A$85"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89" lockText="1" noThreeD="1"/>
</file>

<file path=xl/ctrlProps/ctrlProp21.xml><?xml version="1.0" encoding="utf-8"?>
<formControlPr xmlns="http://schemas.microsoft.com/office/spreadsheetml/2009/9/main" objectType="CheckBox" fmlaLink="$A$86" lockText="1" noThreeD="1"/>
</file>

<file path=xl/ctrlProps/ctrlProp22.xml><?xml version="1.0" encoding="utf-8"?>
<formControlPr xmlns="http://schemas.microsoft.com/office/spreadsheetml/2009/9/main" objectType="CheckBox" fmlaLink="$A$87" lockText="1" noThreeD="1"/>
</file>

<file path=xl/ctrlProps/ctrlProp23.xml><?xml version="1.0" encoding="utf-8"?>
<formControlPr xmlns="http://schemas.microsoft.com/office/spreadsheetml/2009/9/main" objectType="CheckBox" fmlaLink="$A$88" lockText="1" noThreeD="1"/>
</file>

<file path=xl/ctrlProps/ctrlProp24.xml><?xml version="1.0" encoding="utf-8"?>
<formControlPr xmlns="http://schemas.microsoft.com/office/spreadsheetml/2009/9/main" objectType="CheckBox" fmlaLink="$A$104" lockText="1" noThreeD="1"/>
</file>

<file path=xl/ctrlProps/ctrlProp25.xml><?xml version="1.0" encoding="utf-8"?>
<formControlPr xmlns="http://schemas.microsoft.com/office/spreadsheetml/2009/9/main" objectType="CheckBox" fmlaLink="$A$106" lockText="1" noThreeD="1"/>
</file>

<file path=xl/ctrlProps/ctrlProp26.xml><?xml version="1.0" encoding="utf-8"?>
<formControlPr xmlns="http://schemas.microsoft.com/office/spreadsheetml/2009/9/main" objectType="CheckBox" fmlaLink="$A$108" lockText="1" noThreeD="1"/>
</file>

<file path=xl/ctrlProps/ctrlProp27.xml><?xml version="1.0" encoding="utf-8"?>
<formControlPr xmlns="http://schemas.microsoft.com/office/spreadsheetml/2009/9/main" objectType="CheckBox" fmlaLink="$A$114" lockText="1" noThreeD="1"/>
</file>

<file path=xl/ctrlProps/ctrlProp28.xml><?xml version="1.0" encoding="utf-8"?>
<formControlPr xmlns="http://schemas.microsoft.com/office/spreadsheetml/2009/9/main" objectType="CheckBox" fmlaLink="$A$115" lockText="1" noThreeD="1"/>
</file>

<file path=xl/ctrlProps/ctrlProp29.xml><?xml version="1.0" encoding="utf-8"?>
<formControlPr xmlns="http://schemas.microsoft.com/office/spreadsheetml/2009/9/main" objectType="CheckBox" fmlaLink="$A$116"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A$119" lockText="1" noThreeD="1"/>
</file>

<file path=xl/ctrlProps/ctrlProp31.xml><?xml version="1.0" encoding="utf-8"?>
<formControlPr xmlns="http://schemas.microsoft.com/office/spreadsheetml/2009/9/main" objectType="CheckBox" fmlaLink="$A$121" lockText="1" noThreeD="1"/>
</file>

<file path=xl/ctrlProps/ctrlProp32.xml><?xml version="1.0" encoding="utf-8"?>
<formControlPr xmlns="http://schemas.microsoft.com/office/spreadsheetml/2009/9/main" objectType="CheckBox" fmlaLink="$A$117" lockText="1" noThreeD="1"/>
</file>

<file path=xl/ctrlProps/ctrlProp33.xml><?xml version="1.0" encoding="utf-8"?>
<formControlPr xmlns="http://schemas.microsoft.com/office/spreadsheetml/2009/9/main" objectType="CheckBox" fmlaLink="$A$118" lockText="1" noThreeD="1"/>
</file>

<file path=xl/ctrlProps/ctrlProp34.xml><?xml version="1.0" encoding="utf-8"?>
<formControlPr xmlns="http://schemas.microsoft.com/office/spreadsheetml/2009/9/main" objectType="CheckBox" fmlaLink="$A$127" lockText="1" noThreeD="1"/>
</file>

<file path=xl/ctrlProps/ctrlProp35.xml><?xml version="1.0" encoding="utf-8"?>
<formControlPr xmlns="http://schemas.microsoft.com/office/spreadsheetml/2009/9/main" objectType="CheckBox" fmlaLink="$A$128" lockText="1" noThreeD="1"/>
</file>

<file path=xl/ctrlProps/ctrlProp36.xml><?xml version="1.0" encoding="utf-8"?>
<formControlPr xmlns="http://schemas.microsoft.com/office/spreadsheetml/2009/9/main" objectType="CheckBox" fmlaLink="$A$129" lockText="1" noThreeD="1"/>
</file>

<file path=xl/ctrlProps/ctrlProp37.xml><?xml version="1.0" encoding="utf-8"?>
<formControlPr xmlns="http://schemas.microsoft.com/office/spreadsheetml/2009/9/main" objectType="CheckBox" fmlaLink="$A$130" lockText="1" noThreeD="1"/>
</file>

<file path=xl/ctrlProps/ctrlProp38.xml><?xml version="1.0" encoding="utf-8"?>
<formControlPr xmlns="http://schemas.microsoft.com/office/spreadsheetml/2009/9/main" objectType="CheckBox" fmlaLink="$A$131" lockText="1" noThreeD="1"/>
</file>

<file path=xl/ctrlProps/ctrlProp39.xml><?xml version="1.0" encoding="utf-8"?>
<formControlPr xmlns="http://schemas.microsoft.com/office/spreadsheetml/2009/9/main" objectType="Radio" firstButton="1" fmlaLink="$A$164"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A$165"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A$52" lockText="1" noThreeD="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firstButton="1" fmlaLink="$A$166"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53" lockText="1" noThreeD="1"/>
</file>

<file path=xl/ctrlProps/ctrlProp60.xml><?xml version="1.0" encoding="utf-8"?>
<formControlPr xmlns="http://schemas.microsoft.com/office/spreadsheetml/2009/9/main" objectType="Radio" firstButton="1" fmlaLink="$A$167"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firstButton="1" fmlaLink="$A$168"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CheckBox" fmlaLink="$A$54" lockText="1" noThreeD="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firstButton="1" fmlaLink="$A$169"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CheckBox" fmlaLink="$A$178" lockText="1" noThreeD="1"/>
</file>

<file path=xl/ctrlProps/ctrlProp8.xml><?xml version="1.0" encoding="utf-8"?>
<formControlPr xmlns="http://schemas.microsoft.com/office/spreadsheetml/2009/9/main" objectType="CheckBox" fmlaLink="$A$55" lockText="1" noThreeD="1"/>
</file>

<file path=xl/ctrlProps/ctrlProp80.xml><?xml version="1.0" encoding="utf-8"?>
<formControlPr xmlns="http://schemas.microsoft.com/office/spreadsheetml/2009/9/main" objectType="CheckBox" fmlaLink="$A$180" lockText="1" noThreeD="1"/>
</file>

<file path=xl/ctrlProps/ctrlProp81.xml><?xml version="1.0" encoding="utf-8"?>
<formControlPr xmlns="http://schemas.microsoft.com/office/spreadsheetml/2009/9/main" objectType="CheckBox" fmlaLink="$A$182" lockText="1" noThreeD="1"/>
</file>

<file path=xl/ctrlProps/ctrlProp82.xml><?xml version="1.0" encoding="utf-8"?>
<formControlPr xmlns="http://schemas.microsoft.com/office/spreadsheetml/2009/9/main" objectType="CheckBox" fmlaLink="$A$184" lockText="1" noThreeD="1"/>
</file>

<file path=xl/ctrlProps/ctrlProp83.xml><?xml version="1.0" encoding="utf-8"?>
<formControlPr xmlns="http://schemas.microsoft.com/office/spreadsheetml/2009/9/main" objectType="CheckBox" fmlaLink="$A$186" lockText="1" noThreeD="1"/>
</file>

<file path=xl/ctrlProps/ctrlProp84.xml><?xml version="1.0" encoding="utf-8"?>
<formControlPr xmlns="http://schemas.microsoft.com/office/spreadsheetml/2009/9/main" objectType="CheckBox" fmlaLink="$A$188" lockText="1" noThreeD="1"/>
</file>

<file path=xl/ctrlProps/ctrlProp85.xml><?xml version="1.0" encoding="utf-8"?>
<formControlPr xmlns="http://schemas.microsoft.com/office/spreadsheetml/2009/9/main" objectType="CheckBox" fmlaLink="$A$198" lockText="1" noThreeD="1"/>
</file>

<file path=xl/ctrlProps/ctrlProp86.xml><?xml version="1.0" encoding="utf-8"?>
<formControlPr xmlns="http://schemas.microsoft.com/office/spreadsheetml/2009/9/main" objectType="CheckBox" fmlaLink="$A$199" lockText="1" noThreeD="1"/>
</file>

<file path=xl/ctrlProps/ctrlProp87.xml><?xml version="1.0" encoding="utf-8"?>
<formControlPr xmlns="http://schemas.microsoft.com/office/spreadsheetml/2009/9/main" objectType="CheckBox" fmlaLink="$A$200" lockText="1" noThreeD="1"/>
</file>

<file path=xl/ctrlProps/ctrlProp88.xml><?xml version="1.0" encoding="utf-8"?>
<formControlPr xmlns="http://schemas.microsoft.com/office/spreadsheetml/2009/9/main" objectType="CheckBox" fmlaLink="$A$201" lockText="1" noThreeD="1"/>
</file>

<file path=xl/ctrlProps/ctrlProp89.xml><?xml version="1.0" encoding="utf-8"?>
<formControlPr xmlns="http://schemas.microsoft.com/office/spreadsheetml/2009/9/main" objectType="Radio" firstButton="1" fmlaLink="$A$214" lockText="1"/>
</file>

<file path=xl/ctrlProps/ctrlProp9.xml><?xml version="1.0" encoding="utf-8"?>
<formControlPr xmlns="http://schemas.microsoft.com/office/spreadsheetml/2009/9/main" objectType="CheckBox" fmlaLink="$A$65" lockText="1" noThreeD="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firstButton="1" fmlaLink="$A$239"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2</xdr:col>
          <xdr:colOff>381000</xdr:colOff>
          <xdr:row>35</xdr:row>
          <xdr:rowOff>228600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xdr:row>
          <xdr:rowOff>238125</xdr:rowOff>
        </xdr:from>
        <xdr:to>
          <xdr:col>2</xdr:col>
          <xdr:colOff>361950</xdr:colOff>
          <xdr:row>36</xdr:row>
          <xdr:rowOff>228600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228600</xdr:rowOff>
        </xdr:from>
        <xdr:to>
          <xdr:col>2</xdr:col>
          <xdr:colOff>361950</xdr:colOff>
          <xdr:row>37</xdr:row>
          <xdr:rowOff>228600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28575</xdr:rowOff>
        </xdr:from>
        <xdr:to>
          <xdr:col>2</xdr:col>
          <xdr:colOff>409575</xdr:colOff>
          <xdr:row>42</xdr:row>
          <xdr:rowOff>47625</xdr:rowOff>
        </xdr:to>
        <xdr:sp macro="" textlink="">
          <xdr:nvSpPr>
            <xdr:cNvPr id="1052" name="Group Box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twoCellAnchor>
    <xdr:from>
      <xdr:col>2</xdr:col>
      <xdr:colOff>41413</xdr:colOff>
      <xdr:row>47</xdr:row>
      <xdr:rowOff>66675</xdr:rowOff>
    </xdr:from>
    <xdr:to>
      <xdr:col>15</xdr:col>
      <xdr:colOff>188014</xdr:colOff>
      <xdr:row>49</xdr:row>
      <xdr:rowOff>18283</xdr:rowOff>
    </xdr:to>
    <xdr:sp macro="" textlink="">
      <xdr:nvSpPr>
        <xdr:cNvPr id="34" name="大かっこ 33"/>
        <xdr:cNvSpPr/>
      </xdr:nvSpPr>
      <xdr:spPr>
        <a:xfrm>
          <a:off x="530087" y="6576805"/>
          <a:ext cx="7261362" cy="432000"/>
        </a:xfrm>
        <a:prstGeom prst="bracketPair">
          <a:avLst>
            <a:gd name="adj" fmla="val 131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54000" tIns="0" rIns="54000" bIns="0" numCol="1" spcCol="0" rtlCol="0" fromWordArt="0" anchor="ctr" anchorCtr="0" forceAA="0" compatLnSpc="1">
          <a:prstTxWarp prst="textNoShape">
            <a:avLst/>
          </a:prstTxWarp>
          <a:noAutofit/>
        </a:bodyPr>
        <a:lstStyle/>
        <a:p>
          <a:pPr marL="179705" indent="-179705" algn="just">
            <a:lnSpc>
              <a:spcPts val="1600"/>
            </a:lnSpc>
            <a:spcAft>
              <a:spcPts val="0"/>
            </a:spcAft>
            <a:tabLst>
              <a:tab pos="180340" algn="l"/>
            </a:tabLst>
          </a:pPr>
          <a:r>
            <a:rPr lang="en-US" altLang="ja-JP" sz="1000" kern="100">
              <a:effectLst/>
              <a:latin typeface="+mn-ea"/>
              <a:ea typeface="+mn-ea"/>
              <a:cs typeface="Times New Roman" panose="02020603050405020304" pitchFamily="18" charset="0"/>
            </a:rPr>
            <a:t>※</a:t>
          </a:r>
          <a:r>
            <a:rPr lang="en-US" sz="1000" kern="100">
              <a:effectLst/>
              <a:latin typeface="+mn-ea"/>
              <a:ea typeface="+mn-ea"/>
              <a:cs typeface="Times New Roman" panose="02020603050405020304" pitchFamily="18" charset="0"/>
            </a:rPr>
            <a:t>	</a:t>
          </a:r>
          <a:r>
            <a:rPr lang="ja-JP" altLang="en-US" sz="1000" kern="100">
              <a:effectLst/>
              <a:latin typeface="+mn-ea"/>
              <a:ea typeface="+mn-ea"/>
              <a:cs typeface="Times New Roman" panose="02020603050405020304" pitchFamily="18" charset="0"/>
            </a:rPr>
            <a:t>販売希望事業者とは、超過削減量などのクレジットを保有しており、クレジットの買い手を探している人のこと</a:t>
          </a:r>
        </a:p>
        <a:p>
          <a:pPr marL="179705" indent="-179705" algn="just">
            <a:lnSpc>
              <a:spcPts val="1600"/>
            </a:lnSpc>
            <a:spcAft>
              <a:spcPts val="0"/>
            </a:spcAft>
            <a:tabLst>
              <a:tab pos="180340" algn="l"/>
            </a:tabLst>
          </a:pPr>
          <a:r>
            <a:rPr lang="en-US" altLang="ja-JP" sz="1000" kern="100">
              <a:effectLst/>
              <a:latin typeface="+mn-ea"/>
              <a:ea typeface="+mn-ea"/>
              <a:cs typeface="Times New Roman" panose="02020603050405020304" pitchFamily="18" charset="0"/>
            </a:rPr>
            <a:t>※	</a:t>
          </a:r>
          <a:r>
            <a:rPr lang="ja-JP" altLang="en-US" sz="1000" kern="100">
              <a:effectLst/>
              <a:latin typeface="+mn-ea"/>
              <a:ea typeface="+mn-ea"/>
              <a:cs typeface="Times New Roman" panose="02020603050405020304" pitchFamily="18" charset="0"/>
            </a:rPr>
            <a:t>購入希望事業者とは、削減義務率を達成するためにクレジットを必要としており、クレジットの売り手を探している人</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51</xdr:row>
          <xdr:rowOff>0</xdr:rowOff>
        </xdr:from>
        <xdr:to>
          <xdr:col>2</xdr:col>
          <xdr:colOff>381000</xdr:colOff>
          <xdr:row>51</xdr:row>
          <xdr:rowOff>219075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0</xdr:rowOff>
        </xdr:from>
        <xdr:to>
          <xdr:col>2</xdr:col>
          <xdr:colOff>381000</xdr:colOff>
          <xdr:row>52</xdr:row>
          <xdr:rowOff>219075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0</xdr:rowOff>
        </xdr:from>
        <xdr:to>
          <xdr:col>2</xdr:col>
          <xdr:colOff>381000</xdr:colOff>
          <xdr:row>53</xdr:row>
          <xdr:rowOff>219075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xdr:row>
          <xdr:rowOff>0</xdr:rowOff>
        </xdr:from>
        <xdr:to>
          <xdr:col>2</xdr:col>
          <xdr:colOff>381000</xdr:colOff>
          <xdr:row>54</xdr:row>
          <xdr:rowOff>219075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64</xdr:row>
          <xdr:rowOff>0</xdr:rowOff>
        </xdr:from>
        <xdr:to>
          <xdr:col>2</xdr:col>
          <xdr:colOff>381000</xdr:colOff>
          <xdr:row>64</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69</xdr:row>
          <xdr:rowOff>0</xdr:rowOff>
        </xdr:from>
        <xdr:to>
          <xdr:col>2</xdr:col>
          <xdr:colOff>381000</xdr:colOff>
          <xdr:row>69</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70</xdr:row>
          <xdr:rowOff>0</xdr:rowOff>
        </xdr:from>
        <xdr:to>
          <xdr:col>2</xdr:col>
          <xdr:colOff>381000</xdr:colOff>
          <xdr:row>70</xdr:row>
          <xdr:rowOff>219075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71</xdr:row>
          <xdr:rowOff>0</xdr:rowOff>
        </xdr:from>
        <xdr:to>
          <xdr:col>2</xdr:col>
          <xdr:colOff>381000</xdr:colOff>
          <xdr:row>71</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65</xdr:row>
          <xdr:rowOff>0</xdr:rowOff>
        </xdr:from>
        <xdr:to>
          <xdr:col>2</xdr:col>
          <xdr:colOff>381000</xdr:colOff>
          <xdr:row>65</xdr:row>
          <xdr:rowOff>219075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66</xdr:row>
          <xdr:rowOff>0</xdr:rowOff>
        </xdr:from>
        <xdr:to>
          <xdr:col>2</xdr:col>
          <xdr:colOff>381000</xdr:colOff>
          <xdr:row>66</xdr:row>
          <xdr:rowOff>219075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0</xdr:rowOff>
        </xdr:from>
        <xdr:to>
          <xdr:col>2</xdr:col>
          <xdr:colOff>381000</xdr:colOff>
          <xdr:row>67</xdr:row>
          <xdr:rowOff>219075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68</xdr:row>
          <xdr:rowOff>0</xdr:rowOff>
        </xdr:from>
        <xdr:to>
          <xdr:col>2</xdr:col>
          <xdr:colOff>381000</xdr:colOff>
          <xdr:row>68</xdr:row>
          <xdr:rowOff>219075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77</xdr:row>
      <xdr:rowOff>240195</xdr:rowOff>
    </xdr:from>
    <xdr:to>
      <xdr:col>15</xdr:col>
      <xdr:colOff>124239</xdr:colOff>
      <xdr:row>80</xdr:row>
      <xdr:rowOff>0</xdr:rowOff>
    </xdr:to>
    <xdr:sp macro="" textlink="">
      <xdr:nvSpPr>
        <xdr:cNvPr id="129" name="大かっこ 128"/>
        <xdr:cNvSpPr/>
      </xdr:nvSpPr>
      <xdr:spPr>
        <a:xfrm>
          <a:off x="495300" y="41883495"/>
          <a:ext cx="9287289" cy="474180"/>
        </a:xfrm>
        <a:prstGeom prst="bracketPair">
          <a:avLst>
            <a:gd name="adj" fmla="val 131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54000" tIns="0" rIns="54000" bIns="0" numCol="1" spcCol="0" rtlCol="0" fromWordArt="0" anchor="ctr" anchorCtr="0" forceAA="0" compatLnSpc="1">
          <a:prstTxWarp prst="textNoShape">
            <a:avLst/>
          </a:prstTxWarp>
          <a:noAutofit/>
        </a:bodyPr>
        <a:lstStyle/>
        <a:p>
          <a:pPr marL="179705" indent="-179705" algn="just">
            <a:lnSpc>
              <a:spcPts val="1600"/>
            </a:lnSpc>
            <a:spcAft>
              <a:spcPts val="0"/>
            </a:spcAft>
            <a:tabLst>
              <a:tab pos="180340" algn="l"/>
            </a:tabLst>
          </a:pPr>
          <a:r>
            <a:rPr lang="en-US" altLang="ja-JP" sz="1000" kern="100">
              <a:effectLst/>
              <a:latin typeface="+mn-ea"/>
              <a:ea typeface="+mn-ea"/>
              <a:cs typeface="Times New Roman" panose="02020603050405020304" pitchFamily="18" charset="0"/>
            </a:rPr>
            <a:t>※</a:t>
          </a:r>
          <a:r>
            <a:rPr lang="en-US" sz="1000" kern="100">
              <a:effectLst/>
              <a:latin typeface="+mn-ea"/>
              <a:ea typeface="+mn-ea"/>
              <a:cs typeface="Times New Roman" panose="02020603050405020304" pitchFamily="18" charset="0"/>
            </a:rPr>
            <a:t>	</a:t>
          </a:r>
          <a:r>
            <a:rPr lang="ja-JP" altLang="en-US" sz="1000" kern="100">
              <a:effectLst/>
              <a:latin typeface="+mn-ea"/>
              <a:ea typeface="+mn-ea"/>
              <a:cs typeface="Times New Roman" panose="02020603050405020304" pitchFamily="18" charset="0"/>
            </a:rPr>
            <a:t>本設問における排出量取引とは、削減量口座簿上（総量削減義務と排出量取引システム）において、クレジット等を記録、振替（取得と移転）、抹消することを指します。</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82</xdr:row>
          <xdr:rowOff>0</xdr:rowOff>
        </xdr:from>
        <xdr:to>
          <xdr:col>2</xdr:col>
          <xdr:colOff>381000</xdr:colOff>
          <xdr:row>82</xdr:row>
          <xdr:rowOff>219075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83</xdr:row>
          <xdr:rowOff>0</xdr:rowOff>
        </xdr:from>
        <xdr:to>
          <xdr:col>2</xdr:col>
          <xdr:colOff>381000</xdr:colOff>
          <xdr:row>83</xdr:row>
          <xdr:rowOff>219075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0</xdr:rowOff>
        </xdr:from>
        <xdr:to>
          <xdr:col>2</xdr:col>
          <xdr:colOff>381000</xdr:colOff>
          <xdr:row>84</xdr:row>
          <xdr:rowOff>219075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88</xdr:row>
          <xdr:rowOff>0</xdr:rowOff>
        </xdr:from>
        <xdr:to>
          <xdr:col>2</xdr:col>
          <xdr:colOff>381000</xdr:colOff>
          <xdr:row>88</xdr:row>
          <xdr:rowOff>219075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85</xdr:row>
          <xdr:rowOff>0</xdr:rowOff>
        </xdr:from>
        <xdr:to>
          <xdr:col>2</xdr:col>
          <xdr:colOff>381000</xdr:colOff>
          <xdr:row>85</xdr:row>
          <xdr:rowOff>219075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0</xdr:rowOff>
        </xdr:from>
        <xdr:to>
          <xdr:col>2</xdr:col>
          <xdr:colOff>381000</xdr:colOff>
          <xdr:row>86</xdr:row>
          <xdr:rowOff>219075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0</xdr:rowOff>
        </xdr:from>
        <xdr:to>
          <xdr:col>2</xdr:col>
          <xdr:colOff>381000</xdr:colOff>
          <xdr:row>87</xdr:row>
          <xdr:rowOff>219075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103</xdr:row>
          <xdr:rowOff>0</xdr:rowOff>
        </xdr:from>
        <xdr:to>
          <xdr:col>2</xdr:col>
          <xdr:colOff>381000</xdr:colOff>
          <xdr:row>103</xdr:row>
          <xdr:rowOff>219075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105</xdr:row>
          <xdr:rowOff>0</xdr:rowOff>
        </xdr:from>
        <xdr:to>
          <xdr:col>2</xdr:col>
          <xdr:colOff>381000</xdr:colOff>
          <xdr:row>105</xdr:row>
          <xdr:rowOff>219075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107</xdr:row>
          <xdr:rowOff>0</xdr:rowOff>
        </xdr:from>
        <xdr:to>
          <xdr:col>2</xdr:col>
          <xdr:colOff>381000</xdr:colOff>
          <xdr:row>107</xdr:row>
          <xdr:rowOff>219075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113</xdr:row>
          <xdr:rowOff>0</xdr:rowOff>
        </xdr:from>
        <xdr:to>
          <xdr:col>2</xdr:col>
          <xdr:colOff>381000</xdr:colOff>
          <xdr:row>113</xdr:row>
          <xdr:rowOff>219075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114</xdr:row>
          <xdr:rowOff>0</xdr:rowOff>
        </xdr:from>
        <xdr:to>
          <xdr:col>2</xdr:col>
          <xdr:colOff>381000</xdr:colOff>
          <xdr:row>114</xdr:row>
          <xdr:rowOff>219075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115</xdr:row>
          <xdr:rowOff>0</xdr:rowOff>
        </xdr:from>
        <xdr:to>
          <xdr:col>2</xdr:col>
          <xdr:colOff>381000</xdr:colOff>
          <xdr:row>115</xdr:row>
          <xdr:rowOff>219075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118</xdr:row>
          <xdr:rowOff>0</xdr:rowOff>
        </xdr:from>
        <xdr:to>
          <xdr:col>2</xdr:col>
          <xdr:colOff>381000</xdr:colOff>
          <xdr:row>118</xdr:row>
          <xdr:rowOff>219075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120</xdr:row>
          <xdr:rowOff>0</xdr:rowOff>
        </xdr:from>
        <xdr:to>
          <xdr:col>2</xdr:col>
          <xdr:colOff>381000</xdr:colOff>
          <xdr:row>120</xdr:row>
          <xdr:rowOff>219075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116</xdr:row>
          <xdr:rowOff>0</xdr:rowOff>
        </xdr:from>
        <xdr:to>
          <xdr:col>2</xdr:col>
          <xdr:colOff>381000</xdr:colOff>
          <xdr:row>116</xdr:row>
          <xdr:rowOff>219075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117</xdr:row>
          <xdr:rowOff>0</xdr:rowOff>
        </xdr:from>
        <xdr:to>
          <xdr:col>2</xdr:col>
          <xdr:colOff>381000</xdr:colOff>
          <xdr:row>117</xdr:row>
          <xdr:rowOff>219075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126</xdr:row>
          <xdr:rowOff>0</xdr:rowOff>
        </xdr:from>
        <xdr:to>
          <xdr:col>2</xdr:col>
          <xdr:colOff>381000</xdr:colOff>
          <xdr:row>126</xdr:row>
          <xdr:rowOff>219075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127</xdr:row>
          <xdr:rowOff>0</xdr:rowOff>
        </xdr:from>
        <xdr:to>
          <xdr:col>2</xdr:col>
          <xdr:colOff>381000</xdr:colOff>
          <xdr:row>127</xdr:row>
          <xdr:rowOff>219075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128</xdr:row>
          <xdr:rowOff>0</xdr:rowOff>
        </xdr:from>
        <xdr:to>
          <xdr:col>2</xdr:col>
          <xdr:colOff>381000</xdr:colOff>
          <xdr:row>128</xdr:row>
          <xdr:rowOff>219075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129</xdr:row>
          <xdr:rowOff>0</xdr:rowOff>
        </xdr:from>
        <xdr:to>
          <xdr:col>2</xdr:col>
          <xdr:colOff>381000</xdr:colOff>
          <xdr:row>129</xdr:row>
          <xdr:rowOff>219075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130</xdr:row>
          <xdr:rowOff>0</xdr:rowOff>
        </xdr:from>
        <xdr:to>
          <xdr:col>2</xdr:col>
          <xdr:colOff>381000</xdr:colOff>
          <xdr:row>130</xdr:row>
          <xdr:rowOff>219075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163</xdr:row>
          <xdr:rowOff>38100</xdr:rowOff>
        </xdr:from>
        <xdr:to>
          <xdr:col>7</xdr:col>
          <xdr:colOff>495300</xdr:colOff>
          <xdr:row>163</xdr:row>
          <xdr:rowOff>266700</xdr:rowOff>
        </xdr:to>
        <xdr:sp macro="" textlink="">
          <xdr:nvSpPr>
            <xdr:cNvPr id="1198" name="Option Button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163</xdr:row>
          <xdr:rowOff>38100</xdr:rowOff>
        </xdr:from>
        <xdr:to>
          <xdr:col>8</xdr:col>
          <xdr:colOff>504825</xdr:colOff>
          <xdr:row>163</xdr:row>
          <xdr:rowOff>266700</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163</xdr:row>
          <xdr:rowOff>38100</xdr:rowOff>
        </xdr:from>
        <xdr:to>
          <xdr:col>9</xdr:col>
          <xdr:colOff>504825</xdr:colOff>
          <xdr:row>163</xdr:row>
          <xdr:rowOff>266700</xdr:rowOff>
        </xdr:to>
        <xdr:sp macro="" textlink="">
          <xdr:nvSpPr>
            <xdr:cNvPr id="1200" name="Option Button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163</xdr:row>
          <xdr:rowOff>38100</xdr:rowOff>
        </xdr:from>
        <xdr:to>
          <xdr:col>10</xdr:col>
          <xdr:colOff>514350</xdr:colOff>
          <xdr:row>163</xdr:row>
          <xdr:rowOff>266700</xdr:rowOff>
        </xdr:to>
        <xdr:sp macro="" textlink="">
          <xdr:nvSpPr>
            <xdr:cNvPr id="1201" name="Option Button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163</xdr:row>
          <xdr:rowOff>38100</xdr:rowOff>
        </xdr:from>
        <xdr:to>
          <xdr:col>11</xdr:col>
          <xdr:colOff>514350</xdr:colOff>
          <xdr:row>163</xdr:row>
          <xdr:rowOff>266700</xdr:rowOff>
        </xdr:to>
        <xdr:sp macro="" textlink="">
          <xdr:nvSpPr>
            <xdr:cNvPr id="1202" name="Option Button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163</xdr:row>
          <xdr:rowOff>38100</xdr:rowOff>
        </xdr:from>
        <xdr:to>
          <xdr:col>12</xdr:col>
          <xdr:colOff>514350</xdr:colOff>
          <xdr:row>163</xdr:row>
          <xdr:rowOff>266700</xdr:rowOff>
        </xdr:to>
        <xdr:sp macro="" textlink="">
          <xdr:nvSpPr>
            <xdr:cNvPr id="1203" name="Option Button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163</xdr:row>
          <xdr:rowOff>38100</xdr:rowOff>
        </xdr:from>
        <xdr:to>
          <xdr:col>13</xdr:col>
          <xdr:colOff>504825</xdr:colOff>
          <xdr:row>163</xdr:row>
          <xdr:rowOff>266700</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164</xdr:row>
          <xdr:rowOff>47625</xdr:rowOff>
        </xdr:from>
        <xdr:to>
          <xdr:col>7</xdr:col>
          <xdr:colOff>495300</xdr:colOff>
          <xdr:row>164</xdr:row>
          <xdr:rowOff>276225</xdr:rowOff>
        </xdr:to>
        <xdr:sp macro="" textlink="">
          <xdr:nvSpPr>
            <xdr:cNvPr id="1206" name="Option Button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164</xdr:row>
          <xdr:rowOff>47625</xdr:rowOff>
        </xdr:from>
        <xdr:to>
          <xdr:col>8</xdr:col>
          <xdr:colOff>504825</xdr:colOff>
          <xdr:row>164</xdr:row>
          <xdr:rowOff>276225</xdr:rowOff>
        </xdr:to>
        <xdr:sp macro="" textlink="">
          <xdr:nvSpPr>
            <xdr:cNvPr id="1207" name="Option Button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164</xdr:row>
          <xdr:rowOff>47625</xdr:rowOff>
        </xdr:from>
        <xdr:to>
          <xdr:col>9</xdr:col>
          <xdr:colOff>504825</xdr:colOff>
          <xdr:row>164</xdr:row>
          <xdr:rowOff>276225</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164</xdr:row>
          <xdr:rowOff>47625</xdr:rowOff>
        </xdr:from>
        <xdr:to>
          <xdr:col>10</xdr:col>
          <xdr:colOff>514350</xdr:colOff>
          <xdr:row>164</xdr:row>
          <xdr:rowOff>276225</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164</xdr:row>
          <xdr:rowOff>47625</xdr:rowOff>
        </xdr:from>
        <xdr:to>
          <xdr:col>11</xdr:col>
          <xdr:colOff>514350</xdr:colOff>
          <xdr:row>164</xdr:row>
          <xdr:rowOff>276225</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164</xdr:row>
          <xdr:rowOff>47625</xdr:rowOff>
        </xdr:from>
        <xdr:to>
          <xdr:col>12</xdr:col>
          <xdr:colOff>514350</xdr:colOff>
          <xdr:row>164</xdr:row>
          <xdr:rowOff>276225</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164</xdr:row>
          <xdr:rowOff>47625</xdr:rowOff>
        </xdr:from>
        <xdr:to>
          <xdr:col>13</xdr:col>
          <xdr:colOff>504825</xdr:colOff>
          <xdr:row>164</xdr:row>
          <xdr:rowOff>276225</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165</xdr:row>
          <xdr:rowOff>47625</xdr:rowOff>
        </xdr:from>
        <xdr:to>
          <xdr:col>7</xdr:col>
          <xdr:colOff>495300</xdr:colOff>
          <xdr:row>165</xdr:row>
          <xdr:rowOff>295275</xdr:rowOff>
        </xdr:to>
        <xdr:sp macro="" textlink="">
          <xdr:nvSpPr>
            <xdr:cNvPr id="1215" name="Option Button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165</xdr:row>
          <xdr:rowOff>47625</xdr:rowOff>
        </xdr:from>
        <xdr:to>
          <xdr:col>8</xdr:col>
          <xdr:colOff>504825</xdr:colOff>
          <xdr:row>165</xdr:row>
          <xdr:rowOff>295275</xdr:rowOff>
        </xdr:to>
        <xdr:sp macro="" textlink="">
          <xdr:nvSpPr>
            <xdr:cNvPr id="1216" name="Option Button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165</xdr:row>
          <xdr:rowOff>47625</xdr:rowOff>
        </xdr:from>
        <xdr:to>
          <xdr:col>9</xdr:col>
          <xdr:colOff>504825</xdr:colOff>
          <xdr:row>165</xdr:row>
          <xdr:rowOff>295275</xdr:rowOff>
        </xdr:to>
        <xdr:sp macro="" textlink="">
          <xdr:nvSpPr>
            <xdr:cNvPr id="1217" name="Option Button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165</xdr:row>
          <xdr:rowOff>47625</xdr:rowOff>
        </xdr:from>
        <xdr:to>
          <xdr:col>10</xdr:col>
          <xdr:colOff>514350</xdr:colOff>
          <xdr:row>165</xdr:row>
          <xdr:rowOff>295275</xdr:rowOff>
        </xdr:to>
        <xdr:sp macro="" textlink="">
          <xdr:nvSpPr>
            <xdr:cNvPr id="1218" name="Option Button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165</xdr:row>
          <xdr:rowOff>47625</xdr:rowOff>
        </xdr:from>
        <xdr:to>
          <xdr:col>11</xdr:col>
          <xdr:colOff>514350</xdr:colOff>
          <xdr:row>165</xdr:row>
          <xdr:rowOff>295275</xdr:rowOff>
        </xdr:to>
        <xdr:sp macro="" textlink="">
          <xdr:nvSpPr>
            <xdr:cNvPr id="1219" name="Option Button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165</xdr:row>
          <xdr:rowOff>47625</xdr:rowOff>
        </xdr:from>
        <xdr:to>
          <xdr:col>12</xdr:col>
          <xdr:colOff>514350</xdr:colOff>
          <xdr:row>165</xdr:row>
          <xdr:rowOff>295275</xdr:rowOff>
        </xdr:to>
        <xdr:sp macro="" textlink="">
          <xdr:nvSpPr>
            <xdr:cNvPr id="1220" name="Option Button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165</xdr:row>
          <xdr:rowOff>47625</xdr:rowOff>
        </xdr:from>
        <xdr:to>
          <xdr:col>13</xdr:col>
          <xdr:colOff>504825</xdr:colOff>
          <xdr:row>165</xdr:row>
          <xdr:rowOff>295275</xdr:rowOff>
        </xdr:to>
        <xdr:sp macro="" textlink="">
          <xdr:nvSpPr>
            <xdr:cNvPr id="1221" name="Option Button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166</xdr:row>
          <xdr:rowOff>47625</xdr:rowOff>
        </xdr:from>
        <xdr:to>
          <xdr:col>7</xdr:col>
          <xdr:colOff>495300</xdr:colOff>
          <xdr:row>166</xdr:row>
          <xdr:rowOff>295275</xdr:rowOff>
        </xdr:to>
        <xdr:sp macro="" textlink="">
          <xdr:nvSpPr>
            <xdr:cNvPr id="1223" name="Option Button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166</xdr:row>
          <xdr:rowOff>47625</xdr:rowOff>
        </xdr:from>
        <xdr:to>
          <xdr:col>8</xdr:col>
          <xdr:colOff>504825</xdr:colOff>
          <xdr:row>166</xdr:row>
          <xdr:rowOff>295275</xdr:rowOff>
        </xdr:to>
        <xdr:sp macro="" textlink="">
          <xdr:nvSpPr>
            <xdr:cNvPr id="1224" name="Option Button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166</xdr:row>
          <xdr:rowOff>47625</xdr:rowOff>
        </xdr:from>
        <xdr:to>
          <xdr:col>9</xdr:col>
          <xdr:colOff>504825</xdr:colOff>
          <xdr:row>166</xdr:row>
          <xdr:rowOff>295275</xdr:rowOff>
        </xdr:to>
        <xdr:sp macro="" textlink="">
          <xdr:nvSpPr>
            <xdr:cNvPr id="1225" name="Option Button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166</xdr:row>
          <xdr:rowOff>47625</xdr:rowOff>
        </xdr:from>
        <xdr:to>
          <xdr:col>10</xdr:col>
          <xdr:colOff>514350</xdr:colOff>
          <xdr:row>166</xdr:row>
          <xdr:rowOff>295275</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166</xdr:row>
          <xdr:rowOff>47625</xdr:rowOff>
        </xdr:from>
        <xdr:to>
          <xdr:col>11</xdr:col>
          <xdr:colOff>514350</xdr:colOff>
          <xdr:row>166</xdr:row>
          <xdr:rowOff>295275</xdr:rowOff>
        </xdr:to>
        <xdr:sp macro="" textlink="">
          <xdr:nvSpPr>
            <xdr:cNvPr id="1227" name="Option Button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166</xdr:row>
          <xdr:rowOff>47625</xdr:rowOff>
        </xdr:from>
        <xdr:to>
          <xdr:col>12</xdr:col>
          <xdr:colOff>514350</xdr:colOff>
          <xdr:row>166</xdr:row>
          <xdr:rowOff>295275</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166</xdr:row>
          <xdr:rowOff>47625</xdr:rowOff>
        </xdr:from>
        <xdr:to>
          <xdr:col>13</xdr:col>
          <xdr:colOff>504825</xdr:colOff>
          <xdr:row>166</xdr:row>
          <xdr:rowOff>295275</xdr:rowOff>
        </xdr:to>
        <xdr:sp macro="" textlink="">
          <xdr:nvSpPr>
            <xdr:cNvPr id="1229" name="Option Button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167</xdr:row>
          <xdr:rowOff>47625</xdr:rowOff>
        </xdr:from>
        <xdr:to>
          <xdr:col>7</xdr:col>
          <xdr:colOff>495300</xdr:colOff>
          <xdr:row>168</xdr:row>
          <xdr:rowOff>0</xdr:rowOff>
        </xdr:to>
        <xdr:sp macro="" textlink="">
          <xdr:nvSpPr>
            <xdr:cNvPr id="1231" name="Option Button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167</xdr:row>
          <xdr:rowOff>47625</xdr:rowOff>
        </xdr:from>
        <xdr:to>
          <xdr:col>8</xdr:col>
          <xdr:colOff>504825</xdr:colOff>
          <xdr:row>168</xdr:row>
          <xdr:rowOff>0</xdr:rowOff>
        </xdr:to>
        <xdr:sp macro="" textlink="">
          <xdr:nvSpPr>
            <xdr:cNvPr id="1232" name="Option Button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167</xdr:row>
          <xdr:rowOff>47625</xdr:rowOff>
        </xdr:from>
        <xdr:to>
          <xdr:col>9</xdr:col>
          <xdr:colOff>504825</xdr:colOff>
          <xdr:row>168</xdr:row>
          <xdr:rowOff>0</xdr:rowOff>
        </xdr:to>
        <xdr:sp macro="" textlink="">
          <xdr:nvSpPr>
            <xdr:cNvPr id="1233" name="Option Button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167</xdr:row>
          <xdr:rowOff>47625</xdr:rowOff>
        </xdr:from>
        <xdr:to>
          <xdr:col>10</xdr:col>
          <xdr:colOff>514350</xdr:colOff>
          <xdr:row>168</xdr:row>
          <xdr:rowOff>0</xdr:rowOff>
        </xdr:to>
        <xdr:sp macro="" textlink="">
          <xdr:nvSpPr>
            <xdr:cNvPr id="1234" name="Option Button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167</xdr:row>
          <xdr:rowOff>47625</xdr:rowOff>
        </xdr:from>
        <xdr:to>
          <xdr:col>11</xdr:col>
          <xdr:colOff>514350</xdr:colOff>
          <xdr:row>168</xdr:row>
          <xdr:rowOff>0</xdr:rowOff>
        </xdr:to>
        <xdr:sp macro="" textlink="">
          <xdr:nvSpPr>
            <xdr:cNvPr id="1235" name="Option Button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167</xdr:row>
          <xdr:rowOff>47625</xdr:rowOff>
        </xdr:from>
        <xdr:to>
          <xdr:col>12</xdr:col>
          <xdr:colOff>514350</xdr:colOff>
          <xdr:row>168</xdr:row>
          <xdr:rowOff>0</xdr:rowOff>
        </xdr:to>
        <xdr:sp macro="" textlink="">
          <xdr:nvSpPr>
            <xdr:cNvPr id="1236" name="Option Button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167</xdr:row>
          <xdr:rowOff>47625</xdr:rowOff>
        </xdr:from>
        <xdr:to>
          <xdr:col>13</xdr:col>
          <xdr:colOff>504825</xdr:colOff>
          <xdr:row>168</xdr:row>
          <xdr:rowOff>0</xdr:rowOff>
        </xdr:to>
        <xdr:sp macro="" textlink="">
          <xdr:nvSpPr>
            <xdr:cNvPr id="1237" name="Option Button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168</xdr:row>
          <xdr:rowOff>104775</xdr:rowOff>
        </xdr:from>
        <xdr:to>
          <xdr:col>7</xdr:col>
          <xdr:colOff>495300</xdr:colOff>
          <xdr:row>168</xdr:row>
          <xdr:rowOff>352425</xdr:rowOff>
        </xdr:to>
        <xdr:sp macro="" textlink="">
          <xdr:nvSpPr>
            <xdr:cNvPr id="1239" name="Option Button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168</xdr:row>
          <xdr:rowOff>104775</xdr:rowOff>
        </xdr:from>
        <xdr:to>
          <xdr:col>8</xdr:col>
          <xdr:colOff>504825</xdr:colOff>
          <xdr:row>168</xdr:row>
          <xdr:rowOff>352425</xdr:rowOff>
        </xdr:to>
        <xdr:sp macro="" textlink="">
          <xdr:nvSpPr>
            <xdr:cNvPr id="1240" name="Option Button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168</xdr:row>
          <xdr:rowOff>104775</xdr:rowOff>
        </xdr:from>
        <xdr:to>
          <xdr:col>9</xdr:col>
          <xdr:colOff>504825</xdr:colOff>
          <xdr:row>168</xdr:row>
          <xdr:rowOff>352425</xdr:rowOff>
        </xdr:to>
        <xdr:sp macro="" textlink="">
          <xdr:nvSpPr>
            <xdr:cNvPr id="1241" name="Option Button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168</xdr:row>
          <xdr:rowOff>104775</xdr:rowOff>
        </xdr:from>
        <xdr:to>
          <xdr:col>10</xdr:col>
          <xdr:colOff>514350</xdr:colOff>
          <xdr:row>168</xdr:row>
          <xdr:rowOff>352425</xdr:rowOff>
        </xdr:to>
        <xdr:sp macro="" textlink="">
          <xdr:nvSpPr>
            <xdr:cNvPr id="1242" name="Option Button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168</xdr:row>
          <xdr:rowOff>104775</xdr:rowOff>
        </xdr:from>
        <xdr:to>
          <xdr:col>11</xdr:col>
          <xdr:colOff>514350</xdr:colOff>
          <xdr:row>168</xdr:row>
          <xdr:rowOff>352425</xdr:rowOff>
        </xdr:to>
        <xdr:sp macro="" textlink="">
          <xdr:nvSpPr>
            <xdr:cNvPr id="1243" name="Option Button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177</xdr:row>
          <xdr:rowOff>0</xdr:rowOff>
        </xdr:from>
        <xdr:to>
          <xdr:col>2</xdr:col>
          <xdr:colOff>381000</xdr:colOff>
          <xdr:row>177</xdr:row>
          <xdr:rowOff>219075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179</xdr:row>
          <xdr:rowOff>0</xdr:rowOff>
        </xdr:from>
        <xdr:to>
          <xdr:col>2</xdr:col>
          <xdr:colOff>381000</xdr:colOff>
          <xdr:row>179</xdr:row>
          <xdr:rowOff>219075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181</xdr:row>
          <xdr:rowOff>0</xdr:rowOff>
        </xdr:from>
        <xdr:to>
          <xdr:col>2</xdr:col>
          <xdr:colOff>381000</xdr:colOff>
          <xdr:row>181</xdr:row>
          <xdr:rowOff>219075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183</xdr:row>
          <xdr:rowOff>0</xdr:rowOff>
        </xdr:from>
        <xdr:to>
          <xdr:col>2</xdr:col>
          <xdr:colOff>381000</xdr:colOff>
          <xdr:row>183</xdr:row>
          <xdr:rowOff>219075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185</xdr:row>
          <xdr:rowOff>0</xdr:rowOff>
        </xdr:from>
        <xdr:to>
          <xdr:col>2</xdr:col>
          <xdr:colOff>381000</xdr:colOff>
          <xdr:row>185</xdr:row>
          <xdr:rowOff>219075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187</xdr:row>
          <xdr:rowOff>0</xdr:rowOff>
        </xdr:from>
        <xdr:to>
          <xdr:col>2</xdr:col>
          <xdr:colOff>381000</xdr:colOff>
          <xdr:row>187</xdr:row>
          <xdr:rowOff>219075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197</xdr:row>
          <xdr:rowOff>0</xdr:rowOff>
        </xdr:from>
        <xdr:to>
          <xdr:col>2</xdr:col>
          <xdr:colOff>381000</xdr:colOff>
          <xdr:row>197</xdr:row>
          <xdr:rowOff>219075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198</xdr:row>
          <xdr:rowOff>0</xdr:rowOff>
        </xdr:from>
        <xdr:to>
          <xdr:col>2</xdr:col>
          <xdr:colOff>381000</xdr:colOff>
          <xdr:row>198</xdr:row>
          <xdr:rowOff>219075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199</xdr:row>
          <xdr:rowOff>0</xdr:rowOff>
        </xdr:from>
        <xdr:to>
          <xdr:col>2</xdr:col>
          <xdr:colOff>381000</xdr:colOff>
          <xdr:row>199</xdr:row>
          <xdr:rowOff>219075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200</xdr:row>
          <xdr:rowOff>0</xdr:rowOff>
        </xdr:from>
        <xdr:to>
          <xdr:col>2</xdr:col>
          <xdr:colOff>381000</xdr:colOff>
          <xdr:row>200</xdr:row>
          <xdr:rowOff>219075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213</xdr:row>
          <xdr:rowOff>19050</xdr:rowOff>
        </xdr:from>
        <xdr:to>
          <xdr:col>2</xdr:col>
          <xdr:colOff>371475</xdr:colOff>
          <xdr:row>213</xdr:row>
          <xdr:rowOff>200025</xdr:rowOff>
        </xdr:to>
        <xdr:sp macro="" textlink="">
          <xdr:nvSpPr>
            <xdr:cNvPr id="1260" name="Option Button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213</xdr:row>
          <xdr:rowOff>228600</xdr:rowOff>
        </xdr:from>
        <xdr:to>
          <xdr:col>2</xdr:col>
          <xdr:colOff>381000</xdr:colOff>
          <xdr:row>214</xdr:row>
          <xdr:rowOff>219075</xdr:rowOff>
        </xdr:to>
        <xdr:sp macro="" textlink="">
          <xdr:nvSpPr>
            <xdr:cNvPr id="1261" name="Option Button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214</xdr:row>
          <xdr:rowOff>209550</xdr:rowOff>
        </xdr:from>
        <xdr:to>
          <xdr:col>2</xdr:col>
          <xdr:colOff>371475</xdr:colOff>
          <xdr:row>215</xdr:row>
          <xdr:rowOff>219075</xdr:rowOff>
        </xdr:to>
        <xdr:sp macro="" textlink="">
          <xdr:nvSpPr>
            <xdr:cNvPr id="1262" name="Option Button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212</xdr:row>
          <xdr:rowOff>57150</xdr:rowOff>
        </xdr:from>
        <xdr:to>
          <xdr:col>2</xdr:col>
          <xdr:colOff>428625</xdr:colOff>
          <xdr:row>217</xdr:row>
          <xdr:rowOff>66675</xdr:rowOff>
        </xdr:to>
        <xdr:sp macro="" textlink="">
          <xdr:nvSpPr>
            <xdr:cNvPr id="1263" name="Group Box 239" hidden="1">
              <a:extLst>
                <a:ext uri="{63B3BB69-23CF-44E3-9099-C40C66FF867C}">
                  <a14:compatExt spid="_x0000_s1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215</xdr:row>
          <xdr:rowOff>209550</xdr:rowOff>
        </xdr:from>
        <xdr:to>
          <xdr:col>2</xdr:col>
          <xdr:colOff>371475</xdr:colOff>
          <xdr:row>216</xdr:row>
          <xdr:rowOff>219075</xdr:rowOff>
        </xdr:to>
        <xdr:sp macro="" textlink="">
          <xdr:nvSpPr>
            <xdr:cNvPr id="1264" name="Option Button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238</xdr:row>
          <xdr:rowOff>0</xdr:rowOff>
        </xdr:from>
        <xdr:to>
          <xdr:col>2</xdr:col>
          <xdr:colOff>371475</xdr:colOff>
          <xdr:row>238</xdr:row>
          <xdr:rowOff>209550</xdr:rowOff>
        </xdr:to>
        <xdr:sp macro="" textlink="">
          <xdr:nvSpPr>
            <xdr:cNvPr id="1265" name="Option Button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238</xdr:row>
          <xdr:rowOff>228600</xdr:rowOff>
        </xdr:from>
        <xdr:to>
          <xdr:col>2</xdr:col>
          <xdr:colOff>381000</xdr:colOff>
          <xdr:row>239</xdr:row>
          <xdr:rowOff>219075</xdr:rowOff>
        </xdr:to>
        <xdr:sp macro="" textlink="">
          <xdr:nvSpPr>
            <xdr:cNvPr id="1266" name="Option Button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239</xdr:row>
          <xdr:rowOff>209550</xdr:rowOff>
        </xdr:from>
        <xdr:to>
          <xdr:col>2</xdr:col>
          <xdr:colOff>371475</xdr:colOff>
          <xdr:row>240</xdr:row>
          <xdr:rowOff>219075</xdr:rowOff>
        </xdr:to>
        <xdr:sp macro="" textlink="">
          <xdr:nvSpPr>
            <xdr:cNvPr id="1267" name="Option Button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237</xdr:row>
          <xdr:rowOff>57150</xdr:rowOff>
        </xdr:from>
        <xdr:to>
          <xdr:col>2</xdr:col>
          <xdr:colOff>428625</xdr:colOff>
          <xdr:row>242</xdr:row>
          <xdr:rowOff>285750</xdr:rowOff>
        </xdr:to>
        <xdr:sp macro="" textlink="">
          <xdr:nvSpPr>
            <xdr:cNvPr id="1268" name="Group Box 244" hidden="1">
              <a:extLst>
                <a:ext uri="{63B3BB69-23CF-44E3-9099-C40C66FF867C}">
                  <a14:compatExt spid="_x0000_s12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240</xdr:row>
          <xdr:rowOff>209550</xdr:rowOff>
        </xdr:from>
        <xdr:to>
          <xdr:col>2</xdr:col>
          <xdr:colOff>371475</xdr:colOff>
          <xdr:row>241</xdr:row>
          <xdr:rowOff>219075</xdr:rowOff>
        </xdr:to>
        <xdr:sp macro="" textlink="">
          <xdr:nvSpPr>
            <xdr:cNvPr id="1269" name="Option Button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241</xdr:row>
          <xdr:rowOff>209550</xdr:rowOff>
        </xdr:from>
        <xdr:to>
          <xdr:col>2</xdr:col>
          <xdr:colOff>371475</xdr:colOff>
          <xdr:row>242</xdr:row>
          <xdr:rowOff>219075</xdr:rowOff>
        </xdr:to>
        <xdr:sp macro="" textlink="">
          <xdr:nvSpPr>
            <xdr:cNvPr id="1270" name="Option Button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248</xdr:row>
          <xdr:rowOff>0</xdr:rowOff>
        </xdr:from>
        <xdr:to>
          <xdr:col>2</xdr:col>
          <xdr:colOff>381000</xdr:colOff>
          <xdr:row>248</xdr:row>
          <xdr:rowOff>219075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249</xdr:row>
          <xdr:rowOff>0</xdr:rowOff>
        </xdr:from>
        <xdr:to>
          <xdr:col>2</xdr:col>
          <xdr:colOff>381000</xdr:colOff>
          <xdr:row>249</xdr:row>
          <xdr:rowOff>219075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250</xdr:row>
          <xdr:rowOff>0</xdr:rowOff>
        </xdr:from>
        <xdr:to>
          <xdr:col>2</xdr:col>
          <xdr:colOff>381000</xdr:colOff>
          <xdr:row>250</xdr:row>
          <xdr:rowOff>219075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251</xdr:row>
          <xdr:rowOff>0</xdr:rowOff>
        </xdr:from>
        <xdr:to>
          <xdr:col>2</xdr:col>
          <xdr:colOff>381000</xdr:colOff>
          <xdr:row>251</xdr:row>
          <xdr:rowOff>219075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252</xdr:row>
          <xdr:rowOff>0</xdr:rowOff>
        </xdr:from>
        <xdr:to>
          <xdr:col>2</xdr:col>
          <xdr:colOff>381000</xdr:colOff>
          <xdr:row>252</xdr:row>
          <xdr:rowOff>219075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253</xdr:row>
          <xdr:rowOff>0</xdr:rowOff>
        </xdr:from>
        <xdr:to>
          <xdr:col>2</xdr:col>
          <xdr:colOff>381000</xdr:colOff>
          <xdr:row>253</xdr:row>
          <xdr:rowOff>219075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219075</xdr:rowOff>
        </xdr:from>
        <xdr:to>
          <xdr:col>2</xdr:col>
          <xdr:colOff>361950</xdr:colOff>
          <xdr:row>38</xdr:row>
          <xdr:rowOff>219075</xdr:rowOff>
        </xdr:to>
        <xdr:sp macro="" textlink="">
          <xdr:nvSpPr>
            <xdr:cNvPr id="1360" name="Option Button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228600</xdr:rowOff>
        </xdr:from>
        <xdr:to>
          <xdr:col>2</xdr:col>
          <xdr:colOff>361950</xdr:colOff>
          <xdr:row>39</xdr:row>
          <xdr:rowOff>228600</xdr:rowOff>
        </xdr:to>
        <xdr:sp macro="" textlink="">
          <xdr:nvSpPr>
            <xdr:cNvPr id="1361" name="Option Button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0</xdr:rowOff>
        </xdr:from>
        <xdr:to>
          <xdr:col>2</xdr:col>
          <xdr:colOff>371475</xdr:colOff>
          <xdr:row>41</xdr:row>
          <xdr:rowOff>0</xdr:rowOff>
        </xdr:to>
        <xdr:sp macro="" textlink="">
          <xdr:nvSpPr>
            <xdr:cNvPr id="1364" name="Option Button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219075</xdr:rowOff>
        </xdr:from>
        <xdr:to>
          <xdr:col>2</xdr:col>
          <xdr:colOff>371475</xdr:colOff>
          <xdr:row>41</xdr:row>
          <xdr:rowOff>219075</xdr:rowOff>
        </xdr:to>
        <xdr:sp macro="" textlink="">
          <xdr:nvSpPr>
            <xdr:cNvPr id="1366" name="Option Button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163</xdr:row>
          <xdr:rowOff>38100</xdr:rowOff>
        </xdr:from>
        <xdr:to>
          <xdr:col>14</xdr:col>
          <xdr:colOff>552450</xdr:colOff>
          <xdr:row>163</xdr:row>
          <xdr:rowOff>266700</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164</xdr:row>
          <xdr:rowOff>47625</xdr:rowOff>
        </xdr:from>
        <xdr:to>
          <xdr:col>14</xdr:col>
          <xdr:colOff>552450</xdr:colOff>
          <xdr:row>164</xdr:row>
          <xdr:rowOff>276225</xdr:rowOff>
        </xdr:to>
        <xdr:sp macro="" textlink="">
          <xdr:nvSpPr>
            <xdr:cNvPr id="1374" name="Option Button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165</xdr:row>
          <xdr:rowOff>47625</xdr:rowOff>
        </xdr:from>
        <xdr:to>
          <xdr:col>14</xdr:col>
          <xdr:colOff>552450</xdr:colOff>
          <xdr:row>165</xdr:row>
          <xdr:rowOff>295275</xdr:rowOff>
        </xdr:to>
        <xdr:sp macro="" textlink="">
          <xdr:nvSpPr>
            <xdr:cNvPr id="1375" name="Option Button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166</xdr:row>
          <xdr:rowOff>47625</xdr:rowOff>
        </xdr:from>
        <xdr:to>
          <xdr:col>14</xdr:col>
          <xdr:colOff>552450</xdr:colOff>
          <xdr:row>166</xdr:row>
          <xdr:rowOff>295275</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167</xdr:row>
          <xdr:rowOff>47625</xdr:rowOff>
        </xdr:from>
        <xdr:to>
          <xdr:col>14</xdr:col>
          <xdr:colOff>552450</xdr:colOff>
          <xdr:row>168</xdr:row>
          <xdr:rowOff>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168</xdr:row>
          <xdr:rowOff>104775</xdr:rowOff>
        </xdr:from>
        <xdr:to>
          <xdr:col>12</xdr:col>
          <xdr:colOff>514350</xdr:colOff>
          <xdr:row>168</xdr:row>
          <xdr:rowOff>352425</xdr:rowOff>
        </xdr:to>
        <xdr:sp macro="" textlink="">
          <xdr:nvSpPr>
            <xdr:cNvPr id="1378" name="Option Button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162</xdr:row>
          <xdr:rowOff>590550</xdr:rowOff>
        </xdr:from>
        <xdr:to>
          <xdr:col>16</xdr:col>
          <xdr:colOff>28575</xdr:colOff>
          <xdr:row>164</xdr:row>
          <xdr:rowOff>0</xdr:rowOff>
        </xdr:to>
        <xdr:sp macro="" textlink="">
          <xdr:nvSpPr>
            <xdr:cNvPr id="1379" name="Group Box 355" hidden="1">
              <a:extLst>
                <a:ext uri="{63B3BB69-23CF-44E3-9099-C40C66FF867C}">
                  <a14:compatExt spid="_x0000_s1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163</xdr:row>
          <xdr:rowOff>295275</xdr:rowOff>
        </xdr:from>
        <xdr:to>
          <xdr:col>16</xdr:col>
          <xdr:colOff>28575</xdr:colOff>
          <xdr:row>165</xdr:row>
          <xdr:rowOff>9525</xdr:rowOff>
        </xdr:to>
        <xdr:sp macro="" textlink="">
          <xdr:nvSpPr>
            <xdr:cNvPr id="1380" name="Group Box 356" hidden="1">
              <a:extLst>
                <a:ext uri="{63B3BB69-23CF-44E3-9099-C40C66FF867C}">
                  <a14:compatExt spid="_x0000_s1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165</xdr:row>
          <xdr:rowOff>9525</xdr:rowOff>
        </xdr:from>
        <xdr:to>
          <xdr:col>16</xdr:col>
          <xdr:colOff>66675</xdr:colOff>
          <xdr:row>165</xdr:row>
          <xdr:rowOff>295275</xdr:rowOff>
        </xdr:to>
        <xdr:sp macro="" textlink="">
          <xdr:nvSpPr>
            <xdr:cNvPr id="1381" name="Group Box 357" hidden="1">
              <a:extLst>
                <a:ext uri="{63B3BB69-23CF-44E3-9099-C40C66FF867C}">
                  <a14:compatExt spid="_x0000_s1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166</xdr:row>
          <xdr:rowOff>19050</xdr:rowOff>
        </xdr:from>
        <xdr:to>
          <xdr:col>16</xdr:col>
          <xdr:colOff>38100</xdr:colOff>
          <xdr:row>167</xdr:row>
          <xdr:rowOff>19050</xdr:rowOff>
        </xdr:to>
        <xdr:sp macro="" textlink="">
          <xdr:nvSpPr>
            <xdr:cNvPr id="1382" name="Group Box 358" hidden="1">
              <a:extLst>
                <a:ext uri="{63B3BB69-23CF-44E3-9099-C40C66FF867C}">
                  <a14:compatExt spid="_x0000_s13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167</xdr:row>
          <xdr:rowOff>38100</xdr:rowOff>
        </xdr:from>
        <xdr:to>
          <xdr:col>16</xdr:col>
          <xdr:colOff>38100</xdr:colOff>
          <xdr:row>168</xdr:row>
          <xdr:rowOff>9525</xdr:rowOff>
        </xdr:to>
        <xdr:sp macro="" textlink="">
          <xdr:nvSpPr>
            <xdr:cNvPr id="1383" name="Group Box 359" hidden="1">
              <a:extLst>
                <a:ext uri="{63B3BB69-23CF-44E3-9099-C40C66FF867C}">
                  <a14:compatExt spid="_x0000_s1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168</xdr:row>
          <xdr:rowOff>9525</xdr:rowOff>
        </xdr:from>
        <xdr:to>
          <xdr:col>13</xdr:col>
          <xdr:colOff>609600</xdr:colOff>
          <xdr:row>169</xdr:row>
          <xdr:rowOff>19050</xdr:rowOff>
        </xdr:to>
        <xdr:sp macro="" textlink="">
          <xdr:nvSpPr>
            <xdr:cNvPr id="1384" name="Group Box 360" hidden="1">
              <a:extLst>
                <a:ext uri="{63B3BB69-23CF-44E3-9099-C40C66FF867C}">
                  <a14:compatExt spid="_x0000_s1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141</xdr:row>
          <xdr:rowOff>76200</xdr:rowOff>
        </xdr:from>
        <xdr:to>
          <xdr:col>2</xdr:col>
          <xdr:colOff>371475</xdr:colOff>
          <xdr:row>143</xdr:row>
          <xdr:rowOff>9525</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142</xdr:row>
          <xdr:rowOff>228600</xdr:rowOff>
        </xdr:from>
        <xdr:to>
          <xdr:col>2</xdr:col>
          <xdr:colOff>381000</xdr:colOff>
          <xdr:row>144</xdr:row>
          <xdr:rowOff>0</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141</xdr:row>
          <xdr:rowOff>47625</xdr:rowOff>
        </xdr:from>
        <xdr:to>
          <xdr:col>2</xdr:col>
          <xdr:colOff>457200</xdr:colOff>
          <xdr:row>144</xdr:row>
          <xdr:rowOff>57150</xdr:rowOff>
        </xdr:to>
        <xdr:sp macro="" textlink="">
          <xdr:nvSpPr>
            <xdr:cNvPr id="1388" name="Group Box 364" hidden="1">
              <a:extLst>
                <a:ext uri="{63B3BB69-23CF-44E3-9099-C40C66FF867C}">
                  <a14:compatExt spid="_x0000_s1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201</xdr:row>
          <xdr:rowOff>0</xdr:rowOff>
        </xdr:from>
        <xdr:to>
          <xdr:col>14</xdr:col>
          <xdr:colOff>238125</xdr:colOff>
          <xdr:row>205</xdr:row>
          <xdr:rowOff>47625</xdr:rowOff>
        </xdr:to>
        <xdr:sp macro="" textlink="">
          <xdr:nvSpPr>
            <xdr:cNvPr id="1389" name="Group Box 365" hidden="1">
              <a:extLst>
                <a:ext uri="{63B3BB69-23CF-44E3-9099-C40C66FF867C}">
                  <a14:compatExt spid="_x0000_s1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119</xdr:row>
          <xdr:rowOff>0</xdr:rowOff>
        </xdr:from>
        <xdr:to>
          <xdr:col>2</xdr:col>
          <xdr:colOff>381000</xdr:colOff>
          <xdr:row>119</xdr:row>
          <xdr:rowOff>219075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153</xdr:row>
      <xdr:rowOff>56028</xdr:rowOff>
    </xdr:from>
    <xdr:to>
      <xdr:col>15</xdr:col>
      <xdr:colOff>124239</xdr:colOff>
      <xdr:row>159</xdr:row>
      <xdr:rowOff>164522</xdr:rowOff>
    </xdr:to>
    <xdr:sp macro="" textlink="">
      <xdr:nvSpPr>
        <xdr:cNvPr id="136" name="大かっこ 135"/>
        <xdr:cNvSpPr/>
      </xdr:nvSpPr>
      <xdr:spPr>
        <a:xfrm>
          <a:off x="502227" y="31220096"/>
          <a:ext cx="9744489" cy="1294790"/>
        </a:xfrm>
        <a:prstGeom prst="bracketPair">
          <a:avLst>
            <a:gd name="adj" fmla="val 131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54000" tIns="0" rIns="54000" bIns="0" numCol="1" spcCol="0" rtlCol="0" fromWordArt="0" anchor="ctr" anchorCtr="0" forceAA="0" compatLnSpc="1">
          <a:prstTxWarp prst="textNoShape">
            <a:avLst/>
          </a:prstTxWarp>
          <a:noAutofit/>
        </a:bodyPr>
        <a:lstStyle/>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1. </a:t>
          </a:r>
          <a:r>
            <a:rPr lang="ja-JP" altLang="ja-JP" sz="1000">
              <a:solidFill>
                <a:schemeClr val="tx1"/>
              </a:solidFill>
              <a:effectLst/>
              <a:latin typeface="+mn-ea"/>
              <a:ea typeface="+mn-ea"/>
              <a:cs typeface="+mn-cs"/>
            </a:rPr>
            <a:t>指定管理口座の口座名義人に発行される。口座情報の参照と義務履行状況の参照に使用できる。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2.</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一般管理口座の口座名義人に発行される。口座情報の参照やクレジット振替の移転実行他に使用できる。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3.</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指定管理口座の連絡先担当者に発行される。メッセージ交換機能の利用に使用できる。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4.</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一般管理口座の連絡先担当者に発行される。メッセージ交換機能の利用に使用できる。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5.</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事業所の連絡先担当者に発行される。メッセージ交換機能の利用や計画書ダウンロード機能等の利用に使用できる。</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188</xdr:row>
          <xdr:rowOff>38100</xdr:rowOff>
        </xdr:from>
        <xdr:to>
          <xdr:col>2</xdr:col>
          <xdr:colOff>381000</xdr:colOff>
          <xdr:row>189</xdr:row>
          <xdr:rowOff>209550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266</xdr:row>
          <xdr:rowOff>0</xdr:rowOff>
        </xdr:from>
        <xdr:to>
          <xdr:col>2</xdr:col>
          <xdr:colOff>352425</xdr:colOff>
          <xdr:row>267</xdr:row>
          <xdr:rowOff>9525</xdr:rowOff>
        </xdr:to>
        <xdr:sp macro="" textlink="">
          <xdr:nvSpPr>
            <xdr:cNvPr id="1392" name="Option Button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265</xdr:row>
          <xdr:rowOff>28575</xdr:rowOff>
        </xdr:from>
        <xdr:to>
          <xdr:col>2</xdr:col>
          <xdr:colOff>457200</xdr:colOff>
          <xdr:row>271</xdr:row>
          <xdr:rowOff>47625</xdr:rowOff>
        </xdr:to>
        <xdr:sp macro="" textlink="">
          <xdr:nvSpPr>
            <xdr:cNvPr id="1393" name="Group Box 369" hidden="1">
              <a:extLst>
                <a:ext uri="{63B3BB69-23CF-44E3-9099-C40C66FF867C}">
                  <a14:compatExt spid="_x0000_s1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267</xdr:row>
          <xdr:rowOff>0</xdr:rowOff>
        </xdr:from>
        <xdr:to>
          <xdr:col>2</xdr:col>
          <xdr:colOff>352425</xdr:colOff>
          <xdr:row>268</xdr:row>
          <xdr:rowOff>9525</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268</xdr:row>
          <xdr:rowOff>0</xdr:rowOff>
        </xdr:from>
        <xdr:to>
          <xdr:col>2</xdr:col>
          <xdr:colOff>352425</xdr:colOff>
          <xdr:row>269</xdr:row>
          <xdr:rowOff>9525</xdr:rowOff>
        </xdr:to>
        <xdr:sp macro="" textlink="">
          <xdr:nvSpPr>
            <xdr:cNvPr id="1401" name="Option Button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269</xdr:row>
          <xdr:rowOff>0</xdr:rowOff>
        </xdr:from>
        <xdr:to>
          <xdr:col>2</xdr:col>
          <xdr:colOff>352425</xdr:colOff>
          <xdr:row>270</xdr:row>
          <xdr:rowOff>9525</xdr:rowOff>
        </xdr:to>
        <xdr:sp macro="" textlink="">
          <xdr:nvSpPr>
            <xdr:cNvPr id="1403" name="Option Button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270</xdr:row>
          <xdr:rowOff>0</xdr:rowOff>
        </xdr:from>
        <xdr:to>
          <xdr:col>2</xdr:col>
          <xdr:colOff>352425</xdr:colOff>
          <xdr:row>270</xdr:row>
          <xdr:rowOff>247650</xdr:rowOff>
        </xdr:to>
        <xdr:sp macro="" textlink="">
          <xdr:nvSpPr>
            <xdr:cNvPr id="1406" name="Option Button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117" Type="http://schemas.openxmlformats.org/officeDocument/2006/relationships/ctrlProp" Target="../ctrlProps/ctrlProp108.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84" Type="http://schemas.openxmlformats.org/officeDocument/2006/relationships/ctrlProp" Target="../ctrlProps/ctrlProp75.xml"/><Relationship Id="rId89" Type="http://schemas.openxmlformats.org/officeDocument/2006/relationships/ctrlProp" Target="../ctrlProps/ctrlProp80.xml"/><Relationship Id="rId112" Type="http://schemas.openxmlformats.org/officeDocument/2006/relationships/ctrlProp" Target="../ctrlProps/ctrlProp103.xml"/><Relationship Id="rId133" Type="http://schemas.openxmlformats.org/officeDocument/2006/relationships/ctrlProp" Target="../ctrlProps/ctrlProp124.xml"/><Relationship Id="rId138" Type="http://schemas.openxmlformats.org/officeDocument/2006/relationships/ctrlProp" Target="../ctrlProps/ctrlProp129.xml"/><Relationship Id="rId16" Type="http://schemas.openxmlformats.org/officeDocument/2006/relationships/ctrlProp" Target="../ctrlProps/ctrlProp7.xml"/><Relationship Id="rId107" Type="http://schemas.openxmlformats.org/officeDocument/2006/relationships/ctrlProp" Target="../ctrlProps/ctrlProp98.xml"/><Relationship Id="rId11" Type="http://schemas.openxmlformats.org/officeDocument/2006/relationships/ctrlProp" Target="../ctrlProps/ctrlProp2.xml"/><Relationship Id="rId32" Type="http://schemas.openxmlformats.org/officeDocument/2006/relationships/ctrlProp" Target="../ctrlProps/ctrlProp23.xml"/><Relationship Id="rId37" Type="http://schemas.openxmlformats.org/officeDocument/2006/relationships/ctrlProp" Target="../ctrlProps/ctrlProp28.xml"/><Relationship Id="rId53" Type="http://schemas.openxmlformats.org/officeDocument/2006/relationships/ctrlProp" Target="../ctrlProps/ctrlProp44.xml"/><Relationship Id="rId58" Type="http://schemas.openxmlformats.org/officeDocument/2006/relationships/ctrlProp" Target="../ctrlProps/ctrlProp49.xml"/><Relationship Id="rId74" Type="http://schemas.openxmlformats.org/officeDocument/2006/relationships/ctrlProp" Target="../ctrlProps/ctrlProp65.xml"/><Relationship Id="rId79" Type="http://schemas.openxmlformats.org/officeDocument/2006/relationships/ctrlProp" Target="../ctrlProps/ctrlProp70.xml"/><Relationship Id="rId102" Type="http://schemas.openxmlformats.org/officeDocument/2006/relationships/ctrlProp" Target="../ctrlProps/ctrlProp93.xml"/><Relationship Id="rId123" Type="http://schemas.openxmlformats.org/officeDocument/2006/relationships/ctrlProp" Target="../ctrlProps/ctrlProp114.xml"/><Relationship Id="rId128" Type="http://schemas.openxmlformats.org/officeDocument/2006/relationships/ctrlProp" Target="../ctrlProps/ctrlProp119.xml"/><Relationship Id="rId5" Type="http://schemas.openxmlformats.org/officeDocument/2006/relationships/hyperlink" Target="https://www.kankyo.metro.tokyo.lg.jp/climate/large_scale/trade/index.files/torihikinyuumon2022.pdf" TargetMode="External"/><Relationship Id="rId90" Type="http://schemas.openxmlformats.org/officeDocument/2006/relationships/ctrlProp" Target="../ctrlProps/ctrlProp81.xml"/><Relationship Id="rId95" Type="http://schemas.openxmlformats.org/officeDocument/2006/relationships/ctrlProp" Target="../ctrlProps/ctrlProp86.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113" Type="http://schemas.openxmlformats.org/officeDocument/2006/relationships/ctrlProp" Target="../ctrlProps/ctrlProp104.xml"/><Relationship Id="rId118" Type="http://schemas.openxmlformats.org/officeDocument/2006/relationships/ctrlProp" Target="../ctrlProps/ctrlProp109.xml"/><Relationship Id="rId134" Type="http://schemas.openxmlformats.org/officeDocument/2006/relationships/ctrlProp" Target="../ctrlProps/ctrlProp125.xml"/><Relationship Id="rId139" Type="http://schemas.openxmlformats.org/officeDocument/2006/relationships/ctrlProp" Target="../ctrlProps/ctrlProp130.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80" Type="http://schemas.openxmlformats.org/officeDocument/2006/relationships/ctrlProp" Target="../ctrlProps/ctrlProp71.xml"/><Relationship Id="rId85" Type="http://schemas.openxmlformats.org/officeDocument/2006/relationships/ctrlProp" Target="../ctrlProps/ctrlProp76.xml"/><Relationship Id="rId93" Type="http://schemas.openxmlformats.org/officeDocument/2006/relationships/ctrlProp" Target="../ctrlProps/ctrlProp84.xml"/><Relationship Id="rId98" Type="http://schemas.openxmlformats.org/officeDocument/2006/relationships/ctrlProp" Target="../ctrlProps/ctrlProp89.xml"/><Relationship Id="rId121" Type="http://schemas.openxmlformats.org/officeDocument/2006/relationships/ctrlProp" Target="../ctrlProps/ctrlProp112.xml"/><Relationship Id="rId142" Type="http://schemas.openxmlformats.org/officeDocument/2006/relationships/ctrlProp" Target="../ctrlProps/ctrlProp133.xml"/><Relationship Id="rId3" Type="http://schemas.openxmlformats.org/officeDocument/2006/relationships/hyperlink" Target="https://www9.kankyo.metro.tokyo.lg.jp/CapAndTrade/tradingaccount/auth/TpPage"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103" Type="http://schemas.openxmlformats.org/officeDocument/2006/relationships/ctrlProp" Target="../ctrlProps/ctrlProp94.xml"/><Relationship Id="rId108" Type="http://schemas.openxmlformats.org/officeDocument/2006/relationships/ctrlProp" Target="../ctrlProps/ctrlProp99.xml"/><Relationship Id="rId116" Type="http://schemas.openxmlformats.org/officeDocument/2006/relationships/ctrlProp" Target="../ctrlProps/ctrlProp107.xml"/><Relationship Id="rId124" Type="http://schemas.openxmlformats.org/officeDocument/2006/relationships/ctrlProp" Target="../ctrlProps/ctrlProp115.xml"/><Relationship Id="rId129" Type="http://schemas.openxmlformats.org/officeDocument/2006/relationships/ctrlProp" Target="../ctrlProps/ctrlProp120.xml"/><Relationship Id="rId137" Type="http://schemas.openxmlformats.org/officeDocument/2006/relationships/ctrlProp" Target="../ctrlProps/ctrlProp12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83" Type="http://schemas.openxmlformats.org/officeDocument/2006/relationships/ctrlProp" Target="../ctrlProps/ctrlProp74.xml"/><Relationship Id="rId88" Type="http://schemas.openxmlformats.org/officeDocument/2006/relationships/ctrlProp" Target="../ctrlProps/ctrlProp79.xml"/><Relationship Id="rId91" Type="http://schemas.openxmlformats.org/officeDocument/2006/relationships/ctrlProp" Target="../ctrlProps/ctrlProp82.xml"/><Relationship Id="rId96" Type="http://schemas.openxmlformats.org/officeDocument/2006/relationships/ctrlProp" Target="../ctrlProps/ctrlProp87.xml"/><Relationship Id="rId111" Type="http://schemas.openxmlformats.org/officeDocument/2006/relationships/ctrlProp" Target="../ctrlProps/ctrlProp102.xml"/><Relationship Id="rId132" Type="http://schemas.openxmlformats.org/officeDocument/2006/relationships/ctrlProp" Target="../ctrlProps/ctrlProp123.xml"/><Relationship Id="rId140" Type="http://schemas.openxmlformats.org/officeDocument/2006/relationships/ctrlProp" Target="../ctrlProps/ctrlProp131.xml"/><Relationship Id="rId1" Type="http://schemas.openxmlformats.org/officeDocument/2006/relationships/hyperlink" Target="https://www.kankyo.metro.tokyo.lg.jp/climate/large_scale/meeting/h31/20191031.html" TargetMode="External"/><Relationship Id="rId6" Type="http://schemas.openxmlformats.org/officeDocument/2006/relationships/hyperlink" Target="https://www.kankyo.metro.tokyo.lg.jp/climate/large_scale/trade/index.files/torihikinyuumon2022.pdf"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6" Type="http://schemas.openxmlformats.org/officeDocument/2006/relationships/ctrlProp" Target="../ctrlProps/ctrlProp97.xml"/><Relationship Id="rId114" Type="http://schemas.openxmlformats.org/officeDocument/2006/relationships/ctrlProp" Target="../ctrlProps/ctrlProp105.xml"/><Relationship Id="rId119" Type="http://schemas.openxmlformats.org/officeDocument/2006/relationships/ctrlProp" Target="../ctrlProps/ctrlProp110.xml"/><Relationship Id="rId127" Type="http://schemas.openxmlformats.org/officeDocument/2006/relationships/ctrlProp" Target="../ctrlProps/ctrlProp11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86" Type="http://schemas.openxmlformats.org/officeDocument/2006/relationships/ctrlProp" Target="../ctrlProps/ctrlProp77.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122" Type="http://schemas.openxmlformats.org/officeDocument/2006/relationships/ctrlProp" Target="../ctrlProps/ctrlProp113.xml"/><Relationship Id="rId130" Type="http://schemas.openxmlformats.org/officeDocument/2006/relationships/ctrlProp" Target="../ctrlProps/ctrlProp121.xml"/><Relationship Id="rId135" Type="http://schemas.openxmlformats.org/officeDocument/2006/relationships/ctrlProp" Target="../ctrlProps/ctrlProp126.xml"/><Relationship Id="rId4" Type="http://schemas.openxmlformats.org/officeDocument/2006/relationships/hyperlink" Target="https://www9.kankyo.metro.tokyo.lg.jp/CapAndTrade/tradingaccount/auth/TpPage" TargetMode="External"/><Relationship Id="rId9"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109" Type="http://schemas.openxmlformats.org/officeDocument/2006/relationships/ctrlProp" Target="../ctrlProps/ctrlProp10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120" Type="http://schemas.openxmlformats.org/officeDocument/2006/relationships/ctrlProp" Target="../ctrlProps/ctrlProp111.xml"/><Relationship Id="rId125" Type="http://schemas.openxmlformats.org/officeDocument/2006/relationships/ctrlProp" Target="../ctrlProps/ctrlProp116.xml"/><Relationship Id="rId141" Type="http://schemas.openxmlformats.org/officeDocument/2006/relationships/ctrlProp" Target="../ctrlProps/ctrlProp132.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92" Type="http://schemas.openxmlformats.org/officeDocument/2006/relationships/ctrlProp" Target="../ctrlProps/ctrlProp83.xml"/><Relationship Id="rId2" Type="http://schemas.openxmlformats.org/officeDocument/2006/relationships/hyperlink" Target="https://www.kankyo.metro.tokyo.lg.jp/climate/large_scale/meeting/r4/torihikiseminar.html"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110" Type="http://schemas.openxmlformats.org/officeDocument/2006/relationships/ctrlProp" Target="../ctrlProps/ctrlProp101.xml"/><Relationship Id="rId115" Type="http://schemas.openxmlformats.org/officeDocument/2006/relationships/ctrlProp" Target="../ctrlProps/ctrlProp106.xml"/><Relationship Id="rId131" Type="http://schemas.openxmlformats.org/officeDocument/2006/relationships/ctrlProp" Target="../ctrlProps/ctrlProp122.xml"/><Relationship Id="rId136" Type="http://schemas.openxmlformats.org/officeDocument/2006/relationships/ctrlProp" Target="../ctrlProps/ctrlProp127.xml"/><Relationship Id="rId61" Type="http://schemas.openxmlformats.org/officeDocument/2006/relationships/ctrlProp" Target="../ctrlProps/ctrlProp52.xml"/><Relationship Id="rId82" Type="http://schemas.openxmlformats.org/officeDocument/2006/relationships/ctrlProp" Target="../ctrlProps/ctrlProp73.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126"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284"/>
  <sheetViews>
    <sheetView showGridLines="0" tabSelected="1" zoomScale="115" zoomScaleNormal="115" zoomScaleSheetLayoutView="55" workbookViewId="0">
      <pane xSplit="1" ySplit="1" topLeftCell="B2" activePane="bottomRight" state="frozen"/>
      <selection activeCell="AN38" sqref="AN37:AN38"/>
      <selection pane="topRight" activeCell="AN38" sqref="AN37:AN38"/>
      <selection pane="bottomLeft" activeCell="AN38" sqref="AN37:AN38"/>
      <selection pane="bottomRight" activeCell="B1" sqref="B1"/>
    </sheetView>
  </sheetViews>
  <sheetFormatPr defaultRowHeight="18.75" x14ac:dyDescent="0.4"/>
  <cols>
    <col min="1" max="1" width="4.375" style="11" hidden="1" customWidth="1"/>
    <col min="2" max="2" width="2" style="19" customWidth="1"/>
    <col min="3" max="3" width="6.625" style="19" customWidth="1"/>
    <col min="4" max="4" width="0.5" style="19" customWidth="1"/>
    <col min="5" max="5" width="22.625" style="21" customWidth="1"/>
    <col min="6" max="13" width="9.625" style="21" customWidth="1"/>
    <col min="14" max="14" width="9.625" style="22" customWidth="1"/>
    <col min="15" max="15" width="9.625" style="21" customWidth="1"/>
    <col min="16" max="17" width="1.75" style="21" customWidth="1"/>
    <col min="18" max="18" width="9" style="227" hidden="1" customWidth="1"/>
    <col min="19" max="21" width="3.625" style="197" hidden="1" customWidth="1"/>
    <col min="22" max="22" width="3.625" style="141" hidden="1" customWidth="1"/>
    <col min="23" max="23" width="3.625" style="223" hidden="1" customWidth="1"/>
    <col min="24" max="25" width="3.625" style="197" hidden="1" customWidth="1"/>
    <col min="26" max="31" width="3.625" style="141" hidden="1" customWidth="1"/>
    <col min="32" max="32" width="3.625" style="205" hidden="1" customWidth="1"/>
    <col min="33" max="33" width="3.625" style="197" hidden="1" customWidth="1"/>
    <col min="34" max="36" width="3.625" style="196" hidden="1" customWidth="1"/>
    <col min="37" max="37" width="9" style="188"/>
    <col min="38" max="16384" width="9" style="6"/>
  </cols>
  <sheetData>
    <row r="1" spans="3:33" ht="25.5" x14ac:dyDescent="0.4">
      <c r="C1" s="302" t="s">
        <v>345</v>
      </c>
      <c r="D1" s="302"/>
      <c r="E1" s="302"/>
      <c r="F1" s="302"/>
      <c r="G1" s="302"/>
      <c r="H1" s="302"/>
      <c r="I1" s="302"/>
      <c r="J1" s="302"/>
      <c r="K1" s="302"/>
      <c r="L1" s="302"/>
      <c r="M1" s="302"/>
      <c r="N1" s="302"/>
      <c r="O1" s="302"/>
      <c r="P1" s="302"/>
      <c r="Q1" s="20"/>
    </row>
    <row r="2" spans="3:33" ht="9" customHeight="1" x14ac:dyDescent="0.4"/>
    <row r="3" spans="3:33" ht="20.100000000000001" customHeight="1" x14ac:dyDescent="0.4">
      <c r="C3" s="253" t="s">
        <v>215</v>
      </c>
      <c r="D3" s="253"/>
      <c r="E3" s="301"/>
      <c r="F3" s="301"/>
      <c r="G3" s="301"/>
      <c r="H3" s="301"/>
      <c r="I3" s="301"/>
      <c r="J3" s="301"/>
      <c r="K3" s="301"/>
      <c r="L3" s="301"/>
      <c r="M3" s="301"/>
      <c r="N3" s="301"/>
      <c r="O3" s="301"/>
      <c r="P3" s="301"/>
      <c r="Q3" s="23"/>
    </row>
    <row r="4" spans="3:33" ht="20.100000000000001" customHeight="1" x14ac:dyDescent="0.4">
      <c r="C4" s="301"/>
      <c r="D4" s="301"/>
      <c r="E4" s="301"/>
      <c r="F4" s="301"/>
      <c r="G4" s="301"/>
      <c r="H4" s="301"/>
      <c r="I4" s="301"/>
      <c r="J4" s="301"/>
      <c r="K4" s="301"/>
      <c r="L4" s="301"/>
      <c r="M4" s="301"/>
      <c r="N4" s="301"/>
      <c r="O4" s="301"/>
      <c r="P4" s="301"/>
      <c r="Q4" s="23"/>
    </row>
    <row r="5" spans="3:33" ht="20.100000000000001" customHeight="1" x14ac:dyDescent="0.4">
      <c r="C5" s="301"/>
      <c r="D5" s="301"/>
      <c r="E5" s="301"/>
      <c r="F5" s="301"/>
      <c r="G5" s="301"/>
      <c r="H5" s="301"/>
      <c r="I5" s="301"/>
      <c r="J5" s="301"/>
      <c r="K5" s="301"/>
      <c r="L5" s="301"/>
      <c r="M5" s="301"/>
      <c r="N5" s="301"/>
      <c r="O5" s="301"/>
      <c r="P5" s="301"/>
      <c r="Q5" s="23"/>
    </row>
    <row r="6" spans="3:33" ht="20.100000000000001" customHeight="1" x14ac:dyDescent="0.4">
      <c r="C6" s="301"/>
      <c r="D6" s="301"/>
      <c r="E6" s="301"/>
      <c r="F6" s="301"/>
      <c r="G6" s="301"/>
      <c r="H6" s="301"/>
      <c r="I6" s="301"/>
      <c r="J6" s="301"/>
      <c r="K6" s="301"/>
      <c r="L6" s="301"/>
      <c r="M6" s="301"/>
      <c r="N6" s="301"/>
      <c r="O6" s="301"/>
      <c r="P6" s="301"/>
      <c r="Q6" s="23"/>
      <c r="U6" s="196"/>
      <c r="V6" s="196"/>
      <c r="W6" s="196"/>
      <c r="X6" s="196"/>
      <c r="Y6" s="196"/>
      <c r="Z6" s="196"/>
      <c r="AA6" s="196"/>
      <c r="AB6" s="196"/>
      <c r="AC6" s="196"/>
      <c r="AD6" s="196"/>
      <c r="AE6" s="196"/>
      <c r="AF6" s="206"/>
      <c r="AG6" s="196"/>
    </row>
    <row r="7" spans="3:33" ht="15" customHeight="1" x14ac:dyDescent="0.4">
      <c r="C7" s="24"/>
      <c r="D7" s="24"/>
      <c r="E7" s="24"/>
      <c r="F7" s="24"/>
      <c r="G7" s="24"/>
      <c r="H7" s="24"/>
      <c r="I7" s="24"/>
      <c r="J7" s="24"/>
      <c r="K7" s="24"/>
      <c r="L7" s="24"/>
      <c r="M7" s="24"/>
      <c r="N7" s="24"/>
      <c r="O7" s="24"/>
      <c r="P7" s="24"/>
      <c r="Q7" s="23"/>
      <c r="U7" s="196"/>
      <c r="V7" s="196"/>
      <c r="W7" s="196"/>
      <c r="X7" s="196"/>
      <c r="Y7" s="196"/>
      <c r="Z7" s="196"/>
      <c r="AA7" s="196"/>
      <c r="AB7" s="196"/>
      <c r="AC7" s="196"/>
      <c r="AD7" s="196"/>
      <c r="AE7" s="196"/>
      <c r="AF7" s="206"/>
      <c r="AG7" s="196"/>
    </row>
    <row r="8" spans="3:33" ht="15.95" customHeight="1" x14ac:dyDescent="0.4">
      <c r="C8" s="25" t="s">
        <v>169</v>
      </c>
      <c r="D8" s="26"/>
      <c r="E8" s="27"/>
      <c r="F8" s="27"/>
      <c r="G8" s="27"/>
      <c r="H8" s="27"/>
      <c r="I8" s="27"/>
      <c r="J8" s="27"/>
      <c r="K8" s="27"/>
      <c r="L8" s="27"/>
      <c r="M8" s="27"/>
      <c r="N8" s="28"/>
      <c r="O8" s="27"/>
      <c r="P8" s="27"/>
      <c r="Q8" s="23"/>
      <c r="U8" s="196"/>
      <c r="V8" s="196"/>
      <c r="W8" s="196"/>
      <c r="X8" s="196"/>
      <c r="Y8" s="196"/>
      <c r="Z8" s="196"/>
      <c r="AA8" s="196"/>
      <c r="AB8" s="196"/>
      <c r="AC8" s="196"/>
      <c r="AD8" s="196"/>
      <c r="AE8" s="196"/>
      <c r="AF8" s="206"/>
      <c r="AG8" s="196"/>
    </row>
    <row r="9" spans="3:33" ht="18" customHeight="1" x14ac:dyDescent="0.4">
      <c r="C9" s="309" t="s">
        <v>361</v>
      </c>
      <c r="D9" s="309"/>
      <c r="E9" s="309"/>
      <c r="F9" s="309"/>
      <c r="G9" s="309"/>
      <c r="H9" s="309"/>
      <c r="I9" s="309"/>
      <c r="J9" s="309"/>
      <c r="K9" s="309"/>
      <c r="L9" s="309"/>
      <c r="M9" s="309"/>
      <c r="N9" s="309"/>
      <c r="O9" s="309"/>
      <c r="P9" s="309"/>
      <c r="Q9" s="23"/>
      <c r="V9" s="197"/>
      <c r="W9" s="197"/>
      <c r="Z9" s="197"/>
      <c r="AA9" s="197"/>
      <c r="AB9" s="197"/>
      <c r="AC9" s="197"/>
      <c r="AD9" s="197"/>
      <c r="AE9" s="197"/>
      <c r="AF9" s="197"/>
    </row>
    <row r="10" spans="3:33" ht="18" customHeight="1" x14ac:dyDescent="0.4">
      <c r="C10" s="309"/>
      <c r="D10" s="309"/>
      <c r="E10" s="309"/>
      <c r="F10" s="309"/>
      <c r="G10" s="309"/>
      <c r="H10" s="309"/>
      <c r="I10" s="309"/>
      <c r="J10" s="309"/>
      <c r="K10" s="309"/>
      <c r="L10" s="309"/>
      <c r="M10" s="309"/>
      <c r="N10" s="309"/>
      <c r="O10" s="309"/>
      <c r="P10" s="309"/>
      <c r="Q10" s="23"/>
      <c r="V10" s="197"/>
      <c r="W10" s="197"/>
      <c r="Z10" s="197"/>
      <c r="AA10" s="197"/>
      <c r="AB10" s="197"/>
      <c r="AC10" s="197"/>
      <c r="AD10" s="197"/>
      <c r="AE10" s="197"/>
      <c r="AF10" s="197"/>
    </row>
    <row r="11" spans="3:33" ht="18" customHeight="1" x14ac:dyDescent="0.4">
      <c r="C11" s="309"/>
      <c r="D11" s="309"/>
      <c r="E11" s="309"/>
      <c r="F11" s="309"/>
      <c r="G11" s="309"/>
      <c r="H11" s="309"/>
      <c r="I11" s="309"/>
      <c r="J11" s="309"/>
      <c r="K11" s="309"/>
      <c r="L11" s="309"/>
      <c r="M11" s="309"/>
      <c r="N11" s="309"/>
      <c r="O11" s="309"/>
      <c r="P11" s="309"/>
      <c r="Q11" s="23"/>
      <c r="V11" s="197"/>
      <c r="W11" s="197"/>
      <c r="Z11" s="197"/>
      <c r="AA11" s="197"/>
      <c r="AB11" s="197"/>
      <c r="AC11" s="197"/>
      <c r="AD11" s="197"/>
      <c r="AE11" s="197"/>
      <c r="AF11" s="197"/>
    </row>
    <row r="12" spans="3:33" ht="18" customHeight="1" x14ac:dyDescent="0.4">
      <c r="C12" s="309"/>
      <c r="D12" s="309"/>
      <c r="E12" s="309"/>
      <c r="F12" s="309"/>
      <c r="G12" s="309"/>
      <c r="H12" s="309"/>
      <c r="I12" s="309"/>
      <c r="J12" s="309"/>
      <c r="K12" s="309"/>
      <c r="L12" s="309"/>
      <c r="M12" s="309"/>
      <c r="N12" s="309"/>
      <c r="O12" s="309"/>
      <c r="P12" s="309"/>
      <c r="Q12" s="23"/>
      <c r="V12" s="197"/>
      <c r="W12" s="197"/>
      <c r="Z12" s="197"/>
      <c r="AA12" s="197"/>
      <c r="AB12" s="197"/>
      <c r="AC12" s="197"/>
      <c r="AD12" s="197"/>
      <c r="AE12" s="197"/>
      <c r="AF12" s="197"/>
    </row>
    <row r="13" spans="3:33" ht="18" customHeight="1" x14ac:dyDescent="0.4">
      <c r="C13" s="309"/>
      <c r="D13" s="309"/>
      <c r="E13" s="309"/>
      <c r="F13" s="309"/>
      <c r="G13" s="309"/>
      <c r="H13" s="309"/>
      <c r="I13" s="309"/>
      <c r="J13" s="309"/>
      <c r="K13" s="309"/>
      <c r="L13" s="309"/>
      <c r="M13" s="309"/>
      <c r="N13" s="309"/>
      <c r="O13" s="309"/>
      <c r="P13" s="309"/>
      <c r="Q13" s="23"/>
      <c r="V13" s="197"/>
      <c r="W13" s="197"/>
      <c r="Z13" s="197"/>
      <c r="AA13" s="197"/>
      <c r="AB13" s="197"/>
      <c r="AC13" s="197"/>
      <c r="AD13" s="197"/>
      <c r="AE13" s="197"/>
      <c r="AF13" s="197"/>
    </row>
    <row r="14" spans="3:33" ht="18" customHeight="1" x14ac:dyDescent="0.4">
      <c r="C14" s="309"/>
      <c r="D14" s="309"/>
      <c r="E14" s="309"/>
      <c r="F14" s="309"/>
      <c r="G14" s="309"/>
      <c r="H14" s="309"/>
      <c r="I14" s="309"/>
      <c r="J14" s="309"/>
      <c r="K14" s="309"/>
      <c r="L14" s="309"/>
      <c r="M14" s="309"/>
      <c r="N14" s="309"/>
      <c r="O14" s="309"/>
      <c r="P14" s="309"/>
      <c r="Q14" s="23"/>
      <c r="V14" s="197"/>
      <c r="W14" s="197"/>
      <c r="Z14" s="197"/>
      <c r="AA14" s="197"/>
      <c r="AB14" s="197"/>
      <c r="AC14" s="197"/>
      <c r="AD14" s="197"/>
      <c r="AE14" s="197"/>
      <c r="AF14" s="197"/>
    </row>
    <row r="15" spans="3:33" ht="18" customHeight="1" x14ac:dyDescent="0.4">
      <c r="C15" s="309"/>
      <c r="D15" s="309"/>
      <c r="E15" s="309"/>
      <c r="F15" s="309"/>
      <c r="G15" s="309"/>
      <c r="H15" s="309"/>
      <c r="I15" s="309"/>
      <c r="J15" s="309"/>
      <c r="K15" s="309"/>
      <c r="L15" s="309"/>
      <c r="M15" s="309"/>
      <c r="N15" s="309"/>
      <c r="O15" s="309"/>
      <c r="P15" s="309"/>
      <c r="Q15" s="23"/>
      <c r="V15" s="197"/>
      <c r="W15" s="197"/>
      <c r="Z15" s="197"/>
      <c r="AA15" s="197"/>
      <c r="AB15" s="197"/>
      <c r="AC15" s="197"/>
      <c r="AD15" s="197"/>
      <c r="AE15" s="197"/>
      <c r="AF15" s="197"/>
    </row>
    <row r="16" spans="3:33" ht="18" customHeight="1" x14ac:dyDescent="0.4">
      <c r="C16" s="309"/>
      <c r="D16" s="309"/>
      <c r="E16" s="309"/>
      <c r="F16" s="309"/>
      <c r="G16" s="309"/>
      <c r="H16" s="309"/>
      <c r="I16" s="309"/>
      <c r="J16" s="309"/>
      <c r="K16" s="309"/>
      <c r="L16" s="309"/>
      <c r="M16" s="309"/>
      <c r="N16" s="309"/>
      <c r="O16" s="309"/>
      <c r="P16" s="309"/>
      <c r="Q16" s="23"/>
      <c r="V16" s="197"/>
      <c r="W16" s="197"/>
      <c r="AF16" s="197"/>
    </row>
    <row r="17" spans="1:32" ht="9.9499999999999993" customHeight="1" x14ac:dyDescent="0.4">
      <c r="C17" s="127"/>
      <c r="D17" s="127"/>
      <c r="E17" s="127"/>
      <c r="F17" s="127"/>
      <c r="G17" s="127"/>
      <c r="H17" s="127"/>
      <c r="I17" s="127"/>
      <c r="J17" s="127"/>
      <c r="K17" s="127"/>
      <c r="L17" s="127"/>
      <c r="M17" s="127"/>
      <c r="N17" s="127"/>
      <c r="O17" s="127"/>
      <c r="P17" s="127"/>
      <c r="Q17" s="23"/>
      <c r="V17" s="197"/>
      <c r="W17" s="197"/>
      <c r="AF17" s="197"/>
    </row>
    <row r="18" spans="1:32" x14ac:dyDescent="0.4">
      <c r="C18" s="128" t="s">
        <v>210</v>
      </c>
      <c r="D18" s="127"/>
      <c r="E18" s="127"/>
      <c r="F18" s="127"/>
      <c r="G18" s="127"/>
      <c r="H18" s="127"/>
      <c r="I18" s="127"/>
      <c r="J18" s="127"/>
      <c r="K18" s="127"/>
      <c r="L18" s="127"/>
      <c r="M18" s="127"/>
      <c r="N18" s="127"/>
      <c r="O18" s="127"/>
      <c r="P18" s="127"/>
      <c r="Q18" s="23"/>
      <c r="V18" s="197"/>
      <c r="W18" s="197"/>
      <c r="AF18" s="197"/>
    </row>
    <row r="19" spans="1:32" x14ac:dyDescent="0.4">
      <c r="C19" s="25" t="s">
        <v>209</v>
      </c>
      <c r="D19" s="25"/>
      <c r="E19" s="133"/>
      <c r="F19" s="133"/>
      <c r="G19" s="133"/>
      <c r="H19" s="27"/>
      <c r="I19" s="27"/>
      <c r="J19" s="27"/>
      <c r="K19" s="27"/>
      <c r="L19" s="27"/>
      <c r="M19" s="27"/>
      <c r="N19" s="28"/>
      <c r="O19" s="27"/>
      <c r="P19" s="27"/>
      <c r="Q19" s="23"/>
      <c r="V19" s="197"/>
      <c r="W19" s="197"/>
      <c r="Z19" s="197"/>
      <c r="AA19" s="197"/>
      <c r="AB19" s="197"/>
      <c r="AC19" s="197"/>
      <c r="AD19" s="197"/>
      <c r="AE19" s="197"/>
      <c r="AF19" s="197"/>
    </row>
    <row r="20" spans="1:32" ht="18.75" customHeight="1" x14ac:dyDescent="0.4">
      <c r="C20" s="128" t="s">
        <v>213</v>
      </c>
      <c r="D20" s="134"/>
      <c r="E20" s="310" t="s">
        <v>211</v>
      </c>
      <c r="F20" s="310"/>
      <c r="G20" s="310"/>
      <c r="H20" s="310"/>
      <c r="I20" s="310"/>
      <c r="J20" s="310"/>
      <c r="K20" s="310"/>
      <c r="L20" s="310"/>
      <c r="M20" s="310"/>
      <c r="N20" s="310"/>
      <c r="O20" s="310"/>
      <c r="P20" s="310"/>
      <c r="Q20" s="23"/>
      <c r="V20" s="197"/>
      <c r="W20" s="197"/>
      <c r="Z20" s="197"/>
      <c r="AA20" s="197"/>
      <c r="AB20" s="197"/>
      <c r="AC20" s="197"/>
      <c r="AD20" s="197"/>
      <c r="AE20" s="197"/>
      <c r="AF20" s="197"/>
    </row>
    <row r="21" spans="1:32" ht="18.75" customHeight="1" x14ac:dyDescent="0.4">
      <c r="C21" s="128" t="s">
        <v>214</v>
      </c>
      <c r="D21" s="133"/>
      <c r="E21" s="133" t="s">
        <v>212</v>
      </c>
      <c r="F21" s="133"/>
      <c r="G21" s="133"/>
      <c r="H21" s="27"/>
      <c r="I21" s="27"/>
      <c r="J21" s="27"/>
      <c r="K21" s="27"/>
      <c r="L21" s="27"/>
      <c r="M21" s="27"/>
      <c r="N21" s="27"/>
      <c r="O21" s="27"/>
      <c r="P21" s="27"/>
      <c r="Q21" s="23"/>
      <c r="V21" s="197"/>
      <c r="W21" s="197"/>
      <c r="AF21" s="197"/>
    </row>
    <row r="22" spans="1:32" x14ac:dyDescent="0.4">
      <c r="C22" s="101"/>
      <c r="D22" s="100"/>
      <c r="E22" s="100"/>
      <c r="F22" s="100"/>
      <c r="G22" s="100"/>
      <c r="H22" s="100"/>
      <c r="I22" s="100"/>
      <c r="J22" s="100"/>
      <c r="K22" s="100"/>
      <c r="L22" s="100"/>
      <c r="M22" s="100"/>
      <c r="N22" s="100"/>
      <c r="O22" s="100"/>
      <c r="P22" s="100"/>
      <c r="Q22" s="23"/>
      <c r="V22" s="197"/>
      <c r="W22" s="197"/>
    </row>
    <row r="23" spans="1:32" ht="19.5" x14ac:dyDescent="0.4">
      <c r="C23" s="268" t="s">
        <v>5</v>
      </c>
      <c r="D23" s="268"/>
      <c r="E23" s="268"/>
      <c r="F23" s="268"/>
      <c r="G23" s="268"/>
      <c r="H23" s="268"/>
      <c r="I23" s="268"/>
      <c r="J23" s="268"/>
      <c r="K23" s="268"/>
      <c r="L23" s="268"/>
      <c r="M23" s="268"/>
      <c r="N23" s="268"/>
      <c r="O23" s="268"/>
      <c r="P23" s="268"/>
      <c r="Q23" s="45"/>
      <c r="V23" s="197"/>
      <c r="W23" s="197"/>
    </row>
    <row r="24" spans="1:32" x14ac:dyDescent="0.4">
      <c r="U24" s="141"/>
      <c r="X24" s="141"/>
      <c r="Y24" s="141"/>
      <c r="Z24" s="224" t="s">
        <v>93</v>
      </c>
      <c r="AA24" s="141" t="s">
        <v>89</v>
      </c>
      <c r="AB24" s="141" t="s">
        <v>88</v>
      </c>
      <c r="AC24" s="141" t="s">
        <v>90</v>
      </c>
      <c r="AD24" s="141" t="s">
        <v>94</v>
      </c>
      <c r="AE24" s="141" t="s">
        <v>91</v>
      </c>
      <c r="AF24" s="207" t="s">
        <v>92</v>
      </c>
    </row>
    <row r="25" spans="1:32" x14ac:dyDescent="0.4">
      <c r="C25" s="29" t="s">
        <v>0</v>
      </c>
      <c r="D25" s="30"/>
      <c r="E25" s="97" t="s">
        <v>216</v>
      </c>
      <c r="F25" s="31"/>
      <c r="G25" s="31"/>
      <c r="H25" s="31"/>
      <c r="I25" s="31"/>
      <c r="J25" s="31"/>
      <c r="K25" s="31"/>
      <c r="L25" s="31"/>
      <c r="M25" s="31"/>
      <c r="N25" s="32"/>
      <c r="O25" s="31"/>
      <c r="S25" s="199" t="str">
        <f>C25</f>
        <v>Q1</v>
      </c>
      <c r="T25" s="199" t="s">
        <v>0</v>
      </c>
      <c r="U25" s="141" t="str">
        <f t="shared" ref="U25:U72" si="0">IF(A25="","",A25)</f>
        <v/>
      </c>
      <c r="V25" s="141" t="str">
        <f>IF(S25="",E25,"")</f>
        <v/>
      </c>
      <c r="X25" s="141">
        <f t="shared" ref="X25:X36" si="1">IF(IF(U25="","",IF(OR(U25=TRUE,U25=FALSE),"マルチ","シングル"))="",X24,IF(U25="","",IF(OR(U25=TRUE,U25=FALSE),"マルチ","シングル")))</f>
        <v>0</v>
      </c>
      <c r="Y25" s="141">
        <f t="shared" ref="Y25:Y36" si="2">IF(U25="",Y24,U25)</f>
        <v>0</v>
      </c>
      <c r="Z25" s="141" t="str">
        <f>IFERROR(LEFT(V25,1)*1,"")</f>
        <v/>
      </c>
      <c r="AA25" s="141" t="str">
        <f t="shared" ref="AA25:AA36" si="3">IF(T25="",AA24,T25)</f>
        <v>Q1</v>
      </c>
      <c r="AB25" s="141" t="str">
        <f>IF(S25&lt;&gt;"",E25,AB24)</f>
        <v>貴社・貴団体の一般管理口座番号（例：130-110-xxxx-0のxxxx[最大4桁の数字]）と口座名義人名をご記入ください</v>
      </c>
      <c r="AC25" s="141" t="str">
        <f t="shared" ref="AC25:AC36" si="4">IF(OR(V25=0,V25=""),"",RIGHT(V25,LEN(V25)-3))</f>
        <v/>
      </c>
      <c r="AD25" s="141" t="str">
        <f t="shared" ref="AD25:AD36" si="5">RIGHT(AA25,(LEN(AA25)-FIND("Q",AA25,1)))</f>
        <v>1</v>
      </c>
      <c r="AE25" s="141">
        <f>IF(Y25=TRUE,1,IF(AND(X25="シングル",Y25=Z25),1,0))</f>
        <v>0</v>
      </c>
    </row>
    <row r="26" spans="1:32" ht="5.0999999999999996" customHeight="1" x14ac:dyDescent="0.4">
      <c r="U26" s="141" t="str">
        <f t="shared" si="0"/>
        <v/>
      </c>
      <c r="V26" s="141">
        <f>IF(S26="",E26,"")</f>
        <v>0</v>
      </c>
      <c r="X26" s="141">
        <f t="shared" si="1"/>
        <v>0</v>
      </c>
      <c r="Y26" s="141">
        <f t="shared" si="2"/>
        <v>0</v>
      </c>
      <c r="Z26" s="141">
        <f>IFERROR(LEFT(V26,1)*1,"")</f>
        <v>0</v>
      </c>
      <c r="AA26" s="141" t="str">
        <f t="shared" si="3"/>
        <v>Q1</v>
      </c>
      <c r="AB26" s="141" t="str">
        <f>IF(S26&lt;&gt;"",E26,AB25)</f>
        <v>貴社・貴団体の一般管理口座番号（例：130-110-xxxx-0のxxxx[最大4桁の数字]）と口座名義人名をご記入ください</v>
      </c>
      <c r="AC26" s="141" t="str">
        <f t="shared" si="4"/>
        <v/>
      </c>
      <c r="AD26" s="141" t="str">
        <f t="shared" si="5"/>
        <v>1</v>
      </c>
      <c r="AE26" s="141">
        <f>IF(Y26=TRUE,1,IF(AND(X26="シングル",Y26=Z26),1,0))</f>
        <v>0</v>
      </c>
    </row>
    <row r="27" spans="1:32" ht="5.0999999999999996" customHeight="1" x14ac:dyDescent="0.4">
      <c r="C27" s="33"/>
      <c r="D27" s="34"/>
      <c r="E27" s="34"/>
      <c r="F27" s="34"/>
      <c r="G27" s="34"/>
      <c r="H27" s="34"/>
      <c r="I27" s="34"/>
      <c r="J27" s="34"/>
      <c r="K27" s="34"/>
      <c r="L27" s="34"/>
      <c r="M27" s="34"/>
      <c r="N27" s="35"/>
      <c r="O27" s="34"/>
      <c r="P27" s="36"/>
      <c r="Q27" s="19"/>
      <c r="U27" s="141" t="str">
        <f t="shared" si="0"/>
        <v/>
      </c>
      <c r="V27" s="141">
        <f>IF(S27="",E27,"")</f>
        <v>0</v>
      </c>
      <c r="X27" s="141">
        <f t="shared" si="1"/>
        <v>0</v>
      </c>
      <c r="Y27" s="141">
        <f t="shared" si="2"/>
        <v>0</v>
      </c>
      <c r="Z27" s="141">
        <f>IFERROR(LEFT(V27,1)*1,"")</f>
        <v>0</v>
      </c>
      <c r="AA27" s="141" t="str">
        <f t="shared" si="3"/>
        <v>Q1</v>
      </c>
      <c r="AB27" s="141" t="str">
        <f>IF(S27&lt;&gt;"",E27,AB26)</f>
        <v>貴社・貴団体の一般管理口座番号（例：130-110-xxxx-0のxxxx[最大4桁の数字]）と口座名義人名をご記入ください</v>
      </c>
      <c r="AC27" s="141" t="str">
        <f t="shared" si="4"/>
        <v/>
      </c>
      <c r="AD27" s="141" t="str">
        <f t="shared" si="5"/>
        <v>1</v>
      </c>
      <c r="AE27" s="141">
        <f>IF(Y27=TRUE,1,IF(AND(X27="シングル",Y27=Z27),1,0))</f>
        <v>0</v>
      </c>
    </row>
    <row r="28" spans="1:32" ht="31.5" customHeight="1" x14ac:dyDescent="0.4">
      <c r="A28" s="12"/>
      <c r="B28" s="21"/>
      <c r="C28" s="37"/>
      <c r="D28" s="38"/>
      <c r="E28" s="303" t="s">
        <v>170</v>
      </c>
      <c r="F28" s="303"/>
      <c r="G28" s="303"/>
      <c r="H28" s="303"/>
      <c r="I28" s="19"/>
      <c r="J28" s="304" t="s">
        <v>181</v>
      </c>
      <c r="K28" s="304"/>
      <c r="L28" s="305"/>
      <c r="M28" s="102" t="s">
        <v>171</v>
      </c>
      <c r="N28" s="189"/>
      <c r="O28" s="103" t="s">
        <v>172</v>
      </c>
      <c r="P28" s="39"/>
      <c r="Q28" s="19"/>
      <c r="U28" s="141" t="str">
        <f t="shared" si="0"/>
        <v/>
      </c>
      <c r="V28" s="198" t="str">
        <f>J28</f>
        <v>■一般管理口座番号</v>
      </c>
      <c r="X28" s="141">
        <f t="shared" si="1"/>
        <v>0</v>
      </c>
      <c r="Y28" s="141">
        <f t="shared" si="2"/>
        <v>0</v>
      </c>
      <c r="Z28" s="198">
        <v>1</v>
      </c>
      <c r="AA28" s="141" t="str">
        <f t="shared" si="3"/>
        <v>Q1</v>
      </c>
      <c r="AB28" s="141" t="str">
        <f>IF(S28&lt;&gt;"",E28,AB27)</f>
        <v>貴社・貴団体の一般管理口座番号（例：130-110-xxxx-0のxxxx[最大4桁の数字]）と口座名義人名をご記入ください</v>
      </c>
      <c r="AC28" s="141" t="str">
        <f t="shared" si="4"/>
        <v>管理口座番号</v>
      </c>
      <c r="AD28" s="141" t="str">
        <f t="shared" si="5"/>
        <v>1</v>
      </c>
      <c r="AE28" s="198">
        <f>IF(A28=1,1,0)</f>
        <v>0</v>
      </c>
      <c r="AF28" s="204">
        <f>N28</f>
        <v>0</v>
      </c>
    </row>
    <row r="29" spans="1:32" ht="5.0999999999999996" customHeight="1" x14ac:dyDescent="0.4">
      <c r="A29" s="12"/>
      <c r="B29" s="21"/>
      <c r="C29" s="37"/>
      <c r="D29" s="38"/>
      <c r="E29" s="109"/>
      <c r="F29" s="109"/>
      <c r="G29" s="109"/>
      <c r="H29" s="109"/>
      <c r="I29" s="19"/>
      <c r="J29" s="110"/>
      <c r="K29" s="110"/>
      <c r="L29" s="110"/>
      <c r="M29" s="111"/>
      <c r="N29" s="112"/>
      <c r="O29" s="113"/>
      <c r="P29" s="39"/>
      <c r="Q29" s="19"/>
      <c r="U29" s="141"/>
      <c r="V29" s="141">
        <f>IF(S29="",E29,"")</f>
        <v>0</v>
      </c>
      <c r="X29" s="141">
        <f t="shared" si="1"/>
        <v>0</v>
      </c>
      <c r="Y29" s="141">
        <f t="shared" si="2"/>
        <v>0</v>
      </c>
      <c r="Z29" s="141">
        <f>IFERROR(LEFT(V29,1)*1,"")</f>
        <v>0</v>
      </c>
      <c r="AA29" s="141" t="str">
        <f t="shared" si="3"/>
        <v>Q1</v>
      </c>
      <c r="AB29" s="141" t="str">
        <f t="shared" ref="AB29:AB92" si="6">IF(S29&lt;&gt;"",E29,AB28)</f>
        <v>貴社・貴団体の一般管理口座番号（例：130-110-xxxx-0のxxxx[最大4桁の数字]）と口座名義人名をご記入ください</v>
      </c>
      <c r="AC29" s="141" t="str">
        <f t="shared" si="4"/>
        <v/>
      </c>
      <c r="AD29" s="141" t="str">
        <f t="shared" si="5"/>
        <v>1</v>
      </c>
      <c r="AE29" s="141">
        <f>IF(Y29=TRUE,1,IF(AND(X29="シングル",Y29=Z29),1,0))</f>
        <v>0</v>
      </c>
      <c r="AF29" s="204"/>
    </row>
    <row r="30" spans="1:32" ht="31.5" customHeight="1" x14ac:dyDescent="0.4">
      <c r="A30" s="12"/>
      <c r="B30" s="21"/>
      <c r="C30" s="37"/>
      <c r="D30" s="38"/>
      <c r="E30" s="109"/>
      <c r="F30" s="109"/>
      <c r="G30" s="109"/>
      <c r="H30" s="109"/>
      <c r="I30" s="19"/>
      <c r="J30" s="304" t="s">
        <v>186</v>
      </c>
      <c r="K30" s="304"/>
      <c r="L30" s="305"/>
      <c r="M30" s="306"/>
      <c r="N30" s="307"/>
      <c r="O30" s="308"/>
      <c r="P30" s="39"/>
      <c r="Q30" s="19"/>
      <c r="U30" s="141"/>
      <c r="V30" s="198" t="str">
        <f>J30</f>
        <v>■一般管理口座の口座名義人名</v>
      </c>
      <c r="X30" s="141">
        <f t="shared" si="1"/>
        <v>0</v>
      </c>
      <c r="Y30" s="141">
        <f t="shared" si="2"/>
        <v>0</v>
      </c>
      <c r="Z30" s="198">
        <v>1</v>
      </c>
      <c r="AA30" s="141" t="str">
        <f t="shared" si="3"/>
        <v>Q1</v>
      </c>
      <c r="AB30" s="141" t="str">
        <f t="shared" si="6"/>
        <v>貴社・貴団体の一般管理口座番号（例：130-110-xxxx-0のxxxx[最大4桁の数字]）と口座名義人名をご記入ください</v>
      </c>
      <c r="AC30" s="141" t="str">
        <f t="shared" si="4"/>
        <v>管理口座の口座名義人名</v>
      </c>
      <c r="AD30" s="141" t="str">
        <f t="shared" si="5"/>
        <v>1</v>
      </c>
      <c r="AE30" s="198">
        <f>IF(A28=1,1,0)</f>
        <v>0</v>
      </c>
      <c r="AF30" s="204">
        <f>M30</f>
        <v>0</v>
      </c>
    </row>
    <row r="31" spans="1:32" ht="5.0999999999999996" customHeight="1" x14ac:dyDescent="0.4">
      <c r="C31" s="41"/>
      <c r="D31" s="42"/>
      <c r="E31" s="42"/>
      <c r="F31" s="42"/>
      <c r="G31" s="42"/>
      <c r="H31" s="42"/>
      <c r="I31" s="42"/>
      <c r="J31" s="42"/>
      <c r="K31" s="42"/>
      <c r="L31" s="42"/>
      <c r="M31" s="42"/>
      <c r="N31" s="43"/>
      <c r="O31" s="42"/>
      <c r="P31" s="44"/>
      <c r="Q31" s="19"/>
      <c r="U31" s="141" t="str">
        <f t="shared" si="0"/>
        <v/>
      </c>
      <c r="V31" s="141">
        <f t="shared" ref="V31:V36" si="7">IF(S31="",E31,"")</f>
        <v>0</v>
      </c>
      <c r="X31" s="141">
        <f t="shared" si="1"/>
        <v>0</v>
      </c>
      <c r="Y31" s="141">
        <f t="shared" si="2"/>
        <v>0</v>
      </c>
      <c r="Z31" s="141">
        <f t="shared" ref="Z31:Z36" si="8">IFERROR(LEFT(V31,1)*1,"")</f>
        <v>0</v>
      </c>
      <c r="AA31" s="141" t="str">
        <f t="shared" si="3"/>
        <v>Q1</v>
      </c>
      <c r="AB31" s="141" t="str">
        <f t="shared" si="6"/>
        <v>貴社・貴団体の一般管理口座番号（例：130-110-xxxx-0のxxxx[最大4桁の数字]）と口座名義人名をご記入ください</v>
      </c>
      <c r="AC31" s="141" t="str">
        <f t="shared" si="4"/>
        <v/>
      </c>
      <c r="AD31" s="141" t="str">
        <f t="shared" si="5"/>
        <v>1</v>
      </c>
      <c r="AE31" s="141">
        <f t="shared" ref="AE31:AE36" si="9">IF(Y31=TRUE,1,IF(AND(X31="シングル",Y31=Z31),1,0))</f>
        <v>0</v>
      </c>
    </row>
    <row r="32" spans="1:32" x14ac:dyDescent="0.4">
      <c r="C32" s="89"/>
      <c r="U32" s="141" t="str">
        <f t="shared" si="0"/>
        <v/>
      </c>
      <c r="V32" s="141">
        <f t="shared" si="7"/>
        <v>0</v>
      </c>
      <c r="X32" s="141">
        <f t="shared" si="1"/>
        <v>0</v>
      </c>
      <c r="Y32" s="141">
        <f t="shared" si="2"/>
        <v>0</v>
      </c>
      <c r="Z32" s="141">
        <f t="shared" si="8"/>
        <v>0</v>
      </c>
      <c r="AA32" s="141" t="str">
        <f t="shared" si="3"/>
        <v>Q1</v>
      </c>
      <c r="AB32" s="141" t="str">
        <f t="shared" si="6"/>
        <v>貴社・貴団体の一般管理口座番号（例：130-110-xxxx-0のxxxx[最大4桁の数字]）と口座名義人名をご記入ください</v>
      </c>
      <c r="AC32" s="141" t="str">
        <f t="shared" si="4"/>
        <v/>
      </c>
      <c r="AD32" s="141" t="str">
        <f t="shared" si="5"/>
        <v>1</v>
      </c>
      <c r="AE32" s="141">
        <f t="shared" si="9"/>
        <v>0</v>
      </c>
    </row>
    <row r="33" spans="1:37" x14ac:dyDescent="0.4">
      <c r="C33" s="29" t="s">
        <v>1</v>
      </c>
      <c r="D33" s="30"/>
      <c r="E33" s="31" t="s">
        <v>96</v>
      </c>
      <c r="F33" s="31"/>
      <c r="G33" s="31"/>
      <c r="H33" s="31"/>
      <c r="I33" s="31"/>
      <c r="J33" s="31"/>
      <c r="K33" s="31"/>
      <c r="L33" s="31"/>
      <c r="M33" s="31"/>
      <c r="N33" s="32"/>
      <c r="O33" s="31"/>
      <c r="S33" s="199" t="str">
        <f>C33</f>
        <v>Q2</v>
      </c>
      <c r="T33" s="199" t="s">
        <v>1</v>
      </c>
      <c r="U33" s="141" t="str">
        <f>IF(A33="","",A33)</f>
        <v/>
      </c>
      <c r="V33" s="141" t="str">
        <f t="shared" si="7"/>
        <v/>
      </c>
      <c r="X33" s="141">
        <f t="shared" si="1"/>
        <v>0</v>
      </c>
      <c r="Y33" s="141">
        <f t="shared" si="2"/>
        <v>0</v>
      </c>
      <c r="Z33" s="141" t="str">
        <f t="shared" si="8"/>
        <v/>
      </c>
      <c r="AA33" s="141" t="str">
        <f t="shared" si="3"/>
        <v>Q2</v>
      </c>
      <c r="AB33" s="141" t="str">
        <f t="shared" si="6"/>
        <v>一般管理口座を保有している理由や経緯を教えてください（一つ選択してください。）</v>
      </c>
      <c r="AC33" s="141" t="str">
        <f t="shared" si="4"/>
        <v/>
      </c>
      <c r="AD33" s="141" t="str">
        <f t="shared" si="5"/>
        <v>2</v>
      </c>
      <c r="AE33" s="141">
        <f t="shared" si="9"/>
        <v>0</v>
      </c>
    </row>
    <row r="34" spans="1:37" ht="5.0999999999999996" customHeight="1" x14ac:dyDescent="0.4">
      <c r="B34" s="46"/>
      <c r="C34" s="46"/>
      <c r="D34" s="46"/>
      <c r="E34" s="46"/>
      <c r="F34" s="31"/>
      <c r="G34" s="31"/>
      <c r="H34" s="31"/>
      <c r="I34" s="31"/>
      <c r="J34" s="31"/>
      <c r="K34" s="31"/>
      <c r="L34" s="31"/>
      <c r="M34" s="31"/>
      <c r="N34" s="32"/>
      <c r="O34" s="31"/>
      <c r="U34" s="141" t="str">
        <f t="shared" si="0"/>
        <v/>
      </c>
      <c r="V34" s="141">
        <f t="shared" si="7"/>
        <v>0</v>
      </c>
      <c r="X34" s="141">
        <f t="shared" si="1"/>
        <v>0</v>
      </c>
      <c r="Y34" s="141">
        <f t="shared" si="2"/>
        <v>0</v>
      </c>
      <c r="Z34" s="141">
        <f t="shared" si="8"/>
        <v>0</v>
      </c>
      <c r="AA34" s="141" t="str">
        <f t="shared" si="3"/>
        <v>Q2</v>
      </c>
      <c r="AB34" s="141" t="str">
        <f t="shared" si="6"/>
        <v>一般管理口座を保有している理由や経緯を教えてください（一つ選択してください。）</v>
      </c>
      <c r="AC34" s="141" t="str">
        <f t="shared" si="4"/>
        <v/>
      </c>
      <c r="AD34" s="141" t="str">
        <f t="shared" si="5"/>
        <v>2</v>
      </c>
      <c r="AE34" s="141">
        <f t="shared" si="9"/>
        <v>0</v>
      </c>
    </row>
    <row r="35" spans="1:37" ht="5.0999999999999996" customHeight="1" x14ac:dyDescent="0.4">
      <c r="C35" s="33"/>
      <c r="D35" s="34"/>
      <c r="E35" s="34"/>
      <c r="F35" s="34"/>
      <c r="G35" s="34"/>
      <c r="H35" s="34"/>
      <c r="I35" s="34"/>
      <c r="J35" s="34"/>
      <c r="K35" s="34"/>
      <c r="L35" s="34"/>
      <c r="M35" s="34"/>
      <c r="N35" s="35"/>
      <c r="O35" s="34"/>
      <c r="P35" s="36"/>
      <c r="Q35" s="19"/>
      <c r="U35" s="141" t="str">
        <f t="shared" si="0"/>
        <v/>
      </c>
      <c r="V35" s="141">
        <f t="shared" si="7"/>
        <v>0</v>
      </c>
      <c r="X35" s="141">
        <f t="shared" si="1"/>
        <v>0</v>
      </c>
      <c r="Y35" s="141">
        <f t="shared" si="2"/>
        <v>0</v>
      </c>
      <c r="Z35" s="141">
        <f t="shared" si="8"/>
        <v>0</v>
      </c>
      <c r="AA35" s="141" t="str">
        <f t="shared" si="3"/>
        <v>Q2</v>
      </c>
      <c r="AB35" s="141" t="str">
        <f t="shared" si="6"/>
        <v>一般管理口座を保有している理由や経緯を教えてください（一つ選択してください。）</v>
      </c>
      <c r="AC35" s="141" t="str">
        <f t="shared" si="4"/>
        <v/>
      </c>
      <c r="AD35" s="141" t="str">
        <f t="shared" si="5"/>
        <v>2</v>
      </c>
      <c r="AE35" s="141">
        <f t="shared" si="9"/>
        <v>0</v>
      </c>
    </row>
    <row r="36" spans="1:37" s="7" customFormat="1" ht="20.100000000000001" customHeight="1" x14ac:dyDescent="0.4">
      <c r="A36" s="11">
        <v>0</v>
      </c>
      <c r="B36" s="40"/>
      <c r="C36" s="47"/>
      <c r="D36" s="48"/>
      <c r="E36" s="303" t="s">
        <v>15</v>
      </c>
      <c r="F36" s="303"/>
      <c r="G36" s="303"/>
      <c r="H36" s="303"/>
      <c r="I36" s="303"/>
      <c r="J36" s="303"/>
      <c r="K36" s="303"/>
      <c r="L36" s="303"/>
      <c r="M36" s="303"/>
      <c r="N36" s="303"/>
      <c r="O36" s="243"/>
      <c r="P36" s="49"/>
      <c r="Q36" s="40"/>
      <c r="R36" s="228"/>
      <c r="S36" s="197"/>
      <c r="T36" s="197"/>
      <c r="U36" s="141">
        <f t="shared" si="0"/>
        <v>0</v>
      </c>
      <c r="V36" s="141" t="str">
        <f t="shared" si="7"/>
        <v>1. 仲介業をするために口座を開設し、現在も仲介業を実施しているため</v>
      </c>
      <c r="W36" s="223"/>
      <c r="X36" s="141" t="str">
        <f t="shared" si="1"/>
        <v>シングル</v>
      </c>
      <c r="Y36" s="141">
        <f t="shared" si="2"/>
        <v>0</v>
      </c>
      <c r="Z36" s="141">
        <f t="shared" si="8"/>
        <v>1</v>
      </c>
      <c r="AA36" s="229" t="str">
        <f t="shared" si="3"/>
        <v>Q2</v>
      </c>
      <c r="AB36" s="141" t="str">
        <f t="shared" si="6"/>
        <v>一般管理口座を保有している理由や経緯を教えてください（一つ選択してください。）</v>
      </c>
      <c r="AC36" s="141" t="str">
        <f t="shared" si="4"/>
        <v>仲介業をするために口座を開設し、現在も仲介業を実施しているため</v>
      </c>
      <c r="AD36" s="141" t="str">
        <f t="shared" si="5"/>
        <v>2</v>
      </c>
      <c r="AE36" s="141">
        <f t="shared" si="9"/>
        <v>0</v>
      </c>
      <c r="AF36" s="207"/>
      <c r="AG36" s="198"/>
      <c r="AH36" s="208"/>
      <c r="AI36" s="208"/>
      <c r="AJ36" s="208"/>
      <c r="AK36" s="230"/>
    </row>
    <row r="37" spans="1:37" s="7" customFormat="1" ht="20.100000000000001" customHeight="1" x14ac:dyDescent="0.4">
      <c r="A37" s="11"/>
      <c r="B37" s="40"/>
      <c r="C37" s="47"/>
      <c r="D37" s="48"/>
      <c r="E37" s="243" t="s">
        <v>16</v>
      </c>
      <c r="F37" s="243"/>
      <c r="G37" s="243"/>
      <c r="H37" s="243"/>
      <c r="I37" s="243"/>
      <c r="J37" s="243"/>
      <c r="K37" s="243"/>
      <c r="L37" s="243"/>
      <c r="M37" s="243"/>
      <c r="N37" s="243"/>
      <c r="O37" s="243"/>
      <c r="P37" s="49"/>
      <c r="Q37" s="40"/>
      <c r="R37" s="228"/>
      <c r="S37" s="197"/>
      <c r="T37" s="197"/>
      <c r="U37" s="141" t="str">
        <f t="shared" ref="U37:U43" si="10">IF(A37="","",A37)</f>
        <v/>
      </c>
      <c r="V37" s="141" t="str">
        <f t="shared" ref="V37:V43" si="11">IF(S37="",E37,"")</f>
        <v>2. 過去に仲介業をするために口座を開設したが、現在は使用していない</v>
      </c>
      <c r="W37" s="198"/>
      <c r="X37" s="141" t="str">
        <f t="shared" ref="X37:X43" si="12">IF(IF(U37="","",IF(OR(U37=TRUE,U37=FALSE),"マルチ","シングル"))="",X36,IF(U37="","",IF(OR(U37=TRUE,U37=FALSE),"マルチ","シングル")))</f>
        <v>シングル</v>
      </c>
      <c r="Y37" s="141">
        <f t="shared" ref="Y37:Y43" si="13">IF(U37="",Y36,U37)</f>
        <v>0</v>
      </c>
      <c r="Z37" s="141">
        <f t="shared" ref="Z37:Z43" si="14">IFERROR(LEFT(V37,1)*1,"")</f>
        <v>2</v>
      </c>
      <c r="AA37" s="141" t="str">
        <f t="shared" ref="AA37:AA43" si="15">IF(T37="",AA36,T37)</f>
        <v>Q2</v>
      </c>
      <c r="AB37" s="141" t="str">
        <f t="shared" si="6"/>
        <v>一般管理口座を保有している理由や経緯を教えてください（一つ選択してください。）</v>
      </c>
      <c r="AC37" s="141" t="str">
        <f t="shared" ref="AC37:AC43" si="16">IF(OR(V37=0,V37=""),"",RIGHT(V37,LEN(V37)-3))</f>
        <v>過去に仲介業をするために口座を開設したが、現在は使用していない</v>
      </c>
      <c r="AD37" s="141" t="str">
        <f t="shared" ref="AD37:AD43" si="17">RIGHT(AA37,(LEN(AA37)-FIND("Q",AA37,1)))</f>
        <v>2</v>
      </c>
      <c r="AE37" s="141">
        <f t="shared" ref="AE37:AE43" si="18">IF(Y37=TRUE,1,IF(AND(X37="シングル",Y37=Z37),1,0))</f>
        <v>0</v>
      </c>
      <c r="AF37" s="207"/>
      <c r="AG37" s="198"/>
      <c r="AH37" s="208"/>
      <c r="AI37" s="208"/>
      <c r="AJ37" s="208"/>
      <c r="AK37" s="230"/>
    </row>
    <row r="38" spans="1:37" s="7" customFormat="1" ht="20.100000000000001" customHeight="1" x14ac:dyDescent="0.4">
      <c r="A38" s="11"/>
      <c r="B38" s="40"/>
      <c r="C38" s="47"/>
      <c r="D38" s="48"/>
      <c r="E38" s="264" t="s">
        <v>173</v>
      </c>
      <c r="F38" s="264"/>
      <c r="G38" s="264"/>
      <c r="H38" s="264"/>
      <c r="I38" s="264"/>
      <c r="J38" s="264"/>
      <c r="K38" s="264"/>
      <c r="L38" s="264"/>
      <c r="M38" s="264"/>
      <c r="N38" s="264"/>
      <c r="O38" s="264"/>
      <c r="P38" s="49"/>
      <c r="Q38" s="40"/>
      <c r="R38" s="228"/>
      <c r="S38" s="197"/>
      <c r="T38" s="197"/>
      <c r="U38" s="141" t="str">
        <f t="shared" si="10"/>
        <v/>
      </c>
      <c r="V38" s="141" t="str">
        <f t="shared" si="11"/>
        <v>3. 対象事業所として口座を開設したが、現在は対象から外れている。 クレジットを口座に保有しており、グループ会社等に無償で譲渡予定のため</v>
      </c>
      <c r="W38" s="198"/>
      <c r="X38" s="141" t="str">
        <f t="shared" si="12"/>
        <v>シングル</v>
      </c>
      <c r="Y38" s="141">
        <f t="shared" si="13"/>
        <v>0</v>
      </c>
      <c r="Z38" s="141">
        <f t="shared" si="14"/>
        <v>3</v>
      </c>
      <c r="AA38" s="141" t="str">
        <f t="shared" si="15"/>
        <v>Q2</v>
      </c>
      <c r="AB38" s="141" t="str">
        <f t="shared" si="6"/>
        <v>一般管理口座を保有している理由や経緯を教えてください（一つ選択してください。）</v>
      </c>
      <c r="AC38" s="141" t="str">
        <f t="shared" si="16"/>
        <v>対象事業所として口座を開設したが、現在は対象から外れている。 クレジットを口座に保有しており、グループ会社等に無償で譲渡予定のため</v>
      </c>
      <c r="AD38" s="141" t="str">
        <f t="shared" si="17"/>
        <v>2</v>
      </c>
      <c r="AE38" s="141">
        <f t="shared" si="18"/>
        <v>0</v>
      </c>
      <c r="AF38" s="207"/>
      <c r="AG38" s="198"/>
      <c r="AH38" s="208"/>
      <c r="AI38" s="208"/>
      <c r="AJ38" s="208"/>
      <c r="AK38" s="230"/>
    </row>
    <row r="39" spans="1:37" s="7" customFormat="1" ht="20.100000000000001" customHeight="1" x14ac:dyDescent="0.4">
      <c r="A39" s="11"/>
      <c r="B39" s="90"/>
      <c r="C39" s="47"/>
      <c r="D39" s="48"/>
      <c r="E39" s="264" t="s">
        <v>174</v>
      </c>
      <c r="F39" s="264"/>
      <c r="G39" s="264"/>
      <c r="H39" s="264"/>
      <c r="I39" s="264"/>
      <c r="J39" s="264"/>
      <c r="K39" s="264"/>
      <c r="L39" s="264"/>
      <c r="M39" s="264"/>
      <c r="N39" s="264"/>
      <c r="O39" s="264"/>
      <c r="P39" s="49"/>
      <c r="Q39" s="90"/>
      <c r="R39" s="228"/>
      <c r="S39" s="197"/>
      <c r="T39" s="197"/>
      <c r="U39" s="141" t="str">
        <f t="shared" si="10"/>
        <v/>
      </c>
      <c r="V39" s="141" t="str">
        <f t="shared" si="11"/>
        <v>4. 対象事業所として口座を開設したが、現在は対象から外れている。クレジットを口座に保有しており、販売先を見つける予定のため</v>
      </c>
      <c r="W39" s="198"/>
      <c r="X39" s="141" t="str">
        <f t="shared" si="12"/>
        <v>シングル</v>
      </c>
      <c r="Y39" s="141">
        <f t="shared" si="13"/>
        <v>0</v>
      </c>
      <c r="Z39" s="141">
        <f t="shared" si="14"/>
        <v>4</v>
      </c>
      <c r="AA39" s="141" t="str">
        <f t="shared" si="15"/>
        <v>Q2</v>
      </c>
      <c r="AB39" s="141" t="str">
        <f t="shared" si="6"/>
        <v>一般管理口座を保有している理由や経緯を教えてください（一つ選択してください。）</v>
      </c>
      <c r="AC39" s="141" t="str">
        <f t="shared" si="16"/>
        <v>対象事業所として口座を開設したが、現在は対象から外れている。クレジットを口座に保有しており、販売先を見つける予定のため</v>
      </c>
      <c r="AD39" s="141" t="str">
        <f t="shared" si="17"/>
        <v>2</v>
      </c>
      <c r="AE39" s="141">
        <f t="shared" si="18"/>
        <v>0</v>
      </c>
      <c r="AF39" s="207"/>
      <c r="AG39" s="198"/>
      <c r="AH39" s="208"/>
      <c r="AI39" s="208"/>
      <c r="AJ39" s="208"/>
      <c r="AK39" s="230"/>
    </row>
    <row r="40" spans="1:37" s="7" customFormat="1" ht="18.75" customHeight="1" x14ac:dyDescent="0.4">
      <c r="A40" s="11"/>
      <c r="B40" s="90"/>
      <c r="C40" s="47"/>
      <c r="D40" s="48"/>
      <c r="E40" s="243" t="s">
        <v>175</v>
      </c>
      <c r="F40" s="243"/>
      <c r="G40" s="243"/>
      <c r="H40" s="243"/>
      <c r="I40" s="243"/>
      <c r="J40" s="243"/>
      <c r="K40" s="243"/>
      <c r="L40" s="243"/>
      <c r="M40" s="243"/>
      <c r="N40" s="243"/>
      <c r="O40" s="243"/>
      <c r="P40" s="49"/>
      <c r="Q40" s="90"/>
      <c r="R40" s="228"/>
      <c r="S40" s="197"/>
      <c r="T40" s="197"/>
      <c r="U40" s="141" t="str">
        <f t="shared" si="10"/>
        <v/>
      </c>
      <c r="V40" s="141" t="str">
        <f>IF(S40="",E40,"")</f>
        <v>5. 対象事業所として口座を開設したが、現在は対象から外れている。クレジットを口座に保有しているが、保有クレジットを販売・譲渡する予定はない</v>
      </c>
      <c r="W40" s="198"/>
      <c r="X40" s="141" t="str">
        <f>IF(IF(U40="","",IF(OR(U40=TRUE,U40=FALSE),"マルチ","シングル"))="",X39,IF(U40="","",IF(OR(U40=TRUE,U40=FALSE),"マルチ","シングル")))</f>
        <v>シングル</v>
      </c>
      <c r="Y40" s="141">
        <f>IF(U40="",Y39,U40)</f>
        <v>0</v>
      </c>
      <c r="Z40" s="141">
        <f>IFERROR(LEFT(V40,1)*1,"")</f>
        <v>5</v>
      </c>
      <c r="AA40" s="141" t="str">
        <f>IF(T40="",AA39,T40)</f>
        <v>Q2</v>
      </c>
      <c r="AB40" s="141" t="str">
        <f t="shared" si="6"/>
        <v>一般管理口座を保有している理由や経緯を教えてください（一つ選択してください。）</v>
      </c>
      <c r="AC40" s="141" t="str">
        <f>IF(OR(V40=0,V40=""),"",RIGHT(V40,LEN(V40)-3))</f>
        <v>対象事業所として口座を開設したが、現在は対象から外れている。クレジットを口座に保有しているが、保有クレジットを販売・譲渡する予定はない</v>
      </c>
      <c r="AD40" s="141" t="str">
        <f>RIGHT(AA40,(LEN(AA40)-FIND("Q",AA40,1)))</f>
        <v>2</v>
      </c>
      <c r="AE40" s="141">
        <f t="shared" si="18"/>
        <v>0</v>
      </c>
      <c r="AF40" s="207"/>
      <c r="AG40" s="198"/>
      <c r="AH40" s="208"/>
      <c r="AI40" s="208"/>
      <c r="AJ40" s="208"/>
      <c r="AK40" s="230"/>
    </row>
    <row r="41" spans="1:37" s="7" customFormat="1" ht="20.100000000000001" customHeight="1" x14ac:dyDescent="0.4">
      <c r="A41" s="11"/>
      <c r="B41" s="90"/>
      <c r="C41" s="47"/>
      <c r="D41" s="48"/>
      <c r="E41" s="243" t="s">
        <v>185</v>
      </c>
      <c r="F41" s="243"/>
      <c r="G41" s="243"/>
      <c r="H41" s="243"/>
      <c r="I41" s="243"/>
      <c r="J41" s="243"/>
      <c r="K41" s="243"/>
      <c r="L41" s="243"/>
      <c r="M41" s="243"/>
      <c r="N41" s="243"/>
      <c r="O41" s="243"/>
      <c r="P41" s="49"/>
      <c r="Q41" s="90"/>
      <c r="R41" s="228"/>
      <c r="S41" s="197"/>
      <c r="T41" s="197"/>
      <c r="U41" s="141" t="str">
        <f t="shared" si="10"/>
        <v/>
      </c>
      <c r="V41" s="141" t="str">
        <f>IF(S41="",E41,"")</f>
        <v>6. 対象事業所として開設したが現在は対象から外れ、クレジットを口座に保有していない</v>
      </c>
      <c r="W41" s="198"/>
      <c r="X41" s="141" t="str">
        <f>IF(IF(U41="","",IF(OR(U41=TRUE,U41=FALSE),"マルチ","シングル"))="",X40,IF(U41="","",IF(OR(U41=TRUE,U41=FALSE),"マルチ","シングル")))</f>
        <v>シングル</v>
      </c>
      <c r="Y41" s="141">
        <f>IF(U41="",Y40,U41)</f>
        <v>0</v>
      </c>
      <c r="Z41" s="141">
        <f>IFERROR(LEFT(V41,1)*1,"")</f>
        <v>6</v>
      </c>
      <c r="AA41" s="141" t="str">
        <f>IF(T41="",AA40,T41)</f>
        <v>Q2</v>
      </c>
      <c r="AB41" s="141" t="str">
        <f t="shared" si="6"/>
        <v>一般管理口座を保有している理由や経緯を教えてください（一つ選択してください。）</v>
      </c>
      <c r="AC41" s="141" t="str">
        <f>IF(OR(V41=0,V41=""),"",RIGHT(V41,LEN(V41)-3))</f>
        <v>対象事業所として開設したが現在は対象から外れ、クレジットを口座に保有していない</v>
      </c>
      <c r="AD41" s="141" t="str">
        <f>RIGHT(AA41,(LEN(AA41)-FIND("Q",AA41,1)))</f>
        <v>2</v>
      </c>
      <c r="AE41" s="141">
        <f t="shared" si="18"/>
        <v>0</v>
      </c>
      <c r="AF41" s="207"/>
      <c r="AG41" s="198"/>
      <c r="AH41" s="208"/>
      <c r="AI41" s="208"/>
      <c r="AJ41" s="208"/>
      <c r="AK41" s="230"/>
    </row>
    <row r="42" spans="1:37" s="7" customFormat="1" ht="39.950000000000003" customHeight="1" x14ac:dyDescent="0.4">
      <c r="A42" s="11"/>
      <c r="B42" s="118"/>
      <c r="C42" s="119"/>
      <c r="D42" s="120"/>
      <c r="E42" s="116" t="s">
        <v>18</v>
      </c>
      <c r="F42" s="290"/>
      <c r="G42" s="291"/>
      <c r="H42" s="291"/>
      <c r="I42" s="291"/>
      <c r="J42" s="291"/>
      <c r="K42" s="291"/>
      <c r="L42" s="291"/>
      <c r="M42" s="291"/>
      <c r="N42" s="291"/>
      <c r="O42" s="292"/>
      <c r="P42" s="121"/>
      <c r="Q42" s="118"/>
      <c r="R42" s="208"/>
      <c r="S42" s="197"/>
      <c r="T42" s="197"/>
      <c r="U42" s="141" t="str">
        <f t="shared" si="10"/>
        <v/>
      </c>
      <c r="V42" s="141" t="str">
        <f>IF(S42="",E42,"")</f>
        <v>7. その他</v>
      </c>
      <c r="W42" s="198"/>
      <c r="X42" s="141" t="str">
        <f>IF(IF(U42="","",IF(OR(U42=TRUE,U42=FALSE),"マルチ","シングル"))="",X41,IF(U42="","",IF(OR(U42=TRUE,U42=FALSE),"マルチ","シングル")))</f>
        <v>シングル</v>
      </c>
      <c r="Y42" s="141">
        <f>IF(U42="",Y41,U42)</f>
        <v>0</v>
      </c>
      <c r="Z42" s="141">
        <f>IFERROR(LEFT(V42,1)*1,"")</f>
        <v>7</v>
      </c>
      <c r="AA42" s="141" t="str">
        <f>IF(T42="",AA41,T42)</f>
        <v>Q2</v>
      </c>
      <c r="AB42" s="141" t="str">
        <f t="shared" si="6"/>
        <v>一般管理口座を保有している理由や経緯を教えてください（一つ選択してください。）</v>
      </c>
      <c r="AC42" s="141" t="str">
        <f>IF(OR(V42=0,V42=""),"",RIGHT(V42,LEN(V42)-3))</f>
        <v>その他</v>
      </c>
      <c r="AD42" s="141" t="str">
        <f>RIGHT(AA42,(LEN(AA42)-FIND("Q",AA42,1)))</f>
        <v>2</v>
      </c>
      <c r="AE42" s="141">
        <f t="shared" si="18"/>
        <v>0</v>
      </c>
      <c r="AF42" s="204">
        <f>F42</f>
        <v>0</v>
      </c>
      <c r="AG42" s="198"/>
      <c r="AH42" s="208"/>
      <c r="AI42" s="208"/>
      <c r="AJ42" s="208"/>
      <c r="AK42" s="230"/>
    </row>
    <row r="43" spans="1:37" ht="5.0999999999999996" customHeight="1" x14ac:dyDescent="0.4">
      <c r="C43" s="41"/>
      <c r="D43" s="42"/>
      <c r="E43" s="42"/>
      <c r="F43" s="42"/>
      <c r="G43" s="42"/>
      <c r="H43" s="42"/>
      <c r="I43" s="42"/>
      <c r="J43" s="42"/>
      <c r="K43" s="42"/>
      <c r="L43" s="42"/>
      <c r="M43" s="42"/>
      <c r="N43" s="43"/>
      <c r="O43" s="42"/>
      <c r="P43" s="44"/>
      <c r="Q43" s="19"/>
      <c r="S43" s="198"/>
      <c r="T43" s="198"/>
      <c r="U43" s="141" t="str">
        <f t="shared" si="10"/>
        <v/>
      </c>
      <c r="V43" s="141">
        <f t="shared" si="11"/>
        <v>0</v>
      </c>
      <c r="W43" s="198"/>
      <c r="X43" s="141" t="str">
        <f t="shared" si="12"/>
        <v>シングル</v>
      </c>
      <c r="Y43" s="141">
        <f t="shared" si="13"/>
        <v>0</v>
      </c>
      <c r="Z43" s="141">
        <f t="shared" si="14"/>
        <v>0</v>
      </c>
      <c r="AA43" s="141" t="str">
        <f t="shared" si="15"/>
        <v>Q2</v>
      </c>
      <c r="AB43" s="141" t="str">
        <f t="shared" si="6"/>
        <v>一般管理口座を保有している理由や経緯を教えてください（一つ選択してください。）</v>
      </c>
      <c r="AC43" s="141" t="str">
        <f t="shared" si="16"/>
        <v/>
      </c>
      <c r="AD43" s="141" t="str">
        <f t="shared" si="17"/>
        <v>2</v>
      </c>
      <c r="AE43" s="141">
        <f t="shared" si="18"/>
        <v>1</v>
      </c>
    </row>
    <row r="44" spans="1:37" x14ac:dyDescent="0.4">
      <c r="S44" s="198"/>
      <c r="T44" s="198"/>
      <c r="U44" s="141" t="str">
        <f t="shared" si="0"/>
        <v/>
      </c>
      <c r="V44" s="141">
        <f t="shared" ref="V44:V72" si="19">IF(S44="",E44,"")</f>
        <v>0</v>
      </c>
      <c r="X44" s="141" t="str">
        <f t="shared" ref="X44:X54" si="20">IF(IF(U44="","",IF(OR(U44=TRUE,U44=FALSE),"マルチ","シングル"))="",X43,IF(U44="","",IF(OR(U44=TRUE,U44=FALSE),"マルチ","シングル")))</f>
        <v>シングル</v>
      </c>
      <c r="Y44" s="141">
        <f t="shared" ref="Y44:Y54" si="21">IF(U44="",Y43,U44)</f>
        <v>0</v>
      </c>
      <c r="Z44" s="141">
        <f t="shared" ref="Z44:Z72" si="22">IFERROR(LEFT(V44,1)*1,"")</f>
        <v>0</v>
      </c>
      <c r="AA44" s="141" t="str">
        <f t="shared" ref="AA44:AA54" si="23">IF(T44="",AA43,T44)</f>
        <v>Q2</v>
      </c>
      <c r="AB44" s="141" t="str">
        <f t="shared" si="6"/>
        <v>一般管理口座を保有している理由や経緯を教えてください（一つ選択してください。）</v>
      </c>
      <c r="AC44" s="141" t="str">
        <f t="shared" ref="AC44:AC54" si="24">IF(OR(V44=0,V44=""),"",RIGHT(V44,LEN(V44)-3))</f>
        <v/>
      </c>
      <c r="AD44" s="141" t="str">
        <f t="shared" ref="AD44:AD54" si="25">RIGHT(AA44,(LEN(AA44)-FIND("Q",AA44,1)))</f>
        <v>2</v>
      </c>
      <c r="AE44" s="141">
        <f t="shared" ref="AE44:AE54" si="26">IF(Y44=TRUE,1,IF(AND(X44="シングル",Y44=Z44),1,0))</f>
        <v>1</v>
      </c>
    </row>
    <row r="45" spans="1:37" x14ac:dyDescent="0.4">
      <c r="C45" s="50" t="s">
        <v>327</v>
      </c>
      <c r="D45" s="50"/>
      <c r="S45" s="198"/>
      <c r="T45" s="198"/>
      <c r="U45" s="141" t="str">
        <f t="shared" si="0"/>
        <v/>
      </c>
      <c r="V45" s="141">
        <f t="shared" si="19"/>
        <v>0</v>
      </c>
      <c r="X45" s="141" t="str">
        <f t="shared" si="20"/>
        <v>シングル</v>
      </c>
      <c r="Y45" s="141">
        <f t="shared" si="21"/>
        <v>0</v>
      </c>
      <c r="Z45" s="141">
        <f t="shared" si="22"/>
        <v>0</v>
      </c>
      <c r="AA45" s="141" t="str">
        <f t="shared" si="23"/>
        <v>Q2</v>
      </c>
      <c r="AB45" s="141" t="str">
        <f t="shared" si="6"/>
        <v>一般管理口座を保有している理由や経緯を教えてください（一つ選択してください。）</v>
      </c>
      <c r="AC45" s="141" t="str">
        <f t="shared" si="24"/>
        <v/>
      </c>
      <c r="AD45" s="141" t="str">
        <f t="shared" si="25"/>
        <v>2</v>
      </c>
      <c r="AE45" s="141">
        <f t="shared" si="26"/>
        <v>1</v>
      </c>
    </row>
    <row r="46" spans="1:37" x14ac:dyDescent="0.4">
      <c r="C46" s="29" t="s">
        <v>2</v>
      </c>
      <c r="D46" s="30"/>
      <c r="E46" s="97" t="s">
        <v>176</v>
      </c>
      <c r="F46" s="31"/>
      <c r="G46" s="31"/>
      <c r="H46" s="31"/>
      <c r="I46" s="31"/>
      <c r="J46" s="31"/>
      <c r="K46" s="31"/>
      <c r="L46" s="31"/>
      <c r="M46" s="31"/>
      <c r="N46" s="32"/>
      <c r="O46" s="31"/>
      <c r="S46" s="199" t="str">
        <f>C46</f>
        <v>Q3</v>
      </c>
      <c r="T46" s="199" t="s">
        <v>86</v>
      </c>
      <c r="U46" s="141" t="str">
        <f t="shared" si="0"/>
        <v/>
      </c>
      <c r="V46" s="141" t="str">
        <f t="shared" si="19"/>
        <v/>
      </c>
      <c r="X46" s="141" t="str">
        <f t="shared" si="20"/>
        <v>シングル</v>
      </c>
      <c r="Y46" s="141">
        <f t="shared" si="21"/>
        <v>0</v>
      </c>
      <c r="Z46" s="141" t="str">
        <f t="shared" si="22"/>
        <v/>
      </c>
      <c r="AA46" s="141" t="str">
        <f t="shared" si="23"/>
        <v>Q3</v>
      </c>
      <c r="AB46" s="141" t="str">
        <f t="shared" si="6"/>
        <v>仲介業を実施するうえで、クレジットの販売・購入希望事業者をどのように探していますか</v>
      </c>
      <c r="AC46" s="141" t="str">
        <f t="shared" si="24"/>
        <v/>
      </c>
      <c r="AD46" s="141" t="str">
        <f t="shared" si="25"/>
        <v>3</v>
      </c>
      <c r="AE46" s="141">
        <f t="shared" si="26"/>
        <v>0</v>
      </c>
    </row>
    <row r="47" spans="1:37" x14ac:dyDescent="0.4">
      <c r="E47" s="31" t="s">
        <v>98</v>
      </c>
      <c r="F47" s="31"/>
      <c r="G47" s="31"/>
      <c r="H47" s="31"/>
      <c r="I47" s="31"/>
      <c r="J47" s="31"/>
      <c r="K47" s="31"/>
      <c r="L47" s="31"/>
      <c r="M47" s="31"/>
      <c r="N47" s="32"/>
      <c r="O47" s="31"/>
      <c r="U47" s="141" t="str">
        <f t="shared" si="0"/>
        <v/>
      </c>
      <c r="V47" s="141" t="str">
        <f t="shared" si="19"/>
        <v>（当てはまるものすべて選択してください。）</v>
      </c>
      <c r="X47" s="141" t="str">
        <f t="shared" si="20"/>
        <v>シングル</v>
      </c>
      <c r="Y47" s="141">
        <f t="shared" si="21"/>
        <v>0</v>
      </c>
      <c r="Z47" s="141" t="str">
        <f t="shared" si="22"/>
        <v/>
      </c>
      <c r="AA47" s="141" t="str">
        <f t="shared" si="23"/>
        <v>Q3</v>
      </c>
      <c r="AB47" s="141" t="str">
        <f t="shared" si="6"/>
        <v>仲介業を実施するうえで、クレジットの販売・購入希望事業者をどのように探していますか</v>
      </c>
      <c r="AC47" s="141" t="str">
        <f t="shared" si="24"/>
        <v>はまるものすべて選択してください。）</v>
      </c>
      <c r="AD47" s="141" t="str">
        <f t="shared" si="25"/>
        <v>3</v>
      </c>
      <c r="AE47" s="141">
        <f t="shared" si="26"/>
        <v>0</v>
      </c>
    </row>
    <row r="48" spans="1:37" x14ac:dyDescent="0.4">
      <c r="U48" s="141" t="str">
        <f t="shared" si="0"/>
        <v/>
      </c>
      <c r="V48" s="141">
        <f t="shared" si="19"/>
        <v>0</v>
      </c>
      <c r="X48" s="141" t="str">
        <f t="shared" si="20"/>
        <v>シングル</v>
      </c>
      <c r="Y48" s="141">
        <f t="shared" si="21"/>
        <v>0</v>
      </c>
      <c r="Z48" s="141">
        <f t="shared" si="22"/>
        <v>0</v>
      </c>
      <c r="AA48" s="141" t="str">
        <f t="shared" si="23"/>
        <v>Q3</v>
      </c>
      <c r="AB48" s="141" t="str">
        <f t="shared" si="6"/>
        <v>仲介業を実施するうえで、クレジットの販売・購入希望事業者をどのように探していますか</v>
      </c>
      <c r="AC48" s="141" t="str">
        <f t="shared" si="24"/>
        <v/>
      </c>
      <c r="AD48" s="141" t="str">
        <f t="shared" si="25"/>
        <v>3</v>
      </c>
      <c r="AE48" s="141">
        <f t="shared" si="26"/>
        <v>1</v>
      </c>
    </row>
    <row r="49" spans="1:37" x14ac:dyDescent="0.4">
      <c r="U49" s="141" t="str">
        <f t="shared" si="0"/>
        <v/>
      </c>
      <c r="V49" s="141">
        <f t="shared" si="19"/>
        <v>0</v>
      </c>
      <c r="X49" s="141" t="str">
        <f t="shared" si="20"/>
        <v>シングル</v>
      </c>
      <c r="Y49" s="141">
        <f t="shared" si="21"/>
        <v>0</v>
      </c>
      <c r="Z49" s="141">
        <f t="shared" si="22"/>
        <v>0</v>
      </c>
      <c r="AA49" s="141" t="str">
        <f t="shared" si="23"/>
        <v>Q3</v>
      </c>
      <c r="AB49" s="141" t="str">
        <f t="shared" si="6"/>
        <v>仲介業を実施するうえで、クレジットの販売・購入希望事業者をどのように探していますか</v>
      </c>
      <c r="AC49" s="141" t="str">
        <f t="shared" si="24"/>
        <v/>
      </c>
      <c r="AD49" s="141" t="str">
        <f t="shared" si="25"/>
        <v>3</v>
      </c>
      <c r="AE49" s="141">
        <f t="shared" si="26"/>
        <v>1</v>
      </c>
    </row>
    <row r="50" spans="1:37" ht="9.9499999999999993" customHeight="1" x14ac:dyDescent="0.4">
      <c r="U50" s="141" t="str">
        <f t="shared" si="0"/>
        <v/>
      </c>
      <c r="V50" s="141">
        <f t="shared" si="19"/>
        <v>0</v>
      </c>
      <c r="X50" s="141" t="str">
        <f t="shared" si="20"/>
        <v>シングル</v>
      </c>
      <c r="Y50" s="141">
        <f t="shared" si="21"/>
        <v>0</v>
      </c>
      <c r="Z50" s="141">
        <f t="shared" si="22"/>
        <v>0</v>
      </c>
      <c r="AA50" s="141" t="str">
        <f t="shared" si="23"/>
        <v>Q3</v>
      </c>
      <c r="AB50" s="141" t="str">
        <f t="shared" si="6"/>
        <v>仲介業を実施するうえで、クレジットの販売・購入希望事業者をどのように探していますか</v>
      </c>
      <c r="AC50" s="141" t="str">
        <f t="shared" si="24"/>
        <v/>
      </c>
      <c r="AD50" s="141" t="str">
        <f t="shared" si="25"/>
        <v>3</v>
      </c>
      <c r="AE50" s="141">
        <f t="shared" si="26"/>
        <v>1</v>
      </c>
    </row>
    <row r="51" spans="1:37" ht="6.95" customHeight="1" x14ac:dyDescent="0.4">
      <c r="C51" s="33"/>
      <c r="D51" s="34"/>
      <c r="E51" s="34"/>
      <c r="F51" s="34"/>
      <c r="G51" s="34"/>
      <c r="H51" s="34"/>
      <c r="I51" s="34"/>
      <c r="J51" s="34"/>
      <c r="K51" s="34"/>
      <c r="L51" s="34"/>
      <c r="M51" s="34"/>
      <c r="N51" s="35"/>
      <c r="O51" s="34"/>
      <c r="P51" s="36"/>
      <c r="Q51" s="19"/>
      <c r="U51" s="141" t="str">
        <f t="shared" si="0"/>
        <v/>
      </c>
      <c r="V51" s="141">
        <f t="shared" si="19"/>
        <v>0</v>
      </c>
      <c r="X51" s="141" t="str">
        <f t="shared" si="20"/>
        <v>シングル</v>
      </c>
      <c r="Y51" s="141">
        <f t="shared" si="21"/>
        <v>0</v>
      </c>
      <c r="Z51" s="141">
        <f t="shared" si="22"/>
        <v>0</v>
      </c>
      <c r="AA51" s="141" t="str">
        <f t="shared" si="23"/>
        <v>Q3</v>
      </c>
      <c r="AB51" s="141" t="str">
        <f t="shared" si="6"/>
        <v>仲介業を実施するうえで、クレジットの販売・購入希望事業者をどのように探していますか</v>
      </c>
      <c r="AC51" s="141" t="str">
        <f t="shared" si="24"/>
        <v/>
      </c>
      <c r="AD51" s="141" t="str">
        <f t="shared" si="25"/>
        <v>3</v>
      </c>
      <c r="AE51" s="141">
        <f t="shared" si="26"/>
        <v>1</v>
      </c>
    </row>
    <row r="52" spans="1:37" ht="18" customHeight="1" x14ac:dyDescent="0.4">
      <c r="A52" s="11" t="b">
        <v>0</v>
      </c>
      <c r="C52" s="51"/>
      <c r="E52" s="264" t="s">
        <v>352</v>
      </c>
      <c r="F52" s="264"/>
      <c r="G52" s="264"/>
      <c r="H52" s="264"/>
      <c r="I52" s="264"/>
      <c r="J52" s="264"/>
      <c r="K52" s="264"/>
      <c r="L52" s="264"/>
      <c r="M52" s="264"/>
      <c r="N52" s="264"/>
      <c r="O52" s="264"/>
      <c r="P52" s="39"/>
      <c r="Q52" s="19"/>
      <c r="U52" s="141" t="b">
        <f t="shared" si="0"/>
        <v>0</v>
      </c>
      <c r="V52" s="141" t="str">
        <f t="shared" si="19"/>
        <v xml:space="preserve">1. 総量削減義務と排出量取引システム※1の見積受付登録事業者照会※2から販売・購入希望者を探している
</v>
      </c>
      <c r="X52" s="141" t="str">
        <f t="shared" si="20"/>
        <v>マルチ</v>
      </c>
      <c r="Y52" s="141" t="b">
        <f t="shared" si="21"/>
        <v>0</v>
      </c>
      <c r="Z52" s="141">
        <f t="shared" si="22"/>
        <v>1</v>
      </c>
      <c r="AA52" s="141" t="str">
        <f t="shared" si="23"/>
        <v>Q3</v>
      </c>
      <c r="AB52" s="141" t="str">
        <f t="shared" si="6"/>
        <v>仲介業を実施するうえで、クレジットの販売・購入希望事業者をどのように探していますか</v>
      </c>
      <c r="AC52" s="141" t="str">
        <f t="shared" si="24"/>
        <v xml:space="preserve">総量削減義務と排出量取引システム※1の見積受付登録事業者照会※2から販売・購入希望者を探している
</v>
      </c>
      <c r="AD52" s="141" t="str">
        <f t="shared" si="25"/>
        <v>3</v>
      </c>
      <c r="AE52" s="141">
        <f t="shared" si="26"/>
        <v>0</v>
      </c>
    </row>
    <row r="53" spans="1:37" ht="18" customHeight="1" x14ac:dyDescent="0.4">
      <c r="A53" s="11" t="b">
        <v>0</v>
      </c>
      <c r="C53" s="51"/>
      <c r="E53" s="243" t="s">
        <v>13</v>
      </c>
      <c r="F53" s="243"/>
      <c r="G53" s="243"/>
      <c r="H53" s="243"/>
      <c r="I53" s="243"/>
      <c r="J53" s="243"/>
      <c r="K53" s="243"/>
      <c r="L53" s="243"/>
      <c r="M53" s="243"/>
      <c r="N53" s="243"/>
      <c r="O53" s="243"/>
      <c r="P53" s="39"/>
      <c r="Q53" s="19"/>
      <c r="U53" s="141" t="b">
        <f t="shared" si="0"/>
        <v>0</v>
      </c>
      <c r="V53" s="141" t="str">
        <f t="shared" si="19"/>
        <v>2. Jクレジットなどの他制度の取引の仲介を行った際、あわせて、都制度の販売・購入希望者も探している</v>
      </c>
      <c r="X53" s="141" t="str">
        <f t="shared" si="20"/>
        <v>マルチ</v>
      </c>
      <c r="Y53" s="141" t="b">
        <f t="shared" si="21"/>
        <v>0</v>
      </c>
      <c r="Z53" s="141">
        <f t="shared" si="22"/>
        <v>2</v>
      </c>
      <c r="AA53" s="141" t="str">
        <f t="shared" si="23"/>
        <v>Q3</v>
      </c>
      <c r="AB53" s="141" t="str">
        <f t="shared" si="6"/>
        <v>仲介業を実施するうえで、クレジットの販売・購入希望事業者をどのように探していますか</v>
      </c>
      <c r="AC53" s="141" t="str">
        <f t="shared" si="24"/>
        <v>Jクレジットなどの他制度の取引の仲介を行った際、あわせて、都制度の販売・購入希望者も探している</v>
      </c>
      <c r="AD53" s="141" t="str">
        <f t="shared" si="25"/>
        <v>3</v>
      </c>
      <c r="AE53" s="141">
        <f t="shared" si="26"/>
        <v>0</v>
      </c>
    </row>
    <row r="54" spans="1:37" ht="18" customHeight="1" x14ac:dyDescent="0.4">
      <c r="A54" s="11" t="b">
        <v>0</v>
      </c>
      <c r="C54" s="51"/>
      <c r="E54" s="243" t="s">
        <v>14</v>
      </c>
      <c r="F54" s="243"/>
      <c r="G54" s="243"/>
      <c r="H54" s="243"/>
      <c r="I54" s="243"/>
      <c r="J54" s="243"/>
      <c r="K54" s="243"/>
      <c r="L54" s="243"/>
      <c r="M54" s="243"/>
      <c r="N54" s="243"/>
      <c r="O54" s="243"/>
      <c r="P54" s="39"/>
      <c r="Q54" s="19"/>
      <c r="U54" s="141" t="b">
        <f t="shared" si="0"/>
        <v>0</v>
      </c>
      <c r="V54" s="141" t="str">
        <f t="shared" si="19"/>
        <v>3. 既存の取引先に声をかける</v>
      </c>
      <c r="X54" s="141" t="str">
        <f t="shared" si="20"/>
        <v>マルチ</v>
      </c>
      <c r="Y54" s="141" t="b">
        <f t="shared" si="21"/>
        <v>0</v>
      </c>
      <c r="Z54" s="141">
        <f t="shared" si="22"/>
        <v>3</v>
      </c>
      <c r="AA54" s="141" t="str">
        <f t="shared" si="23"/>
        <v>Q3</v>
      </c>
      <c r="AB54" s="141" t="str">
        <f t="shared" si="6"/>
        <v>仲介業を実施するうえで、クレジットの販売・購入希望事業者をどのように探していますか</v>
      </c>
      <c r="AC54" s="141" t="str">
        <f t="shared" si="24"/>
        <v>既存の取引先に声をかける</v>
      </c>
      <c r="AD54" s="141" t="str">
        <f t="shared" si="25"/>
        <v>3</v>
      </c>
      <c r="AE54" s="141">
        <f t="shared" si="26"/>
        <v>0</v>
      </c>
    </row>
    <row r="55" spans="1:37" ht="39.950000000000003" customHeight="1" x14ac:dyDescent="0.4">
      <c r="A55" s="11" t="b">
        <v>0</v>
      </c>
      <c r="B55" s="5"/>
      <c r="C55" s="115"/>
      <c r="D55" s="5"/>
      <c r="E55" s="116" t="s">
        <v>8</v>
      </c>
      <c r="F55" s="298"/>
      <c r="G55" s="299"/>
      <c r="H55" s="299"/>
      <c r="I55" s="299"/>
      <c r="J55" s="299"/>
      <c r="K55" s="299"/>
      <c r="L55" s="299"/>
      <c r="M55" s="299"/>
      <c r="N55" s="299"/>
      <c r="O55" s="300"/>
      <c r="P55" s="117"/>
      <c r="Q55" s="5"/>
      <c r="R55" s="226"/>
      <c r="U55" s="141" t="b">
        <f t="shared" ref="U55:U62" si="27">IF(A55="","",A55)</f>
        <v>0</v>
      </c>
      <c r="V55" s="141" t="str">
        <f t="shared" ref="V55:V62" si="28">IF(S55="",E55,"")</f>
        <v>4. その他</v>
      </c>
      <c r="X55" s="141" t="str">
        <f t="shared" ref="X55:X62" si="29">IF(IF(U55="","",IF(OR(U55=TRUE,U55=FALSE),"マルチ","シングル"))="",X54,IF(U55="","",IF(OR(U55=TRUE,U55=FALSE),"マルチ","シングル")))</f>
        <v>マルチ</v>
      </c>
      <c r="Y55" s="141" t="b">
        <f t="shared" ref="Y55:Y62" si="30">IF(U55="",Y54,U55)</f>
        <v>0</v>
      </c>
      <c r="Z55" s="141">
        <f t="shared" ref="Z55:Z62" si="31">IFERROR(LEFT(V55,1)*1,"")</f>
        <v>4</v>
      </c>
      <c r="AA55" s="141" t="str">
        <f t="shared" ref="AA55:AA62" si="32">IF(T55="",AA54,T55)</f>
        <v>Q3</v>
      </c>
      <c r="AB55" s="141" t="str">
        <f t="shared" si="6"/>
        <v>仲介業を実施するうえで、クレジットの販売・購入希望事業者をどのように探していますか</v>
      </c>
      <c r="AC55" s="141" t="str">
        <f t="shared" ref="AC55:AC62" si="33">IF(OR(V55=0,V55=""),"",RIGHT(V55,LEN(V55)-3))</f>
        <v>その他</v>
      </c>
      <c r="AD55" s="141" t="str">
        <f t="shared" ref="AD55:AD62" si="34">RIGHT(AA55,(LEN(AA55)-FIND("Q",AA55,1)))</f>
        <v>3</v>
      </c>
      <c r="AE55" s="141">
        <f t="shared" ref="AE55:AE62" si="35">IF(Y55=TRUE,1,IF(AND(X55="シングル",Y55=Z55),1,0))</f>
        <v>0</v>
      </c>
      <c r="AF55" s="204">
        <f>F55</f>
        <v>0</v>
      </c>
    </row>
    <row r="56" spans="1:37" ht="5.0999999999999996" customHeight="1" x14ac:dyDescent="0.4">
      <c r="C56" s="41"/>
      <c r="D56" s="42"/>
      <c r="E56" s="42"/>
      <c r="F56" s="42"/>
      <c r="G56" s="42"/>
      <c r="H56" s="42"/>
      <c r="I56" s="42"/>
      <c r="J56" s="42"/>
      <c r="K56" s="42"/>
      <c r="L56" s="42"/>
      <c r="M56" s="42"/>
      <c r="N56" s="43"/>
      <c r="O56" s="42"/>
      <c r="P56" s="44"/>
      <c r="Q56" s="19"/>
      <c r="U56" s="141" t="str">
        <f t="shared" si="27"/>
        <v/>
      </c>
      <c r="V56" s="141">
        <f t="shared" si="28"/>
        <v>0</v>
      </c>
      <c r="X56" s="141" t="str">
        <f t="shared" si="29"/>
        <v>マルチ</v>
      </c>
      <c r="Y56" s="141" t="b">
        <f t="shared" si="30"/>
        <v>0</v>
      </c>
      <c r="Z56" s="141">
        <f t="shared" si="31"/>
        <v>0</v>
      </c>
      <c r="AA56" s="141" t="str">
        <f t="shared" si="32"/>
        <v>Q3</v>
      </c>
      <c r="AB56" s="141" t="str">
        <f t="shared" si="6"/>
        <v>仲介業を実施するうえで、クレジットの販売・購入希望事業者をどのように探していますか</v>
      </c>
      <c r="AC56" s="141" t="str">
        <f t="shared" si="33"/>
        <v/>
      </c>
      <c r="AD56" s="141" t="str">
        <f t="shared" si="34"/>
        <v>3</v>
      </c>
      <c r="AE56" s="141">
        <f t="shared" si="35"/>
        <v>0</v>
      </c>
    </row>
    <row r="57" spans="1:37" s="5" customFormat="1" ht="5.0999999999999996" customHeight="1" x14ac:dyDescent="0.4">
      <c r="A57" s="12"/>
      <c r="B57" s="19"/>
      <c r="C57" s="19"/>
      <c r="D57" s="19"/>
      <c r="E57" s="19"/>
      <c r="F57" s="19"/>
      <c r="G57" s="19"/>
      <c r="H57" s="19"/>
      <c r="I57" s="19"/>
      <c r="J57" s="19"/>
      <c r="K57" s="19"/>
      <c r="L57" s="19"/>
      <c r="M57" s="19"/>
      <c r="N57" s="40"/>
      <c r="O57" s="19"/>
      <c r="P57" s="19"/>
      <c r="Q57" s="19"/>
      <c r="R57" s="231"/>
      <c r="S57" s="197"/>
      <c r="T57" s="197"/>
      <c r="U57" s="141" t="str">
        <f t="shared" si="27"/>
        <v/>
      </c>
      <c r="V57" s="141">
        <f t="shared" si="28"/>
        <v>0</v>
      </c>
      <c r="W57" s="223"/>
      <c r="X57" s="141" t="str">
        <f t="shared" si="29"/>
        <v>マルチ</v>
      </c>
      <c r="Y57" s="141" t="b">
        <f t="shared" si="30"/>
        <v>0</v>
      </c>
      <c r="Z57" s="141">
        <f t="shared" si="31"/>
        <v>0</v>
      </c>
      <c r="AA57" s="141" t="str">
        <f t="shared" si="32"/>
        <v>Q3</v>
      </c>
      <c r="AB57" s="141" t="str">
        <f t="shared" si="6"/>
        <v>仲介業を実施するうえで、クレジットの販売・購入希望事業者をどのように探していますか</v>
      </c>
      <c r="AC57" s="141" t="str">
        <f t="shared" si="33"/>
        <v/>
      </c>
      <c r="AD57" s="141" t="str">
        <f t="shared" si="34"/>
        <v>3</v>
      </c>
      <c r="AE57" s="141">
        <f t="shared" si="35"/>
        <v>0</v>
      </c>
      <c r="AF57" s="209"/>
      <c r="AG57" s="210"/>
      <c r="AH57" s="211"/>
      <c r="AI57" s="211"/>
      <c r="AJ57" s="211"/>
      <c r="AK57" s="232"/>
    </row>
    <row r="58" spans="1:37" s="9" customFormat="1" ht="12" customHeight="1" x14ac:dyDescent="0.4">
      <c r="A58" s="13"/>
      <c r="B58" s="53"/>
      <c r="C58" s="54" t="s">
        <v>348</v>
      </c>
      <c r="D58" s="54"/>
      <c r="E58" s="244" t="s">
        <v>217</v>
      </c>
      <c r="F58" s="244"/>
      <c r="G58" s="244"/>
      <c r="H58" s="244"/>
      <c r="I58" s="244"/>
      <c r="J58" s="244"/>
      <c r="K58" s="244"/>
      <c r="L58" s="244"/>
      <c r="M58" s="244"/>
      <c r="N58" s="244"/>
      <c r="O58" s="244"/>
      <c r="P58" s="55"/>
      <c r="Q58" s="55"/>
      <c r="R58" s="233"/>
      <c r="S58" s="212"/>
      <c r="T58" s="212"/>
      <c r="U58" s="195" t="str">
        <f t="shared" si="27"/>
        <v/>
      </c>
      <c r="V58" s="195" t="str">
        <f t="shared" si="28"/>
        <v>「総量削減義務と排出量取引システム」とは東京都が実施する本制度において、事業所ごとの削減義務履行状況の確認やクレジット等の管理等を行うシステムのことです。</v>
      </c>
      <c r="W58" s="225"/>
      <c r="X58" s="195" t="str">
        <f t="shared" si="29"/>
        <v>マルチ</v>
      </c>
      <c r="Y58" s="195" t="b">
        <f t="shared" si="30"/>
        <v>0</v>
      </c>
      <c r="Z58" s="195" t="str">
        <f t="shared" si="31"/>
        <v/>
      </c>
      <c r="AA58" s="195" t="str">
        <f t="shared" si="32"/>
        <v>Q3</v>
      </c>
      <c r="AB58" s="141" t="str">
        <f t="shared" si="6"/>
        <v>仲介業を実施するうえで、クレジットの販売・購入希望事業者をどのように探していますか</v>
      </c>
      <c r="AC58" s="195" t="str">
        <f t="shared" si="33"/>
        <v>削減義務と排出量取引システム」とは東京都が実施する本制度において、事業所ごとの削減義務履行状況の確認やクレジット等の管理等を行うシステムのことです。</v>
      </c>
      <c r="AD58" s="195" t="str">
        <f t="shared" si="34"/>
        <v>3</v>
      </c>
      <c r="AE58" s="195">
        <f t="shared" si="35"/>
        <v>0</v>
      </c>
      <c r="AF58" s="213"/>
      <c r="AG58" s="214"/>
      <c r="AH58" s="214"/>
      <c r="AI58" s="214"/>
      <c r="AJ58" s="214"/>
      <c r="AK58" s="221"/>
    </row>
    <row r="59" spans="1:37" s="9" customFormat="1" ht="12" customHeight="1" x14ac:dyDescent="0.4">
      <c r="A59" s="13"/>
      <c r="B59" s="53"/>
      <c r="C59" s="54"/>
      <c r="D59" s="54"/>
      <c r="E59" s="57" t="s">
        <v>218</v>
      </c>
      <c r="F59" s="57"/>
      <c r="G59" s="57"/>
      <c r="H59" s="57"/>
      <c r="I59" s="57"/>
      <c r="J59" s="57"/>
      <c r="K59" s="57"/>
      <c r="L59" s="57"/>
      <c r="M59" s="57"/>
      <c r="N59" s="57"/>
      <c r="O59" s="57"/>
      <c r="P59" s="55"/>
      <c r="Q59" s="55"/>
      <c r="R59" s="233"/>
      <c r="S59" s="212"/>
      <c r="T59" s="212"/>
      <c r="U59" s="195" t="str">
        <f t="shared" si="27"/>
        <v/>
      </c>
      <c r="V59" s="195" t="str">
        <f t="shared" si="28"/>
        <v>https://www9.kankyo.metro.tokyo.lg.jp/CapAndTrade/tradingaccount/auth/TpPage</v>
      </c>
      <c r="W59" s="225"/>
      <c r="X59" s="195" t="str">
        <f t="shared" si="29"/>
        <v>マルチ</v>
      </c>
      <c r="Y59" s="195" t="b">
        <f t="shared" si="30"/>
        <v>0</v>
      </c>
      <c r="Z59" s="195" t="str">
        <f t="shared" si="31"/>
        <v/>
      </c>
      <c r="AA59" s="195" t="str">
        <f t="shared" si="32"/>
        <v>Q3</v>
      </c>
      <c r="AB59" s="141" t="str">
        <f t="shared" si="6"/>
        <v>仲介業を実施するうえで、クレジットの販売・購入希望事業者をどのように探していますか</v>
      </c>
      <c r="AC59" s="195" t="str">
        <f t="shared" si="33"/>
        <v>ps://www9.kankyo.metro.tokyo.lg.jp/CapAndTrade/tradingaccount/auth/TpPage</v>
      </c>
      <c r="AD59" s="195" t="str">
        <f t="shared" si="34"/>
        <v>3</v>
      </c>
      <c r="AE59" s="195">
        <f t="shared" si="35"/>
        <v>0</v>
      </c>
      <c r="AF59" s="213"/>
      <c r="AG59" s="214"/>
      <c r="AH59" s="214"/>
      <c r="AI59" s="214"/>
      <c r="AJ59" s="214"/>
      <c r="AK59" s="221"/>
    </row>
    <row r="60" spans="1:37" s="9" customFormat="1" ht="24.95" customHeight="1" x14ac:dyDescent="0.4">
      <c r="A60" s="13"/>
      <c r="B60" s="53"/>
      <c r="C60" s="54" t="s">
        <v>349</v>
      </c>
      <c r="D60" s="54"/>
      <c r="E60" s="244" t="s">
        <v>326</v>
      </c>
      <c r="F60" s="244"/>
      <c r="G60" s="244"/>
      <c r="H60" s="244"/>
      <c r="I60" s="244"/>
      <c r="J60" s="244"/>
      <c r="K60" s="244"/>
      <c r="L60" s="244"/>
      <c r="M60" s="244"/>
      <c r="N60" s="244"/>
      <c r="O60" s="244"/>
      <c r="P60" s="55"/>
      <c r="Q60" s="55"/>
      <c r="R60" s="233"/>
      <c r="S60" s="212"/>
      <c r="T60" s="212"/>
      <c r="U60" s="195" t="str">
        <f t="shared" si="27"/>
        <v/>
      </c>
      <c r="V60" s="195" t="str">
        <f t="shared" si="28"/>
        <v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W60" s="225"/>
      <c r="X60" s="195" t="str">
        <f t="shared" si="29"/>
        <v>マルチ</v>
      </c>
      <c r="Y60" s="195" t="b">
        <f t="shared" si="30"/>
        <v>0</v>
      </c>
      <c r="Z60" s="195" t="str">
        <f t="shared" si="31"/>
        <v/>
      </c>
      <c r="AA60" s="195" t="str">
        <f t="shared" si="32"/>
        <v>Q3</v>
      </c>
      <c r="AB60" s="141" t="str">
        <f t="shared" si="6"/>
        <v>仲介業を実施するうえで、クレジットの販売・購入希望事業者をどのように探していますか</v>
      </c>
      <c r="AC60" s="195" t="str">
        <f t="shared" si="33"/>
        <v xml:space="preserve">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AD60" s="195" t="str">
        <f t="shared" si="34"/>
        <v>3</v>
      </c>
      <c r="AE60" s="195">
        <f t="shared" si="35"/>
        <v>0</v>
      </c>
      <c r="AF60" s="213"/>
      <c r="AG60" s="214"/>
      <c r="AH60" s="214"/>
      <c r="AI60" s="214"/>
      <c r="AJ60" s="214"/>
      <c r="AK60" s="221"/>
    </row>
    <row r="61" spans="1:37" s="9" customFormat="1" ht="12" customHeight="1" x14ac:dyDescent="0.4">
      <c r="A61" s="13"/>
      <c r="B61" s="53"/>
      <c r="C61" s="55"/>
      <c r="D61" s="55"/>
      <c r="E61" s="57" t="s">
        <v>6</v>
      </c>
      <c r="F61" s="57"/>
      <c r="G61" s="57"/>
      <c r="H61" s="57"/>
      <c r="I61" s="57"/>
      <c r="J61" s="57"/>
      <c r="K61" s="57"/>
      <c r="L61" s="57"/>
      <c r="M61" s="57"/>
      <c r="N61" s="57"/>
      <c r="O61" s="57"/>
      <c r="P61" s="55"/>
      <c r="Q61" s="55"/>
      <c r="R61" s="233"/>
      <c r="S61" s="212"/>
      <c r="T61" s="212"/>
      <c r="U61" s="195" t="str">
        <f t="shared" si="27"/>
        <v/>
      </c>
      <c r="V61" s="195" t="str">
        <f t="shared" si="28"/>
        <v>https://www.kankyo.metro.tokyo.lg.jp/climate/large_scale/trade/index.files/torihikinyuumon2022.pdf</v>
      </c>
      <c r="W61" s="225"/>
      <c r="X61" s="195" t="str">
        <f t="shared" si="29"/>
        <v>マルチ</v>
      </c>
      <c r="Y61" s="195" t="b">
        <f t="shared" si="30"/>
        <v>0</v>
      </c>
      <c r="Z61" s="195" t="str">
        <f t="shared" si="31"/>
        <v/>
      </c>
      <c r="AA61" s="195" t="str">
        <f t="shared" si="32"/>
        <v>Q3</v>
      </c>
      <c r="AB61" s="141" t="str">
        <f t="shared" si="6"/>
        <v>仲介業を実施するうえで、クレジットの販売・購入希望事業者をどのように探していますか</v>
      </c>
      <c r="AC61" s="195" t="str">
        <f t="shared" si="33"/>
        <v>ps://www.kankyo.metro.tokyo.lg.jp/climate/large_scale/trade/index.files/torihikinyuumon2022.pdf</v>
      </c>
      <c r="AD61" s="195" t="str">
        <f t="shared" si="34"/>
        <v>3</v>
      </c>
      <c r="AE61" s="195">
        <f t="shared" si="35"/>
        <v>0</v>
      </c>
      <c r="AF61" s="213"/>
      <c r="AG61" s="214"/>
      <c r="AH61" s="214"/>
      <c r="AI61" s="214"/>
      <c r="AJ61" s="214"/>
      <c r="AK61" s="221"/>
    </row>
    <row r="62" spans="1:37" s="9" customFormat="1" ht="18.75" customHeight="1" x14ac:dyDescent="0.4">
      <c r="A62" s="13"/>
      <c r="B62" s="53"/>
      <c r="C62" s="55"/>
      <c r="D62" s="55"/>
      <c r="E62" s="57"/>
      <c r="F62" s="55"/>
      <c r="G62" s="55"/>
      <c r="H62" s="55"/>
      <c r="I62" s="55"/>
      <c r="J62" s="55"/>
      <c r="K62" s="55"/>
      <c r="L62" s="55"/>
      <c r="M62" s="55"/>
      <c r="N62" s="55"/>
      <c r="O62" s="55"/>
      <c r="P62" s="55"/>
      <c r="Q62" s="55"/>
      <c r="R62" s="233"/>
      <c r="S62" s="212"/>
      <c r="T62" s="212"/>
      <c r="U62" s="141" t="str">
        <f t="shared" si="27"/>
        <v/>
      </c>
      <c r="V62" s="141">
        <f t="shared" si="28"/>
        <v>0</v>
      </c>
      <c r="W62" s="223"/>
      <c r="X62" s="141" t="str">
        <f t="shared" si="29"/>
        <v>マルチ</v>
      </c>
      <c r="Y62" s="141" t="b">
        <f t="shared" si="30"/>
        <v>0</v>
      </c>
      <c r="Z62" s="141">
        <f t="shared" si="31"/>
        <v>0</v>
      </c>
      <c r="AA62" s="141" t="str">
        <f t="shared" si="32"/>
        <v>Q3</v>
      </c>
      <c r="AB62" s="141" t="str">
        <f t="shared" si="6"/>
        <v>仲介業を実施するうえで、クレジットの販売・購入希望事業者をどのように探していますか</v>
      </c>
      <c r="AC62" s="141" t="str">
        <f t="shared" si="33"/>
        <v/>
      </c>
      <c r="AD62" s="141" t="str">
        <f t="shared" si="34"/>
        <v>3</v>
      </c>
      <c r="AE62" s="141">
        <f t="shared" si="35"/>
        <v>0</v>
      </c>
      <c r="AF62" s="213"/>
      <c r="AG62" s="214"/>
      <c r="AH62" s="214"/>
      <c r="AI62" s="214"/>
      <c r="AJ62" s="214"/>
      <c r="AK62" s="221"/>
    </row>
    <row r="63" spans="1:37" x14ac:dyDescent="0.4">
      <c r="C63" s="29" t="s">
        <v>4</v>
      </c>
      <c r="D63" s="30"/>
      <c r="E63" s="31" t="s">
        <v>100</v>
      </c>
      <c r="F63" s="31"/>
      <c r="G63" s="31"/>
      <c r="H63" s="31"/>
      <c r="I63" s="31"/>
      <c r="J63" s="31"/>
      <c r="K63" s="31"/>
      <c r="L63" s="31"/>
      <c r="M63" s="31"/>
      <c r="N63" s="32"/>
      <c r="O63" s="31"/>
      <c r="S63" s="199" t="str">
        <f>C63</f>
        <v>Q4</v>
      </c>
      <c r="T63" s="199" t="s">
        <v>87</v>
      </c>
      <c r="U63" s="141" t="str">
        <f t="shared" si="0"/>
        <v/>
      </c>
      <c r="V63" s="141" t="str">
        <f t="shared" si="19"/>
        <v/>
      </c>
      <c r="X63" s="141" t="str">
        <f>IF(IF(U63="","",IF(OR(U63=TRUE,U63=FALSE),"マルチ","シングル"))="",X61,IF(U63="","",IF(OR(U63=TRUE,U63=FALSE),"マルチ","シングル")))</f>
        <v>マルチ</v>
      </c>
      <c r="Y63" s="141" t="b">
        <f>IF(U63="",Y61,U63)</f>
        <v>0</v>
      </c>
      <c r="Z63" s="141" t="str">
        <f t="shared" si="22"/>
        <v/>
      </c>
      <c r="AA63" s="141" t="str">
        <f>IF(T63="",AA61,T63)</f>
        <v>Q4</v>
      </c>
      <c r="AB63" s="141" t="str">
        <f t="shared" si="6"/>
        <v>東京都排出量取引のクレジット販売・購入希望事業者の価格設定方法（当てはまるものすべて選択してください。）</v>
      </c>
      <c r="AC63" s="141" t="str">
        <f t="shared" ref="AC63:AC72" si="36">IF(OR(V63=0,V63=""),"",RIGHT(V63,LEN(V63)-3))</f>
        <v/>
      </c>
      <c r="AD63" s="141" t="str">
        <f t="shared" ref="AD63:AD72" si="37">RIGHT(AA63,(LEN(AA63)-FIND("Q",AA63,1)))</f>
        <v>4</v>
      </c>
      <c r="AE63" s="141">
        <f t="shared" ref="AE63:AE72" si="38">IF(Y63=TRUE,1,IF(AND(X63="シングル",Y63=Z63),1,0))</f>
        <v>0</v>
      </c>
    </row>
    <row r="64" spans="1:37" ht="5.0999999999999996" customHeight="1" x14ac:dyDescent="0.4">
      <c r="C64" s="33"/>
      <c r="D64" s="34"/>
      <c r="E64" s="34"/>
      <c r="F64" s="34"/>
      <c r="G64" s="34"/>
      <c r="H64" s="34"/>
      <c r="I64" s="34"/>
      <c r="J64" s="34"/>
      <c r="K64" s="34"/>
      <c r="L64" s="34"/>
      <c r="M64" s="34"/>
      <c r="N64" s="35"/>
      <c r="O64" s="34"/>
      <c r="P64" s="36"/>
      <c r="Q64" s="19"/>
      <c r="U64" s="141" t="str">
        <f t="shared" si="0"/>
        <v/>
      </c>
      <c r="V64" s="141">
        <f t="shared" si="19"/>
        <v>0</v>
      </c>
      <c r="W64" s="197"/>
      <c r="X64" s="141" t="str">
        <f t="shared" ref="X64:X72" si="39">IF(IF(U64="","",IF(OR(U64=TRUE,U64=FALSE),"マルチ","シングル"))="",X63,IF(U64="","",IF(OR(U64=TRUE,U64=FALSE),"マルチ","シングル")))</f>
        <v>マルチ</v>
      </c>
      <c r="Y64" s="141" t="b">
        <f t="shared" ref="Y64:Y72" si="40">IF(U64="",Y63,U64)</f>
        <v>0</v>
      </c>
      <c r="Z64" s="141">
        <f t="shared" si="22"/>
        <v>0</v>
      </c>
      <c r="AA64" s="141" t="str">
        <f t="shared" ref="AA64:AA72" si="41">IF(T64="",AA63,T64)</f>
        <v>Q4</v>
      </c>
      <c r="AB64" s="141" t="str">
        <f t="shared" si="6"/>
        <v>東京都排出量取引のクレジット販売・購入希望事業者の価格設定方法（当てはまるものすべて選択してください。）</v>
      </c>
      <c r="AC64" s="141" t="str">
        <f t="shared" si="36"/>
        <v/>
      </c>
      <c r="AD64" s="141" t="str">
        <f t="shared" si="37"/>
        <v>4</v>
      </c>
      <c r="AE64" s="141">
        <f t="shared" si="38"/>
        <v>0</v>
      </c>
    </row>
    <row r="65" spans="1:33" ht="18" customHeight="1" x14ac:dyDescent="0.4">
      <c r="A65" s="11" t="b">
        <v>0</v>
      </c>
      <c r="C65" s="51"/>
      <c r="E65" s="243" t="s">
        <v>10</v>
      </c>
      <c r="F65" s="243"/>
      <c r="G65" s="243"/>
      <c r="H65" s="243"/>
      <c r="I65" s="243"/>
      <c r="J65" s="243"/>
      <c r="K65" s="243"/>
      <c r="L65" s="243"/>
      <c r="M65" s="243"/>
      <c r="N65" s="243"/>
      <c r="O65" s="243"/>
      <c r="P65" s="39"/>
      <c r="Q65" s="19"/>
      <c r="U65" s="141" t="b">
        <f t="shared" si="0"/>
        <v>0</v>
      </c>
      <c r="V65" s="141" t="str">
        <f t="shared" si="19"/>
        <v xml:space="preserve">1. 販売・購入希望者の売買希望価格をもとに設定
</v>
      </c>
      <c r="W65" s="197"/>
      <c r="X65" s="141" t="str">
        <f t="shared" si="39"/>
        <v>マルチ</v>
      </c>
      <c r="Y65" s="141" t="b">
        <f t="shared" si="40"/>
        <v>0</v>
      </c>
      <c r="Z65" s="141">
        <f t="shared" si="22"/>
        <v>1</v>
      </c>
      <c r="AA65" s="141" t="str">
        <f t="shared" si="41"/>
        <v>Q4</v>
      </c>
      <c r="AB65" s="141" t="str">
        <f t="shared" si="6"/>
        <v>東京都排出量取引のクレジット販売・購入希望事業者の価格設定方法（当てはまるものすべて選択してください。）</v>
      </c>
      <c r="AC65" s="141" t="str">
        <f t="shared" si="36"/>
        <v xml:space="preserve">販売・購入希望者の売買希望価格をもとに設定
</v>
      </c>
      <c r="AD65" s="141" t="str">
        <f t="shared" si="37"/>
        <v>4</v>
      </c>
      <c r="AE65" s="141">
        <f t="shared" si="38"/>
        <v>0</v>
      </c>
    </row>
    <row r="66" spans="1:33" ht="18" customHeight="1" x14ac:dyDescent="0.4">
      <c r="A66" s="11" t="b">
        <v>0</v>
      </c>
      <c r="C66" s="51"/>
      <c r="E66" s="264" t="s">
        <v>177</v>
      </c>
      <c r="F66" s="264"/>
      <c r="G66" s="264"/>
      <c r="H66" s="264"/>
      <c r="I66" s="264"/>
      <c r="J66" s="264"/>
      <c r="K66" s="264"/>
      <c r="L66" s="264"/>
      <c r="M66" s="264"/>
      <c r="N66" s="264"/>
      <c r="O66" s="264"/>
      <c r="P66" s="39"/>
      <c r="Q66" s="19"/>
      <c r="U66" s="141" t="b">
        <f t="shared" si="0"/>
        <v>0</v>
      </c>
      <c r="V66" s="141" t="str">
        <f t="shared" si="19"/>
        <v>2. 東京都公表の査定価格や申告価格を参照</v>
      </c>
      <c r="W66" s="197"/>
      <c r="X66" s="141" t="str">
        <f t="shared" si="39"/>
        <v>マルチ</v>
      </c>
      <c r="Y66" s="141" t="b">
        <f t="shared" si="40"/>
        <v>0</v>
      </c>
      <c r="Z66" s="141">
        <f t="shared" si="22"/>
        <v>2</v>
      </c>
      <c r="AA66" s="141" t="str">
        <f t="shared" si="41"/>
        <v>Q4</v>
      </c>
      <c r="AB66" s="141" t="str">
        <f t="shared" si="6"/>
        <v>東京都排出量取引のクレジット販売・購入希望事業者の価格設定方法（当てはまるものすべて選択してください。）</v>
      </c>
      <c r="AC66" s="141" t="str">
        <f t="shared" si="36"/>
        <v>東京都公表の査定価格や申告価格を参照</v>
      </c>
      <c r="AD66" s="141" t="str">
        <f t="shared" si="37"/>
        <v>4</v>
      </c>
      <c r="AE66" s="141">
        <f t="shared" si="38"/>
        <v>0</v>
      </c>
    </row>
    <row r="67" spans="1:33" ht="18" customHeight="1" x14ac:dyDescent="0.4">
      <c r="A67" s="11" t="b">
        <v>0</v>
      </c>
      <c r="C67" s="51"/>
      <c r="E67" s="243" t="s">
        <v>219</v>
      </c>
      <c r="F67" s="243"/>
      <c r="G67" s="243"/>
      <c r="H67" s="243"/>
      <c r="I67" s="243"/>
      <c r="J67" s="243"/>
      <c r="K67" s="243"/>
      <c r="L67" s="243"/>
      <c r="M67" s="243"/>
      <c r="N67" s="243"/>
      <c r="O67" s="243"/>
      <c r="P67" s="39"/>
      <c r="Q67" s="19"/>
      <c r="S67" s="210"/>
      <c r="T67" s="210"/>
      <c r="U67" s="141" t="b">
        <f t="shared" si="0"/>
        <v>0</v>
      </c>
      <c r="V67" s="141" t="str">
        <f t="shared" si="19"/>
        <v>3. 貴社・貴団体の過去の取引価格を参照</v>
      </c>
      <c r="W67" s="197"/>
      <c r="X67" s="141" t="str">
        <f t="shared" si="39"/>
        <v>マルチ</v>
      </c>
      <c r="Y67" s="141" t="b">
        <f t="shared" si="40"/>
        <v>0</v>
      </c>
      <c r="Z67" s="141">
        <f t="shared" si="22"/>
        <v>3</v>
      </c>
      <c r="AA67" s="229" t="str">
        <f t="shared" si="41"/>
        <v>Q4</v>
      </c>
      <c r="AB67" s="141" t="str">
        <f t="shared" si="6"/>
        <v>東京都排出量取引のクレジット販売・購入希望事業者の価格設定方法（当てはまるものすべて選択してください。）</v>
      </c>
      <c r="AC67" s="141" t="str">
        <f t="shared" si="36"/>
        <v>貴社・貴団体の過去の取引価格を参照</v>
      </c>
      <c r="AD67" s="141" t="str">
        <f t="shared" si="37"/>
        <v>4</v>
      </c>
      <c r="AE67" s="141">
        <f t="shared" si="38"/>
        <v>0</v>
      </c>
    </row>
    <row r="68" spans="1:33" ht="18" customHeight="1" x14ac:dyDescent="0.4">
      <c r="A68" s="11" t="b">
        <v>0</v>
      </c>
      <c r="C68" s="51"/>
      <c r="E68" s="243" t="s">
        <v>84</v>
      </c>
      <c r="F68" s="243"/>
      <c r="G68" s="243"/>
      <c r="H68" s="243"/>
      <c r="I68" s="243"/>
      <c r="J68" s="243"/>
      <c r="K68" s="243"/>
      <c r="L68" s="243"/>
      <c r="M68" s="243"/>
      <c r="N68" s="243"/>
      <c r="O68" s="243"/>
      <c r="P68" s="39"/>
      <c r="Q68" s="19"/>
      <c r="S68" s="210"/>
      <c r="T68" s="210"/>
      <c r="U68" s="141" t="b">
        <f t="shared" si="0"/>
        <v>0</v>
      </c>
      <c r="V68" s="141" t="str">
        <f t="shared" si="19"/>
        <v>4. Ｊクレジット（再エネ）の価格</v>
      </c>
      <c r="W68" s="197"/>
      <c r="X68" s="141" t="str">
        <f t="shared" si="39"/>
        <v>マルチ</v>
      </c>
      <c r="Y68" s="141" t="b">
        <f t="shared" si="40"/>
        <v>0</v>
      </c>
      <c r="Z68" s="141">
        <f t="shared" si="22"/>
        <v>4</v>
      </c>
      <c r="AA68" s="229" t="str">
        <f t="shared" si="41"/>
        <v>Q4</v>
      </c>
      <c r="AB68" s="141" t="str">
        <f t="shared" si="6"/>
        <v>東京都排出量取引のクレジット販売・購入希望事業者の価格設定方法（当てはまるものすべて選択してください。）</v>
      </c>
      <c r="AC68" s="141" t="str">
        <f t="shared" si="36"/>
        <v>Ｊクレジット（再エネ）の価格</v>
      </c>
      <c r="AD68" s="141" t="str">
        <f t="shared" si="37"/>
        <v>4</v>
      </c>
      <c r="AE68" s="141">
        <f t="shared" si="38"/>
        <v>0</v>
      </c>
    </row>
    <row r="69" spans="1:33" ht="18" customHeight="1" x14ac:dyDescent="0.4">
      <c r="A69" s="11" t="b">
        <v>0</v>
      </c>
      <c r="C69" s="51"/>
      <c r="E69" s="243" t="s">
        <v>85</v>
      </c>
      <c r="F69" s="243"/>
      <c r="G69" s="243"/>
      <c r="H69" s="243"/>
      <c r="I69" s="243"/>
      <c r="J69" s="243"/>
      <c r="K69" s="243"/>
      <c r="L69" s="243"/>
      <c r="M69" s="243"/>
      <c r="N69" s="243"/>
      <c r="O69" s="243"/>
      <c r="P69" s="39"/>
      <c r="Q69" s="19"/>
      <c r="S69" s="210"/>
      <c r="T69" s="210"/>
      <c r="U69" s="141" t="b">
        <f t="shared" si="0"/>
        <v>0</v>
      </c>
      <c r="V69" s="141" t="str">
        <f t="shared" si="19"/>
        <v>5. Ｊクレジット（省エネ）の価格</v>
      </c>
      <c r="W69" s="197"/>
      <c r="X69" s="141" t="str">
        <f t="shared" si="39"/>
        <v>マルチ</v>
      </c>
      <c r="Y69" s="141" t="b">
        <f t="shared" si="40"/>
        <v>0</v>
      </c>
      <c r="Z69" s="141">
        <f t="shared" si="22"/>
        <v>5</v>
      </c>
      <c r="AA69" s="229" t="str">
        <f t="shared" si="41"/>
        <v>Q4</v>
      </c>
      <c r="AB69" s="141" t="str">
        <f t="shared" si="6"/>
        <v>東京都排出量取引のクレジット販売・購入希望事業者の価格設定方法（当てはまるものすべて選択してください。）</v>
      </c>
      <c r="AC69" s="141" t="str">
        <f t="shared" si="36"/>
        <v>Ｊクレジット（省エネ）の価格</v>
      </c>
      <c r="AD69" s="141" t="str">
        <f t="shared" si="37"/>
        <v>4</v>
      </c>
      <c r="AE69" s="141">
        <f t="shared" si="38"/>
        <v>0</v>
      </c>
    </row>
    <row r="70" spans="1:33" ht="18" customHeight="1" x14ac:dyDescent="0.4">
      <c r="A70" s="11" t="b">
        <v>0</v>
      </c>
      <c r="C70" s="51"/>
      <c r="E70" s="243" t="s">
        <v>11</v>
      </c>
      <c r="F70" s="243"/>
      <c r="G70" s="243"/>
      <c r="H70" s="243"/>
      <c r="I70" s="243"/>
      <c r="J70" s="243"/>
      <c r="K70" s="243"/>
      <c r="L70" s="243"/>
      <c r="M70" s="243"/>
      <c r="N70" s="243"/>
      <c r="O70" s="243"/>
      <c r="P70" s="39"/>
      <c r="Q70" s="19"/>
      <c r="S70" s="210"/>
      <c r="T70" s="210"/>
      <c r="U70" s="141" t="b">
        <f t="shared" si="0"/>
        <v>0</v>
      </c>
      <c r="V70" s="141" t="str">
        <f t="shared" si="19"/>
        <v>6. グリーン電力証書の価格</v>
      </c>
      <c r="W70" s="197"/>
      <c r="X70" s="141" t="str">
        <f t="shared" si="39"/>
        <v>マルチ</v>
      </c>
      <c r="Y70" s="141" t="b">
        <f t="shared" si="40"/>
        <v>0</v>
      </c>
      <c r="Z70" s="141">
        <f t="shared" si="22"/>
        <v>6</v>
      </c>
      <c r="AA70" s="229" t="str">
        <f t="shared" si="41"/>
        <v>Q4</v>
      </c>
      <c r="AB70" s="141" t="str">
        <f t="shared" si="6"/>
        <v>東京都排出量取引のクレジット販売・購入希望事業者の価格設定方法（当てはまるものすべて選択してください。）</v>
      </c>
      <c r="AC70" s="141" t="str">
        <f t="shared" si="36"/>
        <v>グリーン電力証書の価格</v>
      </c>
      <c r="AD70" s="141" t="str">
        <f t="shared" si="37"/>
        <v>4</v>
      </c>
      <c r="AE70" s="141">
        <f t="shared" si="38"/>
        <v>0</v>
      </c>
    </row>
    <row r="71" spans="1:33" ht="18" customHeight="1" x14ac:dyDescent="0.4">
      <c r="A71" s="11" t="b">
        <v>0</v>
      </c>
      <c r="C71" s="51"/>
      <c r="E71" s="243" t="s">
        <v>12</v>
      </c>
      <c r="F71" s="243"/>
      <c r="G71" s="243"/>
      <c r="H71" s="243"/>
      <c r="I71" s="243"/>
      <c r="J71" s="243"/>
      <c r="K71" s="243"/>
      <c r="L71" s="243"/>
      <c r="M71" s="243"/>
      <c r="N71" s="243"/>
      <c r="O71" s="243"/>
      <c r="P71" s="39"/>
      <c r="Q71" s="19"/>
      <c r="S71" s="210"/>
      <c r="T71" s="210"/>
      <c r="U71" s="141" t="b">
        <f t="shared" si="0"/>
        <v>0</v>
      </c>
      <c r="V71" s="141" t="str">
        <f t="shared" si="19"/>
        <v>7. 非化石証書の価格</v>
      </c>
      <c r="W71" s="197"/>
      <c r="X71" s="141" t="str">
        <f t="shared" si="39"/>
        <v>マルチ</v>
      </c>
      <c r="Y71" s="141" t="b">
        <f t="shared" si="40"/>
        <v>0</v>
      </c>
      <c r="Z71" s="141">
        <f t="shared" si="22"/>
        <v>7</v>
      </c>
      <c r="AA71" s="141" t="str">
        <f t="shared" si="41"/>
        <v>Q4</v>
      </c>
      <c r="AB71" s="141" t="str">
        <f t="shared" si="6"/>
        <v>東京都排出量取引のクレジット販売・購入希望事業者の価格設定方法（当てはまるものすべて選択してください。）</v>
      </c>
      <c r="AC71" s="141" t="str">
        <f t="shared" si="36"/>
        <v>非化石証書の価格</v>
      </c>
      <c r="AD71" s="141" t="str">
        <f t="shared" si="37"/>
        <v>4</v>
      </c>
      <c r="AE71" s="141">
        <f t="shared" si="38"/>
        <v>0</v>
      </c>
    </row>
    <row r="72" spans="1:33" ht="39.950000000000003" customHeight="1" x14ac:dyDescent="0.4">
      <c r="A72" s="11" t="b">
        <v>0</v>
      </c>
      <c r="B72" s="5"/>
      <c r="C72" s="115"/>
      <c r="D72" s="5"/>
      <c r="E72" s="116" t="s">
        <v>9</v>
      </c>
      <c r="F72" s="298"/>
      <c r="G72" s="299"/>
      <c r="H72" s="299"/>
      <c r="I72" s="299"/>
      <c r="J72" s="299"/>
      <c r="K72" s="299"/>
      <c r="L72" s="299"/>
      <c r="M72" s="299"/>
      <c r="N72" s="299"/>
      <c r="O72" s="300"/>
      <c r="P72" s="117"/>
      <c r="Q72" s="5"/>
      <c r="R72" s="226"/>
      <c r="S72" s="210"/>
      <c r="T72" s="210"/>
      <c r="U72" s="141" t="b">
        <f t="shared" si="0"/>
        <v>0</v>
      </c>
      <c r="V72" s="141" t="str">
        <f t="shared" si="19"/>
        <v>8. その他</v>
      </c>
      <c r="W72" s="197"/>
      <c r="X72" s="141" t="str">
        <f t="shared" si="39"/>
        <v>マルチ</v>
      </c>
      <c r="Y72" s="141" t="b">
        <f t="shared" si="40"/>
        <v>0</v>
      </c>
      <c r="Z72" s="141">
        <f t="shared" si="22"/>
        <v>8</v>
      </c>
      <c r="AA72" s="141" t="str">
        <f t="shared" si="41"/>
        <v>Q4</v>
      </c>
      <c r="AB72" s="141" t="str">
        <f t="shared" si="6"/>
        <v>東京都排出量取引のクレジット販売・購入希望事業者の価格設定方法（当てはまるものすべて選択してください。）</v>
      </c>
      <c r="AC72" s="141" t="str">
        <f t="shared" si="36"/>
        <v>その他</v>
      </c>
      <c r="AD72" s="141" t="str">
        <f t="shared" si="37"/>
        <v>4</v>
      </c>
      <c r="AE72" s="141">
        <f t="shared" si="38"/>
        <v>0</v>
      </c>
      <c r="AF72" s="204">
        <f>F72</f>
        <v>0</v>
      </c>
    </row>
    <row r="73" spans="1:33" ht="5.0999999999999996" customHeight="1" x14ac:dyDescent="0.4">
      <c r="C73" s="41"/>
      <c r="D73" s="42"/>
      <c r="E73" s="42"/>
      <c r="F73" s="42"/>
      <c r="G73" s="42"/>
      <c r="H73" s="42"/>
      <c r="I73" s="42"/>
      <c r="J73" s="42"/>
      <c r="K73" s="42"/>
      <c r="L73" s="42"/>
      <c r="M73" s="42"/>
      <c r="N73" s="43"/>
      <c r="O73" s="42"/>
      <c r="P73" s="44"/>
      <c r="Q73" s="19"/>
      <c r="S73" s="210"/>
      <c r="T73" s="210"/>
      <c r="U73" s="141" t="str">
        <f t="shared" ref="U73:U138" si="42">IF(A73="","",A73)</f>
        <v/>
      </c>
      <c r="V73" s="141">
        <f t="shared" ref="V73:V124" si="43">IF(S73="",E73,"")</f>
        <v>0</v>
      </c>
      <c r="W73" s="197"/>
      <c r="X73" s="141" t="str">
        <f t="shared" ref="X73:X124" si="44">IF(IF(U73="","",IF(OR(U73=TRUE,U73=FALSE),"マルチ","シングル"))="",X72,IF(U73="","",IF(OR(U73=TRUE,U73=FALSE),"マルチ","シングル")))</f>
        <v>マルチ</v>
      </c>
      <c r="Y73" s="141" t="b">
        <f t="shared" ref="Y73:Y124" si="45">IF(U73="",Y72,U73)</f>
        <v>0</v>
      </c>
      <c r="Z73" s="141">
        <f t="shared" ref="Z73:Z124" si="46">IFERROR(LEFT(V73,1)*1,"")</f>
        <v>0</v>
      </c>
      <c r="AA73" s="141" t="str">
        <f t="shared" ref="AA73:AA124" si="47">IF(T73="",AA72,T73)</f>
        <v>Q4</v>
      </c>
      <c r="AB73" s="141" t="str">
        <f t="shared" si="6"/>
        <v>東京都排出量取引のクレジット販売・購入希望事業者の価格設定方法（当てはまるものすべて選択してください。）</v>
      </c>
      <c r="AC73" s="141" t="str">
        <f t="shared" ref="AC73:AC124" si="48">IF(OR(V73=0,V73=""),"",RIGHT(V73,LEN(V73)-3))</f>
        <v/>
      </c>
      <c r="AD73" s="141" t="str">
        <f t="shared" ref="AD73:AD124" si="49">RIGHT(AA73,(LEN(AA73)-FIND("Q",AA73,1)))</f>
        <v>4</v>
      </c>
      <c r="AE73" s="141">
        <f t="shared" ref="AE73:AE124" si="50">IF(Y73=TRUE,1,IF(AND(X73="シングル",Y73=Z73),1,0))</f>
        <v>0</v>
      </c>
    </row>
    <row r="74" spans="1:33" x14ac:dyDescent="0.4">
      <c r="C74" s="89"/>
      <c r="U74" s="141" t="str">
        <f t="shared" si="42"/>
        <v/>
      </c>
      <c r="V74" s="141">
        <f t="shared" si="43"/>
        <v>0</v>
      </c>
      <c r="W74" s="197"/>
      <c r="X74" s="141" t="str">
        <f t="shared" si="44"/>
        <v>マルチ</v>
      </c>
      <c r="Y74" s="141" t="b">
        <f t="shared" si="45"/>
        <v>0</v>
      </c>
      <c r="Z74" s="141">
        <f t="shared" si="46"/>
        <v>0</v>
      </c>
      <c r="AA74" s="141" t="str">
        <f t="shared" si="47"/>
        <v>Q4</v>
      </c>
      <c r="AB74" s="141" t="str">
        <f t="shared" si="6"/>
        <v>東京都排出量取引のクレジット販売・購入希望事業者の価格設定方法（当てはまるものすべて選択してください。）</v>
      </c>
      <c r="AC74" s="141" t="str">
        <f t="shared" si="48"/>
        <v/>
      </c>
      <c r="AD74" s="141" t="str">
        <f t="shared" si="49"/>
        <v>4</v>
      </c>
      <c r="AE74" s="141">
        <f t="shared" si="50"/>
        <v>0</v>
      </c>
    </row>
    <row r="75" spans="1:33" ht="18.75" customHeight="1" x14ac:dyDescent="0.4">
      <c r="C75" s="268" t="s">
        <v>95</v>
      </c>
      <c r="D75" s="268"/>
      <c r="E75" s="268"/>
      <c r="F75" s="268"/>
      <c r="G75" s="268"/>
      <c r="H75" s="268"/>
      <c r="I75" s="268"/>
      <c r="J75" s="268"/>
      <c r="K75" s="268"/>
      <c r="L75" s="268"/>
      <c r="M75" s="268"/>
      <c r="N75" s="268"/>
      <c r="O75" s="268"/>
      <c r="P75" s="268"/>
      <c r="U75" s="141" t="str">
        <f t="shared" si="42"/>
        <v/>
      </c>
      <c r="V75" s="141">
        <f t="shared" si="43"/>
        <v>0</v>
      </c>
      <c r="W75" s="197"/>
      <c r="X75" s="141" t="str">
        <f t="shared" si="44"/>
        <v>マルチ</v>
      </c>
      <c r="Y75" s="141" t="b">
        <f t="shared" si="45"/>
        <v>0</v>
      </c>
      <c r="Z75" s="141">
        <f t="shared" si="46"/>
        <v>0</v>
      </c>
      <c r="AA75" s="141" t="str">
        <f t="shared" si="47"/>
        <v>Q4</v>
      </c>
      <c r="AB75" s="141" t="str">
        <f t="shared" si="6"/>
        <v>東京都排出量取引のクレジット販売・購入希望事業者の価格設定方法（当てはまるものすべて選択してください。）</v>
      </c>
      <c r="AC75" s="141" t="str">
        <f t="shared" si="48"/>
        <v/>
      </c>
      <c r="AD75" s="141" t="str">
        <f t="shared" si="49"/>
        <v>4</v>
      </c>
      <c r="AE75" s="141">
        <f t="shared" si="50"/>
        <v>0</v>
      </c>
      <c r="AF75" s="206"/>
      <c r="AG75" s="196"/>
    </row>
    <row r="76" spans="1:33" x14ac:dyDescent="0.4">
      <c r="C76" s="89"/>
      <c r="U76" s="141" t="str">
        <f t="shared" si="42"/>
        <v/>
      </c>
      <c r="V76" s="141">
        <f t="shared" si="43"/>
        <v>0</v>
      </c>
      <c r="W76" s="197"/>
      <c r="X76" s="141" t="str">
        <f t="shared" si="44"/>
        <v>マルチ</v>
      </c>
      <c r="Y76" s="141" t="b">
        <f t="shared" si="45"/>
        <v>0</v>
      </c>
      <c r="Z76" s="141">
        <f t="shared" si="46"/>
        <v>0</v>
      </c>
      <c r="AA76" s="141" t="str">
        <f t="shared" si="47"/>
        <v>Q4</v>
      </c>
      <c r="AB76" s="141" t="str">
        <f t="shared" si="6"/>
        <v>東京都排出量取引のクレジット販売・購入希望事業者の価格設定方法（当てはまるものすべて選択してください。）</v>
      </c>
      <c r="AC76" s="141" t="str">
        <f t="shared" si="48"/>
        <v/>
      </c>
      <c r="AD76" s="141" t="str">
        <f t="shared" si="49"/>
        <v>4</v>
      </c>
      <c r="AE76" s="141">
        <f t="shared" si="50"/>
        <v>0</v>
      </c>
      <c r="AF76" s="206"/>
      <c r="AG76" s="196"/>
    </row>
    <row r="77" spans="1:33" x14ac:dyDescent="0.4">
      <c r="C77" s="29" t="s">
        <v>24</v>
      </c>
      <c r="D77" s="30"/>
      <c r="E77" s="31" t="s">
        <v>243</v>
      </c>
      <c r="F77" s="31"/>
      <c r="G77" s="31"/>
      <c r="H77" s="31"/>
      <c r="I77" s="31"/>
      <c r="J77" s="31"/>
      <c r="K77" s="31"/>
      <c r="L77" s="31"/>
      <c r="M77" s="31"/>
      <c r="N77" s="32"/>
      <c r="O77" s="31"/>
      <c r="S77" s="197" t="str">
        <f>C77</f>
        <v>Q19</v>
      </c>
      <c r="T77" s="197" t="s">
        <v>17</v>
      </c>
      <c r="U77" s="141" t="str">
        <f t="shared" si="42"/>
        <v/>
      </c>
      <c r="V77" s="141" t="str">
        <f t="shared" si="43"/>
        <v/>
      </c>
      <c r="W77" s="197"/>
      <c r="X77" s="141" t="str">
        <f t="shared" si="44"/>
        <v>マルチ</v>
      </c>
      <c r="Y77" s="141" t="b">
        <f t="shared" si="45"/>
        <v>0</v>
      </c>
      <c r="Z77" s="141" t="str">
        <f t="shared" si="46"/>
        <v/>
      </c>
      <c r="AA77" s="141" t="str">
        <f t="shared" si="47"/>
        <v>Q18</v>
      </c>
      <c r="AB77" s="141" t="str">
        <f t="shared" si="6"/>
        <v>回答されているご担当者様は、これまでに下記選択肢に記載した排出量取引に関係する手続きを経験していますか</v>
      </c>
      <c r="AC77" s="141" t="str">
        <f t="shared" si="48"/>
        <v/>
      </c>
      <c r="AD77" s="141" t="str">
        <f t="shared" si="49"/>
        <v>18</v>
      </c>
      <c r="AE77" s="141">
        <f t="shared" si="50"/>
        <v>0</v>
      </c>
      <c r="AF77" s="206"/>
      <c r="AG77" s="196"/>
    </row>
    <row r="78" spans="1:33" x14ac:dyDescent="0.4">
      <c r="E78" s="31" t="s">
        <v>98</v>
      </c>
      <c r="F78" s="31"/>
      <c r="G78" s="31"/>
      <c r="H78" s="31"/>
      <c r="I78" s="31"/>
      <c r="J78" s="31"/>
      <c r="K78" s="31"/>
      <c r="L78" s="31"/>
      <c r="M78" s="31"/>
      <c r="N78" s="32"/>
      <c r="O78" s="31"/>
      <c r="U78" s="141" t="str">
        <f t="shared" si="42"/>
        <v/>
      </c>
      <c r="V78" s="141" t="str">
        <f t="shared" si="43"/>
        <v>（当てはまるものすべて選択してください。）</v>
      </c>
      <c r="W78" s="197"/>
      <c r="X78" s="141" t="str">
        <f t="shared" si="44"/>
        <v>マルチ</v>
      </c>
      <c r="Y78" s="141" t="b">
        <f t="shared" si="45"/>
        <v>0</v>
      </c>
      <c r="Z78" s="141" t="str">
        <f t="shared" si="46"/>
        <v/>
      </c>
      <c r="AA78" s="141" t="str">
        <f t="shared" si="47"/>
        <v>Q18</v>
      </c>
      <c r="AB78" s="141" t="str">
        <f t="shared" si="6"/>
        <v>回答されているご担当者様は、これまでに下記選択肢に記載した排出量取引に関係する手続きを経験していますか</v>
      </c>
      <c r="AC78" s="141" t="str">
        <f t="shared" si="48"/>
        <v>はまるものすべて選択してください。）</v>
      </c>
      <c r="AD78" s="141" t="str">
        <f t="shared" si="49"/>
        <v>18</v>
      </c>
      <c r="AE78" s="141">
        <f t="shared" si="50"/>
        <v>0</v>
      </c>
      <c r="AF78" s="206"/>
      <c r="AG78" s="196"/>
    </row>
    <row r="79" spans="1:33" x14ac:dyDescent="0.4">
      <c r="U79" s="141" t="str">
        <f t="shared" si="42"/>
        <v/>
      </c>
      <c r="V79" s="141">
        <f t="shared" si="43"/>
        <v>0</v>
      </c>
      <c r="W79" s="197"/>
      <c r="X79" s="141" t="str">
        <f t="shared" si="44"/>
        <v>マルチ</v>
      </c>
      <c r="Y79" s="141" t="b">
        <f t="shared" si="45"/>
        <v>0</v>
      </c>
      <c r="Z79" s="141">
        <f t="shared" si="46"/>
        <v>0</v>
      </c>
      <c r="AA79" s="141" t="str">
        <f t="shared" si="47"/>
        <v>Q18</v>
      </c>
      <c r="AB79" s="141" t="str">
        <f t="shared" si="6"/>
        <v>回答されているご担当者様は、これまでに下記選択肢に記載した排出量取引に関係する手続きを経験していますか</v>
      </c>
      <c r="AC79" s="141" t="str">
        <f t="shared" si="48"/>
        <v/>
      </c>
      <c r="AD79" s="141" t="str">
        <f t="shared" si="49"/>
        <v>18</v>
      </c>
      <c r="AE79" s="141">
        <f t="shared" si="50"/>
        <v>0</v>
      </c>
      <c r="AF79" s="206"/>
      <c r="AG79" s="196"/>
    </row>
    <row r="80" spans="1:33" x14ac:dyDescent="0.4">
      <c r="U80" s="141" t="str">
        <f t="shared" si="42"/>
        <v/>
      </c>
      <c r="V80" s="141">
        <f t="shared" si="43"/>
        <v>0</v>
      </c>
      <c r="W80" s="197"/>
      <c r="X80" s="141" t="str">
        <f t="shared" si="44"/>
        <v>マルチ</v>
      </c>
      <c r="Y80" s="141" t="b">
        <f t="shared" si="45"/>
        <v>0</v>
      </c>
      <c r="Z80" s="141">
        <f t="shared" si="46"/>
        <v>0</v>
      </c>
      <c r="AA80" s="141" t="str">
        <f t="shared" si="47"/>
        <v>Q18</v>
      </c>
      <c r="AB80" s="141" t="str">
        <f t="shared" si="6"/>
        <v>回答されているご担当者様は、これまでに下記選択肢に記載した排出量取引に関係する手続きを経験していますか</v>
      </c>
      <c r="AC80" s="141" t="str">
        <f t="shared" si="48"/>
        <v/>
      </c>
      <c r="AD80" s="141" t="str">
        <f t="shared" si="49"/>
        <v>18</v>
      </c>
      <c r="AE80" s="141">
        <f t="shared" si="50"/>
        <v>0</v>
      </c>
      <c r="AF80" s="206"/>
      <c r="AG80" s="196"/>
    </row>
    <row r="81" spans="1:37" ht="5.0999999999999996" customHeight="1" x14ac:dyDescent="0.4">
      <c r="U81" s="141" t="str">
        <f t="shared" si="42"/>
        <v/>
      </c>
      <c r="V81" s="141">
        <f t="shared" si="43"/>
        <v>0</v>
      </c>
      <c r="W81" s="197"/>
      <c r="X81" s="141" t="str">
        <f t="shared" si="44"/>
        <v>マルチ</v>
      </c>
      <c r="Y81" s="141" t="b">
        <f t="shared" si="45"/>
        <v>0</v>
      </c>
      <c r="Z81" s="141">
        <f t="shared" si="46"/>
        <v>0</v>
      </c>
      <c r="AA81" s="141" t="str">
        <f t="shared" si="47"/>
        <v>Q18</v>
      </c>
      <c r="AB81" s="141" t="str">
        <f t="shared" si="6"/>
        <v>回答されているご担当者様は、これまでに下記選択肢に記載した排出量取引に関係する手続きを経験していますか</v>
      </c>
      <c r="AC81" s="141" t="str">
        <f t="shared" si="48"/>
        <v/>
      </c>
      <c r="AD81" s="141" t="str">
        <f t="shared" si="49"/>
        <v>18</v>
      </c>
      <c r="AE81" s="141">
        <f t="shared" si="50"/>
        <v>0</v>
      </c>
      <c r="AF81" s="206"/>
      <c r="AG81" s="196"/>
    </row>
    <row r="82" spans="1:37" ht="4.5" customHeight="1" x14ac:dyDescent="0.4">
      <c r="C82" s="33"/>
      <c r="D82" s="34"/>
      <c r="E82" s="34"/>
      <c r="F82" s="34"/>
      <c r="G82" s="34"/>
      <c r="H82" s="34"/>
      <c r="I82" s="34"/>
      <c r="J82" s="34"/>
      <c r="K82" s="34"/>
      <c r="L82" s="34"/>
      <c r="M82" s="34"/>
      <c r="N82" s="35"/>
      <c r="O82" s="34"/>
      <c r="P82" s="36"/>
      <c r="Q82" s="19"/>
      <c r="U82" s="141" t="str">
        <f t="shared" si="42"/>
        <v/>
      </c>
      <c r="V82" s="141">
        <f t="shared" si="43"/>
        <v>0</v>
      </c>
      <c r="W82" s="197"/>
      <c r="X82" s="141" t="str">
        <f t="shared" si="44"/>
        <v>マルチ</v>
      </c>
      <c r="Y82" s="141" t="b">
        <f t="shared" si="45"/>
        <v>0</v>
      </c>
      <c r="Z82" s="141">
        <f t="shared" si="46"/>
        <v>0</v>
      </c>
      <c r="AA82" s="141" t="str">
        <f t="shared" si="47"/>
        <v>Q18</v>
      </c>
      <c r="AB82" s="141" t="str">
        <f t="shared" si="6"/>
        <v>回答されているご担当者様は、これまでに下記選択肢に記載した排出量取引に関係する手続きを経験していますか</v>
      </c>
      <c r="AC82" s="141" t="str">
        <f t="shared" si="48"/>
        <v/>
      </c>
      <c r="AD82" s="141" t="str">
        <f t="shared" si="49"/>
        <v>18</v>
      </c>
      <c r="AE82" s="141">
        <f t="shared" si="50"/>
        <v>0</v>
      </c>
      <c r="AF82" s="206"/>
      <c r="AG82" s="196"/>
    </row>
    <row r="83" spans="1:37" ht="18" customHeight="1" x14ac:dyDescent="0.4">
      <c r="A83" s="11" t="b">
        <v>0</v>
      </c>
      <c r="C83" s="51"/>
      <c r="E83" s="243" t="s">
        <v>353</v>
      </c>
      <c r="F83" s="243"/>
      <c r="G83" s="243"/>
      <c r="H83" s="243"/>
      <c r="I83" s="243"/>
      <c r="J83" s="243"/>
      <c r="K83" s="243"/>
      <c r="L83" s="243"/>
      <c r="M83" s="243"/>
      <c r="N83" s="243"/>
      <c r="O83" s="243"/>
      <c r="P83" s="39"/>
      <c r="Q83" s="19"/>
      <c r="U83" s="141" t="b">
        <f t="shared" si="42"/>
        <v>0</v>
      </c>
      <c r="V83" s="141" t="str">
        <f t="shared" si="43"/>
        <v>1. クレジットの発行手続き※1を行ったことがある</v>
      </c>
      <c r="W83" s="197"/>
      <c r="X83" s="141" t="str">
        <f t="shared" si="44"/>
        <v>マルチ</v>
      </c>
      <c r="Y83" s="141" t="b">
        <f t="shared" si="45"/>
        <v>0</v>
      </c>
      <c r="Z83" s="141">
        <f t="shared" si="46"/>
        <v>1</v>
      </c>
      <c r="AA83" s="141" t="str">
        <f t="shared" si="47"/>
        <v>Q18</v>
      </c>
      <c r="AB83" s="141" t="str">
        <f t="shared" si="6"/>
        <v>回答されているご担当者様は、これまでに下記選択肢に記載した排出量取引に関係する手続きを経験していますか</v>
      </c>
      <c r="AC83" s="141" t="str">
        <f t="shared" si="48"/>
        <v>クレジットの発行手続き※1を行ったことがある</v>
      </c>
      <c r="AD83" s="141" t="str">
        <f t="shared" si="49"/>
        <v>18</v>
      </c>
      <c r="AE83" s="141">
        <f t="shared" si="50"/>
        <v>0</v>
      </c>
      <c r="AF83" s="206"/>
      <c r="AG83" s="196"/>
    </row>
    <row r="84" spans="1:37" ht="18" customHeight="1" x14ac:dyDescent="0.4">
      <c r="A84" s="11" t="b">
        <v>0</v>
      </c>
      <c r="C84" s="51"/>
      <c r="E84" s="243" t="s">
        <v>354</v>
      </c>
      <c r="F84" s="243"/>
      <c r="G84" s="243"/>
      <c r="H84" s="243"/>
      <c r="I84" s="243"/>
      <c r="J84" s="243"/>
      <c r="K84" s="243"/>
      <c r="L84" s="243"/>
      <c r="M84" s="243"/>
      <c r="N84" s="243"/>
      <c r="O84" s="243"/>
      <c r="P84" s="39"/>
      <c r="Q84" s="19"/>
      <c r="U84" s="141" t="b">
        <f t="shared" si="42"/>
        <v>0</v>
      </c>
      <c r="V84" s="141" t="str">
        <f t="shared" si="43"/>
        <v>2. クレジットの振替手続き※2（有償）を行ったことがある</v>
      </c>
      <c r="W84" s="197"/>
      <c r="X84" s="141" t="str">
        <f t="shared" si="44"/>
        <v>マルチ</v>
      </c>
      <c r="Y84" s="141" t="b">
        <f t="shared" si="45"/>
        <v>0</v>
      </c>
      <c r="Z84" s="141">
        <f t="shared" si="46"/>
        <v>2</v>
      </c>
      <c r="AA84" s="141" t="str">
        <f t="shared" si="47"/>
        <v>Q18</v>
      </c>
      <c r="AB84" s="141" t="str">
        <f t="shared" si="6"/>
        <v>回答されているご担当者様は、これまでに下記選択肢に記載した排出量取引に関係する手続きを経験していますか</v>
      </c>
      <c r="AC84" s="141" t="str">
        <f t="shared" si="48"/>
        <v>クレジットの振替手続き※2（有償）を行ったことがある</v>
      </c>
      <c r="AD84" s="141" t="str">
        <f t="shared" si="49"/>
        <v>18</v>
      </c>
      <c r="AE84" s="141">
        <f t="shared" si="50"/>
        <v>0</v>
      </c>
      <c r="AF84" s="206"/>
      <c r="AG84" s="196"/>
    </row>
    <row r="85" spans="1:37" ht="18" customHeight="1" x14ac:dyDescent="0.4">
      <c r="A85" s="11" t="b">
        <v>0</v>
      </c>
      <c r="C85" s="51"/>
      <c r="E85" s="243" t="s">
        <v>355</v>
      </c>
      <c r="F85" s="243"/>
      <c r="G85" s="243"/>
      <c r="H85" s="243"/>
      <c r="I85" s="243"/>
      <c r="J85" s="243"/>
      <c r="K85" s="243"/>
      <c r="L85" s="243"/>
      <c r="M85" s="243"/>
      <c r="N85" s="243"/>
      <c r="O85" s="243"/>
      <c r="P85" s="39"/>
      <c r="Q85" s="19"/>
      <c r="U85" s="141" t="b">
        <f t="shared" si="42"/>
        <v>0</v>
      </c>
      <c r="V85" s="141" t="str">
        <f t="shared" si="43"/>
        <v>3. クレジットの振替手続き※2（無償）を行ったことがある</v>
      </c>
      <c r="W85" s="197"/>
      <c r="X85" s="141" t="str">
        <f t="shared" si="44"/>
        <v>マルチ</v>
      </c>
      <c r="Y85" s="141" t="b">
        <f t="shared" si="45"/>
        <v>0</v>
      </c>
      <c r="Z85" s="141">
        <f t="shared" si="46"/>
        <v>3</v>
      </c>
      <c r="AA85" s="141" t="str">
        <f t="shared" si="47"/>
        <v>Q18</v>
      </c>
      <c r="AB85" s="141" t="str">
        <f t="shared" si="6"/>
        <v>回答されているご担当者様は、これまでに下記選択肢に記載した排出量取引に関係する手続きを経験していますか</v>
      </c>
      <c r="AC85" s="141" t="str">
        <f t="shared" si="48"/>
        <v>クレジットの振替手続き※2（無償）を行ったことがある</v>
      </c>
      <c r="AD85" s="141" t="str">
        <f t="shared" si="49"/>
        <v>18</v>
      </c>
      <c r="AE85" s="141">
        <f t="shared" si="50"/>
        <v>0</v>
      </c>
      <c r="AF85" s="206"/>
      <c r="AG85" s="196"/>
    </row>
    <row r="86" spans="1:37" ht="18" customHeight="1" x14ac:dyDescent="0.4">
      <c r="A86" s="11" t="b">
        <v>0</v>
      </c>
      <c r="C86" s="51"/>
      <c r="E86" s="243" t="s">
        <v>356</v>
      </c>
      <c r="F86" s="243"/>
      <c r="G86" s="243"/>
      <c r="H86" s="243"/>
      <c r="I86" s="243"/>
      <c r="J86" s="243"/>
      <c r="K86" s="243"/>
      <c r="L86" s="243"/>
      <c r="M86" s="243"/>
      <c r="N86" s="243"/>
      <c r="O86" s="243"/>
      <c r="P86" s="39"/>
      <c r="Q86" s="19"/>
      <c r="U86" s="141" t="b">
        <f t="shared" si="42"/>
        <v>0</v>
      </c>
      <c r="V86" s="141" t="str">
        <f t="shared" si="43"/>
        <v>4. 無効化手続き※3を行ったことがある</v>
      </c>
      <c r="W86" s="197"/>
      <c r="X86" s="141" t="str">
        <f t="shared" si="44"/>
        <v>マルチ</v>
      </c>
      <c r="Y86" s="141" t="b">
        <f t="shared" si="45"/>
        <v>0</v>
      </c>
      <c r="Z86" s="141">
        <f t="shared" si="46"/>
        <v>4</v>
      </c>
      <c r="AA86" s="141" t="str">
        <f t="shared" si="47"/>
        <v>Q18</v>
      </c>
      <c r="AB86" s="141" t="str">
        <f t="shared" si="6"/>
        <v>回答されているご担当者様は、これまでに下記選択肢に記載した排出量取引に関係する手続きを経験していますか</v>
      </c>
      <c r="AC86" s="141" t="str">
        <f t="shared" si="48"/>
        <v>無効化手続き※3を行ったことがある</v>
      </c>
      <c r="AD86" s="141" t="str">
        <f t="shared" si="49"/>
        <v>18</v>
      </c>
      <c r="AE86" s="141">
        <f t="shared" si="50"/>
        <v>0</v>
      </c>
      <c r="AF86" s="206"/>
      <c r="AG86" s="196"/>
    </row>
    <row r="87" spans="1:37" ht="18" customHeight="1" x14ac:dyDescent="0.4">
      <c r="A87" s="11" t="b">
        <v>0</v>
      </c>
      <c r="C87" s="51"/>
      <c r="E87" s="264" t="s">
        <v>183</v>
      </c>
      <c r="F87" s="264"/>
      <c r="G87" s="264"/>
      <c r="H87" s="264"/>
      <c r="I87" s="264"/>
      <c r="J87" s="264"/>
      <c r="K87" s="264"/>
      <c r="L87" s="264"/>
      <c r="M87" s="264"/>
      <c r="N87" s="264"/>
      <c r="O87" s="264"/>
      <c r="P87" s="39"/>
      <c r="Q87" s="19"/>
      <c r="U87" s="141" t="b">
        <f t="shared" si="42"/>
        <v>0</v>
      </c>
      <c r="V87" s="141" t="str">
        <f t="shared" si="43"/>
        <v>5. 一般管理口座を開設しているが、排出量取引の手続きを行ったことはない</v>
      </c>
      <c r="W87" s="197"/>
      <c r="X87" s="141" t="str">
        <f t="shared" si="44"/>
        <v>マルチ</v>
      </c>
      <c r="Y87" s="141" t="b">
        <f t="shared" si="45"/>
        <v>0</v>
      </c>
      <c r="Z87" s="141">
        <f t="shared" si="46"/>
        <v>5</v>
      </c>
      <c r="AA87" s="141" t="str">
        <f t="shared" si="47"/>
        <v>Q18</v>
      </c>
      <c r="AB87" s="141" t="str">
        <f t="shared" si="6"/>
        <v>回答されているご担当者様は、これまでに下記選択肢に記載した排出量取引に関係する手続きを経験していますか</v>
      </c>
      <c r="AC87" s="141" t="str">
        <f t="shared" si="48"/>
        <v>一般管理口座を開設しているが、排出量取引の手続きを行ったことはない</v>
      </c>
      <c r="AD87" s="141" t="str">
        <f t="shared" si="49"/>
        <v>18</v>
      </c>
      <c r="AE87" s="141">
        <f t="shared" si="50"/>
        <v>0</v>
      </c>
      <c r="AF87" s="206"/>
      <c r="AG87" s="196"/>
    </row>
    <row r="88" spans="1:37" ht="18" customHeight="1" x14ac:dyDescent="0.4">
      <c r="A88" s="11" t="b">
        <v>0</v>
      </c>
      <c r="C88" s="51"/>
      <c r="E88" s="264" t="s">
        <v>244</v>
      </c>
      <c r="F88" s="264"/>
      <c r="G88" s="264"/>
      <c r="H88" s="264"/>
      <c r="I88" s="264"/>
      <c r="J88" s="264"/>
      <c r="K88" s="264"/>
      <c r="L88" s="264"/>
      <c r="M88" s="264"/>
      <c r="N88" s="264"/>
      <c r="O88" s="264"/>
      <c r="P88" s="39"/>
      <c r="Q88" s="19"/>
      <c r="U88" s="141" t="b">
        <f t="shared" si="42"/>
        <v>0</v>
      </c>
      <c r="V88" s="141" t="str">
        <f t="shared" si="43"/>
        <v>6. 一般管理口座を開設しておらず、排出量取引の手続きを行ったことはない</v>
      </c>
      <c r="W88" s="197"/>
      <c r="X88" s="141" t="str">
        <f t="shared" si="44"/>
        <v>マルチ</v>
      </c>
      <c r="Y88" s="141" t="b">
        <f t="shared" si="45"/>
        <v>0</v>
      </c>
      <c r="Z88" s="141">
        <f t="shared" si="46"/>
        <v>6</v>
      </c>
      <c r="AA88" s="141" t="str">
        <f t="shared" si="47"/>
        <v>Q18</v>
      </c>
      <c r="AB88" s="141" t="str">
        <f t="shared" si="6"/>
        <v>回答されているご担当者様は、これまでに下記選択肢に記載した排出量取引に関係する手続きを経験していますか</v>
      </c>
      <c r="AC88" s="141" t="str">
        <f t="shared" si="48"/>
        <v>一般管理口座を開設しておらず、排出量取引の手続きを行ったことはない</v>
      </c>
      <c r="AD88" s="141" t="str">
        <f t="shared" si="49"/>
        <v>18</v>
      </c>
      <c r="AE88" s="141">
        <f t="shared" si="50"/>
        <v>0</v>
      </c>
      <c r="AF88" s="206"/>
      <c r="AG88" s="196"/>
    </row>
    <row r="89" spans="1:37" ht="39.950000000000003" customHeight="1" x14ac:dyDescent="0.4">
      <c r="A89" s="11" t="b">
        <v>0</v>
      </c>
      <c r="B89" s="5"/>
      <c r="C89" s="115"/>
      <c r="D89" s="5"/>
      <c r="E89" s="116" t="s">
        <v>18</v>
      </c>
      <c r="F89" s="290"/>
      <c r="G89" s="291"/>
      <c r="H89" s="291"/>
      <c r="I89" s="291"/>
      <c r="J89" s="291"/>
      <c r="K89" s="291"/>
      <c r="L89" s="291"/>
      <c r="M89" s="291"/>
      <c r="N89" s="291"/>
      <c r="O89" s="292"/>
      <c r="P89" s="117"/>
      <c r="Q89" s="5"/>
      <c r="R89" s="226"/>
      <c r="U89" s="141" t="b">
        <f t="shared" si="42"/>
        <v>0</v>
      </c>
      <c r="V89" s="141" t="str">
        <f t="shared" si="43"/>
        <v>7. その他</v>
      </c>
      <c r="W89" s="197"/>
      <c r="X89" s="141" t="str">
        <f t="shared" si="44"/>
        <v>マルチ</v>
      </c>
      <c r="Y89" s="141" t="b">
        <f t="shared" si="45"/>
        <v>0</v>
      </c>
      <c r="Z89" s="141">
        <f t="shared" si="46"/>
        <v>7</v>
      </c>
      <c r="AA89" s="141" t="str">
        <f t="shared" si="47"/>
        <v>Q18</v>
      </c>
      <c r="AB89" s="141" t="str">
        <f t="shared" si="6"/>
        <v>回答されているご担当者様は、これまでに下記選択肢に記載した排出量取引に関係する手続きを経験していますか</v>
      </c>
      <c r="AC89" s="141" t="str">
        <f t="shared" si="48"/>
        <v>その他</v>
      </c>
      <c r="AD89" s="141" t="str">
        <f t="shared" si="49"/>
        <v>18</v>
      </c>
      <c r="AE89" s="141">
        <f t="shared" si="50"/>
        <v>0</v>
      </c>
      <c r="AF89" s="204">
        <f>F89</f>
        <v>0</v>
      </c>
      <c r="AG89" s="196"/>
    </row>
    <row r="90" spans="1:37" ht="5.0999999999999996" customHeight="1" x14ac:dyDescent="0.4">
      <c r="C90" s="41"/>
      <c r="D90" s="42"/>
      <c r="E90" s="42"/>
      <c r="F90" s="42"/>
      <c r="G90" s="42"/>
      <c r="H90" s="42"/>
      <c r="I90" s="42"/>
      <c r="J90" s="42"/>
      <c r="K90" s="42"/>
      <c r="L90" s="42"/>
      <c r="M90" s="42"/>
      <c r="N90" s="43"/>
      <c r="O90" s="42"/>
      <c r="P90" s="44"/>
      <c r="Q90" s="19"/>
      <c r="U90" s="141" t="str">
        <f t="shared" si="42"/>
        <v/>
      </c>
      <c r="V90" s="141">
        <f t="shared" si="43"/>
        <v>0</v>
      </c>
      <c r="W90" s="197"/>
      <c r="X90" s="141" t="str">
        <f t="shared" si="44"/>
        <v>マルチ</v>
      </c>
      <c r="Y90" s="141" t="b">
        <f t="shared" si="45"/>
        <v>0</v>
      </c>
      <c r="Z90" s="141">
        <f t="shared" si="46"/>
        <v>0</v>
      </c>
      <c r="AA90" s="141" t="str">
        <f t="shared" si="47"/>
        <v>Q18</v>
      </c>
      <c r="AB90" s="141" t="str">
        <f t="shared" si="6"/>
        <v>回答されているご担当者様は、これまでに下記選択肢に記載した排出量取引に関係する手続きを経験していますか</v>
      </c>
      <c r="AC90" s="141" t="str">
        <f t="shared" si="48"/>
        <v/>
      </c>
      <c r="AD90" s="141" t="str">
        <f t="shared" si="49"/>
        <v>18</v>
      </c>
      <c r="AE90" s="141">
        <f t="shared" si="50"/>
        <v>0</v>
      </c>
      <c r="AF90" s="206"/>
      <c r="AG90" s="196"/>
    </row>
    <row r="91" spans="1:37" ht="5.0999999999999996" customHeight="1" x14ac:dyDescent="0.4">
      <c r="F91" s="114"/>
      <c r="U91" s="141" t="str">
        <f t="shared" si="42"/>
        <v/>
      </c>
      <c r="V91" s="141">
        <f t="shared" si="43"/>
        <v>0</v>
      </c>
      <c r="W91" s="197"/>
      <c r="X91" s="141" t="str">
        <f t="shared" si="44"/>
        <v>マルチ</v>
      </c>
      <c r="Y91" s="141" t="b">
        <f t="shared" si="45"/>
        <v>0</v>
      </c>
      <c r="Z91" s="141">
        <f t="shared" si="46"/>
        <v>0</v>
      </c>
      <c r="AA91" s="141" t="str">
        <f t="shared" si="47"/>
        <v>Q18</v>
      </c>
      <c r="AB91" s="141" t="str">
        <f t="shared" si="6"/>
        <v>回答されているご担当者様は、これまでに下記選択肢に記載した排出量取引に関係する手続きを経験していますか</v>
      </c>
      <c r="AC91" s="141" t="str">
        <f t="shared" si="48"/>
        <v/>
      </c>
      <c r="AD91" s="141" t="str">
        <f t="shared" si="49"/>
        <v>18</v>
      </c>
      <c r="AE91" s="141">
        <f t="shared" si="50"/>
        <v>0</v>
      </c>
      <c r="AF91" s="206"/>
      <c r="AG91" s="196"/>
    </row>
    <row r="92" spans="1:37" s="9" customFormat="1" ht="12" customHeight="1" x14ac:dyDescent="0.4">
      <c r="A92" s="13"/>
      <c r="B92" s="53"/>
      <c r="C92" s="54" t="s">
        <v>348</v>
      </c>
      <c r="D92" s="54"/>
      <c r="E92" s="244" t="s">
        <v>19</v>
      </c>
      <c r="F92" s="244"/>
      <c r="G92" s="244"/>
      <c r="H92" s="244"/>
      <c r="I92" s="244"/>
      <c r="J92" s="244"/>
      <c r="K92" s="244"/>
      <c r="L92" s="244"/>
      <c r="M92" s="244"/>
      <c r="N92" s="244"/>
      <c r="O92" s="244"/>
      <c r="P92" s="55"/>
      <c r="Q92" s="55"/>
      <c r="R92" s="233"/>
      <c r="S92" s="210"/>
      <c r="T92" s="210"/>
      <c r="U92" s="141" t="str">
        <f t="shared" si="42"/>
        <v/>
      </c>
      <c r="V92" s="141" t="str">
        <f t="shared" si="43"/>
        <v>クレジットの発行手続きとは、削減量口座簿にクレジット等の記録をするための申請書を東京都に提出すること等を指します。</v>
      </c>
      <c r="W92" s="197"/>
      <c r="X92" s="141" t="str">
        <f t="shared" si="44"/>
        <v>マルチ</v>
      </c>
      <c r="Y92" s="141" t="b">
        <f t="shared" si="45"/>
        <v>0</v>
      </c>
      <c r="Z92" s="141" t="str">
        <f t="shared" si="46"/>
        <v/>
      </c>
      <c r="AA92" s="141" t="str">
        <f t="shared" si="47"/>
        <v>Q18</v>
      </c>
      <c r="AB92" s="141" t="str">
        <f t="shared" si="6"/>
        <v>回答されているご担当者様は、これまでに下記選択肢に記載した排出量取引に関係する手続きを経験していますか</v>
      </c>
      <c r="AC92" s="141" t="str">
        <f t="shared" si="48"/>
        <v>ットの発行手続きとは、削減量口座簿にクレジット等の記録をするための申請書を東京都に提出すること等を指します。</v>
      </c>
      <c r="AD92" s="141" t="str">
        <f t="shared" si="49"/>
        <v>18</v>
      </c>
      <c r="AE92" s="141">
        <f t="shared" si="50"/>
        <v>0</v>
      </c>
      <c r="AF92" s="213"/>
      <c r="AG92" s="214"/>
      <c r="AH92" s="214"/>
      <c r="AI92" s="214"/>
      <c r="AJ92" s="214"/>
      <c r="AK92" s="221"/>
    </row>
    <row r="93" spans="1:37" ht="12" customHeight="1" x14ac:dyDescent="0.4">
      <c r="C93" s="54" t="s">
        <v>349</v>
      </c>
      <c r="E93" s="244" t="s">
        <v>20</v>
      </c>
      <c r="F93" s="244"/>
      <c r="G93" s="244"/>
      <c r="H93" s="244"/>
      <c r="I93" s="244"/>
      <c r="J93" s="244"/>
      <c r="K93" s="244"/>
      <c r="L93" s="244"/>
      <c r="M93" s="244"/>
      <c r="N93" s="244"/>
      <c r="O93" s="244"/>
      <c r="U93" s="141" t="str">
        <f t="shared" si="42"/>
        <v/>
      </c>
      <c r="V93" s="141" t="str">
        <f t="shared" si="43"/>
        <v>振替手続きとは、クレジット等の量を一つの口座から別の口座に振り替えるための申請書を東京都に提出すること等を指します。</v>
      </c>
      <c r="W93" s="197"/>
      <c r="X93" s="141" t="str">
        <f t="shared" si="44"/>
        <v>マルチ</v>
      </c>
      <c r="Y93" s="141" t="b">
        <f t="shared" si="45"/>
        <v>0</v>
      </c>
      <c r="Z93" s="141" t="str">
        <f t="shared" si="46"/>
        <v/>
      </c>
      <c r="AA93" s="141" t="str">
        <f t="shared" si="47"/>
        <v>Q18</v>
      </c>
      <c r="AB93" s="141" t="str">
        <f t="shared" ref="AB93:AB156" si="51">IF(S93&lt;&gt;"",E93,AB92)</f>
        <v>回答されているご担当者様は、これまでに下記選択肢に記載した排出量取引に関係する手続きを経験していますか</v>
      </c>
      <c r="AC93" s="141" t="str">
        <f t="shared" si="48"/>
        <v>続きとは、クレジット等の量を一つの口座から別の口座に振り替えるための申請書を東京都に提出すること等を指します。</v>
      </c>
      <c r="AD93" s="141" t="str">
        <f t="shared" si="49"/>
        <v>18</v>
      </c>
      <c r="AE93" s="141">
        <f t="shared" si="50"/>
        <v>0</v>
      </c>
      <c r="AF93" s="206"/>
      <c r="AG93" s="196"/>
    </row>
    <row r="94" spans="1:37" ht="12" customHeight="1" x14ac:dyDescent="0.4">
      <c r="C94" s="54" t="s">
        <v>357</v>
      </c>
      <c r="E94" s="244" t="s">
        <v>21</v>
      </c>
      <c r="F94" s="244"/>
      <c r="G94" s="244"/>
      <c r="H94" s="244"/>
      <c r="I94" s="244"/>
      <c r="J94" s="244"/>
      <c r="K94" s="244"/>
      <c r="L94" s="244"/>
      <c r="M94" s="244"/>
      <c r="N94" s="244"/>
      <c r="O94" s="244"/>
      <c r="U94" s="141" t="str">
        <f t="shared" si="42"/>
        <v/>
      </c>
      <c r="V94" s="141" t="str">
        <f t="shared" si="43"/>
        <v xml:space="preserve">無効化手続きとは、クレジット等の量を口座から抹消し、都制度では利用できない状態にするための申請書を東京都に提出すること等を指します。
</v>
      </c>
      <c r="W94" s="197"/>
      <c r="X94" s="141" t="str">
        <f t="shared" si="44"/>
        <v>マルチ</v>
      </c>
      <c r="Y94" s="141" t="b">
        <f t="shared" si="45"/>
        <v>0</v>
      </c>
      <c r="Z94" s="141" t="str">
        <f t="shared" si="46"/>
        <v/>
      </c>
      <c r="AA94" s="141" t="str">
        <f t="shared" si="47"/>
        <v>Q18</v>
      </c>
      <c r="AB94" s="141" t="str">
        <f t="shared" si="51"/>
        <v>回答されているご担当者様は、これまでに下記選択肢に記載した排出量取引に関係する手続きを経験していますか</v>
      </c>
      <c r="AC94" s="141" t="str">
        <f t="shared" si="48"/>
        <v xml:space="preserve">手続きとは、クレジット等の量を口座から抹消し、都制度では利用できない状態にするための申請書を東京都に提出すること等を指します。
</v>
      </c>
      <c r="AD94" s="141" t="str">
        <f t="shared" si="49"/>
        <v>18</v>
      </c>
      <c r="AE94" s="141">
        <f t="shared" si="50"/>
        <v>0</v>
      </c>
      <c r="AF94" s="206"/>
      <c r="AG94" s="196"/>
    </row>
    <row r="95" spans="1:37" x14ac:dyDescent="0.4">
      <c r="U95" s="141" t="str">
        <f t="shared" si="42"/>
        <v/>
      </c>
      <c r="V95" s="141">
        <f t="shared" si="43"/>
        <v>0</v>
      </c>
      <c r="W95" s="197"/>
      <c r="X95" s="141" t="str">
        <f t="shared" si="44"/>
        <v>マルチ</v>
      </c>
      <c r="Y95" s="141" t="b">
        <f t="shared" si="45"/>
        <v>0</v>
      </c>
      <c r="Z95" s="141">
        <f t="shared" si="46"/>
        <v>0</v>
      </c>
      <c r="AA95" s="141" t="str">
        <f t="shared" si="47"/>
        <v>Q18</v>
      </c>
      <c r="AB95" s="141" t="str">
        <f t="shared" si="51"/>
        <v>回答されているご担当者様は、これまでに下記選択肢に記載した排出量取引に関係する手続きを経験していますか</v>
      </c>
      <c r="AC95" s="141" t="str">
        <f t="shared" si="48"/>
        <v/>
      </c>
      <c r="AD95" s="141" t="str">
        <f t="shared" si="49"/>
        <v>18</v>
      </c>
      <c r="AE95" s="141">
        <f t="shared" si="50"/>
        <v>0</v>
      </c>
      <c r="AF95" s="206"/>
      <c r="AG95" s="196"/>
    </row>
    <row r="96" spans="1:37" x14ac:dyDescent="0.4">
      <c r="C96" s="50" t="s">
        <v>336</v>
      </c>
      <c r="D96" s="50"/>
      <c r="U96" s="141" t="str">
        <f t="shared" si="42"/>
        <v/>
      </c>
      <c r="V96" s="141">
        <f t="shared" si="43"/>
        <v>0</v>
      </c>
      <c r="W96" s="197"/>
      <c r="X96" s="141" t="str">
        <f t="shared" si="44"/>
        <v>マルチ</v>
      </c>
      <c r="Y96" s="141" t="b">
        <f t="shared" si="45"/>
        <v>0</v>
      </c>
      <c r="Z96" s="141">
        <f t="shared" si="46"/>
        <v>0</v>
      </c>
      <c r="AA96" s="141" t="str">
        <f t="shared" si="47"/>
        <v>Q18</v>
      </c>
      <c r="AB96" s="141" t="str">
        <f t="shared" si="51"/>
        <v>回答されているご担当者様は、これまでに下記選択肢に記載した排出量取引に関係する手続きを経験していますか</v>
      </c>
      <c r="AC96" s="141" t="str">
        <f t="shared" si="48"/>
        <v/>
      </c>
      <c r="AD96" s="141" t="str">
        <f t="shared" si="49"/>
        <v>18</v>
      </c>
      <c r="AE96" s="141">
        <f t="shared" si="50"/>
        <v>0</v>
      </c>
      <c r="AF96" s="206"/>
      <c r="AG96" s="196"/>
    </row>
    <row r="97" spans="1:33" x14ac:dyDescent="0.4">
      <c r="C97" s="29" t="s">
        <v>28</v>
      </c>
      <c r="D97" s="30"/>
      <c r="E97" s="31" t="s">
        <v>22</v>
      </c>
      <c r="F97" s="31"/>
      <c r="G97" s="31"/>
      <c r="H97" s="31"/>
      <c r="I97" s="31"/>
      <c r="J97" s="31"/>
      <c r="K97" s="31"/>
      <c r="L97" s="31"/>
      <c r="M97" s="31"/>
      <c r="N97" s="32"/>
      <c r="O97" s="31"/>
      <c r="S97" s="197" t="str">
        <f>C97</f>
        <v>Q20</v>
      </c>
      <c r="T97" s="197" t="s">
        <v>24</v>
      </c>
      <c r="U97" s="141" t="str">
        <f t="shared" si="42"/>
        <v/>
      </c>
      <c r="V97" s="141" t="str">
        <f t="shared" si="43"/>
        <v/>
      </c>
      <c r="W97" s="197"/>
      <c r="X97" s="141" t="str">
        <f t="shared" si="44"/>
        <v>マルチ</v>
      </c>
      <c r="Y97" s="141" t="b">
        <f t="shared" si="45"/>
        <v>0</v>
      </c>
      <c r="Z97" s="141" t="str">
        <f t="shared" si="46"/>
        <v/>
      </c>
      <c r="AA97" s="141" t="str">
        <f t="shared" si="47"/>
        <v>Q19</v>
      </c>
      <c r="AB97" s="141" t="str">
        <f t="shared" si="51"/>
        <v>クレジットの振替手続き（有償・無償）を行ったことがある方にお聞きします。いくらで何トン程度の取引をしましたか</v>
      </c>
      <c r="AC97" s="141" t="str">
        <f t="shared" si="48"/>
        <v/>
      </c>
      <c r="AD97" s="141" t="str">
        <f t="shared" si="49"/>
        <v>19</v>
      </c>
      <c r="AE97" s="141">
        <f t="shared" si="50"/>
        <v>0</v>
      </c>
      <c r="AF97" s="206"/>
      <c r="AG97" s="196"/>
    </row>
    <row r="98" spans="1:33" x14ac:dyDescent="0.4">
      <c r="E98" s="31" t="s">
        <v>23</v>
      </c>
      <c r="U98" s="141" t="str">
        <f t="shared" si="42"/>
        <v/>
      </c>
      <c r="V98" s="141" t="str">
        <f t="shared" si="43"/>
        <v>（0円での移転を含む最大3回の取引内容を教えてください。）</v>
      </c>
      <c r="W98" s="197"/>
      <c r="X98" s="141" t="str">
        <f t="shared" si="44"/>
        <v>マルチ</v>
      </c>
      <c r="Y98" s="141" t="b">
        <f t="shared" si="45"/>
        <v>0</v>
      </c>
      <c r="Z98" s="141" t="str">
        <f t="shared" si="46"/>
        <v/>
      </c>
      <c r="AA98" s="141" t="str">
        <f t="shared" si="47"/>
        <v>Q19</v>
      </c>
      <c r="AB98" s="141" t="str">
        <f t="shared" si="51"/>
        <v>クレジットの振替手続き（有償・無償）を行ったことがある方にお聞きします。いくらで何トン程度の取引をしましたか</v>
      </c>
      <c r="AC98" s="141" t="str">
        <f t="shared" si="48"/>
        <v>での移転を含む最大3回の取引内容を教えてください。）</v>
      </c>
      <c r="AD98" s="141" t="str">
        <f t="shared" si="49"/>
        <v>19</v>
      </c>
      <c r="AE98" s="141">
        <f t="shared" si="50"/>
        <v>0</v>
      </c>
      <c r="AF98" s="206"/>
      <c r="AG98" s="196"/>
    </row>
    <row r="99" spans="1:33" ht="5.0999999999999996" customHeight="1" x14ac:dyDescent="0.4">
      <c r="U99" s="141" t="str">
        <f t="shared" si="42"/>
        <v/>
      </c>
      <c r="V99" s="141">
        <f t="shared" si="43"/>
        <v>0</v>
      </c>
      <c r="W99" s="197"/>
      <c r="X99" s="141" t="str">
        <f t="shared" si="44"/>
        <v>マルチ</v>
      </c>
      <c r="Y99" s="141" t="b">
        <f t="shared" si="45"/>
        <v>0</v>
      </c>
      <c r="Z99" s="141">
        <f t="shared" si="46"/>
        <v>0</v>
      </c>
      <c r="AA99" s="141" t="str">
        <f t="shared" si="47"/>
        <v>Q19</v>
      </c>
      <c r="AB99" s="141" t="str">
        <f t="shared" si="51"/>
        <v>クレジットの振替手続き（有償・無償）を行ったことがある方にお聞きします。いくらで何トン程度の取引をしましたか</v>
      </c>
      <c r="AC99" s="141" t="str">
        <f t="shared" si="48"/>
        <v/>
      </c>
      <c r="AD99" s="141" t="str">
        <f t="shared" si="49"/>
        <v>19</v>
      </c>
      <c r="AE99" s="141">
        <f t="shared" si="50"/>
        <v>0</v>
      </c>
      <c r="AF99" s="206"/>
      <c r="AG99" s="196"/>
    </row>
    <row r="100" spans="1:33" ht="3" customHeight="1" x14ac:dyDescent="0.4">
      <c r="C100" s="33"/>
      <c r="D100" s="34"/>
      <c r="E100" s="58"/>
      <c r="F100" s="58"/>
      <c r="G100" s="58"/>
      <c r="H100" s="58"/>
      <c r="I100" s="58"/>
      <c r="J100" s="59"/>
      <c r="K100" s="59"/>
      <c r="L100" s="59"/>
      <c r="M100" s="60"/>
      <c r="N100" s="59"/>
      <c r="O100" s="59"/>
      <c r="P100" s="36"/>
      <c r="Q100" s="19"/>
      <c r="U100" s="141" t="str">
        <f t="shared" si="42"/>
        <v/>
      </c>
      <c r="V100" s="141">
        <f t="shared" si="43"/>
        <v>0</v>
      </c>
      <c r="W100" s="197"/>
      <c r="X100" s="141" t="str">
        <f t="shared" si="44"/>
        <v>マルチ</v>
      </c>
      <c r="Y100" s="141" t="b">
        <f t="shared" si="45"/>
        <v>0</v>
      </c>
      <c r="Z100" s="141">
        <f t="shared" si="46"/>
        <v>0</v>
      </c>
      <c r="AA100" s="141" t="str">
        <f t="shared" si="47"/>
        <v>Q19</v>
      </c>
      <c r="AB100" s="141" t="str">
        <f t="shared" si="51"/>
        <v>クレジットの振替手続き（有償・無償）を行ったことがある方にお聞きします。いくらで何トン程度の取引をしましたか</v>
      </c>
      <c r="AC100" s="141" t="str">
        <f t="shared" si="48"/>
        <v/>
      </c>
      <c r="AD100" s="141" t="str">
        <f t="shared" si="49"/>
        <v>19</v>
      </c>
      <c r="AE100" s="141">
        <f t="shared" si="50"/>
        <v>0</v>
      </c>
      <c r="AF100" s="206"/>
      <c r="AG100" s="196"/>
    </row>
    <row r="101" spans="1:33" ht="20.100000000000001" customHeight="1" x14ac:dyDescent="0.4">
      <c r="C101" s="295" t="s">
        <v>347</v>
      </c>
      <c r="D101" s="296"/>
      <c r="E101" s="296"/>
      <c r="F101" s="296"/>
      <c r="G101" s="296"/>
      <c r="H101" s="296"/>
      <c r="I101" s="61"/>
      <c r="J101" s="62"/>
      <c r="K101" s="297" t="s">
        <v>182</v>
      </c>
      <c r="L101" s="297"/>
      <c r="M101" s="62"/>
      <c r="N101" s="297" t="s">
        <v>184</v>
      </c>
      <c r="O101" s="297"/>
      <c r="P101" s="39"/>
      <c r="Q101" s="19"/>
      <c r="U101" s="141" t="str">
        <f t="shared" si="42"/>
        <v/>
      </c>
      <c r="V101" s="141">
        <f t="shared" si="43"/>
        <v>0</v>
      </c>
      <c r="W101" s="197"/>
      <c r="X101" s="141" t="str">
        <f t="shared" si="44"/>
        <v>マルチ</v>
      </c>
      <c r="Y101" s="141" t="b">
        <f t="shared" si="45"/>
        <v>0</v>
      </c>
      <c r="Z101" s="141">
        <f t="shared" si="46"/>
        <v>0</v>
      </c>
      <c r="AA101" s="141" t="str">
        <f t="shared" si="47"/>
        <v>Q19</v>
      </c>
      <c r="AB101" s="141" t="str">
        <f t="shared" si="51"/>
        <v>クレジットの振替手続き（有償・無償）を行ったことがある方にお聞きします。いくらで何トン程度の取引をしましたか</v>
      </c>
      <c r="AC101" s="141" t="str">
        <f t="shared" si="48"/>
        <v/>
      </c>
      <c r="AD101" s="141" t="str">
        <f t="shared" si="49"/>
        <v>19</v>
      </c>
      <c r="AE101" s="141">
        <f t="shared" si="50"/>
        <v>0</v>
      </c>
      <c r="AF101" s="206"/>
      <c r="AG101" s="196"/>
    </row>
    <row r="102" spans="1:33" ht="15" customHeight="1" x14ac:dyDescent="0.4">
      <c r="C102" s="295"/>
      <c r="D102" s="296"/>
      <c r="E102" s="296"/>
      <c r="F102" s="296"/>
      <c r="G102" s="296"/>
      <c r="H102" s="296"/>
      <c r="I102" s="61"/>
      <c r="J102" s="63"/>
      <c r="K102" s="297"/>
      <c r="L102" s="297"/>
      <c r="M102" s="62"/>
      <c r="N102" s="297"/>
      <c r="O102" s="297"/>
      <c r="P102" s="39"/>
      <c r="Q102" s="19"/>
      <c r="U102" s="141" t="str">
        <f t="shared" si="42"/>
        <v/>
      </c>
      <c r="V102" s="141">
        <f t="shared" si="43"/>
        <v>0</v>
      </c>
      <c r="W102" s="197"/>
      <c r="X102" s="141" t="str">
        <f t="shared" si="44"/>
        <v>マルチ</v>
      </c>
      <c r="Y102" s="141" t="b">
        <f t="shared" si="45"/>
        <v>0</v>
      </c>
      <c r="Z102" s="141">
        <f t="shared" si="46"/>
        <v>0</v>
      </c>
      <c r="AA102" s="141" t="str">
        <f t="shared" si="47"/>
        <v>Q19</v>
      </c>
      <c r="AB102" s="141" t="str">
        <f t="shared" si="51"/>
        <v>クレジットの振替手続き（有償・無償）を行ったことがある方にお聞きします。いくらで何トン程度の取引をしましたか</v>
      </c>
      <c r="AC102" s="141" t="str">
        <f t="shared" si="48"/>
        <v/>
      </c>
      <c r="AD102" s="141" t="str">
        <f t="shared" si="49"/>
        <v>19</v>
      </c>
      <c r="AE102" s="141">
        <f t="shared" si="50"/>
        <v>0</v>
      </c>
      <c r="AF102" s="206"/>
      <c r="AG102" s="196"/>
    </row>
    <row r="103" spans="1:33" ht="3" customHeight="1" x14ac:dyDescent="0.4">
      <c r="C103" s="51"/>
      <c r="E103" s="64"/>
      <c r="F103" s="64"/>
      <c r="G103" s="64"/>
      <c r="H103" s="64"/>
      <c r="I103" s="64"/>
      <c r="J103" s="65"/>
      <c r="K103" s="65"/>
      <c r="L103" s="65"/>
      <c r="M103" s="66"/>
      <c r="N103" s="65"/>
      <c r="O103" s="65"/>
      <c r="P103" s="39"/>
      <c r="Q103" s="19"/>
      <c r="U103" s="141" t="str">
        <f t="shared" si="42"/>
        <v/>
      </c>
      <c r="V103" s="141">
        <f t="shared" si="43"/>
        <v>0</v>
      </c>
      <c r="W103" s="197"/>
      <c r="X103" s="141" t="str">
        <f t="shared" si="44"/>
        <v>マルチ</v>
      </c>
      <c r="Y103" s="141" t="b">
        <f t="shared" si="45"/>
        <v>0</v>
      </c>
      <c r="Z103" s="141">
        <f t="shared" si="46"/>
        <v>0</v>
      </c>
      <c r="AA103" s="141" t="str">
        <f t="shared" si="47"/>
        <v>Q19</v>
      </c>
      <c r="AB103" s="141" t="str">
        <f t="shared" si="51"/>
        <v>クレジットの振替手続き（有償・無償）を行ったことがある方にお聞きします。いくらで何トン程度の取引をしましたか</v>
      </c>
      <c r="AC103" s="141" t="str">
        <f t="shared" si="48"/>
        <v/>
      </c>
      <c r="AD103" s="141" t="str">
        <f t="shared" si="49"/>
        <v>19</v>
      </c>
      <c r="AE103" s="141">
        <f t="shared" si="50"/>
        <v>0</v>
      </c>
      <c r="AF103" s="206"/>
      <c r="AG103" s="196"/>
    </row>
    <row r="104" spans="1:33" ht="18" customHeight="1" x14ac:dyDescent="0.4">
      <c r="A104" s="11" t="b">
        <v>0</v>
      </c>
      <c r="C104" s="51"/>
      <c r="E104" s="243" t="s">
        <v>25</v>
      </c>
      <c r="F104" s="243"/>
      <c r="G104" s="243"/>
      <c r="H104" s="243"/>
      <c r="I104" s="243"/>
      <c r="J104" s="19"/>
      <c r="K104" s="293"/>
      <c r="L104" s="294"/>
      <c r="M104" s="61"/>
      <c r="N104" s="293"/>
      <c r="O104" s="294"/>
      <c r="P104" s="39"/>
      <c r="Q104" s="19"/>
      <c r="U104" s="141" t="b">
        <f t="shared" si="42"/>
        <v>0</v>
      </c>
      <c r="V104" s="141" t="str">
        <f t="shared" si="43"/>
        <v>1. 直近の取引【1回目】</v>
      </c>
      <c r="W104" s="197"/>
      <c r="X104" s="141" t="str">
        <f t="shared" si="44"/>
        <v>マルチ</v>
      </c>
      <c r="Y104" s="141" t="b">
        <f t="shared" si="45"/>
        <v>0</v>
      </c>
      <c r="Z104" s="141">
        <f t="shared" si="46"/>
        <v>1</v>
      </c>
      <c r="AA104" s="141" t="str">
        <f t="shared" si="47"/>
        <v>Q19</v>
      </c>
      <c r="AB104" s="141" t="str">
        <f t="shared" si="51"/>
        <v>クレジットの振替手続き（有償・無償）を行ったことがある方にお聞きします。いくらで何トン程度の取引をしましたか</v>
      </c>
      <c r="AC104" s="141" t="str">
        <f t="shared" si="48"/>
        <v>直近の取引【1回目】</v>
      </c>
      <c r="AD104" s="141" t="str">
        <f>RIGHT(AA104,(LEN(AA104)-FIND("Q",AA104,1)))</f>
        <v>19</v>
      </c>
      <c r="AE104" s="141">
        <f t="shared" si="50"/>
        <v>0</v>
      </c>
      <c r="AF104" s="204">
        <f>K104</f>
        <v>0</v>
      </c>
      <c r="AG104" s="199">
        <f>N104</f>
        <v>0</v>
      </c>
    </row>
    <row r="105" spans="1:33" ht="3" customHeight="1" x14ac:dyDescent="0.4">
      <c r="C105" s="51"/>
      <c r="E105" s="64"/>
      <c r="F105" s="64"/>
      <c r="G105" s="64"/>
      <c r="H105" s="64"/>
      <c r="I105" s="64"/>
      <c r="J105" s="65"/>
      <c r="K105" s="147"/>
      <c r="L105" s="147"/>
      <c r="M105" s="61"/>
      <c r="N105" s="147"/>
      <c r="O105" s="147"/>
      <c r="P105" s="39"/>
      <c r="Q105" s="19"/>
      <c r="U105" s="141" t="str">
        <f t="shared" si="42"/>
        <v/>
      </c>
      <c r="V105" s="141">
        <f t="shared" si="43"/>
        <v>0</v>
      </c>
      <c r="W105" s="197"/>
      <c r="X105" s="141" t="str">
        <f t="shared" si="44"/>
        <v>マルチ</v>
      </c>
      <c r="Y105" s="141" t="b">
        <f t="shared" si="45"/>
        <v>0</v>
      </c>
      <c r="Z105" s="141">
        <f t="shared" si="46"/>
        <v>0</v>
      </c>
      <c r="AA105" s="141" t="str">
        <f t="shared" si="47"/>
        <v>Q19</v>
      </c>
      <c r="AB105" s="141" t="str">
        <f t="shared" si="51"/>
        <v>クレジットの振替手続き（有償・無償）を行ったことがある方にお聞きします。いくらで何トン程度の取引をしましたか</v>
      </c>
      <c r="AC105" s="141" t="str">
        <f t="shared" si="48"/>
        <v/>
      </c>
      <c r="AD105" s="141" t="str">
        <f t="shared" si="49"/>
        <v>19</v>
      </c>
      <c r="AE105" s="141">
        <f t="shared" si="50"/>
        <v>0</v>
      </c>
      <c r="AF105" s="206"/>
      <c r="AG105" s="196"/>
    </row>
    <row r="106" spans="1:33" ht="18" customHeight="1" x14ac:dyDescent="0.4">
      <c r="A106" s="11" t="b">
        <v>0</v>
      </c>
      <c r="C106" s="51"/>
      <c r="E106" s="243" t="s">
        <v>26</v>
      </c>
      <c r="F106" s="243"/>
      <c r="G106" s="243"/>
      <c r="H106" s="243"/>
      <c r="I106" s="243"/>
      <c r="J106" s="19"/>
      <c r="K106" s="293"/>
      <c r="L106" s="294"/>
      <c r="M106" s="61"/>
      <c r="N106" s="293"/>
      <c r="O106" s="294"/>
      <c r="P106" s="39"/>
      <c r="Q106" s="19"/>
      <c r="U106" s="141" t="b">
        <f t="shared" si="42"/>
        <v>0</v>
      </c>
      <c r="V106" s="141" t="str">
        <f t="shared" si="43"/>
        <v>2. 直近の取引【2回目】</v>
      </c>
      <c r="W106" s="197"/>
      <c r="X106" s="141" t="str">
        <f t="shared" si="44"/>
        <v>マルチ</v>
      </c>
      <c r="Y106" s="141" t="b">
        <f t="shared" si="45"/>
        <v>0</v>
      </c>
      <c r="Z106" s="141">
        <f t="shared" si="46"/>
        <v>2</v>
      </c>
      <c r="AA106" s="141" t="str">
        <f t="shared" si="47"/>
        <v>Q19</v>
      </c>
      <c r="AB106" s="141" t="str">
        <f t="shared" si="51"/>
        <v>クレジットの振替手続き（有償・無償）を行ったことがある方にお聞きします。いくらで何トン程度の取引をしましたか</v>
      </c>
      <c r="AC106" s="141" t="str">
        <f t="shared" si="48"/>
        <v>直近の取引【2回目】</v>
      </c>
      <c r="AD106" s="141" t="str">
        <f t="shared" si="49"/>
        <v>19</v>
      </c>
      <c r="AE106" s="141">
        <f t="shared" si="50"/>
        <v>0</v>
      </c>
      <c r="AF106" s="204">
        <f>K106</f>
        <v>0</v>
      </c>
      <c r="AG106" s="199">
        <f>N106</f>
        <v>0</v>
      </c>
    </row>
    <row r="107" spans="1:33" ht="3" customHeight="1" x14ac:dyDescent="0.4">
      <c r="C107" s="51"/>
      <c r="E107" s="64"/>
      <c r="F107" s="64"/>
      <c r="G107" s="64"/>
      <c r="H107" s="64"/>
      <c r="I107" s="64"/>
      <c r="J107" s="65"/>
      <c r="K107" s="147"/>
      <c r="L107" s="147"/>
      <c r="M107" s="61"/>
      <c r="N107" s="147"/>
      <c r="O107" s="147"/>
      <c r="P107" s="39"/>
      <c r="Q107" s="19"/>
      <c r="U107" s="141" t="str">
        <f t="shared" si="42"/>
        <v/>
      </c>
      <c r="V107" s="141">
        <f t="shared" si="43"/>
        <v>0</v>
      </c>
      <c r="W107" s="197"/>
      <c r="X107" s="141" t="str">
        <f t="shared" si="44"/>
        <v>マルチ</v>
      </c>
      <c r="Y107" s="141" t="b">
        <f t="shared" si="45"/>
        <v>0</v>
      </c>
      <c r="Z107" s="141">
        <f t="shared" si="46"/>
        <v>0</v>
      </c>
      <c r="AA107" s="141" t="str">
        <f t="shared" si="47"/>
        <v>Q19</v>
      </c>
      <c r="AB107" s="141" t="str">
        <f t="shared" si="51"/>
        <v>クレジットの振替手続き（有償・無償）を行ったことがある方にお聞きします。いくらで何トン程度の取引をしましたか</v>
      </c>
      <c r="AC107" s="141" t="str">
        <f t="shared" si="48"/>
        <v/>
      </c>
      <c r="AD107" s="141" t="str">
        <f t="shared" si="49"/>
        <v>19</v>
      </c>
      <c r="AE107" s="141">
        <f t="shared" si="50"/>
        <v>0</v>
      </c>
      <c r="AF107" s="206"/>
      <c r="AG107" s="196"/>
    </row>
    <row r="108" spans="1:33" ht="18" customHeight="1" x14ac:dyDescent="0.4">
      <c r="A108" s="11" t="b">
        <v>0</v>
      </c>
      <c r="C108" s="51"/>
      <c r="E108" s="243" t="s">
        <v>27</v>
      </c>
      <c r="F108" s="243"/>
      <c r="G108" s="243"/>
      <c r="H108" s="243"/>
      <c r="I108" s="243"/>
      <c r="J108" s="19"/>
      <c r="K108" s="293"/>
      <c r="L108" s="294"/>
      <c r="M108" s="61"/>
      <c r="N108" s="293"/>
      <c r="O108" s="294"/>
      <c r="P108" s="39"/>
      <c r="Q108" s="19"/>
      <c r="U108" s="141" t="b">
        <f t="shared" si="42"/>
        <v>0</v>
      </c>
      <c r="V108" s="141" t="str">
        <f t="shared" si="43"/>
        <v>3. 直近の取引【3回目】</v>
      </c>
      <c r="W108" s="197"/>
      <c r="X108" s="141" t="str">
        <f t="shared" si="44"/>
        <v>マルチ</v>
      </c>
      <c r="Y108" s="141" t="b">
        <f t="shared" si="45"/>
        <v>0</v>
      </c>
      <c r="Z108" s="141">
        <f t="shared" si="46"/>
        <v>3</v>
      </c>
      <c r="AA108" s="141" t="str">
        <f t="shared" si="47"/>
        <v>Q19</v>
      </c>
      <c r="AB108" s="141" t="str">
        <f t="shared" si="51"/>
        <v>クレジットの振替手続き（有償・無償）を行ったことがある方にお聞きします。いくらで何トン程度の取引をしましたか</v>
      </c>
      <c r="AC108" s="141" t="str">
        <f t="shared" si="48"/>
        <v>直近の取引【3回目】</v>
      </c>
      <c r="AD108" s="141" t="str">
        <f t="shared" si="49"/>
        <v>19</v>
      </c>
      <c r="AE108" s="141">
        <f t="shared" si="50"/>
        <v>0</v>
      </c>
      <c r="AF108" s="204">
        <f>K108</f>
        <v>0</v>
      </c>
      <c r="AG108" s="199">
        <f>N108</f>
        <v>0</v>
      </c>
    </row>
    <row r="109" spans="1:33" ht="3" customHeight="1" x14ac:dyDescent="0.4">
      <c r="C109" s="41"/>
      <c r="D109" s="42"/>
      <c r="E109" s="67"/>
      <c r="F109" s="67"/>
      <c r="G109" s="67"/>
      <c r="H109" s="67"/>
      <c r="I109" s="67"/>
      <c r="J109" s="68"/>
      <c r="K109" s="68"/>
      <c r="L109" s="68"/>
      <c r="M109" s="69"/>
      <c r="N109" s="67"/>
      <c r="O109" s="67"/>
      <c r="P109" s="44"/>
      <c r="Q109" s="19"/>
      <c r="U109" s="141" t="str">
        <f t="shared" si="42"/>
        <v/>
      </c>
      <c r="V109" s="141">
        <f t="shared" si="43"/>
        <v>0</v>
      </c>
      <c r="W109" s="197"/>
      <c r="X109" s="141" t="str">
        <f t="shared" si="44"/>
        <v>マルチ</v>
      </c>
      <c r="Y109" s="141" t="b">
        <f t="shared" si="45"/>
        <v>0</v>
      </c>
      <c r="Z109" s="141">
        <f t="shared" si="46"/>
        <v>0</v>
      </c>
      <c r="AA109" s="141" t="str">
        <f t="shared" si="47"/>
        <v>Q19</v>
      </c>
      <c r="AB109" s="141" t="str">
        <f t="shared" si="51"/>
        <v>クレジットの振替手続き（有償・無償）を行ったことがある方にお聞きします。いくらで何トン程度の取引をしましたか</v>
      </c>
      <c r="AC109" s="141" t="str">
        <f t="shared" si="48"/>
        <v/>
      </c>
      <c r="AD109" s="141" t="str">
        <f t="shared" si="49"/>
        <v>19</v>
      </c>
      <c r="AE109" s="141">
        <f t="shared" si="50"/>
        <v>0</v>
      </c>
      <c r="AF109" s="206"/>
      <c r="AG109" s="196"/>
    </row>
    <row r="110" spans="1:33" x14ac:dyDescent="0.4">
      <c r="U110" s="141" t="str">
        <f t="shared" si="42"/>
        <v/>
      </c>
      <c r="V110" s="141">
        <f t="shared" si="43"/>
        <v>0</v>
      </c>
      <c r="W110" s="197"/>
      <c r="X110" s="141" t="str">
        <f t="shared" si="44"/>
        <v>マルチ</v>
      </c>
      <c r="Y110" s="141" t="b">
        <f t="shared" si="45"/>
        <v>0</v>
      </c>
      <c r="Z110" s="141">
        <f t="shared" si="46"/>
        <v>0</v>
      </c>
      <c r="AA110" s="141" t="str">
        <f t="shared" si="47"/>
        <v>Q19</v>
      </c>
      <c r="AB110" s="141" t="str">
        <f t="shared" si="51"/>
        <v>クレジットの振替手続き（有償・無償）を行ったことがある方にお聞きします。いくらで何トン程度の取引をしましたか</v>
      </c>
      <c r="AC110" s="141" t="str">
        <f t="shared" si="48"/>
        <v/>
      </c>
      <c r="AD110" s="141" t="str">
        <f t="shared" si="49"/>
        <v>19</v>
      </c>
      <c r="AE110" s="141">
        <f t="shared" si="50"/>
        <v>0</v>
      </c>
      <c r="AF110" s="206"/>
      <c r="AG110" s="196"/>
    </row>
    <row r="111" spans="1:33" x14ac:dyDescent="0.4">
      <c r="C111" s="29" t="s">
        <v>34</v>
      </c>
      <c r="D111" s="30"/>
      <c r="E111" s="31" t="s">
        <v>101</v>
      </c>
      <c r="F111" s="31"/>
      <c r="G111" s="31"/>
      <c r="H111" s="31"/>
      <c r="I111" s="31"/>
      <c r="J111" s="31"/>
      <c r="K111" s="31"/>
      <c r="L111" s="31"/>
      <c r="M111" s="31"/>
      <c r="N111" s="32"/>
      <c r="O111" s="31"/>
      <c r="S111" s="197" t="str">
        <f>C111</f>
        <v>Q21</v>
      </c>
      <c r="T111" s="197" t="s">
        <v>28</v>
      </c>
      <c r="U111" s="141" t="str">
        <f t="shared" si="42"/>
        <v/>
      </c>
      <c r="V111" s="141" t="str">
        <f t="shared" si="43"/>
        <v/>
      </c>
      <c r="W111" s="197"/>
      <c r="X111" s="141" t="str">
        <f t="shared" si="44"/>
        <v>マルチ</v>
      </c>
      <c r="Y111" s="141" t="b">
        <f t="shared" si="45"/>
        <v>0</v>
      </c>
      <c r="Z111" s="141" t="str">
        <f t="shared" si="46"/>
        <v/>
      </c>
      <c r="AA111" s="141" t="str">
        <f t="shared" si="47"/>
        <v>Q20</v>
      </c>
      <c r="AB111" s="141" t="str">
        <f t="shared" si="51"/>
        <v>排出量取引を実施する際の障害（当てはまるものすべて選択してください。）　</v>
      </c>
      <c r="AC111" s="141" t="str">
        <f t="shared" si="48"/>
        <v/>
      </c>
      <c r="AD111" s="141" t="str">
        <f t="shared" si="49"/>
        <v>20</v>
      </c>
      <c r="AE111" s="141">
        <f t="shared" si="50"/>
        <v>0</v>
      </c>
      <c r="AF111" s="206"/>
      <c r="AG111" s="196"/>
    </row>
    <row r="112" spans="1:33" ht="5.0999999999999996" customHeight="1" x14ac:dyDescent="0.4">
      <c r="U112" s="141" t="str">
        <f t="shared" si="42"/>
        <v/>
      </c>
      <c r="V112" s="141">
        <f t="shared" si="43"/>
        <v>0</v>
      </c>
      <c r="W112" s="197"/>
      <c r="X112" s="141" t="str">
        <f t="shared" si="44"/>
        <v>マルチ</v>
      </c>
      <c r="Y112" s="141" t="b">
        <f t="shared" si="45"/>
        <v>0</v>
      </c>
      <c r="Z112" s="141">
        <f t="shared" si="46"/>
        <v>0</v>
      </c>
      <c r="AA112" s="141" t="str">
        <f t="shared" si="47"/>
        <v>Q20</v>
      </c>
      <c r="AB112" s="141" t="str">
        <f t="shared" si="51"/>
        <v>排出量取引を実施する際の障害（当てはまるものすべて選択してください。）　</v>
      </c>
      <c r="AC112" s="141" t="str">
        <f t="shared" si="48"/>
        <v/>
      </c>
      <c r="AD112" s="141" t="str">
        <f t="shared" si="49"/>
        <v>20</v>
      </c>
      <c r="AE112" s="141">
        <f t="shared" si="50"/>
        <v>0</v>
      </c>
      <c r="AF112" s="206"/>
      <c r="AG112" s="196"/>
    </row>
    <row r="113" spans="1:33" ht="4.5" customHeight="1" x14ac:dyDescent="0.4">
      <c r="C113" s="33"/>
      <c r="D113" s="34"/>
      <c r="E113" s="34"/>
      <c r="F113" s="34"/>
      <c r="G113" s="34"/>
      <c r="H113" s="34"/>
      <c r="I113" s="34"/>
      <c r="J113" s="34"/>
      <c r="K113" s="34"/>
      <c r="L113" s="34"/>
      <c r="M113" s="34"/>
      <c r="N113" s="35"/>
      <c r="O113" s="34"/>
      <c r="P113" s="36"/>
      <c r="Q113" s="19"/>
      <c r="U113" s="141" t="str">
        <f t="shared" si="42"/>
        <v/>
      </c>
      <c r="V113" s="141">
        <f t="shared" si="43"/>
        <v>0</v>
      </c>
      <c r="W113" s="197"/>
      <c r="X113" s="141" t="str">
        <f t="shared" si="44"/>
        <v>マルチ</v>
      </c>
      <c r="Y113" s="141" t="b">
        <f t="shared" si="45"/>
        <v>0</v>
      </c>
      <c r="Z113" s="141">
        <f t="shared" si="46"/>
        <v>0</v>
      </c>
      <c r="AA113" s="141" t="str">
        <f t="shared" si="47"/>
        <v>Q20</v>
      </c>
      <c r="AB113" s="141" t="str">
        <f t="shared" si="51"/>
        <v>排出量取引を実施する際の障害（当てはまるものすべて選択してください。）　</v>
      </c>
      <c r="AC113" s="141" t="str">
        <f t="shared" si="48"/>
        <v/>
      </c>
      <c r="AD113" s="141" t="str">
        <f t="shared" si="49"/>
        <v>20</v>
      </c>
      <c r="AE113" s="141">
        <f t="shared" si="50"/>
        <v>0</v>
      </c>
      <c r="AF113" s="206"/>
      <c r="AG113" s="196"/>
    </row>
    <row r="114" spans="1:33" ht="18" customHeight="1" x14ac:dyDescent="0.4">
      <c r="A114" s="11" t="b">
        <v>0</v>
      </c>
      <c r="C114" s="51"/>
      <c r="E114" s="243" t="s">
        <v>29</v>
      </c>
      <c r="F114" s="243"/>
      <c r="G114" s="243"/>
      <c r="H114" s="243"/>
      <c r="I114" s="243"/>
      <c r="J114" s="243"/>
      <c r="K114" s="243"/>
      <c r="L114" s="243"/>
      <c r="M114" s="243"/>
      <c r="N114" s="243"/>
      <c r="O114" s="243"/>
      <c r="P114" s="39"/>
      <c r="Q114" s="19"/>
      <c r="U114" s="141" t="b">
        <f t="shared" si="42"/>
        <v>0</v>
      </c>
      <c r="V114" s="141" t="str">
        <f t="shared" si="43"/>
        <v>1. 取引相手の探し方が分からない</v>
      </c>
      <c r="W114" s="197"/>
      <c r="X114" s="141" t="str">
        <f t="shared" si="44"/>
        <v>マルチ</v>
      </c>
      <c r="Y114" s="141" t="b">
        <f t="shared" si="45"/>
        <v>0</v>
      </c>
      <c r="Z114" s="141">
        <f t="shared" si="46"/>
        <v>1</v>
      </c>
      <c r="AA114" s="141" t="str">
        <f t="shared" si="47"/>
        <v>Q20</v>
      </c>
      <c r="AB114" s="141" t="str">
        <f t="shared" si="51"/>
        <v>排出量取引を実施する際の障害（当てはまるものすべて選択してください。）　</v>
      </c>
      <c r="AC114" s="141" t="str">
        <f t="shared" si="48"/>
        <v>取引相手の探し方が分からない</v>
      </c>
      <c r="AD114" s="141" t="str">
        <f t="shared" si="49"/>
        <v>20</v>
      </c>
      <c r="AE114" s="141">
        <f t="shared" si="50"/>
        <v>0</v>
      </c>
      <c r="AF114" s="206"/>
      <c r="AG114" s="196"/>
    </row>
    <row r="115" spans="1:33" ht="18" customHeight="1" x14ac:dyDescent="0.4">
      <c r="A115" s="11" t="b">
        <v>0</v>
      </c>
      <c r="C115" s="51"/>
      <c r="E115" s="243" t="s">
        <v>30</v>
      </c>
      <c r="F115" s="243"/>
      <c r="G115" s="243"/>
      <c r="H115" s="243"/>
      <c r="I115" s="243"/>
      <c r="J115" s="243"/>
      <c r="K115" s="243"/>
      <c r="L115" s="243"/>
      <c r="M115" s="243"/>
      <c r="N115" s="243"/>
      <c r="O115" s="243"/>
      <c r="P115" s="39"/>
      <c r="Q115" s="19"/>
      <c r="U115" s="141" t="b">
        <f t="shared" si="42"/>
        <v>0</v>
      </c>
      <c r="V115" s="141" t="str">
        <f t="shared" si="43"/>
        <v>2. 探してはいるが、取引相手が見つからない</v>
      </c>
      <c r="W115" s="197"/>
      <c r="X115" s="141" t="str">
        <f t="shared" si="44"/>
        <v>マルチ</v>
      </c>
      <c r="Y115" s="141" t="b">
        <f t="shared" si="45"/>
        <v>0</v>
      </c>
      <c r="Z115" s="141">
        <f t="shared" si="46"/>
        <v>2</v>
      </c>
      <c r="AA115" s="141" t="str">
        <f t="shared" si="47"/>
        <v>Q20</v>
      </c>
      <c r="AB115" s="141" t="str">
        <f t="shared" si="51"/>
        <v>排出量取引を実施する際の障害（当てはまるものすべて選択してください。）　</v>
      </c>
      <c r="AC115" s="141" t="str">
        <f t="shared" si="48"/>
        <v>探してはいるが、取引相手が見つからない</v>
      </c>
      <c r="AD115" s="141" t="str">
        <f t="shared" si="49"/>
        <v>20</v>
      </c>
      <c r="AE115" s="141">
        <f t="shared" si="50"/>
        <v>0</v>
      </c>
      <c r="AF115" s="206"/>
      <c r="AG115" s="196"/>
    </row>
    <row r="116" spans="1:33" ht="18" customHeight="1" x14ac:dyDescent="0.4">
      <c r="A116" s="11" t="b">
        <v>0</v>
      </c>
      <c r="C116" s="51"/>
      <c r="E116" s="243" t="s">
        <v>31</v>
      </c>
      <c r="F116" s="243"/>
      <c r="G116" s="243"/>
      <c r="H116" s="243"/>
      <c r="I116" s="243"/>
      <c r="J116" s="243"/>
      <c r="K116" s="243"/>
      <c r="L116" s="243"/>
      <c r="M116" s="243"/>
      <c r="N116" s="243"/>
      <c r="O116" s="243"/>
      <c r="P116" s="39"/>
      <c r="Q116" s="19"/>
      <c r="U116" s="141" t="b">
        <f t="shared" si="42"/>
        <v>0</v>
      </c>
      <c r="V116" s="141" t="str">
        <f t="shared" si="43"/>
        <v>3. 適正な取引価格が分からない</v>
      </c>
      <c r="W116" s="197"/>
      <c r="X116" s="141" t="str">
        <f t="shared" si="44"/>
        <v>マルチ</v>
      </c>
      <c r="Y116" s="141" t="b">
        <f t="shared" si="45"/>
        <v>0</v>
      </c>
      <c r="Z116" s="141">
        <f t="shared" si="46"/>
        <v>3</v>
      </c>
      <c r="AA116" s="141" t="str">
        <f t="shared" si="47"/>
        <v>Q20</v>
      </c>
      <c r="AB116" s="141" t="str">
        <f t="shared" si="51"/>
        <v>排出量取引を実施する際の障害（当てはまるものすべて選択してください。）　</v>
      </c>
      <c r="AC116" s="141" t="str">
        <f t="shared" si="48"/>
        <v>適正な取引価格が分からない</v>
      </c>
      <c r="AD116" s="141" t="str">
        <f t="shared" si="49"/>
        <v>20</v>
      </c>
      <c r="AE116" s="141">
        <f t="shared" si="50"/>
        <v>0</v>
      </c>
      <c r="AF116" s="206"/>
      <c r="AG116" s="196"/>
    </row>
    <row r="117" spans="1:33" ht="18" customHeight="1" x14ac:dyDescent="0.4">
      <c r="A117" s="11" t="b">
        <v>0</v>
      </c>
      <c r="C117" s="51"/>
      <c r="E117" s="243" t="s">
        <v>32</v>
      </c>
      <c r="F117" s="243"/>
      <c r="G117" s="243"/>
      <c r="H117" s="243"/>
      <c r="I117" s="243"/>
      <c r="J117" s="243"/>
      <c r="K117" s="243"/>
      <c r="L117" s="243"/>
      <c r="M117" s="243"/>
      <c r="N117" s="243"/>
      <c r="O117" s="243"/>
      <c r="P117" s="39"/>
      <c r="Q117" s="19"/>
      <c r="U117" s="141" t="b">
        <f t="shared" si="42"/>
        <v>0</v>
      </c>
      <c r="V117" s="141" t="str">
        <f t="shared" si="43"/>
        <v>4. 契約書の作成や社内決裁等の手続の負担が大きい</v>
      </c>
      <c r="W117" s="197"/>
      <c r="X117" s="141" t="str">
        <f t="shared" si="44"/>
        <v>マルチ</v>
      </c>
      <c r="Y117" s="141" t="b">
        <f t="shared" si="45"/>
        <v>0</v>
      </c>
      <c r="Z117" s="141">
        <f t="shared" si="46"/>
        <v>4</v>
      </c>
      <c r="AA117" s="141" t="str">
        <f t="shared" si="47"/>
        <v>Q20</v>
      </c>
      <c r="AB117" s="141" t="str">
        <f t="shared" si="51"/>
        <v>排出量取引を実施する際の障害（当てはまるものすべて選択してください。）　</v>
      </c>
      <c r="AC117" s="141" t="str">
        <f t="shared" si="48"/>
        <v>契約書の作成や社内決裁等の手続の負担が大きい</v>
      </c>
      <c r="AD117" s="141" t="str">
        <f t="shared" si="49"/>
        <v>20</v>
      </c>
      <c r="AE117" s="141">
        <f t="shared" si="50"/>
        <v>0</v>
      </c>
      <c r="AF117" s="206"/>
      <c r="AG117" s="196"/>
    </row>
    <row r="118" spans="1:33" ht="18" customHeight="1" x14ac:dyDescent="0.4">
      <c r="A118" s="11" t="b">
        <v>0</v>
      </c>
      <c r="C118" s="51"/>
      <c r="E118" s="243" t="s">
        <v>245</v>
      </c>
      <c r="F118" s="243"/>
      <c r="G118" s="243"/>
      <c r="H118" s="243"/>
      <c r="I118" s="243"/>
      <c r="J118" s="243"/>
      <c r="K118" s="243"/>
      <c r="L118" s="243"/>
      <c r="M118" s="243"/>
      <c r="N118" s="243"/>
      <c r="O118" s="243"/>
      <c r="P118" s="39"/>
      <c r="Q118" s="19"/>
      <c r="U118" s="141" t="b">
        <f t="shared" si="42"/>
        <v>0</v>
      </c>
      <c r="V118" s="141" t="str">
        <f t="shared" si="43"/>
        <v>5. 会計・税務の処理方法が分からない</v>
      </c>
      <c r="W118" s="197"/>
      <c r="X118" s="141" t="str">
        <f t="shared" si="44"/>
        <v>マルチ</v>
      </c>
      <c r="Y118" s="141" t="b">
        <f t="shared" si="45"/>
        <v>0</v>
      </c>
      <c r="Z118" s="141">
        <f t="shared" si="46"/>
        <v>5</v>
      </c>
      <c r="AA118" s="141" t="str">
        <f t="shared" si="47"/>
        <v>Q20</v>
      </c>
      <c r="AB118" s="141" t="str">
        <f t="shared" si="51"/>
        <v>排出量取引を実施する際の障害（当てはまるものすべて選択してください。）　</v>
      </c>
      <c r="AC118" s="141" t="str">
        <f t="shared" si="48"/>
        <v>会計・税務の処理方法が分からない</v>
      </c>
      <c r="AD118" s="141" t="str">
        <f t="shared" si="49"/>
        <v>20</v>
      </c>
      <c r="AE118" s="141">
        <f t="shared" si="50"/>
        <v>0</v>
      </c>
      <c r="AF118" s="206"/>
      <c r="AG118" s="196"/>
    </row>
    <row r="119" spans="1:33" ht="18" customHeight="1" x14ac:dyDescent="0.4">
      <c r="A119" s="11" t="b">
        <v>0</v>
      </c>
      <c r="C119" s="51"/>
      <c r="E119" s="243" t="s">
        <v>33</v>
      </c>
      <c r="F119" s="243"/>
      <c r="G119" s="243"/>
      <c r="H119" s="243"/>
      <c r="I119" s="243"/>
      <c r="J119" s="243"/>
      <c r="K119" s="243"/>
      <c r="L119" s="243"/>
      <c r="M119" s="243"/>
      <c r="N119" s="243"/>
      <c r="O119" s="243"/>
      <c r="P119" s="39"/>
      <c r="Q119" s="19"/>
      <c r="U119" s="141" t="b">
        <f t="shared" si="42"/>
        <v>0</v>
      </c>
      <c r="V119" s="141" t="str">
        <f t="shared" si="43"/>
        <v>6. 特に障害はない</v>
      </c>
      <c r="W119" s="197"/>
      <c r="X119" s="141" t="str">
        <f t="shared" si="44"/>
        <v>マルチ</v>
      </c>
      <c r="Y119" s="141" t="b">
        <f t="shared" si="45"/>
        <v>0</v>
      </c>
      <c r="Z119" s="141">
        <f t="shared" si="46"/>
        <v>6</v>
      </c>
      <c r="AA119" s="141" t="str">
        <f t="shared" si="47"/>
        <v>Q20</v>
      </c>
      <c r="AB119" s="141" t="str">
        <f t="shared" si="51"/>
        <v>排出量取引を実施する際の障害（当てはまるものすべて選択してください。）　</v>
      </c>
      <c r="AC119" s="141" t="str">
        <f t="shared" si="48"/>
        <v>特に障害はない</v>
      </c>
      <c r="AD119" s="141" t="str">
        <f t="shared" si="49"/>
        <v>20</v>
      </c>
      <c r="AE119" s="141">
        <f t="shared" si="50"/>
        <v>0</v>
      </c>
      <c r="AF119" s="206"/>
      <c r="AG119" s="196"/>
    </row>
    <row r="120" spans="1:33" ht="18" customHeight="1" x14ac:dyDescent="0.4">
      <c r="A120" s="11" t="b">
        <v>0</v>
      </c>
      <c r="C120" s="51"/>
      <c r="E120" s="243" t="s">
        <v>246</v>
      </c>
      <c r="F120" s="243"/>
      <c r="G120" s="243"/>
      <c r="H120" s="243"/>
      <c r="I120" s="243"/>
      <c r="J120" s="243"/>
      <c r="K120" s="243"/>
      <c r="L120" s="243"/>
      <c r="M120" s="243"/>
      <c r="N120" s="243"/>
      <c r="O120" s="243"/>
      <c r="P120" s="39"/>
      <c r="Q120" s="19"/>
      <c r="U120" s="141" t="b">
        <f>IF(A120="","",A120)</f>
        <v>0</v>
      </c>
      <c r="V120" s="141" t="str">
        <f>IF(S120="",E120,"")</f>
        <v>7. 排出量取引を行ったことがないため、分からない</v>
      </c>
      <c r="W120" s="197"/>
      <c r="X120" s="141" t="str">
        <f>IF(IF(U120="","",IF(OR(U120=TRUE,U120=FALSE),"マルチ","シングル"))="",X119,IF(U120="","",IF(OR(U120=TRUE,U120=FALSE),"マルチ","シングル")))</f>
        <v>マルチ</v>
      </c>
      <c r="Y120" s="141" t="b">
        <f>IF(U120="",Y119,U120)</f>
        <v>0</v>
      </c>
      <c r="Z120" s="141">
        <f>IFERROR(LEFT(V120,1)*1,"")</f>
        <v>7</v>
      </c>
      <c r="AA120" s="141" t="str">
        <f>IF(T120="",AA119,T120)</f>
        <v>Q20</v>
      </c>
      <c r="AB120" s="141" t="str">
        <f t="shared" si="51"/>
        <v>排出量取引を実施する際の障害（当てはまるものすべて選択してください。）　</v>
      </c>
      <c r="AC120" s="141" t="str">
        <f>IF(OR(V120=0,V120=""),"",RIGHT(V120,LEN(V120)-3))</f>
        <v>排出量取引を行ったことがないため、分からない</v>
      </c>
      <c r="AD120" s="141" t="str">
        <f>RIGHT(AA120,(LEN(AA120)-FIND("Q",AA120,1)))</f>
        <v>20</v>
      </c>
      <c r="AE120" s="141">
        <f>IF(Y120=TRUE,1,IF(AND(X120="シングル",Y120=Z120),1,0))</f>
        <v>0</v>
      </c>
      <c r="AF120" s="206"/>
      <c r="AG120" s="196"/>
    </row>
    <row r="121" spans="1:33" ht="39.950000000000003" customHeight="1" x14ac:dyDescent="0.4">
      <c r="A121" s="11" t="b">
        <v>0</v>
      </c>
      <c r="B121" s="5"/>
      <c r="C121" s="115"/>
      <c r="D121" s="5"/>
      <c r="E121" s="116" t="s">
        <v>9</v>
      </c>
      <c r="F121" s="290"/>
      <c r="G121" s="291"/>
      <c r="H121" s="291"/>
      <c r="I121" s="291"/>
      <c r="J121" s="291"/>
      <c r="K121" s="291"/>
      <c r="L121" s="291"/>
      <c r="M121" s="291"/>
      <c r="N121" s="291"/>
      <c r="O121" s="292"/>
      <c r="P121" s="117"/>
      <c r="Q121" s="5"/>
      <c r="R121" s="226"/>
      <c r="U121" s="141" t="b">
        <f t="shared" si="42"/>
        <v>0</v>
      </c>
      <c r="V121" s="141" t="str">
        <f t="shared" si="43"/>
        <v>8. その他</v>
      </c>
      <c r="W121" s="197"/>
      <c r="X121" s="141" t="str">
        <f>IF(IF(U121="","",IF(OR(U121=TRUE,U121=FALSE),"マルチ","シングル"))="",X119,IF(U121="","",IF(OR(U121=TRUE,U121=FALSE),"マルチ","シングル")))</f>
        <v>マルチ</v>
      </c>
      <c r="Y121" s="141" t="b">
        <f>IF(U121="",Y119,U121)</f>
        <v>0</v>
      </c>
      <c r="Z121" s="141">
        <f t="shared" si="46"/>
        <v>8</v>
      </c>
      <c r="AA121" s="141" t="str">
        <f>IF(T121="",AA119,T121)</f>
        <v>Q20</v>
      </c>
      <c r="AB121" s="141" t="str">
        <f t="shared" si="51"/>
        <v>排出量取引を実施する際の障害（当てはまるものすべて選択してください。）　</v>
      </c>
      <c r="AC121" s="141" t="str">
        <f t="shared" si="48"/>
        <v>その他</v>
      </c>
      <c r="AD121" s="141" t="str">
        <f t="shared" si="49"/>
        <v>20</v>
      </c>
      <c r="AE121" s="141">
        <f t="shared" si="50"/>
        <v>0</v>
      </c>
      <c r="AF121" s="204">
        <f>F121</f>
        <v>0</v>
      </c>
      <c r="AG121" s="196"/>
    </row>
    <row r="122" spans="1:33" ht="5.0999999999999996" customHeight="1" x14ac:dyDescent="0.4">
      <c r="C122" s="41"/>
      <c r="D122" s="42"/>
      <c r="E122" s="42"/>
      <c r="F122" s="42"/>
      <c r="G122" s="42"/>
      <c r="H122" s="42"/>
      <c r="I122" s="42"/>
      <c r="J122" s="42"/>
      <c r="K122" s="42"/>
      <c r="L122" s="42"/>
      <c r="M122" s="42"/>
      <c r="N122" s="43"/>
      <c r="O122" s="42"/>
      <c r="P122" s="44"/>
      <c r="Q122" s="19"/>
      <c r="U122" s="141" t="str">
        <f t="shared" si="42"/>
        <v/>
      </c>
      <c r="V122" s="141">
        <f t="shared" si="43"/>
        <v>0</v>
      </c>
      <c r="W122" s="197"/>
      <c r="X122" s="141" t="str">
        <f t="shared" si="44"/>
        <v>マルチ</v>
      </c>
      <c r="Y122" s="141" t="b">
        <f t="shared" si="45"/>
        <v>0</v>
      </c>
      <c r="Z122" s="141">
        <f t="shared" si="46"/>
        <v>0</v>
      </c>
      <c r="AA122" s="141" t="str">
        <f t="shared" si="47"/>
        <v>Q20</v>
      </c>
      <c r="AB122" s="141" t="str">
        <f t="shared" si="51"/>
        <v>排出量取引を実施する際の障害（当てはまるものすべて選択してください。）　</v>
      </c>
      <c r="AC122" s="141" t="str">
        <f t="shared" si="48"/>
        <v/>
      </c>
      <c r="AD122" s="141" t="str">
        <f t="shared" si="49"/>
        <v>20</v>
      </c>
      <c r="AE122" s="141">
        <f t="shared" si="50"/>
        <v>0</v>
      </c>
      <c r="AF122" s="206"/>
      <c r="AG122" s="196"/>
    </row>
    <row r="123" spans="1:33" x14ac:dyDescent="0.4">
      <c r="U123" s="141" t="str">
        <f t="shared" si="42"/>
        <v/>
      </c>
      <c r="V123" s="141">
        <f t="shared" si="43"/>
        <v>0</v>
      </c>
      <c r="W123" s="197"/>
      <c r="X123" s="141" t="str">
        <f t="shared" si="44"/>
        <v>マルチ</v>
      </c>
      <c r="Y123" s="141" t="b">
        <f t="shared" si="45"/>
        <v>0</v>
      </c>
      <c r="Z123" s="141">
        <f t="shared" si="46"/>
        <v>0</v>
      </c>
      <c r="AA123" s="141" t="str">
        <f t="shared" si="47"/>
        <v>Q20</v>
      </c>
      <c r="AB123" s="141" t="str">
        <f t="shared" si="51"/>
        <v>排出量取引を実施する際の障害（当てはまるものすべて選択してください。）　</v>
      </c>
      <c r="AC123" s="141" t="str">
        <f t="shared" si="48"/>
        <v/>
      </c>
      <c r="AD123" s="141" t="str">
        <f t="shared" si="49"/>
        <v>20</v>
      </c>
      <c r="AE123" s="141">
        <f t="shared" si="50"/>
        <v>0</v>
      </c>
      <c r="AF123" s="206"/>
      <c r="AG123" s="196"/>
    </row>
    <row r="124" spans="1:33" x14ac:dyDescent="0.4">
      <c r="C124" s="29" t="s">
        <v>51</v>
      </c>
      <c r="D124" s="30"/>
      <c r="E124" s="31" t="s">
        <v>102</v>
      </c>
      <c r="F124" s="31"/>
      <c r="G124" s="31"/>
      <c r="H124" s="31"/>
      <c r="I124" s="31"/>
      <c r="J124" s="31"/>
      <c r="K124" s="31"/>
      <c r="L124" s="31"/>
      <c r="M124" s="31"/>
      <c r="N124" s="32"/>
      <c r="O124" s="31"/>
      <c r="S124" s="197" t="str">
        <f>C124</f>
        <v>Q22</v>
      </c>
      <c r="T124" s="197" t="s">
        <v>34</v>
      </c>
      <c r="U124" s="141" t="str">
        <f t="shared" si="42"/>
        <v/>
      </c>
      <c r="V124" s="141" t="str">
        <f t="shared" si="43"/>
        <v/>
      </c>
      <c r="W124" s="197"/>
      <c r="X124" s="141" t="str">
        <f t="shared" si="44"/>
        <v>マルチ</v>
      </c>
      <c r="Y124" s="141" t="b">
        <f t="shared" si="45"/>
        <v>0</v>
      </c>
      <c r="Z124" s="141" t="str">
        <f t="shared" si="46"/>
        <v/>
      </c>
      <c r="AA124" s="141" t="str">
        <f t="shared" si="47"/>
        <v>Q21</v>
      </c>
      <c r="AB124" s="141" t="str">
        <f t="shared" si="51"/>
        <v>排出量取引の取引相手を見つけるために、東京都にどのような取組を期待しますか（当てはまるものすべて選択してください。）　</v>
      </c>
      <c r="AC124" s="141" t="str">
        <f t="shared" si="48"/>
        <v/>
      </c>
      <c r="AD124" s="141" t="str">
        <f t="shared" si="49"/>
        <v>21</v>
      </c>
      <c r="AE124" s="141">
        <f t="shared" si="50"/>
        <v>0</v>
      </c>
      <c r="AF124" s="206"/>
      <c r="AG124" s="196"/>
    </row>
    <row r="125" spans="1:33" ht="5.0999999999999996" customHeight="1" x14ac:dyDescent="0.4">
      <c r="U125" s="141" t="str">
        <f t="shared" ref="U125:U131" si="52">IF(A125="","",A125)</f>
        <v/>
      </c>
      <c r="V125" s="141">
        <f t="shared" ref="V125:V131" si="53">IF(S125="",E125,"")</f>
        <v>0</v>
      </c>
      <c r="W125" s="197"/>
      <c r="X125" s="141" t="str">
        <f t="shared" ref="X125:X131" si="54">IF(IF(U125="","",IF(OR(U125=TRUE,U125=FALSE),"マルチ","シングル"))="",X124,IF(U125="","",IF(OR(U125=TRUE,U125=FALSE),"マルチ","シングル")))</f>
        <v>マルチ</v>
      </c>
      <c r="Y125" s="141" t="b">
        <f t="shared" ref="Y125:Y131" si="55">IF(U125="",Y124,U125)</f>
        <v>0</v>
      </c>
      <c r="Z125" s="141">
        <f t="shared" ref="Z125:Z131" si="56">IFERROR(LEFT(V125,1)*1,"")</f>
        <v>0</v>
      </c>
      <c r="AA125" s="141" t="str">
        <f t="shared" ref="AA125:AA131" si="57">IF(T125="",AA124,T125)</f>
        <v>Q21</v>
      </c>
      <c r="AB125" s="141" t="str">
        <f t="shared" si="51"/>
        <v>排出量取引の取引相手を見つけるために、東京都にどのような取組を期待しますか（当てはまるものすべて選択してください。）　</v>
      </c>
      <c r="AC125" s="141" t="str">
        <f t="shared" ref="AC125:AC131" si="58">IF(OR(V125=0,V125=""),"",RIGHT(V125,LEN(V125)-3))</f>
        <v/>
      </c>
      <c r="AD125" s="141" t="str">
        <f t="shared" ref="AD125:AD131" si="59">RIGHT(AA125,(LEN(AA125)-FIND("Q",AA125,1)))</f>
        <v>21</v>
      </c>
      <c r="AE125" s="141">
        <f t="shared" ref="AE125:AE131" si="60">IF(Y125=TRUE,1,IF(AND(X125="シングル",Y125=Z125),1,0))</f>
        <v>0</v>
      </c>
      <c r="AF125" s="206"/>
      <c r="AG125" s="196"/>
    </row>
    <row r="126" spans="1:33" ht="4.5" customHeight="1" x14ac:dyDescent="0.4">
      <c r="C126" s="33"/>
      <c r="D126" s="34"/>
      <c r="E126" s="34"/>
      <c r="F126" s="34"/>
      <c r="G126" s="34"/>
      <c r="H126" s="34"/>
      <c r="I126" s="34"/>
      <c r="J126" s="34"/>
      <c r="K126" s="34"/>
      <c r="L126" s="34"/>
      <c r="M126" s="34"/>
      <c r="N126" s="35"/>
      <c r="O126" s="34"/>
      <c r="P126" s="36"/>
      <c r="Q126" s="19"/>
      <c r="U126" s="141" t="str">
        <f t="shared" si="52"/>
        <v/>
      </c>
      <c r="V126" s="141">
        <f t="shared" si="53"/>
        <v>0</v>
      </c>
      <c r="W126" s="197"/>
      <c r="X126" s="141" t="str">
        <f t="shared" si="54"/>
        <v>マルチ</v>
      </c>
      <c r="Y126" s="141" t="b">
        <f t="shared" si="55"/>
        <v>0</v>
      </c>
      <c r="Z126" s="141">
        <f t="shared" si="56"/>
        <v>0</v>
      </c>
      <c r="AA126" s="141" t="str">
        <f t="shared" si="57"/>
        <v>Q21</v>
      </c>
      <c r="AB126" s="141" t="str">
        <f t="shared" si="51"/>
        <v>排出量取引の取引相手を見つけるために、東京都にどのような取組を期待しますか（当てはまるものすべて選択してください。）　</v>
      </c>
      <c r="AC126" s="141" t="str">
        <f t="shared" si="58"/>
        <v/>
      </c>
      <c r="AD126" s="141" t="str">
        <f t="shared" si="59"/>
        <v>21</v>
      </c>
      <c r="AE126" s="141">
        <f t="shared" si="60"/>
        <v>0</v>
      </c>
      <c r="AF126" s="206"/>
      <c r="AG126" s="196"/>
    </row>
    <row r="127" spans="1:33" ht="18" customHeight="1" x14ac:dyDescent="0.4">
      <c r="A127" s="11" t="b">
        <v>0</v>
      </c>
      <c r="C127" s="51"/>
      <c r="E127" s="264" t="s">
        <v>350</v>
      </c>
      <c r="F127" s="264"/>
      <c r="G127" s="264"/>
      <c r="H127" s="264"/>
      <c r="I127" s="264"/>
      <c r="J127" s="264"/>
      <c r="K127" s="264"/>
      <c r="L127" s="264"/>
      <c r="M127" s="264"/>
      <c r="N127" s="264"/>
      <c r="O127" s="264"/>
      <c r="P127" s="39"/>
      <c r="Q127" s="19"/>
      <c r="U127" s="141" t="b">
        <f t="shared" si="52"/>
        <v>0</v>
      </c>
      <c r="V127" s="141" t="str">
        <f t="shared" si="53"/>
        <v>1. 見積受付登録事業者照会※1の登録者の増加を促してほしい</v>
      </c>
      <c r="W127" s="197"/>
      <c r="X127" s="141" t="str">
        <f t="shared" si="54"/>
        <v>マルチ</v>
      </c>
      <c r="Y127" s="141" t="b">
        <f t="shared" si="55"/>
        <v>0</v>
      </c>
      <c r="Z127" s="141">
        <f t="shared" si="56"/>
        <v>1</v>
      </c>
      <c r="AA127" s="141" t="str">
        <f t="shared" si="57"/>
        <v>Q21</v>
      </c>
      <c r="AB127" s="141" t="str">
        <f t="shared" si="51"/>
        <v>排出量取引の取引相手を見つけるために、東京都にどのような取組を期待しますか（当てはまるものすべて選択してください。）　</v>
      </c>
      <c r="AC127" s="141" t="str">
        <f t="shared" si="58"/>
        <v>見積受付登録事業者照会※1の登録者の増加を促してほしい</v>
      </c>
      <c r="AD127" s="141" t="str">
        <f t="shared" si="59"/>
        <v>21</v>
      </c>
      <c r="AE127" s="141">
        <f t="shared" si="60"/>
        <v>0</v>
      </c>
      <c r="AF127" s="206"/>
      <c r="AG127" s="196"/>
    </row>
    <row r="128" spans="1:33" ht="18" customHeight="1" x14ac:dyDescent="0.4">
      <c r="A128" s="11" t="b">
        <v>0</v>
      </c>
      <c r="C128" s="51"/>
      <c r="E128" s="243" t="s">
        <v>35</v>
      </c>
      <c r="F128" s="243"/>
      <c r="G128" s="243"/>
      <c r="H128" s="243"/>
      <c r="I128" s="243"/>
      <c r="J128" s="243"/>
      <c r="K128" s="243"/>
      <c r="L128" s="243"/>
      <c r="M128" s="243"/>
      <c r="N128" s="243"/>
      <c r="O128" s="243"/>
      <c r="P128" s="39"/>
      <c r="Q128" s="19"/>
      <c r="U128" s="141" t="b">
        <f t="shared" si="52"/>
        <v>0</v>
      </c>
      <c r="V128" s="141" t="str">
        <f t="shared" si="53"/>
        <v>2. 説明会やマッチングセミナーを対面/オンラインで開催してほしい</v>
      </c>
      <c r="W128" s="197"/>
      <c r="X128" s="141" t="str">
        <f t="shared" si="54"/>
        <v>マルチ</v>
      </c>
      <c r="Y128" s="141" t="b">
        <f t="shared" si="55"/>
        <v>0</v>
      </c>
      <c r="Z128" s="141">
        <f t="shared" si="56"/>
        <v>2</v>
      </c>
      <c r="AA128" s="141" t="str">
        <f t="shared" si="57"/>
        <v>Q21</v>
      </c>
      <c r="AB128" s="141" t="str">
        <f t="shared" si="51"/>
        <v>排出量取引の取引相手を見つけるために、東京都にどのような取組を期待しますか（当てはまるものすべて選択してください。）　</v>
      </c>
      <c r="AC128" s="141" t="str">
        <f t="shared" si="58"/>
        <v>説明会やマッチングセミナーを対面/オンラインで開催してほしい</v>
      </c>
      <c r="AD128" s="141" t="str">
        <f t="shared" si="59"/>
        <v>21</v>
      </c>
      <c r="AE128" s="141">
        <f t="shared" si="60"/>
        <v>0</v>
      </c>
      <c r="AF128" s="206"/>
      <c r="AG128" s="196"/>
    </row>
    <row r="129" spans="1:37" ht="18" customHeight="1" x14ac:dyDescent="0.4">
      <c r="A129" s="11" t="b">
        <v>0</v>
      </c>
      <c r="C129" s="51"/>
      <c r="E129" s="243" t="s">
        <v>36</v>
      </c>
      <c r="F129" s="243"/>
      <c r="G129" s="243"/>
      <c r="H129" s="243"/>
      <c r="I129" s="243"/>
      <c r="J129" s="243"/>
      <c r="K129" s="243"/>
      <c r="L129" s="243"/>
      <c r="M129" s="243"/>
      <c r="N129" s="243"/>
      <c r="O129" s="243"/>
      <c r="P129" s="39"/>
      <c r="Q129" s="19"/>
      <c r="U129" s="141" t="b">
        <f t="shared" si="52"/>
        <v>0</v>
      </c>
      <c r="V129" s="141" t="str">
        <f t="shared" si="53"/>
        <v>3. 説明会やマッチングセミナーにて、クレジットの購入・販売について、プレゼン（登壇）させてほしい</v>
      </c>
      <c r="W129" s="197"/>
      <c r="X129" s="141" t="str">
        <f t="shared" si="54"/>
        <v>マルチ</v>
      </c>
      <c r="Y129" s="141" t="b">
        <f t="shared" si="55"/>
        <v>0</v>
      </c>
      <c r="Z129" s="141">
        <f t="shared" si="56"/>
        <v>3</v>
      </c>
      <c r="AA129" s="141" t="str">
        <f t="shared" si="57"/>
        <v>Q21</v>
      </c>
      <c r="AB129" s="141" t="str">
        <f t="shared" si="51"/>
        <v>排出量取引の取引相手を見つけるために、東京都にどのような取組を期待しますか（当てはまるものすべて選択してください。）　</v>
      </c>
      <c r="AC129" s="141" t="str">
        <f t="shared" si="58"/>
        <v>説明会やマッチングセミナーにて、クレジットの購入・販売について、プレゼン（登壇）させてほしい</v>
      </c>
      <c r="AD129" s="141" t="str">
        <f t="shared" si="59"/>
        <v>21</v>
      </c>
      <c r="AE129" s="141">
        <f t="shared" si="60"/>
        <v>0</v>
      </c>
      <c r="AF129" s="206"/>
      <c r="AG129" s="196"/>
    </row>
    <row r="130" spans="1:37" ht="18" customHeight="1" x14ac:dyDescent="0.4">
      <c r="A130" s="11" t="b">
        <v>0</v>
      </c>
      <c r="C130" s="51"/>
      <c r="E130" s="243" t="s">
        <v>37</v>
      </c>
      <c r="F130" s="243"/>
      <c r="G130" s="243"/>
      <c r="H130" s="243"/>
      <c r="I130" s="243"/>
      <c r="J130" s="243"/>
      <c r="K130" s="243"/>
      <c r="L130" s="243"/>
      <c r="M130" s="243"/>
      <c r="N130" s="243"/>
      <c r="O130" s="243"/>
      <c r="P130" s="39"/>
      <c r="Q130" s="19"/>
      <c r="U130" s="141" t="b">
        <f t="shared" si="52"/>
        <v>0</v>
      </c>
      <c r="V130" s="141" t="str">
        <f t="shared" si="53"/>
        <v>4. 東京都環境局のホームページ上に仲介業等、クレジットの購入・販売を取り扱う事業者を掲載してほしい</v>
      </c>
      <c r="W130" s="197"/>
      <c r="X130" s="141" t="str">
        <f t="shared" si="54"/>
        <v>マルチ</v>
      </c>
      <c r="Y130" s="141" t="b">
        <f t="shared" si="55"/>
        <v>0</v>
      </c>
      <c r="Z130" s="141">
        <f t="shared" si="56"/>
        <v>4</v>
      </c>
      <c r="AA130" s="141" t="str">
        <f t="shared" si="57"/>
        <v>Q21</v>
      </c>
      <c r="AB130" s="141" t="str">
        <f t="shared" si="51"/>
        <v>排出量取引の取引相手を見つけるために、東京都にどのような取組を期待しますか（当てはまるものすべて選択してください。）　</v>
      </c>
      <c r="AC130" s="141" t="str">
        <f t="shared" si="58"/>
        <v>東京都環境局のホームページ上に仲介業等、クレジットの購入・販売を取り扱う事業者を掲載してほしい</v>
      </c>
      <c r="AD130" s="141" t="str">
        <f t="shared" si="59"/>
        <v>21</v>
      </c>
      <c r="AE130" s="141">
        <f t="shared" si="60"/>
        <v>0</v>
      </c>
      <c r="AF130" s="206"/>
      <c r="AG130" s="196"/>
    </row>
    <row r="131" spans="1:37" ht="39.950000000000003" customHeight="1" x14ac:dyDescent="0.4">
      <c r="A131" s="11" t="b">
        <v>0</v>
      </c>
      <c r="C131" s="51"/>
      <c r="E131" s="52" t="s">
        <v>7</v>
      </c>
      <c r="F131" s="260"/>
      <c r="G131" s="261"/>
      <c r="H131" s="261"/>
      <c r="I131" s="261"/>
      <c r="J131" s="261"/>
      <c r="K131" s="261"/>
      <c r="L131" s="261"/>
      <c r="M131" s="261"/>
      <c r="N131" s="261"/>
      <c r="O131" s="262"/>
      <c r="P131" s="39"/>
      <c r="Q131" s="19"/>
      <c r="U131" s="141" t="b">
        <f t="shared" si="52"/>
        <v>0</v>
      </c>
      <c r="V131" s="141" t="str">
        <f t="shared" si="53"/>
        <v>5. その他</v>
      </c>
      <c r="W131" s="197"/>
      <c r="X131" s="141" t="str">
        <f t="shared" si="54"/>
        <v>マルチ</v>
      </c>
      <c r="Y131" s="141" t="b">
        <f t="shared" si="55"/>
        <v>0</v>
      </c>
      <c r="Z131" s="141">
        <f t="shared" si="56"/>
        <v>5</v>
      </c>
      <c r="AA131" s="141" t="str">
        <f t="shared" si="57"/>
        <v>Q21</v>
      </c>
      <c r="AB131" s="141" t="str">
        <f t="shared" si="51"/>
        <v>排出量取引の取引相手を見つけるために、東京都にどのような取組を期待しますか（当てはまるものすべて選択してください。）　</v>
      </c>
      <c r="AC131" s="141" t="str">
        <f t="shared" si="58"/>
        <v>その他</v>
      </c>
      <c r="AD131" s="141" t="str">
        <f t="shared" si="59"/>
        <v>21</v>
      </c>
      <c r="AE131" s="141">
        <f t="shared" si="60"/>
        <v>0</v>
      </c>
      <c r="AF131" s="204">
        <f>F131</f>
        <v>0</v>
      </c>
      <c r="AG131" s="196"/>
    </row>
    <row r="132" spans="1:37" ht="5.0999999999999996" customHeight="1" x14ac:dyDescent="0.4">
      <c r="C132" s="41"/>
      <c r="D132" s="42"/>
      <c r="E132" s="42"/>
      <c r="F132" s="42"/>
      <c r="G132" s="42"/>
      <c r="H132" s="42"/>
      <c r="I132" s="42"/>
      <c r="J132" s="42"/>
      <c r="K132" s="42"/>
      <c r="L132" s="42"/>
      <c r="M132" s="42"/>
      <c r="N132" s="43"/>
      <c r="O132" s="42"/>
      <c r="P132" s="44"/>
      <c r="Q132" s="19"/>
      <c r="U132" s="141" t="str">
        <f t="shared" ref="U132:U137" si="61">IF(A132="","",A132)</f>
        <v/>
      </c>
      <c r="V132" s="141">
        <f t="shared" ref="V132:V137" si="62">IF(S132="",E132,"")</f>
        <v>0</v>
      </c>
      <c r="W132" s="197"/>
      <c r="X132" s="141" t="str">
        <f t="shared" ref="X132:X137" si="63">IF(IF(U132="","",IF(OR(U132=TRUE,U132=FALSE),"マルチ","シングル"))="",X131,IF(U132="","",IF(OR(U132=TRUE,U132=FALSE),"マルチ","シングル")))</f>
        <v>マルチ</v>
      </c>
      <c r="Y132" s="141" t="b">
        <f t="shared" ref="Y132:Y137" si="64">IF(U132="",Y131,U132)</f>
        <v>0</v>
      </c>
      <c r="Z132" s="141">
        <f t="shared" ref="Z132:Z137" si="65">IFERROR(LEFT(V132,1)*1,"")</f>
        <v>0</v>
      </c>
      <c r="AA132" s="141" t="str">
        <f t="shared" ref="AA132:AA137" si="66">IF(T132="",AA131,T132)</f>
        <v>Q21</v>
      </c>
      <c r="AB132" s="141" t="str">
        <f t="shared" si="51"/>
        <v>排出量取引の取引相手を見つけるために、東京都にどのような取組を期待しますか（当てはまるものすべて選択してください。）　</v>
      </c>
      <c r="AC132" s="141" t="str">
        <f t="shared" ref="AC132:AC137" si="67">IF(OR(V132=0,V132=""),"",RIGHT(V132,LEN(V132)-3))</f>
        <v/>
      </c>
      <c r="AD132" s="141" t="str">
        <f t="shared" ref="AD132:AD137" si="68">RIGHT(AA132,(LEN(AA132)-FIND("Q",AA132,1)))</f>
        <v>21</v>
      </c>
      <c r="AE132" s="141">
        <f t="shared" ref="AE132:AE137" si="69">IF(Y132=TRUE,1,IF(AND(X132="シングル",Y132=Z132),1,0))</f>
        <v>0</v>
      </c>
      <c r="AF132" s="206"/>
      <c r="AG132" s="196"/>
    </row>
    <row r="133" spans="1:37" ht="5.0999999999999996" customHeight="1" x14ac:dyDescent="0.4">
      <c r="E133" s="19"/>
      <c r="F133" s="19"/>
      <c r="G133" s="19"/>
      <c r="H133" s="19"/>
      <c r="I133" s="19"/>
      <c r="J133" s="19"/>
      <c r="K133" s="19"/>
      <c r="L133" s="19"/>
      <c r="M133" s="19"/>
      <c r="N133" s="145"/>
      <c r="O133" s="19"/>
      <c r="P133" s="19"/>
      <c r="Q133" s="19"/>
      <c r="U133" s="141" t="str">
        <f t="shared" si="61"/>
        <v/>
      </c>
      <c r="V133" s="141">
        <f t="shared" si="62"/>
        <v>0</v>
      </c>
      <c r="W133" s="197"/>
      <c r="X133" s="141" t="str">
        <f t="shared" si="63"/>
        <v>マルチ</v>
      </c>
      <c r="Y133" s="141" t="b">
        <f t="shared" si="64"/>
        <v>0</v>
      </c>
      <c r="Z133" s="141">
        <f t="shared" si="65"/>
        <v>0</v>
      </c>
      <c r="AA133" s="141" t="str">
        <f t="shared" si="66"/>
        <v>Q21</v>
      </c>
      <c r="AB133" s="141" t="str">
        <f t="shared" si="51"/>
        <v>排出量取引の取引相手を見つけるために、東京都にどのような取組を期待しますか（当てはまるものすべて選択してください。）　</v>
      </c>
      <c r="AC133" s="141" t="str">
        <f t="shared" si="67"/>
        <v/>
      </c>
      <c r="AD133" s="141" t="str">
        <f t="shared" si="68"/>
        <v>21</v>
      </c>
      <c r="AE133" s="141">
        <f t="shared" si="69"/>
        <v>0</v>
      </c>
      <c r="AF133" s="206"/>
      <c r="AG133" s="196"/>
    </row>
    <row r="134" spans="1:37" ht="24.95" customHeight="1" x14ac:dyDescent="0.4">
      <c r="C134" s="54" t="s">
        <v>348</v>
      </c>
      <c r="D134" s="54"/>
      <c r="E134" s="244" t="s">
        <v>325</v>
      </c>
      <c r="F134" s="244"/>
      <c r="G134" s="244"/>
      <c r="H134" s="244"/>
      <c r="I134" s="244"/>
      <c r="J134" s="244"/>
      <c r="K134" s="244"/>
      <c r="L134" s="244"/>
      <c r="M134" s="244"/>
      <c r="N134" s="244"/>
      <c r="O134" s="244"/>
      <c r="P134" s="19"/>
      <c r="Q134" s="19"/>
      <c r="U134" s="141" t="str">
        <f t="shared" si="61"/>
        <v/>
      </c>
      <c r="V134" s="141" t="str">
        <f t="shared" si="62"/>
        <v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W134" s="197"/>
      <c r="X134" s="141" t="str">
        <f t="shared" si="63"/>
        <v>マルチ</v>
      </c>
      <c r="Y134" s="141" t="b">
        <f t="shared" si="64"/>
        <v>0</v>
      </c>
      <c r="Z134" s="141" t="str">
        <f t="shared" si="65"/>
        <v/>
      </c>
      <c r="AA134" s="141" t="str">
        <f t="shared" si="66"/>
        <v>Q21</v>
      </c>
      <c r="AB134" s="141" t="str">
        <f t="shared" si="51"/>
        <v>排出量取引の取引相手を見つけるために、東京都にどのような取組を期待しますか（当てはまるものすべて選択してください。）　</v>
      </c>
      <c r="AC134" s="141" t="str">
        <f t="shared" si="67"/>
        <v xml:space="preserve">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AD134" s="141" t="str">
        <f t="shared" si="68"/>
        <v>21</v>
      </c>
      <c r="AE134" s="141">
        <f t="shared" si="69"/>
        <v>0</v>
      </c>
      <c r="AF134" s="206"/>
      <c r="AG134" s="196"/>
    </row>
    <row r="135" spans="1:37" ht="18.600000000000001" customHeight="1" x14ac:dyDescent="0.4">
      <c r="C135" s="54"/>
      <c r="D135" s="146" t="s">
        <v>247</v>
      </c>
      <c r="E135" s="57" t="s">
        <v>6</v>
      </c>
      <c r="F135" s="57"/>
      <c r="G135" s="57"/>
      <c r="H135" s="57"/>
      <c r="I135" s="57"/>
      <c r="J135" s="57"/>
      <c r="K135" s="57"/>
      <c r="L135" s="57"/>
      <c r="M135" s="57"/>
      <c r="N135" s="57"/>
      <c r="O135" s="57"/>
      <c r="P135" s="19"/>
      <c r="Q135" s="19"/>
      <c r="U135" s="141" t="str">
        <f t="shared" si="61"/>
        <v/>
      </c>
      <c r="V135" s="141" t="str">
        <f t="shared" si="62"/>
        <v>https://www.kankyo.metro.tokyo.lg.jp/climate/large_scale/trade/index.files/torihikinyuumon2022.pdf</v>
      </c>
      <c r="W135" s="197"/>
      <c r="X135" s="141" t="str">
        <f t="shared" si="63"/>
        <v>マルチ</v>
      </c>
      <c r="Y135" s="141" t="b">
        <f t="shared" si="64"/>
        <v>0</v>
      </c>
      <c r="Z135" s="141" t="str">
        <f t="shared" si="65"/>
        <v/>
      </c>
      <c r="AA135" s="141" t="str">
        <f t="shared" si="66"/>
        <v>Q21</v>
      </c>
      <c r="AB135" s="141" t="str">
        <f t="shared" si="51"/>
        <v>排出量取引の取引相手を見つけるために、東京都にどのような取組を期待しますか（当てはまるものすべて選択してください。）　</v>
      </c>
      <c r="AC135" s="141" t="str">
        <f t="shared" si="67"/>
        <v>ps://www.kankyo.metro.tokyo.lg.jp/climate/large_scale/trade/index.files/torihikinyuumon2022.pdf</v>
      </c>
      <c r="AD135" s="141" t="str">
        <f t="shared" si="68"/>
        <v>21</v>
      </c>
      <c r="AE135" s="141">
        <f t="shared" si="69"/>
        <v>0</v>
      </c>
      <c r="AF135" s="206"/>
      <c r="AG135" s="196"/>
    </row>
    <row r="136" spans="1:37" x14ac:dyDescent="0.4">
      <c r="C136" s="55"/>
      <c r="D136" s="55"/>
      <c r="E136" s="57"/>
      <c r="F136" s="57"/>
      <c r="G136" s="57"/>
      <c r="H136" s="57"/>
      <c r="I136" s="57"/>
      <c r="J136" s="57"/>
      <c r="K136" s="57"/>
      <c r="L136" s="57"/>
      <c r="M136" s="57"/>
      <c r="N136" s="57"/>
      <c r="O136" s="57"/>
      <c r="U136" s="141" t="str">
        <f t="shared" si="61"/>
        <v/>
      </c>
      <c r="V136" s="141">
        <f t="shared" si="62"/>
        <v>0</v>
      </c>
      <c r="W136" s="197"/>
      <c r="X136" s="141" t="str">
        <f t="shared" si="63"/>
        <v>マルチ</v>
      </c>
      <c r="Y136" s="141" t="b">
        <f t="shared" si="64"/>
        <v>0</v>
      </c>
      <c r="Z136" s="141">
        <f t="shared" si="65"/>
        <v>0</v>
      </c>
      <c r="AA136" s="141" t="str">
        <f t="shared" si="66"/>
        <v>Q21</v>
      </c>
      <c r="AB136" s="141" t="str">
        <f t="shared" si="51"/>
        <v>排出量取引の取引相手を見つけるために、東京都にどのような取組を期待しますか（当てはまるものすべて選択してください。）　</v>
      </c>
      <c r="AC136" s="141" t="str">
        <f t="shared" si="67"/>
        <v/>
      </c>
      <c r="AD136" s="141" t="str">
        <f t="shared" si="68"/>
        <v>21</v>
      </c>
      <c r="AE136" s="141">
        <f t="shared" si="69"/>
        <v>0</v>
      </c>
      <c r="AF136" s="206"/>
      <c r="AG136" s="196"/>
    </row>
    <row r="137" spans="1:37" x14ac:dyDescent="0.4">
      <c r="C137" s="276" t="s">
        <v>328</v>
      </c>
      <c r="D137" s="276"/>
      <c r="E137" s="276"/>
      <c r="F137" s="276"/>
      <c r="G137" s="276"/>
      <c r="H137" s="276"/>
      <c r="I137" s="276"/>
      <c r="J137" s="276"/>
      <c r="K137" s="276"/>
      <c r="L137" s="276"/>
      <c r="M137" s="276"/>
      <c r="N137" s="276"/>
      <c r="O137" s="276"/>
      <c r="P137" s="276"/>
      <c r="U137" s="141" t="str">
        <f t="shared" si="61"/>
        <v/>
      </c>
      <c r="V137" s="141">
        <f t="shared" si="62"/>
        <v>0</v>
      </c>
      <c r="W137" s="197"/>
      <c r="X137" s="141" t="str">
        <f t="shared" si="63"/>
        <v>マルチ</v>
      </c>
      <c r="Y137" s="141" t="b">
        <f t="shared" si="64"/>
        <v>0</v>
      </c>
      <c r="Z137" s="141">
        <f t="shared" si="65"/>
        <v>0</v>
      </c>
      <c r="AA137" s="141" t="str">
        <f t="shared" si="66"/>
        <v>Q21</v>
      </c>
      <c r="AB137" s="141" t="str">
        <f t="shared" si="51"/>
        <v>排出量取引の取引相手を見つけるために、東京都にどのような取組を期待しますか（当てはまるものすべて選択してください。）　</v>
      </c>
      <c r="AC137" s="141" t="str">
        <f t="shared" si="67"/>
        <v/>
      </c>
      <c r="AD137" s="141" t="str">
        <f t="shared" si="68"/>
        <v>21</v>
      </c>
      <c r="AE137" s="141">
        <f t="shared" si="69"/>
        <v>0</v>
      </c>
      <c r="AF137" s="206"/>
      <c r="AG137" s="196"/>
    </row>
    <row r="138" spans="1:37" x14ac:dyDescent="0.4">
      <c r="C138" s="276"/>
      <c r="D138" s="276"/>
      <c r="E138" s="276"/>
      <c r="F138" s="276"/>
      <c r="G138" s="276"/>
      <c r="H138" s="276"/>
      <c r="I138" s="276"/>
      <c r="J138" s="276"/>
      <c r="K138" s="276"/>
      <c r="L138" s="276"/>
      <c r="M138" s="276"/>
      <c r="N138" s="276"/>
      <c r="O138" s="276"/>
      <c r="P138" s="276"/>
      <c r="U138" s="141" t="str">
        <f t="shared" si="42"/>
        <v/>
      </c>
      <c r="V138" s="141">
        <f>IF(S138="",E138,"")</f>
        <v>0</v>
      </c>
      <c r="W138" s="197"/>
      <c r="X138" s="141" t="str">
        <f>IF(IF(U138="","",IF(OR(U138=TRUE,U138=FALSE),"マルチ","シングル"))="",X137,IF(U138="","",IF(OR(U138=TRUE,U138=FALSE),"マルチ","シングル")))</f>
        <v>マルチ</v>
      </c>
      <c r="Y138" s="141" t="b">
        <f>IF(U138="",Y137,U138)</f>
        <v>0</v>
      </c>
      <c r="Z138" s="141">
        <f>IFERROR(LEFT(V138,1)*1,"")</f>
        <v>0</v>
      </c>
      <c r="AA138" s="141" t="str">
        <f>IF(T138="",AA137,T138)</f>
        <v>Q21</v>
      </c>
      <c r="AB138" s="141" t="str">
        <f t="shared" si="51"/>
        <v>排出量取引の取引相手を見つけるために、東京都にどのような取組を期待しますか（当てはまるものすべて選択してください。）　</v>
      </c>
      <c r="AC138" s="141" t="str">
        <f>IF(OR(V138=0,V138=""),"",RIGHT(V138,LEN(V138)-3))</f>
        <v/>
      </c>
      <c r="AD138" s="141" t="str">
        <f>RIGHT(AA138,(LEN(AA138)-FIND("Q",AA138,1)))</f>
        <v>21</v>
      </c>
      <c r="AE138" s="141">
        <f>IF(Y138=TRUE,1,IF(AND(X138="シングル",Y138=Z138),1,0))</f>
        <v>0</v>
      </c>
      <c r="AF138" s="206"/>
      <c r="AG138" s="196"/>
    </row>
    <row r="139" spans="1:37" x14ac:dyDescent="0.4">
      <c r="U139" s="141"/>
      <c r="V139" s="141">
        <f>IF(S139="",E139,"")</f>
        <v>0</v>
      </c>
      <c r="W139" s="197"/>
      <c r="X139" s="141" t="str">
        <f>IF(IF(U139="","",IF(OR(U139=TRUE,U139=FALSE),"マルチ","シングル"))="",X138,IF(U139="","",IF(OR(U139=TRUE,U139=FALSE),"マルチ","シングル")))</f>
        <v>マルチ</v>
      </c>
      <c r="Y139" s="141" t="b">
        <f>IF(U139="",Y138,U139)</f>
        <v>0</v>
      </c>
      <c r="Z139" s="141">
        <f>IFERROR(LEFT(V139,1)*1,"")</f>
        <v>0</v>
      </c>
      <c r="AA139" s="141" t="str">
        <f>IF(T139="",AA138,T139)</f>
        <v>Q21</v>
      </c>
      <c r="AB139" s="141" t="str">
        <f t="shared" si="51"/>
        <v>排出量取引の取引相手を見つけるために、東京都にどのような取組を期待しますか（当てはまるものすべて選択してください。）　</v>
      </c>
      <c r="AC139" s="141" t="str">
        <f>IF(OR(V139=0,V139=""),"",RIGHT(V139,LEN(V139)-3))</f>
        <v/>
      </c>
      <c r="AD139" s="141" t="str">
        <f>RIGHT(AA139,(LEN(AA139)-FIND("Q",AA139,1)))</f>
        <v>21</v>
      </c>
      <c r="AE139" s="141">
        <f>IF(Y139=TRUE,1,IF(AND(X139="シングル",Y139=Z139),1,0))</f>
        <v>0</v>
      </c>
      <c r="AF139" s="206"/>
      <c r="AG139" s="196"/>
    </row>
    <row r="140" spans="1:37" s="1" customFormat="1" ht="19.5" x14ac:dyDescent="0.4">
      <c r="A140" s="11"/>
      <c r="B140" s="19"/>
      <c r="C140" s="29" t="s">
        <v>54</v>
      </c>
      <c r="D140" s="30"/>
      <c r="E140" s="31" t="s">
        <v>358</v>
      </c>
      <c r="F140" s="31"/>
      <c r="G140" s="31"/>
      <c r="H140" s="31"/>
      <c r="I140" s="31"/>
      <c r="J140" s="31"/>
      <c r="K140" s="31"/>
      <c r="L140" s="31"/>
      <c r="M140" s="31"/>
      <c r="N140" s="130"/>
      <c r="O140" s="21"/>
      <c r="P140" s="21"/>
      <c r="Q140" s="21"/>
      <c r="R140" s="227"/>
      <c r="S140" s="197" t="str">
        <f>C140</f>
        <v>Q23</v>
      </c>
      <c r="T140" s="197" t="str">
        <f>S140</f>
        <v>Q23</v>
      </c>
      <c r="U140" s="141" t="str">
        <f>IF(A140="","",A140)</f>
        <v/>
      </c>
      <c r="V140" s="141" t="str">
        <f>IF(S140="",E140,"")</f>
        <v/>
      </c>
      <c r="W140" s="223"/>
      <c r="X140" s="141" t="str">
        <f>IF(IF(U140="","",IF(OR(U140=TRUE,U140=FALSE),"マルチ","シングル"))="",X139,IF(U140="","",IF(OR(U140=TRUE,U140=FALSE),"マルチ","シングル")))</f>
        <v>マルチ</v>
      </c>
      <c r="Y140" s="141" t="b">
        <f>IF(U140="",Y139,U140)</f>
        <v>0</v>
      </c>
      <c r="Z140" s="141" t="str">
        <f>IFERROR(LEFT(V140,1)*1,"")</f>
        <v/>
      </c>
      <c r="AA140" s="141" t="str">
        <f>IF(T140="",AA139,T140)</f>
        <v>Q23</v>
      </c>
      <c r="AB140" s="141" t="str">
        <f t="shared" si="51"/>
        <v>東京都が管理する「総量削減義務と排出量取引システム」※1にログインしたことがありますか（一つ選択してください。）</v>
      </c>
      <c r="AC140" s="141" t="str">
        <f>IF(OR(V140=0,V140=""),"",RIGHT(V140,LEN(V140)-3))</f>
        <v/>
      </c>
      <c r="AD140" s="141" t="str">
        <f>RIGHT(AA140,(LEN(AA140)-FIND("Q",AA140,1)))</f>
        <v>23</v>
      </c>
      <c r="AE140" s="141">
        <f>IF(Y140=TRUE,1,IF(AND(X140="シングル",Y140=Z140),1,0))</f>
        <v>0</v>
      </c>
      <c r="AF140" s="197"/>
      <c r="AG140" s="197"/>
      <c r="AH140" s="215"/>
      <c r="AI140" s="215"/>
      <c r="AJ140" s="215"/>
      <c r="AK140" s="125"/>
    </row>
    <row r="141" spans="1:37" s="1" customFormat="1" ht="5.0999999999999996" customHeight="1" x14ac:dyDescent="0.4">
      <c r="A141" s="11"/>
      <c r="B141" s="19"/>
      <c r="C141" s="19"/>
      <c r="D141" s="19"/>
      <c r="E141" s="21"/>
      <c r="F141" s="21"/>
      <c r="G141" s="21"/>
      <c r="H141" s="21"/>
      <c r="I141" s="21"/>
      <c r="J141" s="21"/>
      <c r="K141" s="21"/>
      <c r="L141" s="21"/>
      <c r="M141" s="21"/>
      <c r="N141" s="22"/>
      <c r="O141" s="21"/>
      <c r="P141" s="21"/>
      <c r="Q141" s="21"/>
      <c r="R141" s="227"/>
      <c r="S141" s="197"/>
      <c r="T141" s="197"/>
      <c r="U141" s="141" t="str">
        <f>IF(A141="","",A141)</f>
        <v/>
      </c>
      <c r="V141" s="141">
        <f>IF(S141="",E141,"")</f>
        <v>0</v>
      </c>
      <c r="W141" s="223"/>
      <c r="X141" s="141" t="str">
        <f>IF(IF(U141="","",IF(OR(U141=TRUE,U141=FALSE),"マルチ","シングル"))="",X140,IF(U141="","",IF(OR(U141=TRUE,U141=FALSE),"マルチ","シングル")))</f>
        <v>マルチ</v>
      </c>
      <c r="Y141" s="141" t="b">
        <f>IF(U141="",Y140,U141)</f>
        <v>0</v>
      </c>
      <c r="Z141" s="141">
        <f>IFERROR(LEFT(V141,1)*1,"")</f>
        <v>0</v>
      </c>
      <c r="AA141" s="141" t="str">
        <f>IF(T141="",AA140,T141)</f>
        <v>Q23</v>
      </c>
      <c r="AB141" s="141" t="str">
        <f t="shared" si="51"/>
        <v>東京都が管理する「総量削減義務と排出量取引システム」※1にログインしたことがありますか（一つ選択してください。）</v>
      </c>
      <c r="AC141" s="141" t="str">
        <f>IF(OR(V141=0,V141=""),"",RIGHT(V141,LEN(V141)-3))</f>
        <v/>
      </c>
      <c r="AD141" s="141" t="str">
        <f>RIGHT(AA141,(LEN(AA141)-FIND("Q",AA141,1)))</f>
        <v>23</v>
      </c>
      <c r="AE141" s="141">
        <f>IF(Y141=TRUE,1,IF(AND(X141="シングル",Y141=Z141),1,0))</f>
        <v>0</v>
      </c>
      <c r="AF141" s="197"/>
      <c r="AG141" s="197"/>
      <c r="AH141" s="215"/>
      <c r="AI141" s="215"/>
      <c r="AJ141" s="215"/>
      <c r="AK141" s="125"/>
    </row>
    <row r="142" spans="1:37" s="1" customFormat="1" ht="6.95" customHeight="1" x14ac:dyDescent="0.4">
      <c r="A142" s="11"/>
      <c r="B142" s="19"/>
      <c r="C142" s="33"/>
      <c r="D142" s="34"/>
      <c r="E142" s="34"/>
      <c r="F142" s="34"/>
      <c r="G142" s="34"/>
      <c r="H142" s="34"/>
      <c r="I142" s="34"/>
      <c r="J142" s="34"/>
      <c r="K142" s="34"/>
      <c r="L142" s="34"/>
      <c r="M142" s="34"/>
      <c r="N142" s="35"/>
      <c r="O142" s="34"/>
      <c r="P142" s="36"/>
      <c r="Q142" s="19"/>
      <c r="R142" s="227"/>
      <c r="S142" s="197"/>
      <c r="T142" s="197"/>
      <c r="U142" s="141" t="str">
        <f t="shared" ref="U142:U153" si="70">IF(A142="","",A142)</f>
        <v/>
      </c>
      <c r="V142" s="141">
        <f t="shared" ref="V142:V153" si="71">IF(S142="",E142,"")</f>
        <v>0</v>
      </c>
      <c r="W142" s="223"/>
      <c r="X142" s="141" t="str">
        <f t="shared" ref="X142:X153" si="72">IF(IF(U142="","",IF(OR(U142=TRUE,U142=FALSE),"マルチ","シングル"))="",X141,IF(U142="","",IF(OR(U142=TRUE,U142=FALSE),"マルチ","シングル")))</f>
        <v>マルチ</v>
      </c>
      <c r="Y142" s="141" t="b">
        <f t="shared" ref="Y142:Y153" si="73">IF(U142="",Y141,U142)</f>
        <v>0</v>
      </c>
      <c r="Z142" s="141">
        <f t="shared" ref="Z142:Z153" si="74">IFERROR(LEFT(V142,1)*1,"")</f>
        <v>0</v>
      </c>
      <c r="AA142" s="141" t="str">
        <f t="shared" ref="AA142:AA153" si="75">IF(T142="",AA141,T142)</f>
        <v>Q23</v>
      </c>
      <c r="AB142" s="141" t="str">
        <f t="shared" si="51"/>
        <v>東京都が管理する「総量削減義務と排出量取引システム」※1にログインしたことがありますか（一つ選択してください。）</v>
      </c>
      <c r="AC142" s="141" t="str">
        <f t="shared" ref="AC142:AC153" si="76">IF(OR(V142=0,V142=""),"",RIGHT(V142,LEN(V142)-3))</f>
        <v/>
      </c>
      <c r="AD142" s="141" t="str">
        <f t="shared" ref="AD142:AD153" si="77">RIGHT(AA142,(LEN(AA142)-FIND("Q",AA142,1)))</f>
        <v>23</v>
      </c>
      <c r="AE142" s="141">
        <f t="shared" ref="AE142:AE153" si="78">IF(Y142=TRUE,1,IF(AND(X142="シングル",Y142=Z142),1,0))</f>
        <v>0</v>
      </c>
      <c r="AF142" s="197"/>
      <c r="AG142" s="197"/>
      <c r="AH142" s="215"/>
      <c r="AI142" s="215"/>
      <c r="AJ142" s="215"/>
      <c r="AK142" s="125"/>
    </row>
    <row r="143" spans="1:37" s="4" customFormat="1" ht="18" customHeight="1" x14ac:dyDescent="0.4">
      <c r="A143" s="14">
        <v>0</v>
      </c>
      <c r="B143" s="73"/>
      <c r="C143" s="82"/>
      <c r="D143" s="83"/>
      <c r="E143" s="245" t="s">
        <v>221</v>
      </c>
      <c r="F143" s="245"/>
      <c r="G143" s="245"/>
      <c r="H143" s="245"/>
      <c r="I143" s="245"/>
      <c r="J143" s="245"/>
      <c r="K143" s="245"/>
      <c r="L143" s="245"/>
      <c r="M143" s="245"/>
      <c r="N143" s="245"/>
      <c r="O143" s="245"/>
      <c r="P143" s="84"/>
      <c r="Q143" s="73"/>
      <c r="R143" s="234"/>
      <c r="S143" s="216"/>
      <c r="T143" s="216"/>
      <c r="U143" s="141">
        <f t="shared" si="70"/>
        <v>0</v>
      </c>
      <c r="V143" s="141" t="str">
        <f t="shared" si="71"/>
        <v>1. ある</v>
      </c>
      <c r="W143" s="223"/>
      <c r="X143" s="141" t="str">
        <f t="shared" si="72"/>
        <v>シングル</v>
      </c>
      <c r="Y143" s="141">
        <f t="shared" si="73"/>
        <v>0</v>
      </c>
      <c r="Z143" s="141">
        <f t="shared" si="74"/>
        <v>1</v>
      </c>
      <c r="AA143" s="141" t="str">
        <f t="shared" si="75"/>
        <v>Q23</v>
      </c>
      <c r="AB143" s="141" t="str">
        <f t="shared" si="51"/>
        <v>東京都が管理する「総量削減義務と排出量取引システム」※1にログインしたことがありますか（一つ選択してください。）</v>
      </c>
      <c r="AC143" s="141" t="str">
        <f t="shared" si="76"/>
        <v>ある</v>
      </c>
      <c r="AD143" s="141" t="str">
        <f t="shared" si="77"/>
        <v>23</v>
      </c>
      <c r="AE143" s="141">
        <f t="shared" si="78"/>
        <v>0</v>
      </c>
      <c r="AF143" s="197"/>
      <c r="AG143" s="197"/>
      <c r="AH143" s="201"/>
      <c r="AI143" s="201"/>
      <c r="AJ143" s="201"/>
      <c r="AK143" s="235"/>
    </row>
    <row r="144" spans="1:37" s="4" customFormat="1" ht="18" customHeight="1" x14ac:dyDescent="0.4">
      <c r="A144" s="14"/>
      <c r="B144" s="73"/>
      <c r="C144" s="82"/>
      <c r="D144" s="83"/>
      <c r="E144" s="245" t="s">
        <v>222</v>
      </c>
      <c r="F144" s="245"/>
      <c r="G144" s="245"/>
      <c r="H144" s="245"/>
      <c r="I144" s="245"/>
      <c r="J144" s="245"/>
      <c r="K144" s="245"/>
      <c r="L144" s="245"/>
      <c r="M144" s="245"/>
      <c r="N144" s="245"/>
      <c r="O144" s="245"/>
      <c r="P144" s="84"/>
      <c r="Q144" s="73"/>
      <c r="R144" s="234"/>
      <c r="S144" s="216"/>
      <c r="T144" s="216"/>
      <c r="U144" s="141" t="str">
        <f t="shared" si="70"/>
        <v/>
      </c>
      <c r="V144" s="141" t="str">
        <f t="shared" si="71"/>
        <v>2. ない</v>
      </c>
      <c r="W144" s="223"/>
      <c r="X144" s="141" t="str">
        <f t="shared" si="72"/>
        <v>シングル</v>
      </c>
      <c r="Y144" s="141">
        <f t="shared" si="73"/>
        <v>0</v>
      </c>
      <c r="Z144" s="141">
        <f t="shared" si="74"/>
        <v>2</v>
      </c>
      <c r="AA144" s="141" t="str">
        <f t="shared" si="75"/>
        <v>Q23</v>
      </c>
      <c r="AB144" s="141" t="str">
        <f t="shared" si="51"/>
        <v>東京都が管理する「総量削減義務と排出量取引システム」※1にログインしたことがありますか（一つ選択してください。）</v>
      </c>
      <c r="AC144" s="141" t="str">
        <f t="shared" si="76"/>
        <v>ない</v>
      </c>
      <c r="AD144" s="141" t="str">
        <f t="shared" si="77"/>
        <v>23</v>
      </c>
      <c r="AE144" s="141">
        <f t="shared" si="78"/>
        <v>0</v>
      </c>
      <c r="AF144" s="197"/>
      <c r="AG144" s="197"/>
      <c r="AH144" s="201"/>
      <c r="AI144" s="201"/>
      <c r="AJ144" s="201"/>
      <c r="AK144" s="235"/>
    </row>
    <row r="145" spans="1:37" s="1" customFormat="1" ht="6.95" customHeight="1" x14ac:dyDescent="0.4">
      <c r="A145" s="11"/>
      <c r="B145" s="19"/>
      <c r="C145" s="41"/>
      <c r="D145" s="42"/>
      <c r="E145" s="42"/>
      <c r="F145" s="42"/>
      <c r="G145" s="42"/>
      <c r="H145" s="42"/>
      <c r="I145" s="42"/>
      <c r="J145" s="42"/>
      <c r="K145" s="42"/>
      <c r="L145" s="42"/>
      <c r="M145" s="42"/>
      <c r="N145" s="88"/>
      <c r="O145" s="42"/>
      <c r="P145" s="44"/>
      <c r="Q145" s="19"/>
      <c r="R145" s="227"/>
      <c r="S145" s="197"/>
      <c r="T145" s="197"/>
      <c r="U145" s="141" t="str">
        <f t="shared" si="70"/>
        <v/>
      </c>
      <c r="V145" s="141">
        <f t="shared" si="71"/>
        <v>0</v>
      </c>
      <c r="W145" s="223"/>
      <c r="X145" s="141" t="str">
        <f t="shared" si="72"/>
        <v>シングル</v>
      </c>
      <c r="Y145" s="141">
        <f t="shared" si="73"/>
        <v>0</v>
      </c>
      <c r="Z145" s="141">
        <f t="shared" si="74"/>
        <v>0</v>
      </c>
      <c r="AA145" s="141" t="str">
        <f t="shared" si="75"/>
        <v>Q23</v>
      </c>
      <c r="AB145" s="141" t="str">
        <f t="shared" si="51"/>
        <v>東京都が管理する「総量削減義務と排出量取引システム」※1にログインしたことがありますか（一つ選択してください。）</v>
      </c>
      <c r="AC145" s="141" t="str">
        <f t="shared" si="76"/>
        <v/>
      </c>
      <c r="AD145" s="141" t="str">
        <f t="shared" si="77"/>
        <v>23</v>
      </c>
      <c r="AE145" s="141">
        <f t="shared" si="78"/>
        <v>1</v>
      </c>
      <c r="AF145" s="197"/>
      <c r="AG145" s="197"/>
      <c r="AH145" s="215"/>
      <c r="AI145" s="215"/>
      <c r="AJ145" s="215"/>
      <c r="AK145" s="125"/>
    </row>
    <row r="146" spans="1:37" s="1" customFormat="1" ht="6.95" customHeight="1" x14ac:dyDescent="0.4">
      <c r="A146" s="11"/>
      <c r="B146" s="19"/>
      <c r="C146" s="19"/>
      <c r="D146" s="19"/>
      <c r="E146" s="19"/>
      <c r="F146" s="19"/>
      <c r="G146" s="19"/>
      <c r="H146" s="19"/>
      <c r="I146" s="19"/>
      <c r="J146" s="19"/>
      <c r="K146" s="19"/>
      <c r="L146" s="19"/>
      <c r="M146" s="19"/>
      <c r="N146" s="131"/>
      <c r="O146" s="19"/>
      <c r="P146" s="19"/>
      <c r="Q146" s="19"/>
      <c r="R146" s="227"/>
      <c r="S146" s="197"/>
      <c r="T146" s="197"/>
      <c r="U146" s="141" t="str">
        <f t="shared" si="70"/>
        <v/>
      </c>
      <c r="V146" s="141">
        <f t="shared" si="71"/>
        <v>0</v>
      </c>
      <c r="W146" s="223"/>
      <c r="X146" s="141" t="str">
        <f t="shared" si="72"/>
        <v>シングル</v>
      </c>
      <c r="Y146" s="141">
        <f t="shared" si="73"/>
        <v>0</v>
      </c>
      <c r="Z146" s="141">
        <f t="shared" si="74"/>
        <v>0</v>
      </c>
      <c r="AA146" s="141" t="str">
        <f t="shared" si="75"/>
        <v>Q23</v>
      </c>
      <c r="AB146" s="141" t="str">
        <f t="shared" si="51"/>
        <v>東京都が管理する「総量削減義務と排出量取引システム」※1にログインしたことがありますか（一つ選択してください。）</v>
      </c>
      <c r="AC146" s="141" t="str">
        <f t="shared" si="76"/>
        <v/>
      </c>
      <c r="AD146" s="141" t="str">
        <f t="shared" si="77"/>
        <v>23</v>
      </c>
      <c r="AE146" s="141">
        <f t="shared" si="78"/>
        <v>1</v>
      </c>
      <c r="AF146" s="197"/>
      <c r="AG146" s="197"/>
      <c r="AH146" s="215"/>
      <c r="AI146" s="215"/>
      <c r="AJ146" s="215"/>
      <c r="AK146" s="125"/>
    </row>
    <row r="147" spans="1:37" s="138" customFormat="1" ht="12" customHeight="1" x14ac:dyDescent="0.4">
      <c r="A147" s="135"/>
      <c r="B147" s="136"/>
      <c r="C147" s="137" t="s">
        <v>348</v>
      </c>
      <c r="D147" s="137"/>
      <c r="E147" s="244" t="s">
        <v>225</v>
      </c>
      <c r="F147" s="244"/>
      <c r="G147" s="244"/>
      <c r="H147" s="244"/>
      <c r="I147" s="244"/>
      <c r="J147" s="244"/>
      <c r="K147" s="244"/>
      <c r="L147" s="244"/>
      <c r="M147" s="244"/>
      <c r="N147" s="244"/>
      <c r="O147" s="244"/>
      <c r="P147" s="61"/>
      <c r="Q147" s="61"/>
      <c r="R147" s="236"/>
      <c r="S147" s="217"/>
      <c r="T147" s="217"/>
      <c r="U147" s="141" t="str">
        <f t="shared" si="70"/>
        <v/>
      </c>
      <c r="V147" s="141" t="str">
        <f t="shared" si="71"/>
        <v>詳細なシステム全体の説明は以下のホームページ75ページ以降をご参照ください。IDについては84ページに記載しています。</v>
      </c>
      <c r="W147" s="223"/>
      <c r="X147" s="141" t="str">
        <f t="shared" si="72"/>
        <v>シングル</v>
      </c>
      <c r="Y147" s="141">
        <f t="shared" si="73"/>
        <v>0</v>
      </c>
      <c r="Z147" s="141" t="str">
        <f t="shared" si="74"/>
        <v/>
      </c>
      <c r="AA147" s="141" t="str">
        <f t="shared" si="75"/>
        <v>Q23</v>
      </c>
      <c r="AB147" s="141" t="str">
        <f t="shared" si="51"/>
        <v>東京都が管理する「総量削減義務と排出量取引システム」※1にログインしたことがありますか（一つ選択してください。）</v>
      </c>
      <c r="AC147" s="141" t="str">
        <f t="shared" si="76"/>
        <v>システム全体の説明は以下のホームページ75ページ以降をご参照ください。IDについては84ページに記載しています。</v>
      </c>
      <c r="AD147" s="141" t="str">
        <f t="shared" si="77"/>
        <v>23</v>
      </c>
      <c r="AE147" s="141">
        <f t="shared" si="78"/>
        <v>0</v>
      </c>
      <c r="AF147" s="202"/>
      <c r="AG147" s="203"/>
      <c r="AH147" s="203"/>
      <c r="AI147" s="203"/>
      <c r="AJ147" s="203"/>
      <c r="AK147" s="237"/>
    </row>
    <row r="148" spans="1:37" s="138" customFormat="1" ht="12" customHeight="1" x14ac:dyDescent="0.4">
      <c r="A148" s="135"/>
      <c r="B148" s="136"/>
      <c r="C148" s="137"/>
      <c r="D148" s="137"/>
      <c r="E148" s="57" t="s">
        <v>223</v>
      </c>
      <c r="F148" s="57"/>
      <c r="G148" s="57"/>
      <c r="H148" s="57"/>
      <c r="I148" s="57"/>
      <c r="J148" s="57"/>
      <c r="K148" s="57"/>
      <c r="L148" s="57"/>
      <c r="M148" s="57"/>
      <c r="N148" s="57"/>
      <c r="O148" s="57"/>
      <c r="P148" s="61"/>
      <c r="Q148" s="61"/>
      <c r="R148" s="236"/>
      <c r="S148" s="217"/>
      <c r="T148" s="217"/>
      <c r="U148" s="141" t="str">
        <f t="shared" si="70"/>
        <v/>
      </c>
      <c r="V148" s="141" t="str">
        <f t="shared" si="71"/>
        <v>https://www.kankyo.metro.tokyo.lg.jp/climate/large_scale/trade/index.files/torihikinyuumon2022.pdf</v>
      </c>
      <c r="W148" s="223"/>
      <c r="X148" s="141" t="str">
        <f t="shared" si="72"/>
        <v>シングル</v>
      </c>
      <c r="Y148" s="141">
        <f t="shared" si="73"/>
        <v>0</v>
      </c>
      <c r="Z148" s="141" t="str">
        <f t="shared" si="74"/>
        <v/>
      </c>
      <c r="AA148" s="141" t="str">
        <f t="shared" si="75"/>
        <v>Q23</v>
      </c>
      <c r="AB148" s="141" t="str">
        <f t="shared" si="51"/>
        <v>東京都が管理する「総量削減義務と排出量取引システム」※1にログインしたことがありますか（一つ選択してください。）</v>
      </c>
      <c r="AC148" s="141" t="str">
        <f t="shared" si="76"/>
        <v>ps://www.kankyo.metro.tokyo.lg.jp/climate/large_scale/trade/index.files/torihikinyuumon2022.pdf</v>
      </c>
      <c r="AD148" s="141" t="str">
        <f t="shared" si="77"/>
        <v>23</v>
      </c>
      <c r="AE148" s="141">
        <f t="shared" si="78"/>
        <v>0</v>
      </c>
      <c r="AF148" s="202"/>
      <c r="AG148" s="203"/>
      <c r="AH148" s="203"/>
      <c r="AI148" s="203"/>
      <c r="AJ148" s="203"/>
      <c r="AK148" s="237"/>
    </row>
    <row r="149" spans="1:37" s="138" customFormat="1" ht="12" customHeight="1" x14ac:dyDescent="0.4">
      <c r="A149" s="135"/>
      <c r="B149" s="136"/>
      <c r="C149" s="137"/>
      <c r="D149" s="137"/>
      <c r="E149" s="244" t="s">
        <v>224</v>
      </c>
      <c r="F149" s="244"/>
      <c r="G149" s="244"/>
      <c r="H149" s="244"/>
      <c r="I149" s="244"/>
      <c r="J149" s="244"/>
      <c r="K149" s="244"/>
      <c r="L149" s="244"/>
      <c r="M149" s="244"/>
      <c r="N149" s="244"/>
      <c r="O149" s="244"/>
      <c r="P149" s="61"/>
      <c r="Q149" s="61"/>
      <c r="R149" s="236"/>
      <c r="S149" s="217"/>
      <c r="T149" s="217"/>
      <c r="U149" s="141" t="str">
        <f t="shared" si="70"/>
        <v/>
      </c>
      <c r="V149" s="141" t="str">
        <f t="shared" si="71"/>
        <v xml:space="preserve">システムログインURL
</v>
      </c>
      <c r="W149" s="223"/>
      <c r="X149" s="141" t="str">
        <f t="shared" si="72"/>
        <v>シングル</v>
      </c>
      <c r="Y149" s="141">
        <f t="shared" si="73"/>
        <v>0</v>
      </c>
      <c r="Z149" s="141" t="str">
        <f t="shared" si="74"/>
        <v/>
      </c>
      <c r="AA149" s="141" t="str">
        <f t="shared" si="75"/>
        <v>Q23</v>
      </c>
      <c r="AB149" s="141" t="str">
        <f t="shared" si="51"/>
        <v>東京都が管理する「総量削減義務と排出量取引システム」※1にログインしたことがありますか（一つ選択してください。）</v>
      </c>
      <c r="AC149" s="141" t="str">
        <f t="shared" si="76"/>
        <v xml:space="preserve">ムログインURL
</v>
      </c>
      <c r="AD149" s="141" t="str">
        <f t="shared" si="77"/>
        <v>23</v>
      </c>
      <c r="AE149" s="141">
        <f t="shared" si="78"/>
        <v>0</v>
      </c>
      <c r="AF149" s="202"/>
      <c r="AG149" s="203"/>
      <c r="AH149" s="203"/>
      <c r="AI149" s="203"/>
      <c r="AJ149" s="203"/>
      <c r="AK149" s="237"/>
    </row>
    <row r="150" spans="1:37" s="138" customFormat="1" ht="12" customHeight="1" x14ac:dyDescent="0.4">
      <c r="A150" s="135"/>
      <c r="B150" s="136"/>
      <c r="C150" s="61"/>
      <c r="D150" s="61"/>
      <c r="E150" s="57" t="s">
        <v>218</v>
      </c>
      <c r="F150" s="61"/>
      <c r="G150" s="61"/>
      <c r="H150" s="61"/>
      <c r="I150" s="61"/>
      <c r="J150" s="61"/>
      <c r="K150" s="61"/>
      <c r="L150" s="61"/>
      <c r="M150" s="61"/>
      <c r="N150" s="61"/>
      <c r="O150" s="61"/>
      <c r="P150" s="61"/>
      <c r="Q150" s="61"/>
      <c r="R150" s="236"/>
      <c r="S150" s="217"/>
      <c r="T150" s="217"/>
      <c r="U150" s="141" t="str">
        <f t="shared" si="70"/>
        <v/>
      </c>
      <c r="V150" s="141" t="str">
        <f t="shared" si="71"/>
        <v>https://www9.kankyo.metro.tokyo.lg.jp/CapAndTrade/tradingaccount/auth/TpPage</v>
      </c>
      <c r="W150" s="223"/>
      <c r="X150" s="141" t="str">
        <f t="shared" si="72"/>
        <v>シングル</v>
      </c>
      <c r="Y150" s="141">
        <f t="shared" si="73"/>
        <v>0</v>
      </c>
      <c r="Z150" s="141" t="str">
        <f t="shared" si="74"/>
        <v/>
      </c>
      <c r="AA150" s="141" t="str">
        <f t="shared" si="75"/>
        <v>Q23</v>
      </c>
      <c r="AB150" s="141" t="str">
        <f t="shared" si="51"/>
        <v>東京都が管理する「総量削減義務と排出量取引システム」※1にログインしたことがありますか（一つ選択してください。）</v>
      </c>
      <c r="AC150" s="141" t="str">
        <f t="shared" si="76"/>
        <v>ps://www9.kankyo.metro.tokyo.lg.jp/CapAndTrade/tradingaccount/auth/TpPage</v>
      </c>
      <c r="AD150" s="141" t="str">
        <f t="shared" si="77"/>
        <v>23</v>
      </c>
      <c r="AE150" s="141">
        <f t="shared" si="78"/>
        <v>0</v>
      </c>
      <c r="AF150" s="202"/>
      <c r="AG150" s="203"/>
      <c r="AH150" s="203"/>
      <c r="AI150" s="203"/>
      <c r="AJ150" s="203"/>
      <c r="AK150" s="237"/>
    </row>
    <row r="151" spans="1:37" s="125" customFormat="1" x14ac:dyDescent="0.4">
      <c r="A151" s="139"/>
      <c r="B151" s="123"/>
      <c r="C151" s="140"/>
      <c r="D151" s="140"/>
      <c r="E151" s="140"/>
      <c r="F151" s="140"/>
      <c r="G151" s="140"/>
      <c r="H151" s="140"/>
      <c r="I151" s="140"/>
      <c r="J151" s="140"/>
      <c r="K151" s="140"/>
      <c r="L151" s="140"/>
      <c r="M151" s="140"/>
      <c r="N151" s="140"/>
      <c r="O151" s="140"/>
      <c r="P151" s="140"/>
      <c r="Q151" s="122"/>
      <c r="R151" s="222"/>
      <c r="S151" s="197"/>
      <c r="T151" s="197"/>
      <c r="U151" s="141" t="str">
        <f t="shared" si="70"/>
        <v/>
      </c>
      <c r="V151" s="141">
        <f t="shared" si="71"/>
        <v>0</v>
      </c>
      <c r="W151" s="223"/>
      <c r="X151" s="141" t="str">
        <f t="shared" si="72"/>
        <v>シングル</v>
      </c>
      <c r="Y151" s="141">
        <f t="shared" si="73"/>
        <v>0</v>
      </c>
      <c r="Z151" s="141">
        <f t="shared" si="74"/>
        <v>0</v>
      </c>
      <c r="AA151" s="141" t="str">
        <f t="shared" si="75"/>
        <v>Q23</v>
      </c>
      <c r="AB151" s="141" t="str">
        <f t="shared" si="51"/>
        <v>東京都が管理する「総量削減義務と排出量取引システム」※1にログインしたことがありますか（一つ選択してください。）</v>
      </c>
      <c r="AC151" s="141" t="str">
        <f t="shared" si="76"/>
        <v/>
      </c>
      <c r="AD151" s="141" t="str">
        <f t="shared" si="77"/>
        <v>23</v>
      </c>
      <c r="AE151" s="141">
        <f t="shared" si="78"/>
        <v>1</v>
      </c>
      <c r="AF151" s="197"/>
      <c r="AG151" s="197"/>
      <c r="AH151" s="215"/>
      <c r="AI151" s="215"/>
      <c r="AJ151" s="215"/>
    </row>
    <row r="152" spans="1:37" x14ac:dyDescent="0.4">
      <c r="C152" s="29" t="s">
        <v>70</v>
      </c>
      <c r="D152" s="30"/>
      <c r="E152" s="31" t="s">
        <v>52</v>
      </c>
      <c r="F152" s="31"/>
      <c r="G152" s="31"/>
      <c r="H152" s="31"/>
      <c r="I152" s="31"/>
      <c r="J152" s="31"/>
      <c r="K152" s="31"/>
      <c r="L152" s="31"/>
      <c r="M152" s="31"/>
      <c r="N152" s="32"/>
      <c r="O152" s="31"/>
      <c r="S152" s="197" t="str">
        <f>C152</f>
        <v>Q24</v>
      </c>
      <c r="T152" s="197" t="str">
        <f>S152</f>
        <v>Q24</v>
      </c>
      <c r="U152" s="141" t="str">
        <f t="shared" si="70"/>
        <v/>
      </c>
      <c r="V152" s="141" t="str">
        <f t="shared" si="71"/>
        <v/>
      </c>
      <c r="X152" s="141" t="str">
        <f t="shared" si="72"/>
        <v>シングル</v>
      </c>
      <c r="Y152" s="141">
        <f t="shared" si="73"/>
        <v>0</v>
      </c>
      <c r="Z152" s="141" t="str">
        <f t="shared" si="74"/>
        <v/>
      </c>
      <c r="AA152" s="141" t="str">
        <f t="shared" si="75"/>
        <v>Q24</v>
      </c>
      <c r="AB152" s="141" t="str">
        <f t="shared" si="51"/>
        <v>東京都が管理する「総量削減義務と排出量取引システム」にログインする頻度をID別で教えてください</v>
      </c>
      <c r="AC152" s="141" t="str">
        <f t="shared" si="76"/>
        <v/>
      </c>
      <c r="AD152" s="141" t="str">
        <f t="shared" si="77"/>
        <v>24</v>
      </c>
      <c r="AE152" s="141">
        <f t="shared" si="78"/>
        <v>0</v>
      </c>
      <c r="AF152" s="206"/>
      <c r="AG152" s="196"/>
    </row>
    <row r="153" spans="1:37" x14ac:dyDescent="0.4">
      <c r="E153" s="98" t="s">
        <v>334</v>
      </c>
      <c r="F153" s="31"/>
      <c r="G153" s="31"/>
      <c r="H153" s="31"/>
      <c r="I153" s="31"/>
      <c r="J153" s="31"/>
      <c r="K153" s="31"/>
      <c r="L153" s="31"/>
      <c r="M153" s="31"/>
      <c r="N153" s="32"/>
      <c r="O153" s="31"/>
      <c r="U153" s="141" t="str">
        <f t="shared" si="70"/>
        <v/>
      </c>
      <c r="V153" s="141" t="str">
        <f t="shared" si="71"/>
        <v>（1～5それぞれ一つ選んでください。いずれも「保有しているか分からない」場合、6「IDの違いを意識していない」を選択してください）</v>
      </c>
      <c r="X153" s="141" t="str">
        <f t="shared" si="72"/>
        <v>シングル</v>
      </c>
      <c r="Y153" s="141">
        <f t="shared" si="73"/>
        <v>0</v>
      </c>
      <c r="Z153" s="141" t="str">
        <f t="shared" si="74"/>
        <v/>
      </c>
      <c r="AA153" s="141" t="str">
        <f t="shared" si="75"/>
        <v>Q24</v>
      </c>
      <c r="AB153" s="141" t="str">
        <f t="shared" si="51"/>
        <v>東京都が管理する「総量削減義務と排出量取引システム」にログインする頻度をID別で教えてください</v>
      </c>
      <c r="AC153" s="141" t="str">
        <f t="shared" si="76"/>
        <v>5それぞれ一つ選んでください。いずれも「保有しているか分からない」場合、6「IDの違いを意識していない」を選択してください）</v>
      </c>
      <c r="AD153" s="141" t="str">
        <f t="shared" si="77"/>
        <v>24</v>
      </c>
      <c r="AE153" s="141">
        <f t="shared" si="78"/>
        <v>0</v>
      </c>
      <c r="AF153" s="206"/>
      <c r="AG153" s="196"/>
    </row>
    <row r="154" spans="1:37" ht="5.0999999999999996" customHeight="1" x14ac:dyDescent="0.4">
      <c r="E154" s="31"/>
      <c r="F154" s="31"/>
      <c r="G154" s="31"/>
      <c r="H154" s="31"/>
      <c r="I154" s="31"/>
      <c r="J154" s="31"/>
      <c r="K154" s="31"/>
      <c r="L154" s="31"/>
      <c r="M154" s="31"/>
      <c r="N154" s="32"/>
      <c r="O154" s="31"/>
      <c r="U154" s="141" t="str">
        <f t="shared" ref="U154:U222" si="79">IF(A154="","",A154)</f>
        <v/>
      </c>
      <c r="V154" s="141">
        <f t="shared" ref="V154:V161" si="80">IF(S154="",E154,"")</f>
        <v>0</v>
      </c>
      <c r="X154" s="141" t="str">
        <f t="shared" ref="X154:X161" si="81">IF(IF(U154="","",IF(OR(U154=TRUE,U154=FALSE),"マルチ","シングル"))="",X153,IF(U154="","",IF(OR(U154=TRUE,U154=FALSE),"マルチ","シングル")))</f>
        <v>シングル</v>
      </c>
      <c r="Y154" s="141">
        <f t="shared" ref="Y154:Y161" si="82">IF(U154="",Y153,U154)</f>
        <v>0</v>
      </c>
      <c r="Z154" s="141">
        <f t="shared" ref="Z154:Z161" si="83">IFERROR(LEFT(V154,1)*1,"")</f>
        <v>0</v>
      </c>
      <c r="AA154" s="141" t="str">
        <f t="shared" ref="AA154:AA161" si="84">IF(T154="",AA153,T154)</f>
        <v>Q24</v>
      </c>
      <c r="AB154" s="141" t="str">
        <f t="shared" si="51"/>
        <v>東京都が管理する「総量削減義務と排出量取引システム」にログインする頻度をID別で教えてください</v>
      </c>
      <c r="AC154" s="141" t="str">
        <f t="shared" ref="AC154:AC161" si="85">IF(OR(V154=0,V154=""),"",RIGHT(V154,LEN(V154)-3))</f>
        <v/>
      </c>
      <c r="AD154" s="141" t="str">
        <f t="shared" ref="AD154:AD161" si="86">RIGHT(AA154,(LEN(AA154)-FIND("Q",AA154,1)))</f>
        <v>24</v>
      </c>
      <c r="AE154" s="141">
        <f t="shared" ref="AE154:AE161" si="87">IF(Y154=TRUE,1,IF(AND(X154="シングル",Y154=Z154),1,0))</f>
        <v>1</v>
      </c>
      <c r="AF154" s="206"/>
      <c r="AG154" s="196"/>
    </row>
    <row r="155" spans="1:37" ht="18.600000000000001" customHeight="1" x14ac:dyDescent="0.4">
      <c r="E155" s="31"/>
      <c r="F155" s="31"/>
      <c r="G155" s="31"/>
      <c r="H155" s="31"/>
      <c r="I155" s="31"/>
      <c r="J155" s="31"/>
      <c r="K155" s="31"/>
      <c r="L155" s="31"/>
      <c r="M155" s="31"/>
      <c r="N155" s="144"/>
      <c r="O155" s="31"/>
      <c r="U155" s="141"/>
      <c r="V155" s="141">
        <f t="shared" si="80"/>
        <v>0</v>
      </c>
      <c r="X155" s="141" t="str">
        <f t="shared" si="81"/>
        <v>シングル</v>
      </c>
      <c r="Y155" s="141">
        <f t="shared" si="82"/>
        <v>0</v>
      </c>
      <c r="Z155" s="141">
        <f t="shared" si="83"/>
        <v>0</v>
      </c>
      <c r="AA155" s="141" t="str">
        <f t="shared" si="84"/>
        <v>Q24</v>
      </c>
      <c r="AB155" s="141" t="str">
        <f t="shared" si="51"/>
        <v>東京都が管理する「総量削減義務と排出量取引システム」にログインする頻度をID別で教えてください</v>
      </c>
      <c r="AC155" s="141" t="str">
        <f t="shared" si="85"/>
        <v/>
      </c>
      <c r="AD155" s="141" t="str">
        <f t="shared" si="86"/>
        <v>24</v>
      </c>
      <c r="AE155" s="141">
        <f t="shared" si="87"/>
        <v>1</v>
      </c>
      <c r="AF155" s="206"/>
      <c r="AG155" s="196"/>
    </row>
    <row r="156" spans="1:37" ht="18.600000000000001" customHeight="1" x14ac:dyDescent="0.4">
      <c r="E156" s="31"/>
      <c r="F156" s="31"/>
      <c r="G156" s="31"/>
      <c r="H156" s="31"/>
      <c r="I156" s="31"/>
      <c r="J156" s="31"/>
      <c r="K156" s="31"/>
      <c r="L156" s="31"/>
      <c r="M156" s="31"/>
      <c r="N156" s="144"/>
      <c r="O156" s="31"/>
      <c r="U156" s="141"/>
      <c r="V156" s="141">
        <f t="shared" si="80"/>
        <v>0</v>
      </c>
      <c r="X156" s="141" t="str">
        <f t="shared" si="81"/>
        <v>シングル</v>
      </c>
      <c r="Y156" s="141">
        <f t="shared" si="82"/>
        <v>0</v>
      </c>
      <c r="Z156" s="141">
        <f t="shared" si="83"/>
        <v>0</v>
      </c>
      <c r="AA156" s="141" t="str">
        <f t="shared" si="84"/>
        <v>Q24</v>
      </c>
      <c r="AB156" s="141" t="str">
        <f t="shared" si="51"/>
        <v>東京都が管理する「総量削減義務と排出量取引システム」にログインする頻度をID別で教えてください</v>
      </c>
      <c r="AC156" s="141" t="str">
        <f t="shared" si="85"/>
        <v/>
      </c>
      <c r="AD156" s="141" t="str">
        <f t="shared" si="86"/>
        <v>24</v>
      </c>
      <c r="AE156" s="141">
        <f t="shared" si="87"/>
        <v>1</v>
      </c>
      <c r="AF156" s="206"/>
      <c r="AG156" s="196"/>
    </row>
    <row r="157" spans="1:37" ht="18.600000000000001" customHeight="1" x14ac:dyDescent="0.4">
      <c r="E157" s="31"/>
      <c r="F157" s="31"/>
      <c r="G157" s="31"/>
      <c r="H157" s="31"/>
      <c r="I157" s="31"/>
      <c r="J157" s="31"/>
      <c r="K157" s="31"/>
      <c r="L157" s="31"/>
      <c r="M157" s="31"/>
      <c r="N157" s="144"/>
      <c r="O157" s="31"/>
      <c r="U157" s="141"/>
      <c r="V157" s="141">
        <f t="shared" si="80"/>
        <v>0</v>
      </c>
      <c r="X157" s="141" t="str">
        <f t="shared" si="81"/>
        <v>シングル</v>
      </c>
      <c r="Y157" s="141">
        <f t="shared" si="82"/>
        <v>0</v>
      </c>
      <c r="Z157" s="141">
        <f t="shared" si="83"/>
        <v>0</v>
      </c>
      <c r="AA157" s="141" t="str">
        <f t="shared" si="84"/>
        <v>Q24</v>
      </c>
      <c r="AB157" s="141" t="str">
        <f t="shared" ref="AB157:AB222" si="88">IF(S157&lt;&gt;"",E157,AB156)</f>
        <v>東京都が管理する「総量削減義務と排出量取引システム」にログインする頻度をID別で教えてください</v>
      </c>
      <c r="AC157" s="141" t="str">
        <f t="shared" si="85"/>
        <v/>
      </c>
      <c r="AD157" s="141" t="str">
        <f t="shared" si="86"/>
        <v>24</v>
      </c>
      <c r="AE157" s="141">
        <f t="shared" si="87"/>
        <v>1</v>
      </c>
      <c r="AF157" s="206"/>
      <c r="AG157" s="196"/>
    </row>
    <row r="158" spans="1:37" ht="18.600000000000001" customHeight="1" x14ac:dyDescent="0.4">
      <c r="E158" s="31"/>
      <c r="F158" s="31"/>
      <c r="G158" s="31"/>
      <c r="H158" s="31"/>
      <c r="I158" s="31"/>
      <c r="J158" s="31"/>
      <c r="K158" s="31"/>
      <c r="L158" s="31"/>
      <c r="M158" s="31"/>
      <c r="N158" s="144"/>
      <c r="O158" s="31"/>
      <c r="U158" s="141"/>
      <c r="V158" s="141">
        <f t="shared" si="80"/>
        <v>0</v>
      </c>
      <c r="X158" s="141" t="str">
        <f t="shared" si="81"/>
        <v>シングル</v>
      </c>
      <c r="Y158" s="141">
        <f t="shared" si="82"/>
        <v>0</v>
      </c>
      <c r="Z158" s="141">
        <f t="shared" si="83"/>
        <v>0</v>
      </c>
      <c r="AA158" s="141" t="str">
        <f t="shared" si="84"/>
        <v>Q24</v>
      </c>
      <c r="AB158" s="141" t="str">
        <f t="shared" si="88"/>
        <v>東京都が管理する「総量削減義務と排出量取引システム」にログインする頻度をID別で教えてください</v>
      </c>
      <c r="AC158" s="141" t="str">
        <f t="shared" si="85"/>
        <v/>
      </c>
      <c r="AD158" s="141" t="str">
        <f t="shared" si="86"/>
        <v>24</v>
      </c>
      <c r="AE158" s="141">
        <f t="shared" si="87"/>
        <v>1</v>
      </c>
      <c r="AF158" s="206"/>
      <c r="AG158" s="196"/>
    </row>
    <row r="159" spans="1:37" ht="18.600000000000001" customHeight="1" x14ac:dyDescent="0.4">
      <c r="E159" s="31"/>
      <c r="F159" s="31"/>
      <c r="G159" s="31"/>
      <c r="H159" s="31"/>
      <c r="I159" s="31"/>
      <c r="J159" s="31"/>
      <c r="K159" s="31"/>
      <c r="L159" s="31"/>
      <c r="M159" s="31"/>
      <c r="N159" s="144"/>
      <c r="O159" s="31"/>
      <c r="U159" s="141"/>
      <c r="V159" s="141">
        <f t="shared" si="80"/>
        <v>0</v>
      </c>
      <c r="X159" s="141" t="str">
        <f t="shared" si="81"/>
        <v>シングル</v>
      </c>
      <c r="Y159" s="141">
        <f t="shared" si="82"/>
        <v>0</v>
      </c>
      <c r="Z159" s="141">
        <f t="shared" si="83"/>
        <v>0</v>
      </c>
      <c r="AA159" s="141" t="str">
        <f t="shared" si="84"/>
        <v>Q24</v>
      </c>
      <c r="AB159" s="141" t="str">
        <f t="shared" si="88"/>
        <v>東京都が管理する「総量削減義務と排出量取引システム」にログインする頻度をID別で教えてください</v>
      </c>
      <c r="AC159" s="141" t="str">
        <f t="shared" si="85"/>
        <v/>
      </c>
      <c r="AD159" s="141" t="str">
        <f t="shared" si="86"/>
        <v>24</v>
      </c>
      <c r="AE159" s="141">
        <f t="shared" si="87"/>
        <v>1</v>
      </c>
      <c r="AF159" s="206"/>
      <c r="AG159" s="196"/>
    </row>
    <row r="160" spans="1:37" ht="18.600000000000001" customHeight="1" x14ac:dyDescent="0.4">
      <c r="E160" s="31"/>
      <c r="F160" s="31"/>
      <c r="G160" s="31"/>
      <c r="H160" s="31"/>
      <c r="I160" s="31"/>
      <c r="J160" s="31"/>
      <c r="K160" s="31"/>
      <c r="L160" s="31"/>
      <c r="M160" s="31"/>
      <c r="N160" s="144"/>
      <c r="O160" s="31"/>
      <c r="U160" s="141"/>
      <c r="V160" s="141">
        <f t="shared" si="80"/>
        <v>0</v>
      </c>
      <c r="X160" s="141" t="str">
        <f t="shared" si="81"/>
        <v>シングル</v>
      </c>
      <c r="Y160" s="141">
        <f t="shared" si="82"/>
        <v>0</v>
      </c>
      <c r="Z160" s="141">
        <f t="shared" si="83"/>
        <v>0</v>
      </c>
      <c r="AA160" s="141" t="str">
        <f t="shared" si="84"/>
        <v>Q24</v>
      </c>
      <c r="AB160" s="141" t="str">
        <f t="shared" si="88"/>
        <v>東京都が管理する「総量削減義務と排出量取引システム」にログインする頻度をID別で教えてください</v>
      </c>
      <c r="AC160" s="141" t="str">
        <f t="shared" si="85"/>
        <v/>
      </c>
      <c r="AD160" s="141" t="str">
        <f t="shared" si="86"/>
        <v>24</v>
      </c>
      <c r="AE160" s="141">
        <f t="shared" si="87"/>
        <v>1</v>
      </c>
      <c r="AF160" s="206"/>
      <c r="AG160" s="196"/>
    </row>
    <row r="161" spans="1:37" ht="9" customHeight="1" x14ac:dyDescent="0.4">
      <c r="E161" s="31"/>
      <c r="F161" s="31"/>
      <c r="G161" s="31"/>
      <c r="H161" s="31"/>
      <c r="I161" s="31"/>
      <c r="J161" s="31"/>
      <c r="K161" s="31"/>
      <c r="L161" s="31"/>
      <c r="M161" s="31"/>
      <c r="N161" s="144"/>
      <c r="O161" s="31"/>
      <c r="U161" s="141"/>
      <c r="V161" s="141">
        <f t="shared" si="80"/>
        <v>0</v>
      </c>
      <c r="X161" s="141" t="str">
        <f t="shared" si="81"/>
        <v>シングル</v>
      </c>
      <c r="Y161" s="141">
        <f t="shared" si="82"/>
        <v>0</v>
      </c>
      <c r="Z161" s="141">
        <f t="shared" si="83"/>
        <v>0</v>
      </c>
      <c r="AA161" s="141" t="str">
        <f t="shared" si="84"/>
        <v>Q24</v>
      </c>
      <c r="AB161" s="141" t="str">
        <f t="shared" si="88"/>
        <v>東京都が管理する「総量削減義務と排出量取引システム」にログインする頻度をID別で教えてください</v>
      </c>
      <c r="AC161" s="141" t="str">
        <f t="shared" si="85"/>
        <v/>
      </c>
      <c r="AD161" s="141" t="str">
        <f t="shared" si="86"/>
        <v>24</v>
      </c>
      <c r="AE161" s="141">
        <f t="shared" si="87"/>
        <v>1</v>
      </c>
      <c r="AF161" s="206"/>
      <c r="AG161" s="196"/>
    </row>
    <row r="162" spans="1:37" x14ac:dyDescent="0.4">
      <c r="C162" s="33"/>
      <c r="D162" s="34"/>
      <c r="E162" s="34"/>
      <c r="F162" s="34"/>
      <c r="G162" s="143"/>
      <c r="H162" s="284" t="s">
        <v>45</v>
      </c>
      <c r="I162" s="285"/>
      <c r="J162" s="285"/>
      <c r="K162" s="285"/>
      <c r="L162" s="285"/>
      <c r="M162" s="285"/>
      <c r="N162" s="285"/>
      <c r="O162" s="285"/>
      <c r="P162" s="286"/>
      <c r="Q162" s="19"/>
      <c r="U162" s="141" t="str">
        <f t="shared" si="79"/>
        <v/>
      </c>
      <c r="V162" s="141">
        <f>IF(S162="",E162,"")</f>
        <v>0</v>
      </c>
      <c r="X162" s="141" t="str">
        <f>IF(IF(U162="","",IF(OR(U162=TRUE,U162=FALSE),"マルチ","シングル"))="",X161,IF(U162="","",IF(OR(U162=TRUE,U162=FALSE),"マルチ","シングル")))</f>
        <v>シングル</v>
      </c>
      <c r="Y162" s="141">
        <f>IF(U162="",Y161,U162)</f>
        <v>0</v>
      </c>
      <c r="Z162" s="141">
        <f>IFERROR(LEFT(V162,1)*1,"")</f>
        <v>0</v>
      </c>
      <c r="AA162" s="141" t="str">
        <f>IF(T162="",AA161,T162)</f>
        <v>Q24</v>
      </c>
      <c r="AB162" s="141" t="str">
        <f t="shared" si="88"/>
        <v>東京都が管理する「総量削減義務と排出量取引システム」にログインする頻度をID別で教えてください</v>
      </c>
      <c r="AC162" s="141" t="str">
        <f>IF(OR(V162=0,V162=""),"",RIGHT(V162,LEN(V162)-3))</f>
        <v/>
      </c>
      <c r="AD162" s="141" t="str">
        <f>RIGHT(AA162,(LEN(AA162)-FIND("Q",AA162,1)))</f>
        <v>24</v>
      </c>
      <c r="AE162" s="141">
        <f>IF(Y162=TRUE,1,IF(AND(X162="シングル",Y162=Z162),1,0))</f>
        <v>1</v>
      </c>
      <c r="AF162" s="206"/>
      <c r="AG162" s="196"/>
    </row>
    <row r="163" spans="1:37" ht="49.5" x14ac:dyDescent="0.4">
      <c r="C163" s="287" t="s">
        <v>344</v>
      </c>
      <c r="D163" s="288"/>
      <c r="E163" s="288"/>
      <c r="F163" s="288"/>
      <c r="G163" s="289"/>
      <c r="H163" s="142" t="s">
        <v>41</v>
      </c>
      <c r="I163" s="70" t="s">
        <v>38</v>
      </c>
      <c r="J163" s="132" t="s">
        <v>39</v>
      </c>
      <c r="K163" s="132" t="s">
        <v>40</v>
      </c>
      <c r="L163" s="71" t="s">
        <v>42</v>
      </c>
      <c r="M163" s="129" t="s">
        <v>43</v>
      </c>
      <c r="N163" s="72" t="s">
        <v>178</v>
      </c>
      <c r="O163" s="277" t="s">
        <v>50</v>
      </c>
      <c r="P163" s="278"/>
      <c r="Q163" s="65"/>
      <c r="U163" s="141" t="str">
        <f t="shared" ref="U163:U169" si="89">IF(A163="","",A163)</f>
        <v/>
      </c>
      <c r="V163" s="141">
        <f>IF(S163="",E163,"")</f>
        <v>0</v>
      </c>
      <c r="X163" s="141" t="str">
        <f>IF(IF(U163="","",IF(OR(U163=TRUE,U163=FALSE),"マルチ","シングル"))="",X162,IF(U163="","",IF(OR(U163=TRUE,U163=FALSE),"マルチ","シングル")))</f>
        <v>シングル</v>
      </c>
      <c r="Y163" s="141">
        <f>IF(U163="",Y162,U163)</f>
        <v>0</v>
      </c>
      <c r="Z163" s="141">
        <f>IFERROR(LEFT(V163,1)*1,"")</f>
        <v>0</v>
      </c>
      <c r="AA163" s="141" t="str">
        <f>IF(T163="",AA162,T163)</f>
        <v>Q24</v>
      </c>
      <c r="AB163" s="141" t="str">
        <f t="shared" si="88"/>
        <v>東京都が管理する「総量削減義務と排出量取引システム」にログインする頻度をID別で教えてください</v>
      </c>
      <c r="AC163" s="141" t="str">
        <f>IF(OR(V163=0,V163=""),"",RIGHT(V163,LEN(V163)-3))</f>
        <v/>
      </c>
      <c r="AD163" s="141" t="str">
        <f>RIGHT(AA163,(LEN(AA163)-FIND("Q",AA163,1)))</f>
        <v>24</v>
      </c>
      <c r="AE163" s="141">
        <f>IF(Y163=TRUE,1,IF(AND(X163="シングル",Y163=Z163),1,0))</f>
        <v>1</v>
      </c>
      <c r="AF163" s="206"/>
      <c r="AG163" s="196"/>
    </row>
    <row r="164" spans="1:37" s="15" customFormat="1" ht="24.95" customHeight="1" x14ac:dyDescent="0.4">
      <c r="A164" s="14">
        <v>0</v>
      </c>
      <c r="B164" s="73"/>
      <c r="C164" s="104" t="s">
        <v>44</v>
      </c>
      <c r="D164" s="76"/>
      <c r="E164" s="76"/>
      <c r="F164" s="76"/>
      <c r="G164" s="106"/>
      <c r="H164" s="74"/>
      <c r="I164" s="74"/>
      <c r="J164" s="74"/>
      <c r="K164" s="74"/>
      <c r="L164" s="74"/>
      <c r="M164" s="74"/>
      <c r="N164" s="75"/>
      <c r="O164" s="105"/>
      <c r="P164" s="77"/>
      <c r="Q164" s="73"/>
      <c r="R164" s="234"/>
      <c r="S164" s="216"/>
      <c r="T164" s="216"/>
      <c r="U164" s="141">
        <f t="shared" si="89"/>
        <v>0</v>
      </c>
      <c r="V164" s="198" t="str">
        <f t="shared" ref="V164:V169" si="90">IF(S164="",C164,"")</f>
        <v>1. 指定管理口座の口座名義人用ユーザID</v>
      </c>
      <c r="W164" s="197"/>
      <c r="X164" s="141" t="str">
        <f t="shared" ref="X164:X222" si="91">IF(IF(U164="","",IF(OR(U164=TRUE,U164=FALSE),"マルチ","シングル"))="",X163,IF(U164="","",IF(OR(U164=TRUE,U164=FALSE),"マルチ","シングル")))</f>
        <v>シングル</v>
      </c>
      <c r="Y164" s="141">
        <f>IF(U164="",Y163,U164)</f>
        <v>0</v>
      </c>
      <c r="Z164" s="141">
        <f>IFERROR(LEFT(V164,1)*1,"")</f>
        <v>1</v>
      </c>
      <c r="AA164" s="141" t="str">
        <f t="shared" ref="AA164:AA222" si="92">IF(T164="",AA163,T164)</f>
        <v>Q24</v>
      </c>
      <c r="AB164" s="141" t="str">
        <f t="shared" si="88"/>
        <v>東京都が管理する「総量削減義務と排出量取引システム」にログインする頻度をID別で教えてください</v>
      </c>
      <c r="AC164" s="141" t="str">
        <f t="shared" ref="AC164:AC222" si="93">IF(OR(V164=0,V164=""),"",RIGHT(V164,LEN(V164)-3))</f>
        <v>指定管理口座の口座名義人用ユーザID</v>
      </c>
      <c r="AD164" s="141" t="str">
        <f t="shared" ref="AD164:AD222" si="94">RIGHT(AA164,(LEN(AA164)-FIND("Q",AA164,1)))</f>
        <v>24</v>
      </c>
      <c r="AE164" s="198">
        <f t="shared" ref="AE164:AE169" si="95">Y164</f>
        <v>0</v>
      </c>
      <c r="AF164" s="218"/>
      <c r="AG164" s="219"/>
      <c r="AH164" s="219"/>
      <c r="AI164" s="219"/>
      <c r="AJ164" s="219"/>
      <c r="AK164" s="238"/>
    </row>
    <row r="165" spans="1:37" s="15" customFormat="1" ht="24.95" customHeight="1" x14ac:dyDescent="0.4">
      <c r="A165" s="14">
        <v>0</v>
      </c>
      <c r="B165" s="73"/>
      <c r="C165" s="104" t="s">
        <v>46</v>
      </c>
      <c r="D165" s="76"/>
      <c r="E165" s="76"/>
      <c r="F165" s="76"/>
      <c r="G165" s="106"/>
      <c r="H165" s="74"/>
      <c r="I165" s="74"/>
      <c r="J165" s="74"/>
      <c r="K165" s="74"/>
      <c r="L165" s="74"/>
      <c r="M165" s="74"/>
      <c r="N165" s="75"/>
      <c r="O165" s="105"/>
      <c r="P165" s="77"/>
      <c r="Q165" s="73"/>
      <c r="R165" s="234"/>
      <c r="S165" s="216"/>
      <c r="T165" s="216"/>
      <c r="U165" s="141">
        <f t="shared" si="89"/>
        <v>0</v>
      </c>
      <c r="V165" s="198" t="str">
        <f t="shared" si="90"/>
        <v>2. 一般管理口座の口座名義人用ユーザID</v>
      </c>
      <c r="W165" s="197"/>
      <c r="X165" s="141" t="str">
        <f t="shared" si="91"/>
        <v>シングル</v>
      </c>
      <c r="Y165" s="141">
        <f t="shared" ref="Y165:Y222" si="96">IF(U165="",Y164,U165)</f>
        <v>0</v>
      </c>
      <c r="Z165" s="141">
        <f t="shared" ref="Z165:Z222" si="97">IFERROR(LEFT(V165,1)*1,"")</f>
        <v>2</v>
      </c>
      <c r="AA165" s="141" t="str">
        <f t="shared" si="92"/>
        <v>Q24</v>
      </c>
      <c r="AB165" s="141" t="str">
        <f t="shared" si="88"/>
        <v>東京都が管理する「総量削減義務と排出量取引システム」にログインする頻度をID別で教えてください</v>
      </c>
      <c r="AC165" s="141" t="str">
        <f t="shared" si="93"/>
        <v>一般管理口座の口座名義人用ユーザID</v>
      </c>
      <c r="AD165" s="141" t="str">
        <f t="shared" si="94"/>
        <v>24</v>
      </c>
      <c r="AE165" s="198">
        <f t="shared" si="95"/>
        <v>0</v>
      </c>
      <c r="AF165" s="218"/>
      <c r="AG165" s="219"/>
      <c r="AH165" s="219"/>
      <c r="AI165" s="219"/>
      <c r="AJ165" s="219"/>
      <c r="AK165" s="238"/>
    </row>
    <row r="166" spans="1:37" s="15" customFormat="1" ht="24.95" customHeight="1" x14ac:dyDescent="0.4">
      <c r="A166" s="14">
        <v>0</v>
      </c>
      <c r="B166" s="73"/>
      <c r="C166" s="104" t="s">
        <v>47</v>
      </c>
      <c r="D166" s="76"/>
      <c r="E166" s="76"/>
      <c r="F166" s="76"/>
      <c r="G166" s="106"/>
      <c r="H166" s="74"/>
      <c r="I166" s="74"/>
      <c r="J166" s="74"/>
      <c r="K166" s="74"/>
      <c r="L166" s="74"/>
      <c r="M166" s="74"/>
      <c r="N166" s="75"/>
      <c r="O166" s="105"/>
      <c r="P166" s="77"/>
      <c r="Q166" s="73"/>
      <c r="R166" s="234"/>
      <c r="S166" s="216"/>
      <c r="T166" s="216"/>
      <c r="U166" s="141">
        <f t="shared" si="89"/>
        <v>0</v>
      </c>
      <c r="V166" s="198" t="str">
        <f t="shared" si="90"/>
        <v>3. 指定管理口座の連絡先担当者用ユーザID</v>
      </c>
      <c r="W166" s="197"/>
      <c r="X166" s="141" t="str">
        <f t="shared" si="91"/>
        <v>シングル</v>
      </c>
      <c r="Y166" s="141">
        <f t="shared" si="96"/>
        <v>0</v>
      </c>
      <c r="Z166" s="141">
        <f t="shared" si="97"/>
        <v>3</v>
      </c>
      <c r="AA166" s="141" t="str">
        <f t="shared" si="92"/>
        <v>Q24</v>
      </c>
      <c r="AB166" s="141" t="str">
        <f t="shared" si="88"/>
        <v>東京都が管理する「総量削減義務と排出量取引システム」にログインする頻度をID別で教えてください</v>
      </c>
      <c r="AC166" s="141" t="str">
        <f t="shared" si="93"/>
        <v>指定管理口座の連絡先担当者用ユーザID</v>
      </c>
      <c r="AD166" s="141" t="str">
        <f t="shared" si="94"/>
        <v>24</v>
      </c>
      <c r="AE166" s="198">
        <f t="shared" si="95"/>
        <v>0</v>
      </c>
      <c r="AF166" s="218"/>
      <c r="AG166" s="219"/>
      <c r="AH166" s="219"/>
      <c r="AI166" s="219"/>
      <c r="AJ166" s="219"/>
      <c r="AK166" s="238"/>
    </row>
    <row r="167" spans="1:37" s="15" customFormat="1" ht="24.95" customHeight="1" x14ac:dyDescent="0.4">
      <c r="A167" s="14">
        <v>0</v>
      </c>
      <c r="B167" s="73"/>
      <c r="C167" s="104" t="s">
        <v>48</v>
      </c>
      <c r="D167" s="76"/>
      <c r="E167" s="76"/>
      <c r="F167" s="76"/>
      <c r="G167" s="106"/>
      <c r="H167" s="74"/>
      <c r="I167" s="74"/>
      <c r="J167" s="74"/>
      <c r="K167" s="74"/>
      <c r="L167" s="74"/>
      <c r="M167" s="74"/>
      <c r="N167" s="75"/>
      <c r="O167" s="105"/>
      <c r="P167" s="77"/>
      <c r="Q167" s="73"/>
      <c r="R167" s="234"/>
      <c r="S167" s="216"/>
      <c r="T167" s="216"/>
      <c r="U167" s="141">
        <f t="shared" si="89"/>
        <v>0</v>
      </c>
      <c r="V167" s="198" t="str">
        <f t="shared" si="90"/>
        <v>4. 一般管理口座の連絡先担当者用ユーザID</v>
      </c>
      <c r="W167" s="197"/>
      <c r="X167" s="141" t="str">
        <f t="shared" si="91"/>
        <v>シングル</v>
      </c>
      <c r="Y167" s="141">
        <f t="shared" si="96"/>
        <v>0</v>
      </c>
      <c r="Z167" s="141">
        <f t="shared" si="97"/>
        <v>4</v>
      </c>
      <c r="AA167" s="141" t="str">
        <f t="shared" si="92"/>
        <v>Q24</v>
      </c>
      <c r="AB167" s="141" t="str">
        <f t="shared" si="88"/>
        <v>東京都が管理する「総量削減義務と排出量取引システム」にログインする頻度をID別で教えてください</v>
      </c>
      <c r="AC167" s="141" t="str">
        <f t="shared" si="93"/>
        <v>一般管理口座の連絡先担当者用ユーザID</v>
      </c>
      <c r="AD167" s="141" t="str">
        <f t="shared" si="94"/>
        <v>24</v>
      </c>
      <c r="AE167" s="198">
        <f t="shared" si="95"/>
        <v>0</v>
      </c>
      <c r="AF167" s="218"/>
      <c r="AG167" s="219"/>
      <c r="AH167" s="219"/>
      <c r="AI167" s="219"/>
      <c r="AJ167" s="219"/>
      <c r="AK167" s="238"/>
    </row>
    <row r="168" spans="1:37" s="15" customFormat="1" ht="24.95" customHeight="1" x14ac:dyDescent="0.4">
      <c r="A168" s="14">
        <v>0</v>
      </c>
      <c r="B168" s="73"/>
      <c r="C168" s="104" t="s">
        <v>49</v>
      </c>
      <c r="D168" s="76"/>
      <c r="E168" s="76"/>
      <c r="F168" s="76"/>
      <c r="G168" s="106"/>
      <c r="H168" s="74"/>
      <c r="I168" s="74"/>
      <c r="J168" s="74"/>
      <c r="K168" s="74"/>
      <c r="L168" s="74"/>
      <c r="M168" s="107"/>
      <c r="N168" s="75"/>
      <c r="O168" s="105"/>
      <c r="P168" s="77"/>
      <c r="Q168" s="73"/>
      <c r="R168" s="234"/>
      <c r="S168" s="216"/>
      <c r="T168" s="216"/>
      <c r="U168" s="141">
        <f t="shared" si="89"/>
        <v>0</v>
      </c>
      <c r="V168" s="198" t="str">
        <f t="shared" si="90"/>
        <v>5. 事業所連絡先担当者用ユーザID</v>
      </c>
      <c r="W168" s="197"/>
      <c r="X168" s="141" t="str">
        <f t="shared" si="91"/>
        <v>シングル</v>
      </c>
      <c r="Y168" s="141">
        <f t="shared" si="96"/>
        <v>0</v>
      </c>
      <c r="Z168" s="141">
        <f>IFERROR(LEFT(V168,1)*1,"")</f>
        <v>5</v>
      </c>
      <c r="AA168" s="141" t="str">
        <f t="shared" si="92"/>
        <v>Q24</v>
      </c>
      <c r="AB168" s="141" t="str">
        <f t="shared" si="88"/>
        <v>東京都が管理する「総量削減義務と排出量取引システム」にログインする頻度をID別で教えてください</v>
      </c>
      <c r="AC168" s="141" t="str">
        <f t="shared" si="93"/>
        <v>事業所連絡先担当者用ユーザID</v>
      </c>
      <c r="AD168" s="141" t="str">
        <f t="shared" si="94"/>
        <v>24</v>
      </c>
      <c r="AE168" s="198">
        <f t="shared" si="95"/>
        <v>0</v>
      </c>
      <c r="AF168" s="218"/>
      <c r="AG168" s="219"/>
      <c r="AH168" s="219"/>
      <c r="AI168" s="219"/>
      <c r="AJ168" s="219"/>
      <c r="AK168" s="238"/>
    </row>
    <row r="169" spans="1:37" s="15" customFormat="1" ht="34.5" customHeight="1" x14ac:dyDescent="0.4">
      <c r="A169" s="14">
        <v>0</v>
      </c>
      <c r="B169" s="73"/>
      <c r="C169" s="281" t="s">
        <v>342</v>
      </c>
      <c r="D169" s="282"/>
      <c r="E169" s="282"/>
      <c r="F169" s="282"/>
      <c r="G169" s="283"/>
      <c r="H169" s="74"/>
      <c r="I169" s="74"/>
      <c r="J169" s="74"/>
      <c r="K169" s="74"/>
      <c r="L169" s="104"/>
      <c r="M169" s="74"/>
      <c r="N169" s="108"/>
      <c r="O169" s="279"/>
      <c r="P169" s="280"/>
      <c r="Q169" s="73"/>
      <c r="R169" s="234"/>
      <c r="S169" s="216"/>
      <c r="T169" s="216"/>
      <c r="U169" s="141">
        <f t="shared" si="89"/>
        <v>0</v>
      </c>
      <c r="V169" s="198" t="str">
        <f t="shared" si="90"/>
        <v>1～5のIDを「保有しているか分からない」場合に回答【任意回答】
6. IDの違いを意識していないがログインしている</v>
      </c>
      <c r="W169" s="197"/>
      <c r="X169" s="141" t="str">
        <f t="shared" si="91"/>
        <v>シングル</v>
      </c>
      <c r="Y169" s="141">
        <f t="shared" si="96"/>
        <v>0</v>
      </c>
      <c r="Z169" s="198">
        <v>6</v>
      </c>
      <c r="AA169" s="141" t="str">
        <f t="shared" si="92"/>
        <v>Q24</v>
      </c>
      <c r="AB169" s="141" t="str">
        <f t="shared" si="88"/>
        <v>東京都が管理する「総量削減義務と排出量取引システム」にログインする頻度をID別で教えてください</v>
      </c>
      <c r="AC169" s="141" t="str">
        <f t="shared" si="93"/>
        <v>のIDを「保有しているか分からない」場合に回答【任意回答】
6. IDの違いを意識していないがログインしている</v>
      </c>
      <c r="AD169" s="141" t="str">
        <f t="shared" si="94"/>
        <v>24</v>
      </c>
      <c r="AE169" s="198">
        <f t="shared" si="95"/>
        <v>0</v>
      </c>
      <c r="AF169" s="218"/>
      <c r="AG169" s="219"/>
      <c r="AH169" s="219"/>
      <c r="AI169" s="219"/>
      <c r="AJ169" s="219"/>
      <c r="AK169" s="238"/>
    </row>
    <row r="170" spans="1:37" ht="5.0999999999999996" customHeight="1" x14ac:dyDescent="0.4">
      <c r="U170" s="141" t="str">
        <f t="shared" si="79"/>
        <v/>
      </c>
      <c r="V170" s="141">
        <f>IF(S170="",E170,"")</f>
        <v>0</v>
      </c>
      <c r="X170" s="141" t="str">
        <f t="shared" si="91"/>
        <v>シングル</v>
      </c>
      <c r="Y170" s="141">
        <f t="shared" si="96"/>
        <v>0</v>
      </c>
      <c r="Z170" s="141">
        <f>IFERROR(LEFT(V170,1)*1,"")</f>
        <v>0</v>
      </c>
      <c r="AA170" s="141" t="str">
        <f t="shared" si="92"/>
        <v>Q24</v>
      </c>
      <c r="AB170" s="141" t="str">
        <f t="shared" si="88"/>
        <v>東京都が管理する「総量削減義務と排出量取引システム」にログインする頻度をID別で教えてください</v>
      </c>
      <c r="AC170" s="141" t="str">
        <f t="shared" si="93"/>
        <v/>
      </c>
      <c r="AD170" s="141" t="str">
        <f t="shared" si="94"/>
        <v>24</v>
      </c>
      <c r="AE170" s="141">
        <f>IF(Y170=TRUE,1,IF(AND(X170="シングル",Y170=Z170),1,0))</f>
        <v>1</v>
      </c>
      <c r="AF170" s="206"/>
      <c r="AG170" s="196"/>
    </row>
    <row r="171" spans="1:37" x14ac:dyDescent="0.4">
      <c r="U171" s="141" t="str">
        <f t="shared" si="79"/>
        <v/>
      </c>
      <c r="V171" s="141">
        <f>IF(S171="",E171,"")</f>
        <v>0</v>
      </c>
      <c r="X171" s="141" t="str">
        <f>IF(IF(U171="","",IF(OR(U171=TRUE,U171=FALSE),"マルチ","シングル"))="",X170,IF(U171="","",IF(OR(U171=TRUE,U171=FALSE),"マルチ","シングル")))</f>
        <v>シングル</v>
      </c>
      <c r="Y171" s="141">
        <f>IF(U171="",Y170,U171)</f>
        <v>0</v>
      </c>
      <c r="Z171" s="141">
        <f>IFERROR(LEFT(V171,1)*1,"")</f>
        <v>0</v>
      </c>
      <c r="AA171" s="141" t="str">
        <f>IF(T171="",AA170,T171)</f>
        <v>Q24</v>
      </c>
      <c r="AB171" s="141" t="str">
        <f t="shared" si="88"/>
        <v>東京都が管理する「総量削減義務と排出量取引システム」にログインする頻度をID別で教えてください</v>
      </c>
      <c r="AC171" s="141" t="str">
        <f>IF(OR(V171=0,V171=""),"",RIGHT(V171,LEN(V171)-3))</f>
        <v/>
      </c>
      <c r="AD171" s="141" t="str">
        <f>RIGHT(AA171,(LEN(AA171)-FIND("Q",AA171,1)))</f>
        <v>24</v>
      </c>
      <c r="AE171" s="141">
        <f>IF(Y171=TRUE,1,IF(AND(X171="シングル",Y171=Z171),1,0))</f>
        <v>1</v>
      </c>
      <c r="AF171" s="206"/>
      <c r="AG171" s="196"/>
    </row>
    <row r="172" spans="1:37" ht="18.75" customHeight="1" x14ac:dyDescent="0.4">
      <c r="C172" s="126" t="s">
        <v>338</v>
      </c>
      <c r="D172" s="30"/>
      <c r="E172" s="31" t="s">
        <v>53</v>
      </c>
      <c r="F172" s="31"/>
      <c r="G172" s="31"/>
      <c r="H172" s="31"/>
      <c r="I172" s="31"/>
      <c r="J172" s="31"/>
      <c r="K172" s="31"/>
      <c r="L172" s="31"/>
      <c r="M172" s="31"/>
      <c r="N172" s="32"/>
      <c r="O172" s="31"/>
      <c r="S172" s="197" t="str">
        <f>C172</f>
        <v>Q25･26</v>
      </c>
      <c r="T172" s="197" t="str">
        <f>S172</f>
        <v>Q25･26</v>
      </c>
      <c r="U172" s="141" t="str">
        <f t="shared" si="79"/>
        <v/>
      </c>
      <c r="V172" s="141" t="str">
        <f>IF(S172="",E172,"")</f>
        <v/>
      </c>
      <c r="X172" s="141" t="str">
        <f>IF(IF(U172="","",IF(OR(U172=TRUE,U172=FALSE),"マルチ","シングル"))="",X171,IF(U172="","",IF(OR(U172=TRUE,U172=FALSE),"マルチ","シングル")))</f>
        <v>シングル</v>
      </c>
      <c r="Y172" s="141">
        <f>IF(U172="",Y171,U172)</f>
        <v>0</v>
      </c>
      <c r="Z172" s="141" t="str">
        <f>IFERROR(LEFT(V172,1)*1,"")</f>
        <v/>
      </c>
      <c r="AA172" s="141" t="str">
        <f>IF(T172="",AA171,T172)</f>
        <v>Q25･26</v>
      </c>
      <c r="AB172" s="141" t="str">
        <f t="shared" si="88"/>
        <v>東京都 総量削減義務と排出量取引システムの電子化等（手続きの簡素化の観点）に特に必要と思うものをお答えください</v>
      </c>
      <c r="AC172" s="141" t="str">
        <f>IF(OR(V172=0,V172=""),"",RIGHT(V172,LEN(V172)-3))</f>
        <v/>
      </c>
      <c r="AD172" s="141" t="str">
        <f>RIGHT(AA172,(LEN(AA172)-FIND("Q",AA172,1)))</f>
        <v>25･26</v>
      </c>
      <c r="AE172" s="141">
        <f>IF(Y172=TRUE,1,IF(AND(X172="シングル",Y172=Z172),1,0))</f>
        <v>0</v>
      </c>
      <c r="AF172" s="206"/>
      <c r="AG172" s="196"/>
    </row>
    <row r="173" spans="1:37" ht="18.75" customHeight="1" x14ac:dyDescent="0.4">
      <c r="E173" s="31" t="s">
        <v>98</v>
      </c>
      <c r="U173" s="141" t="str">
        <f t="shared" si="79"/>
        <v/>
      </c>
      <c r="V173" s="141" t="str">
        <f t="shared" ref="V173:V222" si="98">IF(S173="",E173,"")</f>
        <v>（当てはまるものすべて選択してください。）</v>
      </c>
      <c r="W173" s="197"/>
      <c r="X173" s="141" t="str">
        <f t="shared" si="91"/>
        <v>シングル</v>
      </c>
      <c r="Y173" s="141">
        <f t="shared" si="96"/>
        <v>0</v>
      </c>
      <c r="Z173" s="141" t="str">
        <f t="shared" si="97"/>
        <v/>
      </c>
      <c r="AA173" s="141" t="str">
        <f t="shared" si="92"/>
        <v>Q25･26</v>
      </c>
      <c r="AB173" s="141" t="str">
        <f t="shared" si="88"/>
        <v>東京都 総量削減義務と排出量取引システムの電子化等（手続きの簡素化の観点）に特に必要と思うものをお答えください</v>
      </c>
      <c r="AC173" s="141" t="str">
        <f t="shared" si="93"/>
        <v>はまるものすべて選択してください。）</v>
      </c>
      <c r="AD173" s="141" t="str">
        <f t="shared" si="94"/>
        <v>25･26</v>
      </c>
      <c r="AE173" s="141">
        <f t="shared" ref="AE173:AE222" si="99">IF(Y173=TRUE,1,IF(AND(X173="シングル",Y173=Z173),1,0))</f>
        <v>0</v>
      </c>
      <c r="AF173" s="206"/>
      <c r="AG173" s="196"/>
    </row>
    <row r="174" spans="1:37" ht="3" customHeight="1" x14ac:dyDescent="0.4">
      <c r="C174" s="33"/>
      <c r="D174" s="34"/>
      <c r="E174" s="58"/>
      <c r="F174" s="58"/>
      <c r="G174" s="58"/>
      <c r="H174" s="58"/>
      <c r="I174" s="58"/>
      <c r="J174" s="59"/>
      <c r="K174" s="59"/>
      <c r="L174" s="59"/>
      <c r="M174" s="60"/>
      <c r="N174" s="59"/>
      <c r="O174" s="59"/>
      <c r="P174" s="36"/>
      <c r="Q174" s="19"/>
      <c r="U174" s="141" t="str">
        <f t="shared" si="79"/>
        <v/>
      </c>
      <c r="V174" s="141">
        <f t="shared" si="98"/>
        <v>0</v>
      </c>
      <c r="W174" s="197"/>
      <c r="X174" s="141" t="str">
        <f t="shared" si="91"/>
        <v>シングル</v>
      </c>
      <c r="Y174" s="141">
        <f t="shared" si="96"/>
        <v>0</v>
      </c>
      <c r="Z174" s="141">
        <f t="shared" si="97"/>
        <v>0</v>
      </c>
      <c r="AA174" s="141" t="str">
        <f t="shared" si="92"/>
        <v>Q25･26</v>
      </c>
      <c r="AB174" s="141" t="str">
        <f t="shared" si="88"/>
        <v>東京都 総量削減義務と排出量取引システムの電子化等（手続きの簡素化の観点）に特に必要と思うものをお答えください</v>
      </c>
      <c r="AC174" s="141" t="str">
        <f t="shared" si="93"/>
        <v/>
      </c>
      <c r="AD174" s="141" t="str">
        <f t="shared" si="94"/>
        <v>25･26</v>
      </c>
      <c r="AE174" s="141">
        <f t="shared" si="99"/>
        <v>1</v>
      </c>
      <c r="AF174" s="206"/>
      <c r="AG174" s="196"/>
    </row>
    <row r="175" spans="1:37" ht="23.1" customHeight="1" x14ac:dyDescent="0.4">
      <c r="C175" s="269" t="s">
        <v>331</v>
      </c>
      <c r="D175" s="270"/>
      <c r="E175" s="270"/>
      <c r="F175" s="270"/>
      <c r="G175" s="270"/>
      <c r="H175" s="270"/>
      <c r="I175" s="270"/>
      <c r="J175" s="270"/>
      <c r="K175" s="270"/>
      <c r="L175" s="270"/>
      <c r="M175" s="62"/>
      <c r="N175" s="271" t="s">
        <v>343</v>
      </c>
      <c r="O175" s="271"/>
      <c r="P175" s="39"/>
      <c r="Q175" s="19"/>
      <c r="U175" s="141" t="str">
        <f t="shared" si="79"/>
        <v/>
      </c>
      <c r="V175" s="141">
        <f t="shared" si="98"/>
        <v>0</v>
      </c>
      <c r="W175" s="197"/>
      <c r="X175" s="141" t="str">
        <f t="shared" si="91"/>
        <v>シングル</v>
      </c>
      <c r="Y175" s="141">
        <f t="shared" si="96"/>
        <v>0</v>
      </c>
      <c r="Z175" s="141">
        <f t="shared" si="97"/>
        <v>0</v>
      </c>
      <c r="AA175" s="141" t="str">
        <f t="shared" si="92"/>
        <v>Q25･26</v>
      </c>
      <c r="AB175" s="141" t="str">
        <f t="shared" si="88"/>
        <v>東京都 総量削減義務と排出量取引システムの電子化等（手続きの簡素化の観点）に特に必要と思うものをお答えください</v>
      </c>
      <c r="AC175" s="141" t="str">
        <f t="shared" si="93"/>
        <v/>
      </c>
      <c r="AD175" s="141" t="str">
        <f t="shared" si="94"/>
        <v>25･26</v>
      </c>
      <c r="AE175" s="141">
        <f t="shared" si="99"/>
        <v>1</v>
      </c>
      <c r="AF175" s="206"/>
      <c r="AG175" s="196"/>
    </row>
    <row r="176" spans="1:37" ht="23.1" customHeight="1" x14ac:dyDescent="0.4">
      <c r="C176" s="269"/>
      <c r="D176" s="270"/>
      <c r="E176" s="270"/>
      <c r="F176" s="270"/>
      <c r="G176" s="270"/>
      <c r="H176" s="270"/>
      <c r="I176" s="270"/>
      <c r="J176" s="270"/>
      <c r="K176" s="270"/>
      <c r="L176" s="270"/>
      <c r="M176" s="62"/>
      <c r="N176" s="271"/>
      <c r="O176" s="271"/>
      <c r="P176" s="39"/>
      <c r="Q176" s="19"/>
      <c r="U176" s="141" t="str">
        <f t="shared" si="79"/>
        <v/>
      </c>
      <c r="V176" s="141">
        <f t="shared" si="98"/>
        <v>0</v>
      </c>
      <c r="W176" s="197"/>
      <c r="X176" s="141" t="str">
        <f t="shared" si="91"/>
        <v>シングル</v>
      </c>
      <c r="Y176" s="141">
        <f t="shared" si="96"/>
        <v>0</v>
      </c>
      <c r="Z176" s="141">
        <f t="shared" si="97"/>
        <v>0</v>
      </c>
      <c r="AA176" s="141" t="str">
        <f t="shared" si="92"/>
        <v>Q25･26</v>
      </c>
      <c r="AB176" s="141" t="str">
        <f t="shared" si="88"/>
        <v>東京都 総量削減義務と排出量取引システムの電子化等（手続きの簡素化の観点）に特に必要と思うものをお答えください</v>
      </c>
      <c r="AC176" s="141" t="str">
        <f t="shared" si="93"/>
        <v/>
      </c>
      <c r="AD176" s="141" t="str">
        <f t="shared" si="94"/>
        <v>25･26</v>
      </c>
      <c r="AE176" s="141">
        <f t="shared" si="99"/>
        <v>1</v>
      </c>
      <c r="AF176" s="206"/>
      <c r="AG176" s="196"/>
    </row>
    <row r="177" spans="1:37" ht="3" customHeight="1" x14ac:dyDescent="0.4">
      <c r="C177" s="51"/>
      <c r="E177" s="64"/>
      <c r="F177" s="64"/>
      <c r="G177" s="64"/>
      <c r="H177" s="64"/>
      <c r="I177" s="64"/>
      <c r="J177" s="65"/>
      <c r="K177" s="80"/>
      <c r="L177" s="80"/>
      <c r="M177" s="66"/>
      <c r="N177" s="96"/>
      <c r="O177" s="96"/>
      <c r="P177" s="39"/>
      <c r="Q177" s="19"/>
      <c r="U177" s="141" t="str">
        <f t="shared" si="79"/>
        <v/>
      </c>
      <c r="V177" s="141">
        <f t="shared" si="98"/>
        <v>0</v>
      </c>
      <c r="W177" s="197"/>
      <c r="X177" s="141" t="str">
        <f t="shared" si="91"/>
        <v>シングル</v>
      </c>
      <c r="Y177" s="141">
        <f t="shared" si="96"/>
        <v>0</v>
      </c>
      <c r="Z177" s="141">
        <f t="shared" si="97"/>
        <v>0</v>
      </c>
      <c r="AA177" s="141" t="str">
        <f t="shared" si="92"/>
        <v>Q25･26</v>
      </c>
      <c r="AB177" s="141" t="str">
        <f t="shared" si="88"/>
        <v>東京都 総量削減義務と排出量取引システムの電子化等（手続きの簡素化の観点）に特に必要と思うものをお答えください</v>
      </c>
      <c r="AC177" s="141" t="str">
        <f t="shared" si="93"/>
        <v/>
      </c>
      <c r="AD177" s="141" t="str">
        <f t="shared" si="94"/>
        <v>25･26</v>
      </c>
      <c r="AE177" s="141">
        <f t="shared" si="99"/>
        <v>1</v>
      </c>
      <c r="AF177" s="196"/>
      <c r="AG177" s="196"/>
    </row>
    <row r="178" spans="1:37" ht="18" customHeight="1" x14ac:dyDescent="0.4">
      <c r="A178" s="11" t="b">
        <v>0</v>
      </c>
      <c r="C178" s="51"/>
      <c r="E178" s="243" t="s">
        <v>56</v>
      </c>
      <c r="F178" s="243"/>
      <c r="G178" s="243"/>
      <c r="H178" s="243"/>
      <c r="I178" s="243"/>
      <c r="J178" s="243"/>
      <c r="K178" s="243"/>
      <c r="L178" s="243"/>
      <c r="M178" s="81"/>
      <c r="N178" s="99"/>
      <c r="O178" s="95" t="s">
        <v>60</v>
      </c>
      <c r="P178" s="39"/>
      <c r="Q178" s="19"/>
      <c r="U178" s="141" t="b">
        <f t="shared" si="79"/>
        <v>0</v>
      </c>
      <c r="V178" s="141" t="str">
        <f t="shared" si="98"/>
        <v>1. 各種紙申請に係る代表者印の省略</v>
      </c>
      <c r="W178" s="197"/>
      <c r="X178" s="141" t="str">
        <f t="shared" si="91"/>
        <v>マルチ</v>
      </c>
      <c r="Y178" s="141" t="b">
        <f t="shared" si="96"/>
        <v>0</v>
      </c>
      <c r="Z178" s="141">
        <f t="shared" si="97"/>
        <v>1</v>
      </c>
      <c r="AA178" s="141" t="str">
        <f t="shared" si="92"/>
        <v>Q25･26</v>
      </c>
      <c r="AB178" s="141" t="str">
        <f t="shared" si="88"/>
        <v>東京都 総量削減義務と排出量取引システムの電子化等（手続きの簡素化の観点）に特に必要と思うものをお答えください</v>
      </c>
      <c r="AC178" s="141" t="str">
        <f t="shared" si="93"/>
        <v>各種紙申請に係る代表者印の省略</v>
      </c>
      <c r="AD178" s="141" t="str">
        <f t="shared" si="94"/>
        <v>25･26</v>
      </c>
      <c r="AE178" s="141">
        <f t="shared" si="99"/>
        <v>0</v>
      </c>
      <c r="AF178" s="196"/>
      <c r="AG178" s="204">
        <f>N178</f>
        <v>0</v>
      </c>
    </row>
    <row r="179" spans="1:37" ht="3" customHeight="1" x14ac:dyDescent="0.4">
      <c r="C179" s="51"/>
      <c r="E179" s="64"/>
      <c r="F179" s="64"/>
      <c r="G179" s="64"/>
      <c r="H179" s="64"/>
      <c r="I179" s="64"/>
      <c r="J179" s="65"/>
      <c r="K179" s="80"/>
      <c r="L179" s="80"/>
      <c r="M179" s="66"/>
      <c r="N179" s="96"/>
      <c r="O179" s="96"/>
      <c r="P179" s="39"/>
      <c r="Q179" s="19"/>
      <c r="U179" s="141" t="str">
        <f t="shared" si="79"/>
        <v/>
      </c>
      <c r="V179" s="141">
        <f t="shared" si="98"/>
        <v>0</v>
      </c>
      <c r="W179" s="197"/>
      <c r="X179" s="141" t="str">
        <f t="shared" si="91"/>
        <v>マルチ</v>
      </c>
      <c r="Y179" s="141" t="b">
        <f t="shared" si="96"/>
        <v>0</v>
      </c>
      <c r="Z179" s="141">
        <f t="shared" si="97"/>
        <v>0</v>
      </c>
      <c r="AA179" s="141" t="str">
        <f t="shared" si="92"/>
        <v>Q25･26</v>
      </c>
      <c r="AB179" s="141" t="str">
        <f t="shared" si="88"/>
        <v>東京都 総量削減義務と排出量取引システムの電子化等（手続きの簡素化の観点）に特に必要と思うものをお答えください</v>
      </c>
      <c r="AC179" s="141" t="str">
        <f t="shared" si="93"/>
        <v/>
      </c>
      <c r="AD179" s="141" t="str">
        <f t="shared" si="94"/>
        <v>25･26</v>
      </c>
      <c r="AE179" s="141">
        <f t="shared" si="99"/>
        <v>0</v>
      </c>
      <c r="AF179" s="196"/>
      <c r="AG179" s="206"/>
    </row>
    <row r="180" spans="1:37" ht="18" customHeight="1" x14ac:dyDescent="0.4">
      <c r="A180" s="11" t="b">
        <v>0</v>
      </c>
      <c r="C180" s="51"/>
      <c r="E180" s="243" t="s">
        <v>55</v>
      </c>
      <c r="F180" s="243"/>
      <c r="G180" s="243"/>
      <c r="H180" s="243"/>
      <c r="I180" s="243"/>
      <c r="J180" s="243"/>
      <c r="K180" s="243"/>
      <c r="L180" s="243"/>
      <c r="M180" s="66"/>
      <c r="N180" s="99"/>
      <c r="O180" s="95" t="s">
        <v>60</v>
      </c>
      <c r="P180" s="39"/>
      <c r="Q180" s="19"/>
      <c r="U180" s="141" t="b">
        <f t="shared" si="79"/>
        <v>0</v>
      </c>
      <c r="V180" s="141" t="str">
        <f t="shared" si="98"/>
        <v>2. 紙による申請の電子化※</v>
      </c>
      <c r="W180" s="197"/>
      <c r="X180" s="141" t="str">
        <f t="shared" si="91"/>
        <v>マルチ</v>
      </c>
      <c r="Y180" s="141" t="b">
        <f t="shared" si="96"/>
        <v>0</v>
      </c>
      <c r="Z180" s="141">
        <f t="shared" si="97"/>
        <v>2</v>
      </c>
      <c r="AA180" s="141" t="str">
        <f t="shared" si="92"/>
        <v>Q25･26</v>
      </c>
      <c r="AB180" s="141" t="str">
        <f t="shared" si="88"/>
        <v>東京都 総量削減義務と排出量取引システムの電子化等（手続きの簡素化の観点）に特に必要と思うものをお答えください</v>
      </c>
      <c r="AC180" s="141" t="str">
        <f t="shared" si="93"/>
        <v>紙による申請の電子化※</v>
      </c>
      <c r="AD180" s="141" t="str">
        <f t="shared" si="94"/>
        <v>25･26</v>
      </c>
      <c r="AE180" s="141">
        <f t="shared" si="99"/>
        <v>0</v>
      </c>
      <c r="AF180" s="196"/>
      <c r="AG180" s="204">
        <f>N180</f>
        <v>0</v>
      </c>
    </row>
    <row r="181" spans="1:37" ht="3" customHeight="1" x14ac:dyDescent="0.4">
      <c r="C181" s="51"/>
      <c r="E181" s="64"/>
      <c r="F181" s="64"/>
      <c r="G181" s="64"/>
      <c r="H181" s="64"/>
      <c r="I181" s="64"/>
      <c r="J181" s="65"/>
      <c r="K181" s="80"/>
      <c r="L181" s="80"/>
      <c r="M181" s="66"/>
      <c r="N181" s="94"/>
      <c r="O181" s="94"/>
      <c r="P181" s="39"/>
      <c r="Q181" s="19"/>
      <c r="U181" s="141" t="str">
        <f t="shared" si="79"/>
        <v/>
      </c>
      <c r="V181" s="141">
        <f t="shared" si="98"/>
        <v>0</v>
      </c>
      <c r="W181" s="197"/>
      <c r="X181" s="141" t="str">
        <f t="shared" si="91"/>
        <v>マルチ</v>
      </c>
      <c r="Y181" s="141" t="b">
        <f t="shared" si="96"/>
        <v>0</v>
      </c>
      <c r="Z181" s="141">
        <f t="shared" si="97"/>
        <v>0</v>
      </c>
      <c r="AA181" s="141" t="str">
        <f t="shared" si="92"/>
        <v>Q25･26</v>
      </c>
      <c r="AB181" s="141" t="str">
        <f t="shared" si="88"/>
        <v>東京都 総量削減義務と排出量取引システムの電子化等（手続きの簡素化の観点）に特に必要と思うものをお答えください</v>
      </c>
      <c r="AC181" s="141" t="str">
        <f t="shared" si="93"/>
        <v/>
      </c>
      <c r="AD181" s="141" t="str">
        <f t="shared" si="94"/>
        <v>25･26</v>
      </c>
      <c r="AE181" s="141">
        <f t="shared" si="99"/>
        <v>0</v>
      </c>
      <c r="AF181" s="196"/>
      <c r="AG181" s="206"/>
    </row>
    <row r="182" spans="1:37" ht="32.1" customHeight="1" x14ac:dyDescent="0.4">
      <c r="A182" s="11" t="b">
        <v>0</v>
      </c>
      <c r="C182" s="51"/>
      <c r="E182" s="264" t="s">
        <v>179</v>
      </c>
      <c r="F182" s="264"/>
      <c r="G182" s="264"/>
      <c r="H182" s="264"/>
      <c r="I182" s="264"/>
      <c r="J182" s="264"/>
      <c r="K182" s="264"/>
      <c r="L182" s="264"/>
      <c r="M182" s="66"/>
      <c r="N182" s="99"/>
      <c r="O182" s="95" t="s">
        <v>60</v>
      </c>
      <c r="P182" s="39"/>
      <c r="Q182" s="19"/>
      <c r="U182" s="141" t="b">
        <f t="shared" si="79"/>
        <v>0</v>
      </c>
      <c r="V182" s="141" t="str">
        <f t="shared" si="98"/>
        <v>3. 東京都 総量削減義務と排出量取引システム上の連絡先担当者の変更を自らシステム上で変更できる機能
（現在は電子メールによるご連絡を受けてからの変更）</v>
      </c>
      <c r="W182" s="197"/>
      <c r="X182" s="141" t="str">
        <f t="shared" si="91"/>
        <v>マルチ</v>
      </c>
      <c r="Y182" s="141" t="b">
        <f t="shared" si="96"/>
        <v>0</v>
      </c>
      <c r="Z182" s="141">
        <f t="shared" si="97"/>
        <v>3</v>
      </c>
      <c r="AA182" s="141" t="str">
        <f t="shared" si="92"/>
        <v>Q25･26</v>
      </c>
      <c r="AB182" s="141" t="str">
        <f t="shared" si="88"/>
        <v>東京都 総量削減義務と排出量取引システムの電子化等（手続きの簡素化の観点）に特に必要と思うものをお答えください</v>
      </c>
      <c r="AC182" s="141" t="str">
        <f t="shared" si="93"/>
        <v>東京都 総量削減義務と排出量取引システム上の連絡先担当者の変更を自らシステム上で変更できる機能
（現在は電子メールによるご連絡を受けてからの変更）</v>
      </c>
      <c r="AD182" s="141" t="str">
        <f t="shared" si="94"/>
        <v>25･26</v>
      </c>
      <c r="AE182" s="141">
        <f t="shared" si="99"/>
        <v>0</v>
      </c>
      <c r="AF182" s="196"/>
      <c r="AG182" s="204">
        <f>N182</f>
        <v>0</v>
      </c>
    </row>
    <row r="183" spans="1:37" ht="3" customHeight="1" x14ac:dyDescent="0.4">
      <c r="C183" s="51"/>
      <c r="E183" s="64"/>
      <c r="F183" s="64"/>
      <c r="G183" s="64"/>
      <c r="H183" s="64"/>
      <c r="I183" s="64"/>
      <c r="J183" s="65"/>
      <c r="K183" s="80"/>
      <c r="L183" s="80"/>
      <c r="M183" s="66"/>
      <c r="N183" s="94"/>
      <c r="O183" s="94"/>
      <c r="P183" s="39"/>
      <c r="Q183" s="19"/>
      <c r="U183" s="141" t="str">
        <f t="shared" si="79"/>
        <v/>
      </c>
      <c r="V183" s="141">
        <f t="shared" si="98"/>
        <v>0</v>
      </c>
      <c r="W183" s="197"/>
      <c r="X183" s="141" t="str">
        <f t="shared" si="91"/>
        <v>マルチ</v>
      </c>
      <c r="Y183" s="141" t="b">
        <f t="shared" si="96"/>
        <v>0</v>
      </c>
      <c r="Z183" s="141">
        <f t="shared" si="97"/>
        <v>0</v>
      </c>
      <c r="AA183" s="141" t="str">
        <f t="shared" si="92"/>
        <v>Q25･26</v>
      </c>
      <c r="AB183" s="141" t="str">
        <f t="shared" si="88"/>
        <v>東京都 総量削減義務と排出量取引システムの電子化等（手続きの簡素化の観点）に特に必要と思うものをお答えください</v>
      </c>
      <c r="AC183" s="141" t="str">
        <f t="shared" si="93"/>
        <v/>
      </c>
      <c r="AD183" s="141" t="str">
        <f t="shared" si="94"/>
        <v>25･26</v>
      </c>
      <c r="AE183" s="141">
        <f t="shared" si="99"/>
        <v>0</v>
      </c>
      <c r="AF183" s="196"/>
      <c r="AG183" s="206"/>
    </row>
    <row r="184" spans="1:37" ht="18" customHeight="1" x14ac:dyDescent="0.4">
      <c r="A184" s="11" t="b">
        <v>0</v>
      </c>
      <c r="C184" s="51"/>
      <c r="E184" s="243" t="s">
        <v>57</v>
      </c>
      <c r="F184" s="243"/>
      <c r="G184" s="243"/>
      <c r="H184" s="243"/>
      <c r="I184" s="243"/>
      <c r="J184" s="243"/>
      <c r="K184" s="243"/>
      <c r="L184" s="243"/>
      <c r="M184" s="66"/>
      <c r="N184" s="99"/>
      <c r="O184" s="95" t="s">
        <v>60</v>
      </c>
      <c r="P184" s="39"/>
      <c r="Q184" s="19"/>
      <c r="U184" s="141" t="b">
        <f t="shared" si="79"/>
        <v>0</v>
      </c>
      <c r="V184" s="141" t="str">
        <f t="shared" si="98"/>
        <v>4. 東京都 総量削減義務と排出量取引システム上のメッセージ交換の利便性向上</v>
      </c>
      <c r="W184" s="197"/>
      <c r="X184" s="141" t="str">
        <f t="shared" si="91"/>
        <v>マルチ</v>
      </c>
      <c r="Y184" s="141" t="b">
        <f t="shared" si="96"/>
        <v>0</v>
      </c>
      <c r="Z184" s="141">
        <f t="shared" si="97"/>
        <v>4</v>
      </c>
      <c r="AA184" s="141" t="str">
        <f t="shared" si="92"/>
        <v>Q25･26</v>
      </c>
      <c r="AB184" s="141" t="str">
        <f t="shared" si="88"/>
        <v>東京都 総量削減義務と排出量取引システムの電子化等（手続きの簡素化の観点）に特に必要と思うものをお答えください</v>
      </c>
      <c r="AC184" s="141" t="str">
        <f t="shared" si="93"/>
        <v>東京都 総量削減義務と排出量取引システム上のメッセージ交換の利便性向上</v>
      </c>
      <c r="AD184" s="141" t="str">
        <f t="shared" si="94"/>
        <v>25･26</v>
      </c>
      <c r="AE184" s="141">
        <f t="shared" si="99"/>
        <v>0</v>
      </c>
      <c r="AF184" s="196"/>
      <c r="AG184" s="204">
        <f>N184</f>
        <v>0</v>
      </c>
    </row>
    <row r="185" spans="1:37" ht="3" customHeight="1" x14ac:dyDescent="0.4">
      <c r="C185" s="51"/>
      <c r="E185" s="64"/>
      <c r="F185" s="64"/>
      <c r="G185" s="64"/>
      <c r="H185" s="64"/>
      <c r="I185" s="64"/>
      <c r="J185" s="65"/>
      <c r="K185" s="80"/>
      <c r="L185" s="80"/>
      <c r="M185" s="66"/>
      <c r="N185" s="94"/>
      <c r="O185" s="94"/>
      <c r="P185" s="39"/>
      <c r="Q185" s="19"/>
      <c r="U185" s="141" t="str">
        <f t="shared" si="79"/>
        <v/>
      </c>
      <c r="V185" s="141">
        <f t="shared" si="98"/>
        <v>0</v>
      </c>
      <c r="W185" s="197"/>
      <c r="X185" s="141" t="str">
        <f t="shared" si="91"/>
        <v>マルチ</v>
      </c>
      <c r="Y185" s="141" t="b">
        <f t="shared" si="96"/>
        <v>0</v>
      </c>
      <c r="Z185" s="141">
        <f t="shared" si="97"/>
        <v>0</v>
      </c>
      <c r="AA185" s="141" t="str">
        <f t="shared" si="92"/>
        <v>Q25･26</v>
      </c>
      <c r="AB185" s="141" t="str">
        <f t="shared" si="88"/>
        <v>東京都 総量削減義務と排出量取引システムの電子化等（手続きの簡素化の観点）に特に必要と思うものをお答えください</v>
      </c>
      <c r="AC185" s="141" t="str">
        <f t="shared" si="93"/>
        <v/>
      </c>
      <c r="AD185" s="141" t="str">
        <f t="shared" si="94"/>
        <v>25･26</v>
      </c>
      <c r="AE185" s="141">
        <f t="shared" si="99"/>
        <v>0</v>
      </c>
      <c r="AF185" s="196"/>
      <c r="AG185" s="206"/>
    </row>
    <row r="186" spans="1:37" ht="32.1" customHeight="1" x14ac:dyDescent="0.4">
      <c r="A186" s="11" t="b">
        <v>0</v>
      </c>
      <c r="C186" s="51"/>
      <c r="E186" s="243" t="s">
        <v>59</v>
      </c>
      <c r="F186" s="243"/>
      <c r="G186" s="243"/>
      <c r="H186" s="243"/>
      <c r="I186" s="243"/>
      <c r="J186" s="243"/>
      <c r="K186" s="243"/>
      <c r="L186" s="243"/>
      <c r="M186" s="66"/>
      <c r="N186" s="99"/>
      <c r="O186" s="95" t="s">
        <v>60</v>
      </c>
      <c r="P186" s="39"/>
      <c r="Q186" s="19"/>
      <c r="U186" s="141" t="b">
        <f t="shared" si="79"/>
        <v>0</v>
      </c>
      <c r="V186" s="141" t="str">
        <f t="shared" si="98"/>
        <v>5. クレジット販売希望事業者及びクレジット購入希望事業者の情報の充実
（現在のシステム上の「見積受付登録事業者照会」機能の充実）</v>
      </c>
      <c r="W186" s="197"/>
      <c r="X186" s="141" t="str">
        <f t="shared" si="91"/>
        <v>マルチ</v>
      </c>
      <c r="Y186" s="141" t="b">
        <f t="shared" si="96"/>
        <v>0</v>
      </c>
      <c r="Z186" s="141">
        <f t="shared" si="97"/>
        <v>5</v>
      </c>
      <c r="AA186" s="141" t="str">
        <f t="shared" si="92"/>
        <v>Q25･26</v>
      </c>
      <c r="AB186" s="141" t="str">
        <f t="shared" si="88"/>
        <v>東京都 総量削減義務と排出量取引システムの電子化等（手続きの簡素化の観点）に特に必要と思うものをお答えください</v>
      </c>
      <c r="AC186" s="141" t="str">
        <f t="shared" si="93"/>
        <v>クレジット販売希望事業者及びクレジット購入希望事業者の情報の充実
（現在のシステム上の「見積受付登録事業者照会」機能の充実）</v>
      </c>
      <c r="AD186" s="141" t="str">
        <f t="shared" si="94"/>
        <v>25･26</v>
      </c>
      <c r="AE186" s="141">
        <f t="shared" si="99"/>
        <v>0</v>
      </c>
      <c r="AF186" s="196"/>
      <c r="AG186" s="204">
        <f>N186</f>
        <v>0</v>
      </c>
    </row>
    <row r="187" spans="1:37" ht="3" customHeight="1" x14ac:dyDescent="0.4">
      <c r="C187" s="51"/>
      <c r="E187" s="64"/>
      <c r="F187" s="64"/>
      <c r="G187" s="64"/>
      <c r="H187" s="64"/>
      <c r="I187" s="64"/>
      <c r="J187" s="65"/>
      <c r="K187" s="80"/>
      <c r="L187" s="80"/>
      <c r="M187" s="66"/>
      <c r="N187" s="94"/>
      <c r="O187" s="94"/>
      <c r="P187" s="39"/>
      <c r="Q187" s="19"/>
      <c r="U187" s="141" t="str">
        <f t="shared" si="79"/>
        <v/>
      </c>
      <c r="V187" s="141">
        <f t="shared" si="98"/>
        <v>0</v>
      </c>
      <c r="W187" s="197"/>
      <c r="X187" s="141" t="str">
        <f t="shared" si="91"/>
        <v>マルチ</v>
      </c>
      <c r="Y187" s="141" t="b">
        <f t="shared" si="96"/>
        <v>0</v>
      </c>
      <c r="Z187" s="141">
        <f t="shared" si="97"/>
        <v>0</v>
      </c>
      <c r="AA187" s="141" t="str">
        <f t="shared" si="92"/>
        <v>Q25･26</v>
      </c>
      <c r="AB187" s="141" t="str">
        <f t="shared" si="88"/>
        <v>東京都 総量削減義務と排出量取引システムの電子化等（手続きの簡素化の観点）に特に必要と思うものをお答えください</v>
      </c>
      <c r="AC187" s="141" t="str">
        <f t="shared" si="93"/>
        <v/>
      </c>
      <c r="AD187" s="141" t="str">
        <f t="shared" si="94"/>
        <v>25･26</v>
      </c>
      <c r="AE187" s="141">
        <f t="shared" si="99"/>
        <v>0</v>
      </c>
      <c r="AF187" s="196"/>
      <c r="AG187" s="206"/>
    </row>
    <row r="188" spans="1:37" ht="39.950000000000003" customHeight="1" x14ac:dyDescent="0.4">
      <c r="A188" s="11" t="b">
        <v>0</v>
      </c>
      <c r="C188" s="51"/>
      <c r="E188" s="66" t="s">
        <v>58</v>
      </c>
      <c r="F188" s="272"/>
      <c r="G188" s="273"/>
      <c r="H188" s="273"/>
      <c r="I188" s="273"/>
      <c r="J188" s="273"/>
      <c r="K188" s="273"/>
      <c r="L188" s="274"/>
      <c r="M188" s="66"/>
      <c r="N188" s="99"/>
      <c r="O188" s="95" t="s">
        <v>60</v>
      </c>
      <c r="P188" s="39"/>
      <c r="Q188" s="19"/>
      <c r="U188" s="141" t="b">
        <f t="shared" si="79"/>
        <v>0</v>
      </c>
      <c r="V188" s="141" t="str">
        <f t="shared" si="98"/>
        <v>6. その他</v>
      </c>
      <c r="W188" s="197"/>
      <c r="X188" s="141" t="str">
        <f t="shared" si="91"/>
        <v>マルチ</v>
      </c>
      <c r="Y188" s="141" t="b">
        <f t="shared" si="96"/>
        <v>0</v>
      </c>
      <c r="Z188" s="141">
        <f t="shared" si="97"/>
        <v>6</v>
      </c>
      <c r="AA188" s="141" t="str">
        <f t="shared" si="92"/>
        <v>Q25･26</v>
      </c>
      <c r="AB188" s="141" t="str">
        <f t="shared" si="88"/>
        <v>東京都 総量削減義務と排出量取引システムの電子化等（手続きの簡素化の観点）に特に必要と思うものをお答えください</v>
      </c>
      <c r="AC188" s="141" t="str">
        <f t="shared" si="93"/>
        <v>その他</v>
      </c>
      <c r="AD188" s="141" t="str">
        <f t="shared" si="94"/>
        <v>25･26</v>
      </c>
      <c r="AE188" s="141">
        <f t="shared" si="99"/>
        <v>0</v>
      </c>
      <c r="AF188" s="204">
        <f>F188</f>
        <v>0</v>
      </c>
      <c r="AG188" s="204">
        <f>N188</f>
        <v>0</v>
      </c>
    </row>
    <row r="189" spans="1:37" s="1" customFormat="1" ht="5.0999999999999996" customHeight="1" x14ac:dyDescent="0.4">
      <c r="A189" s="11"/>
      <c r="B189" s="19"/>
      <c r="C189" s="51"/>
      <c r="D189" s="19"/>
      <c r="E189" s="66"/>
      <c r="F189" s="187"/>
      <c r="G189" s="187"/>
      <c r="H189" s="187"/>
      <c r="I189" s="187"/>
      <c r="J189" s="187"/>
      <c r="K189" s="187"/>
      <c r="L189" s="187"/>
      <c r="M189" s="66"/>
      <c r="N189" s="190"/>
      <c r="O189" s="191"/>
      <c r="P189" s="39"/>
      <c r="Q189" s="19"/>
      <c r="R189" s="227"/>
      <c r="S189" s="197"/>
      <c r="T189" s="197"/>
      <c r="U189" s="141" t="str">
        <f t="shared" si="79"/>
        <v/>
      </c>
      <c r="V189" s="141">
        <f t="shared" si="98"/>
        <v>0</v>
      </c>
      <c r="W189" s="223"/>
      <c r="X189" s="141" t="str">
        <f t="shared" si="91"/>
        <v>マルチ</v>
      </c>
      <c r="Y189" s="141" t="b">
        <f t="shared" si="96"/>
        <v>0</v>
      </c>
      <c r="Z189" s="141">
        <f t="shared" si="97"/>
        <v>0</v>
      </c>
      <c r="AA189" s="141" t="str">
        <f t="shared" si="92"/>
        <v>Q25･26</v>
      </c>
      <c r="AB189" s="141" t="str">
        <f t="shared" si="88"/>
        <v>東京都 総量削減義務と排出量取引システムの電子化等（手続きの簡素化の観点）に特に必要と思うものをお答えください</v>
      </c>
      <c r="AC189" s="141" t="str">
        <f t="shared" si="93"/>
        <v/>
      </c>
      <c r="AD189" s="141" t="str">
        <f t="shared" si="94"/>
        <v>25･26</v>
      </c>
      <c r="AE189" s="141">
        <f t="shared" si="99"/>
        <v>0</v>
      </c>
      <c r="AF189" s="199"/>
      <c r="AG189" s="199"/>
      <c r="AH189" s="215"/>
      <c r="AI189" s="215"/>
      <c r="AJ189" s="215"/>
      <c r="AK189" s="125"/>
    </row>
    <row r="190" spans="1:37" s="1" customFormat="1" ht="18" customHeight="1" x14ac:dyDescent="0.4">
      <c r="A190" s="11" t="b">
        <v>0</v>
      </c>
      <c r="B190" s="19"/>
      <c r="C190" s="51"/>
      <c r="D190" s="19"/>
      <c r="E190" s="243" t="s">
        <v>332</v>
      </c>
      <c r="F190" s="243"/>
      <c r="G190" s="243"/>
      <c r="H190" s="243"/>
      <c r="I190" s="243"/>
      <c r="J190" s="243"/>
      <c r="K190" s="243"/>
      <c r="L190" s="243"/>
      <c r="M190" s="66"/>
      <c r="N190" s="190"/>
      <c r="O190" s="191"/>
      <c r="P190" s="39"/>
      <c r="Q190" s="19"/>
      <c r="R190" s="227"/>
      <c r="S190" s="197"/>
      <c r="T190" s="197"/>
      <c r="U190" s="141" t="b">
        <f t="shared" si="79"/>
        <v>0</v>
      </c>
      <c r="V190" s="141" t="str">
        <f t="shared" si="98"/>
        <v>7. 特に必要と思うものはない</v>
      </c>
      <c r="W190" s="223"/>
      <c r="X190" s="141" t="str">
        <f t="shared" si="91"/>
        <v>マルチ</v>
      </c>
      <c r="Y190" s="141" t="b">
        <f t="shared" si="96"/>
        <v>0</v>
      </c>
      <c r="Z190" s="141">
        <f t="shared" si="97"/>
        <v>7</v>
      </c>
      <c r="AA190" s="141" t="str">
        <f t="shared" si="92"/>
        <v>Q25･26</v>
      </c>
      <c r="AB190" s="141" t="str">
        <f t="shared" si="88"/>
        <v>東京都 総量削減義務と排出量取引システムの電子化等（手続きの簡素化の観点）に特に必要と思うものをお答えください</v>
      </c>
      <c r="AC190" s="141" t="str">
        <f t="shared" si="93"/>
        <v>特に必要と思うものはない</v>
      </c>
      <c r="AD190" s="141" t="str">
        <f t="shared" si="94"/>
        <v>25･26</v>
      </c>
      <c r="AE190" s="141">
        <f t="shared" si="99"/>
        <v>0</v>
      </c>
      <c r="AF190" s="141"/>
      <c r="AG190" s="141"/>
      <c r="AH190" s="141"/>
      <c r="AI190" s="215"/>
      <c r="AJ190" s="215"/>
      <c r="AK190" s="125"/>
    </row>
    <row r="191" spans="1:37" ht="6.95" customHeight="1" x14ac:dyDescent="0.4">
      <c r="C191" s="41"/>
      <c r="D191" s="42"/>
      <c r="E191" s="67"/>
      <c r="F191" s="67"/>
      <c r="G191" s="67"/>
      <c r="H191" s="67"/>
      <c r="I191" s="67"/>
      <c r="J191" s="68"/>
      <c r="K191" s="68"/>
      <c r="L191" s="68"/>
      <c r="M191" s="69"/>
      <c r="N191" s="91"/>
      <c r="O191" s="91"/>
      <c r="P191" s="44"/>
      <c r="Q191" s="19"/>
      <c r="U191" s="141" t="str">
        <f>IF(A191="","",A191)</f>
        <v/>
      </c>
      <c r="V191" s="141">
        <f>IF(S191="",E191,"")</f>
        <v>0</v>
      </c>
      <c r="W191" s="197"/>
      <c r="X191" s="141" t="str">
        <f>IF(IF(U191="","",IF(OR(U191=TRUE,U191=FALSE),"マルチ","シングル"))="",X188,IF(U191="","",IF(OR(U191=TRUE,U191=FALSE),"マルチ","シングル")))</f>
        <v>マルチ</v>
      </c>
      <c r="Y191" s="141" t="b">
        <f>IF(U191="",Y188,U191)</f>
        <v>0</v>
      </c>
      <c r="Z191" s="141">
        <f>IFERROR(LEFT(V191,1)*1,"")</f>
        <v>0</v>
      </c>
      <c r="AA191" s="141" t="str">
        <f>IF(T191="",AA188,T191)</f>
        <v>Q25･26</v>
      </c>
      <c r="AB191" s="141" t="str">
        <f>IF(S191&lt;&gt;"",E191,AB188)</f>
        <v>東京都 総量削減義務と排出量取引システムの電子化等（手続きの簡素化の観点）に特に必要と思うものをお答えください</v>
      </c>
      <c r="AC191" s="141" t="str">
        <f>IF(OR(V191=0,V191=""),"",RIGHT(V191,LEN(V191)-3))</f>
        <v/>
      </c>
      <c r="AD191" s="141" t="str">
        <f>RIGHT(AA191,(LEN(AA191)-FIND("Q",AA191,1)))</f>
        <v>25･26</v>
      </c>
      <c r="AE191" s="141">
        <f>IF(Y191=TRUE,1,IF(AND(X191="シングル",Y191=Z191),1,0))</f>
        <v>0</v>
      </c>
      <c r="AF191" s="206"/>
      <c r="AG191" s="196"/>
    </row>
    <row r="192" spans="1:37" ht="5.0999999999999996" customHeight="1" x14ac:dyDescent="0.4">
      <c r="U192" s="141" t="str">
        <f>IF(A192="","",A192)</f>
        <v/>
      </c>
      <c r="V192" s="141">
        <f>IF(S192="",E192,"")</f>
        <v>0</v>
      </c>
      <c r="W192" s="197"/>
      <c r="X192" s="141" t="str">
        <f>IF(IF(U192="","",IF(OR(U192=TRUE,U192=FALSE),"マルチ","シングル"))="",X191,IF(U192="","",IF(OR(U192=TRUE,U192=FALSE),"マルチ","シングル")))</f>
        <v>マルチ</v>
      </c>
      <c r="Y192" s="141" t="b">
        <f>IF(U192="",Y191,U192)</f>
        <v>0</v>
      </c>
      <c r="Z192" s="141">
        <f>IFERROR(LEFT(V192,1)*1,"")</f>
        <v>0</v>
      </c>
      <c r="AA192" s="141" t="str">
        <f>IF(T192="",AA191,T192)</f>
        <v>Q25･26</v>
      </c>
      <c r="AB192" s="141" t="str">
        <f t="shared" si="88"/>
        <v>東京都 総量削減義務と排出量取引システムの電子化等（手続きの簡素化の観点）に特に必要と思うものをお答えください</v>
      </c>
      <c r="AC192" s="141" t="str">
        <f>IF(OR(V192=0,V192=""),"",RIGHT(V192,LEN(V192)-3))</f>
        <v/>
      </c>
      <c r="AD192" s="141" t="str">
        <f>RIGHT(AA192,(LEN(AA192)-FIND("Q",AA192,1)))</f>
        <v>25･26</v>
      </c>
      <c r="AE192" s="141">
        <f>IF(Y192=TRUE,1,IF(AND(X192="シングル",Y192=Z192),1,0))</f>
        <v>0</v>
      </c>
      <c r="AF192" s="206"/>
      <c r="AG192" s="196"/>
    </row>
    <row r="193" spans="1:37" s="9" customFormat="1" ht="24.95" customHeight="1" x14ac:dyDescent="0.4">
      <c r="A193" s="13"/>
      <c r="B193" s="53"/>
      <c r="C193" s="54" t="s">
        <v>3</v>
      </c>
      <c r="D193" s="54"/>
      <c r="E193" s="275" t="s">
        <v>333</v>
      </c>
      <c r="F193" s="275"/>
      <c r="G193" s="275"/>
      <c r="H193" s="275"/>
      <c r="I193" s="275"/>
      <c r="J193" s="275"/>
      <c r="K193" s="275"/>
      <c r="L193" s="275"/>
      <c r="M193" s="275"/>
      <c r="N193" s="275"/>
      <c r="O193" s="275"/>
      <c r="P193" s="55"/>
      <c r="Q193" s="55"/>
      <c r="R193" s="233"/>
      <c r="S193" s="210"/>
      <c r="T193" s="210"/>
      <c r="U193" s="141" t="str">
        <f>IF(A193="","",A193)</f>
        <v/>
      </c>
      <c r="V193" s="141" t="str">
        <f>IF(S193="",E193,"")</f>
        <v>現在は、取引関係の全ての申請をホームページ上のExcelデータ（押印前の申請書）を電子メール等でご提出いただき、押印の確認のため、申請書（紙）もご提出（郵送又は窓口提出）いただいております。</v>
      </c>
      <c r="W193" s="197"/>
      <c r="X193" s="141" t="str">
        <f>IF(IF(U193="","",IF(OR(U193=TRUE,U193=FALSE),"マルチ","シングル"))="",X192,IF(U193="","",IF(OR(U193=TRUE,U193=FALSE),"マルチ","シングル")))</f>
        <v>マルチ</v>
      </c>
      <c r="Y193" s="141" t="b">
        <f>IF(U193="",Y192,U193)</f>
        <v>0</v>
      </c>
      <c r="Z193" s="141" t="str">
        <f>IFERROR(LEFT(V193,1)*1,"")</f>
        <v/>
      </c>
      <c r="AA193" s="141" t="str">
        <f>IF(T193="",AA192,T193)</f>
        <v>Q25･26</v>
      </c>
      <c r="AB193" s="141" t="str">
        <f t="shared" si="88"/>
        <v>東京都 総量削減義務と排出量取引システムの電子化等（手続きの簡素化の観点）に特に必要と思うものをお答えください</v>
      </c>
      <c r="AC193" s="141" t="str">
        <f>IF(OR(V193=0,V193=""),"",RIGHT(V193,LEN(V193)-3))</f>
        <v>、取引関係の全ての申請をホームページ上のExcelデータ（押印前の申請書）を電子メール等でご提出いただき、押印の確認のため、申請書（紙）もご提出（郵送又は窓口提出）いただいております。</v>
      </c>
      <c r="AD193" s="141" t="str">
        <f>RIGHT(AA193,(LEN(AA193)-FIND("Q",AA193,1)))</f>
        <v>25･26</v>
      </c>
      <c r="AE193" s="141">
        <f>IF(Y193=TRUE,1,IF(AND(X193="シングル",Y193=Z193),1,0))</f>
        <v>0</v>
      </c>
      <c r="AF193" s="213"/>
      <c r="AG193" s="214"/>
      <c r="AH193" s="214"/>
      <c r="AI193" s="214"/>
      <c r="AJ193" s="214"/>
      <c r="AK193" s="221"/>
    </row>
    <row r="194" spans="1:37" x14ac:dyDescent="0.4">
      <c r="U194" s="141" t="str">
        <f>IF(A194="","",A194)</f>
        <v/>
      </c>
      <c r="V194" s="141">
        <f>IF(S194="",E194,"")</f>
        <v>0</v>
      </c>
      <c r="W194" s="197"/>
      <c r="X194" s="141" t="str">
        <f>IF(IF(U194="","",IF(OR(U194=TRUE,U194=FALSE),"マルチ","シングル"))="",X193,IF(U194="","",IF(OR(U194=TRUE,U194=FALSE),"マルチ","シングル")))</f>
        <v>マルチ</v>
      </c>
      <c r="Y194" s="141" t="b">
        <f>IF(U194="",Y193,U194)</f>
        <v>0</v>
      </c>
      <c r="Z194" s="141">
        <f>IFERROR(LEFT(V194,1)*1,"")</f>
        <v>0</v>
      </c>
      <c r="AA194" s="141" t="str">
        <f>IF(T194="",AA193,T194)</f>
        <v>Q25･26</v>
      </c>
      <c r="AB194" s="141" t="str">
        <f t="shared" si="88"/>
        <v>東京都 総量削減義務と排出量取引システムの電子化等（手続きの簡素化の観点）に特に必要と思うものをお答えください</v>
      </c>
      <c r="AC194" s="141" t="str">
        <f>IF(OR(V194=0,V194=""),"",RIGHT(V194,LEN(V194)-3))</f>
        <v/>
      </c>
      <c r="AD194" s="141" t="str">
        <f>RIGHT(AA194,(LEN(AA194)-FIND("Q",AA194,1)))</f>
        <v>25･26</v>
      </c>
      <c r="AE194" s="141">
        <f>IF(Y194=TRUE,1,IF(AND(X194="シングル",Y194=Z194),1,0))</f>
        <v>0</v>
      </c>
      <c r="AF194" s="213"/>
      <c r="AG194" s="214"/>
    </row>
    <row r="195" spans="1:37" ht="19.5" x14ac:dyDescent="0.4">
      <c r="C195" s="29" t="s">
        <v>69</v>
      </c>
      <c r="D195" s="30"/>
      <c r="E195" s="31" t="s">
        <v>226</v>
      </c>
      <c r="F195" s="31"/>
      <c r="G195" s="31"/>
      <c r="H195" s="31"/>
      <c r="I195" s="31"/>
      <c r="J195" s="31"/>
      <c r="K195" s="31"/>
      <c r="L195" s="31"/>
      <c r="M195" s="31"/>
      <c r="N195" s="32"/>
      <c r="S195" s="197" t="str">
        <f>C195</f>
        <v>Q27</v>
      </c>
      <c r="T195" s="197" t="str">
        <f>S195</f>
        <v>Q27</v>
      </c>
      <c r="U195" s="141" t="str">
        <f>IF(A195="","",A195)</f>
        <v/>
      </c>
      <c r="V195" s="141" t="str">
        <f>IF(S195="",E195,"")</f>
        <v/>
      </c>
      <c r="W195" s="197"/>
      <c r="X195" s="141" t="str">
        <f>IF(IF(U195="","",IF(OR(U195=TRUE,U195=FALSE),"マルチ","シングル"))="",X194,IF(U195="","",IF(OR(U195=TRUE,U195=FALSE),"マルチ","シングル")))</f>
        <v>マルチ</v>
      </c>
      <c r="Y195" s="141" t="b">
        <f>IF(U195="",Y194,U195)</f>
        <v>0</v>
      </c>
      <c r="Z195" s="141" t="str">
        <f>IFERROR(LEFT(V195,1)*1,"")</f>
        <v/>
      </c>
      <c r="AA195" s="141" t="str">
        <f>IF(T195="",AA194,T195)</f>
        <v>Q27</v>
      </c>
      <c r="AB195" s="141" t="str">
        <f t="shared" si="88"/>
        <v>各種紙による申請※を電子化する場合、どのようなやり方が望ましいですか（当てはまるものすべて選択してください。）</v>
      </c>
      <c r="AC195" s="141" t="str">
        <f>IF(OR(V195=0,V195=""),"",RIGHT(V195,LEN(V195)-3))</f>
        <v/>
      </c>
      <c r="AD195" s="141" t="str">
        <f>RIGHT(AA195,(LEN(AA195)-FIND("Q",AA195,1)))</f>
        <v>27</v>
      </c>
      <c r="AE195" s="141">
        <f>IF(Y195=TRUE,1,IF(AND(X195="シングル",Y195=Z195),1,0))</f>
        <v>0</v>
      </c>
      <c r="AF195" s="213"/>
      <c r="AG195" s="214"/>
    </row>
    <row r="196" spans="1:37" ht="5.0999999999999996" customHeight="1" x14ac:dyDescent="0.4">
      <c r="U196" s="141" t="str">
        <f t="shared" ref="U196:U206" si="100">IF(A196="","",A196)</f>
        <v/>
      </c>
      <c r="V196" s="141">
        <f t="shared" ref="V196:V206" si="101">IF(S196="",E196,"")</f>
        <v>0</v>
      </c>
      <c r="W196" s="197"/>
      <c r="X196" s="141" t="str">
        <f t="shared" ref="X196:X206" si="102">IF(IF(U196="","",IF(OR(U196=TRUE,U196=FALSE),"マルチ","シングル"))="",X195,IF(U196="","",IF(OR(U196=TRUE,U196=FALSE),"マルチ","シングル")))</f>
        <v>マルチ</v>
      </c>
      <c r="Y196" s="141" t="b">
        <f t="shared" ref="Y196:Y206" si="103">IF(U196="",Y195,U196)</f>
        <v>0</v>
      </c>
      <c r="Z196" s="141">
        <f t="shared" ref="Z196:Z206" si="104">IFERROR(LEFT(V196,1)*1,"")</f>
        <v>0</v>
      </c>
      <c r="AA196" s="141" t="str">
        <f t="shared" ref="AA196:AA206" si="105">IF(T196="",AA195,T196)</f>
        <v>Q27</v>
      </c>
      <c r="AB196" s="141" t="str">
        <f t="shared" si="88"/>
        <v>各種紙による申請※を電子化する場合、どのようなやり方が望ましいですか（当てはまるものすべて選択してください。）</v>
      </c>
      <c r="AC196" s="141" t="str">
        <f t="shared" ref="AC196:AC206" si="106">IF(OR(V196=0,V196=""),"",RIGHT(V196,LEN(V196)-3))</f>
        <v/>
      </c>
      <c r="AD196" s="141" t="str">
        <f t="shared" ref="AD196:AD206" si="107">RIGHT(AA196,(LEN(AA196)-FIND("Q",AA196,1)))</f>
        <v>27</v>
      </c>
      <c r="AE196" s="141">
        <f t="shared" ref="AE196:AE206" si="108">IF(Y196=TRUE,1,IF(AND(X196="シングル",Y196=Z196),1,0))</f>
        <v>0</v>
      </c>
      <c r="AF196" s="213"/>
      <c r="AG196" s="214"/>
    </row>
    <row r="197" spans="1:37" ht="4.5" customHeight="1" x14ac:dyDescent="0.4">
      <c r="C197" s="33"/>
      <c r="D197" s="34"/>
      <c r="E197" s="34"/>
      <c r="F197" s="34"/>
      <c r="G197" s="34"/>
      <c r="H197" s="34"/>
      <c r="I197" s="34"/>
      <c r="J197" s="34"/>
      <c r="K197" s="34"/>
      <c r="L197" s="34"/>
      <c r="M197" s="34"/>
      <c r="N197" s="35"/>
      <c r="O197" s="34"/>
      <c r="P197" s="36"/>
      <c r="Q197" s="19"/>
      <c r="U197" s="141" t="str">
        <f t="shared" si="100"/>
        <v/>
      </c>
      <c r="V197" s="141">
        <f t="shared" si="101"/>
        <v>0</v>
      </c>
      <c r="W197" s="197"/>
      <c r="X197" s="141" t="str">
        <f t="shared" si="102"/>
        <v>マルチ</v>
      </c>
      <c r="Y197" s="141" t="b">
        <f t="shared" si="103"/>
        <v>0</v>
      </c>
      <c r="Z197" s="141">
        <f t="shared" si="104"/>
        <v>0</v>
      </c>
      <c r="AA197" s="141" t="str">
        <f t="shared" si="105"/>
        <v>Q27</v>
      </c>
      <c r="AB197" s="141" t="str">
        <f t="shared" si="88"/>
        <v>各種紙による申請※を電子化する場合、どのようなやり方が望ましいですか（当てはまるものすべて選択してください。）</v>
      </c>
      <c r="AC197" s="141" t="str">
        <f t="shared" si="106"/>
        <v/>
      </c>
      <c r="AD197" s="141" t="str">
        <f t="shared" si="107"/>
        <v>27</v>
      </c>
      <c r="AE197" s="141">
        <f t="shared" si="108"/>
        <v>0</v>
      </c>
      <c r="AF197" s="213"/>
      <c r="AG197" s="214"/>
    </row>
    <row r="198" spans="1:37" ht="18" customHeight="1" x14ac:dyDescent="0.4">
      <c r="A198" s="11" t="b">
        <v>0</v>
      </c>
      <c r="C198" s="51"/>
      <c r="E198" s="243" t="s">
        <v>227</v>
      </c>
      <c r="F198" s="243"/>
      <c r="G198" s="243"/>
      <c r="H198" s="243"/>
      <c r="I198" s="243"/>
      <c r="J198" s="243"/>
      <c r="K198" s="243"/>
      <c r="L198" s="243"/>
      <c r="M198" s="243"/>
      <c r="N198" s="243"/>
      <c r="O198" s="243"/>
      <c r="P198" s="39"/>
      <c r="Q198" s="19"/>
      <c r="U198" s="141" t="b">
        <f t="shared" si="100"/>
        <v>0</v>
      </c>
      <c r="V198" s="141" t="str">
        <f t="shared" si="101"/>
        <v>1. 申請書データを電子メールで東京都に提出</v>
      </c>
      <c r="W198" s="197"/>
      <c r="X198" s="141" t="str">
        <f t="shared" si="102"/>
        <v>マルチ</v>
      </c>
      <c r="Y198" s="141" t="b">
        <f t="shared" si="103"/>
        <v>0</v>
      </c>
      <c r="Z198" s="141">
        <f t="shared" si="104"/>
        <v>1</v>
      </c>
      <c r="AA198" s="141" t="str">
        <f t="shared" si="105"/>
        <v>Q27</v>
      </c>
      <c r="AB198" s="141" t="str">
        <f t="shared" si="88"/>
        <v>各種紙による申請※を電子化する場合、どのようなやり方が望ましいですか（当てはまるものすべて選択してください。）</v>
      </c>
      <c r="AC198" s="141" t="str">
        <f t="shared" si="106"/>
        <v>申請書データを電子メールで東京都に提出</v>
      </c>
      <c r="AD198" s="141" t="str">
        <f t="shared" si="107"/>
        <v>27</v>
      </c>
      <c r="AE198" s="141">
        <f t="shared" si="108"/>
        <v>0</v>
      </c>
      <c r="AF198" s="213"/>
      <c r="AG198" s="214"/>
    </row>
    <row r="199" spans="1:37" ht="18" customHeight="1" x14ac:dyDescent="0.4">
      <c r="A199" s="11" t="b">
        <v>0</v>
      </c>
      <c r="C199" s="51"/>
      <c r="E199" s="243" t="s">
        <v>228</v>
      </c>
      <c r="F199" s="243"/>
      <c r="G199" s="243"/>
      <c r="H199" s="243"/>
      <c r="I199" s="243"/>
      <c r="J199" s="243"/>
      <c r="K199" s="243"/>
      <c r="L199" s="243"/>
      <c r="M199" s="243"/>
      <c r="N199" s="243"/>
      <c r="O199" s="243"/>
      <c r="P199" s="39"/>
      <c r="Q199" s="19"/>
      <c r="U199" s="141" t="b">
        <f t="shared" si="100"/>
        <v>0</v>
      </c>
      <c r="V199" s="141" t="str">
        <f t="shared" si="101"/>
        <v>2. 申請書データを「総量削減義務と排出量取引システム」を介して東京都に提出（システム上でアップロード）</v>
      </c>
      <c r="W199" s="197"/>
      <c r="X199" s="141" t="str">
        <f t="shared" si="102"/>
        <v>マルチ</v>
      </c>
      <c r="Y199" s="141" t="b">
        <f t="shared" si="103"/>
        <v>0</v>
      </c>
      <c r="Z199" s="141">
        <f t="shared" si="104"/>
        <v>2</v>
      </c>
      <c r="AA199" s="141" t="str">
        <f t="shared" si="105"/>
        <v>Q27</v>
      </c>
      <c r="AB199" s="141" t="str">
        <f t="shared" si="88"/>
        <v>各種紙による申請※を電子化する場合、どのようなやり方が望ましいですか（当てはまるものすべて選択してください。）</v>
      </c>
      <c r="AC199" s="141" t="str">
        <f t="shared" si="106"/>
        <v>申請書データを「総量削減義務と排出量取引システム」を介して東京都に提出（システム上でアップロード）</v>
      </c>
      <c r="AD199" s="141" t="str">
        <f t="shared" si="107"/>
        <v>27</v>
      </c>
      <c r="AE199" s="141">
        <f t="shared" si="108"/>
        <v>0</v>
      </c>
      <c r="AF199" s="213"/>
      <c r="AG199" s="214"/>
    </row>
    <row r="200" spans="1:37" ht="18" customHeight="1" x14ac:dyDescent="0.4">
      <c r="A200" s="11" t="b">
        <v>0</v>
      </c>
      <c r="C200" s="51"/>
      <c r="E200" s="243" t="s">
        <v>229</v>
      </c>
      <c r="F200" s="243"/>
      <c r="G200" s="243"/>
      <c r="H200" s="243"/>
      <c r="I200" s="243"/>
      <c r="J200" s="243"/>
      <c r="K200" s="243"/>
      <c r="L200" s="243"/>
      <c r="M200" s="243"/>
      <c r="N200" s="243"/>
      <c r="O200" s="243"/>
      <c r="P200" s="39"/>
      <c r="Q200" s="19"/>
      <c r="U200" s="141" t="b">
        <f t="shared" si="100"/>
        <v>0</v>
      </c>
      <c r="V200" s="141" t="str">
        <f t="shared" si="101"/>
        <v>3. 申請書の情報について、「総量削減義務と排出量取引システム」上で、直接必要事項を入力し、東京都へ提出</v>
      </c>
      <c r="W200" s="197"/>
      <c r="X200" s="141" t="str">
        <f t="shared" si="102"/>
        <v>マルチ</v>
      </c>
      <c r="Y200" s="141" t="b">
        <f t="shared" si="103"/>
        <v>0</v>
      </c>
      <c r="Z200" s="141">
        <f t="shared" si="104"/>
        <v>3</v>
      </c>
      <c r="AA200" s="141" t="str">
        <f t="shared" si="105"/>
        <v>Q27</v>
      </c>
      <c r="AB200" s="141" t="str">
        <f t="shared" si="88"/>
        <v>各種紙による申請※を電子化する場合、どのようなやり方が望ましいですか（当てはまるものすべて選択してください。）</v>
      </c>
      <c r="AC200" s="141" t="str">
        <f t="shared" si="106"/>
        <v>申請書の情報について、「総量削減義務と排出量取引システム」上で、直接必要事項を入力し、東京都へ提出</v>
      </c>
      <c r="AD200" s="141" t="str">
        <f t="shared" si="107"/>
        <v>27</v>
      </c>
      <c r="AE200" s="141">
        <f t="shared" si="108"/>
        <v>0</v>
      </c>
      <c r="AF200" s="213"/>
      <c r="AG200" s="214"/>
    </row>
    <row r="201" spans="1:37" ht="39.950000000000003" customHeight="1" x14ac:dyDescent="0.4">
      <c r="A201" s="11" t="b">
        <v>0</v>
      </c>
      <c r="C201" s="51"/>
      <c r="E201" s="52" t="s">
        <v>8</v>
      </c>
      <c r="F201" s="260"/>
      <c r="G201" s="261"/>
      <c r="H201" s="261"/>
      <c r="I201" s="261"/>
      <c r="J201" s="261"/>
      <c r="K201" s="261"/>
      <c r="L201" s="261"/>
      <c r="M201" s="261"/>
      <c r="N201" s="261"/>
      <c r="O201" s="262"/>
      <c r="P201" s="39"/>
      <c r="Q201" s="19"/>
      <c r="U201" s="141" t="b">
        <f t="shared" si="100"/>
        <v>0</v>
      </c>
      <c r="V201" s="141" t="str">
        <f t="shared" si="101"/>
        <v>4. その他</v>
      </c>
      <c r="W201" s="197"/>
      <c r="X201" s="141" t="str">
        <f t="shared" si="102"/>
        <v>マルチ</v>
      </c>
      <c r="Y201" s="141" t="b">
        <f t="shared" si="103"/>
        <v>0</v>
      </c>
      <c r="Z201" s="141">
        <f t="shared" si="104"/>
        <v>4</v>
      </c>
      <c r="AA201" s="141" t="str">
        <f t="shared" si="105"/>
        <v>Q27</v>
      </c>
      <c r="AB201" s="141" t="str">
        <f t="shared" si="88"/>
        <v>各種紙による申請※を電子化する場合、どのようなやり方が望ましいですか（当てはまるものすべて選択してください。）</v>
      </c>
      <c r="AC201" s="141" t="str">
        <f t="shared" si="106"/>
        <v>その他</v>
      </c>
      <c r="AD201" s="141" t="str">
        <f t="shared" si="107"/>
        <v>27</v>
      </c>
      <c r="AE201" s="141">
        <f t="shared" si="108"/>
        <v>0</v>
      </c>
      <c r="AF201" s="204">
        <f>F201</f>
        <v>0</v>
      </c>
      <c r="AG201" s="196"/>
    </row>
    <row r="202" spans="1:37" ht="5.0999999999999996" customHeight="1" x14ac:dyDescent="0.4">
      <c r="C202" s="41"/>
      <c r="D202" s="42"/>
      <c r="E202" s="42"/>
      <c r="F202" s="42"/>
      <c r="G202" s="42"/>
      <c r="H202" s="42"/>
      <c r="I202" s="42"/>
      <c r="J202" s="42"/>
      <c r="K202" s="42"/>
      <c r="L202" s="42"/>
      <c r="M202" s="42"/>
      <c r="N202" s="43"/>
      <c r="O202" s="42"/>
      <c r="P202" s="44"/>
      <c r="Q202" s="19"/>
      <c r="U202" s="141" t="str">
        <f t="shared" si="100"/>
        <v/>
      </c>
      <c r="V202" s="141">
        <f t="shared" si="101"/>
        <v>0</v>
      </c>
      <c r="W202" s="197"/>
      <c r="X202" s="141" t="str">
        <f t="shared" si="102"/>
        <v>マルチ</v>
      </c>
      <c r="Y202" s="141" t="b">
        <f t="shared" si="103"/>
        <v>0</v>
      </c>
      <c r="Z202" s="141">
        <f t="shared" si="104"/>
        <v>0</v>
      </c>
      <c r="AA202" s="141" t="str">
        <f t="shared" si="105"/>
        <v>Q27</v>
      </c>
      <c r="AB202" s="141" t="str">
        <f t="shared" si="88"/>
        <v>各種紙による申請※を電子化する場合、どのようなやり方が望ましいですか（当てはまるものすべて選択してください。）</v>
      </c>
      <c r="AC202" s="141" t="str">
        <f t="shared" si="106"/>
        <v/>
      </c>
      <c r="AD202" s="141" t="str">
        <f t="shared" si="107"/>
        <v>27</v>
      </c>
      <c r="AE202" s="141">
        <f t="shared" si="108"/>
        <v>0</v>
      </c>
      <c r="AF202" s="206"/>
      <c r="AG202" s="196"/>
    </row>
    <row r="203" spans="1:37" s="1" customFormat="1" ht="5.0999999999999996" customHeight="1" x14ac:dyDescent="0.4">
      <c r="A203" s="11"/>
      <c r="B203" s="19"/>
      <c r="C203" s="19"/>
      <c r="D203" s="19"/>
      <c r="E203" s="21"/>
      <c r="F203" s="21"/>
      <c r="G203" s="21"/>
      <c r="H203" s="21"/>
      <c r="I203" s="21"/>
      <c r="J203" s="21"/>
      <c r="K203" s="21"/>
      <c r="L203" s="21"/>
      <c r="M203" s="21"/>
      <c r="N203" s="22"/>
      <c r="O203" s="21"/>
      <c r="P203" s="21"/>
      <c r="Q203" s="21"/>
      <c r="R203" s="227"/>
      <c r="S203" s="197"/>
      <c r="T203" s="197"/>
      <c r="U203" s="141" t="str">
        <f t="shared" si="100"/>
        <v/>
      </c>
      <c r="V203" s="141">
        <f t="shared" si="101"/>
        <v>0</v>
      </c>
      <c r="W203" s="197"/>
      <c r="X203" s="141" t="str">
        <f t="shared" si="102"/>
        <v>マルチ</v>
      </c>
      <c r="Y203" s="141" t="b">
        <f t="shared" si="103"/>
        <v>0</v>
      </c>
      <c r="Z203" s="141">
        <f t="shared" si="104"/>
        <v>0</v>
      </c>
      <c r="AA203" s="141" t="str">
        <f t="shared" si="105"/>
        <v>Q27</v>
      </c>
      <c r="AB203" s="141" t="str">
        <f t="shared" si="88"/>
        <v>各種紙による申請※を電子化する場合、どのようなやり方が望ましいですか（当てはまるものすべて選択してください。）</v>
      </c>
      <c r="AC203" s="141" t="str">
        <f t="shared" si="106"/>
        <v/>
      </c>
      <c r="AD203" s="141" t="str">
        <f t="shared" si="107"/>
        <v>27</v>
      </c>
      <c r="AE203" s="141">
        <f t="shared" si="108"/>
        <v>0</v>
      </c>
      <c r="AF203" s="197"/>
      <c r="AG203" s="197"/>
      <c r="AH203" s="215"/>
      <c r="AI203" s="215"/>
      <c r="AJ203" s="215"/>
      <c r="AK203" s="125"/>
    </row>
    <row r="204" spans="1:37" s="3" customFormat="1" ht="12" customHeight="1" x14ac:dyDescent="0.4">
      <c r="A204" s="13"/>
      <c r="B204" s="53"/>
      <c r="C204" s="54" t="s">
        <v>3</v>
      </c>
      <c r="D204" s="54"/>
      <c r="E204" s="244" t="s">
        <v>230</v>
      </c>
      <c r="F204" s="244"/>
      <c r="G204" s="244"/>
      <c r="H204" s="244"/>
      <c r="I204" s="244"/>
      <c r="J204" s="244"/>
      <c r="K204" s="244"/>
      <c r="L204" s="244"/>
      <c r="M204" s="244"/>
      <c r="N204" s="244"/>
      <c r="O204" s="244"/>
      <c r="P204" s="55"/>
      <c r="Q204" s="55"/>
      <c r="R204" s="233"/>
      <c r="S204" s="210"/>
      <c r="T204" s="210"/>
      <c r="U204" s="141" t="str">
        <f t="shared" si="100"/>
        <v/>
      </c>
      <c r="V204" s="141" t="str">
        <f t="shared" si="101"/>
        <v>各種申請とは、口座名義人等氏名等変更届出書や振替可能削減量振替申請書等の申請のことです。</v>
      </c>
      <c r="W204" s="197"/>
      <c r="X204" s="141" t="str">
        <f t="shared" si="102"/>
        <v>マルチ</v>
      </c>
      <c r="Y204" s="141" t="b">
        <f t="shared" si="103"/>
        <v>0</v>
      </c>
      <c r="Z204" s="141" t="str">
        <f t="shared" si="104"/>
        <v/>
      </c>
      <c r="AA204" s="141" t="str">
        <f t="shared" si="105"/>
        <v>Q27</v>
      </c>
      <c r="AB204" s="141" t="str">
        <f t="shared" si="88"/>
        <v>各種紙による申請※を電子化する場合、どのようなやり方が望ましいですか（当てはまるものすべて選択してください。）</v>
      </c>
      <c r="AC204" s="141" t="str">
        <f t="shared" si="106"/>
        <v>請とは、口座名義人等氏名等変更届出書や振替可能削減量振替申請書等の申請のことです。</v>
      </c>
      <c r="AD204" s="141" t="str">
        <f t="shared" si="107"/>
        <v>27</v>
      </c>
      <c r="AE204" s="141">
        <f t="shared" si="108"/>
        <v>0</v>
      </c>
      <c r="AF204" s="197"/>
      <c r="AG204" s="197"/>
      <c r="AH204" s="200"/>
      <c r="AI204" s="200"/>
      <c r="AJ204" s="200"/>
      <c r="AK204" s="239"/>
    </row>
    <row r="205" spans="1:37" s="2" customFormat="1" ht="12" customHeight="1" x14ac:dyDescent="0.4">
      <c r="A205" s="16"/>
      <c r="B205" s="53"/>
      <c r="C205" s="55"/>
      <c r="D205" s="55"/>
      <c r="E205" s="57" t="s">
        <v>231</v>
      </c>
      <c r="F205" s="55"/>
      <c r="G205" s="55"/>
      <c r="H205" s="55"/>
      <c r="I205" s="55"/>
      <c r="J205" s="55"/>
      <c r="K205" s="55"/>
      <c r="L205" s="55"/>
      <c r="M205" s="55"/>
      <c r="N205" s="55"/>
      <c r="O205" s="55"/>
      <c r="P205" s="55"/>
      <c r="Q205" s="55"/>
      <c r="R205" s="233"/>
      <c r="S205" s="210"/>
      <c r="T205" s="210"/>
      <c r="U205" s="141" t="str">
        <f t="shared" si="100"/>
        <v/>
      </c>
      <c r="V205" s="141" t="str">
        <f t="shared" si="101"/>
        <v>https://www.kankyo.metro.tokyo.lg.jp/climate/large_scale/documents/index.html#cmstorihiki</v>
      </c>
      <c r="W205" s="197"/>
      <c r="X205" s="141" t="str">
        <f t="shared" si="102"/>
        <v>マルチ</v>
      </c>
      <c r="Y205" s="141" t="b">
        <f t="shared" si="103"/>
        <v>0</v>
      </c>
      <c r="Z205" s="141" t="str">
        <f t="shared" si="104"/>
        <v/>
      </c>
      <c r="AA205" s="141" t="str">
        <f t="shared" si="105"/>
        <v>Q27</v>
      </c>
      <c r="AB205" s="141" t="str">
        <f t="shared" si="88"/>
        <v>各種紙による申請※を電子化する場合、どのようなやり方が望ましいですか（当てはまるものすべて選択してください。）</v>
      </c>
      <c r="AC205" s="141" t="str">
        <f t="shared" si="106"/>
        <v>ps://www.kankyo.metro.tokyo.lg.jp/climate/large_scale/documents/index.html#cmstorihiki</v>
      </c>
      <c r="AD205" s="141" t="str">
        <f t="shared" si="107"/>
        <v>27</v>
      </c>
      <c r="AE205" s="141">
        <f t="shared" si="108"/>
        <v>0</v>
      </c>
      <c r="AF205" s="197"/>
      <c r="AG205" s="197"/>
      <c r="AH205" s="200"/>
      <c r="AI205" s="200"/>
      <c r="AJ205" s="200"/>
      <c r="AK205" s="240"/>
    </row>
    <row r="206" spans="1:37" x14ac:dyDescent="0.4">
      <c r="U206" s="141" t="str">
        <f t="shared" si="100"/>
        <v/>
      </c>
      <c r="V206" s="141">
        <f t="shared" si="101"/>
        <v>0</v>
      </c>
      <c r="W206" s="197"/>
      <c r="X206" s="141" t="str">
        <f t="shared" si="102"/>
        <v>マルチ</v>
      </c>
      <c r="Y206" s="141" t="b">
        <f t="shared" si="103"/>
        <v>0</v>
      </c>
      <c r="Z206" s="141">
        <f t="shared" si="104"/>
        <v>0</v>
      </c>
      <c r="AA206" s="141" t="str">
        <f t="shared" si="105"/>
        <v>Q27</v>
      </c>
      <c r="AB206" s="141" t="str">
        <f t="shared" si="88"/>
        <v>各種紙による申請※を電子化する場合、どのようなやり方が望ましいですか（当てはまるものすべて選択してください。）</v>
      </c>
      <c r="AC206" s="141" t="str">
        <f t="shared" si="106"/>
        <v/>
      </c>
      <c r="AD206" s="141" t="str">
        <f t="shared" si="107"/>
        <v>27</v>
      </c>
      <c r="AE206" s="141">
        <f t="shared" si="108"/>
        <v>0</v>
      </c>
      <c r="AF206" s="206"/>
      <c r="AG206" s="196"/>
    </row>
    <row r="207" spans="1:37" ht="18.75" customHeight="1" x14ac:dyDescent="0.4">
      <c r="C207" s="263" t="s">
        <v>232</v>
      </c>
      <c r="D207" s="263"/>
      <c r="E207" s="263"/>
      <c r="F207" s="263"/>
      <c r="G207" s="263"/>
      <c r="H207" s="263"/>
      <c r="I207" s="263"/>
      <c r="J207" s="263"/>
      <c r="K207" s="263"/>
      <c r="L207" s="263"/>
      <c r="M207" s="263"/>
      <c r="N207" s="263"/>
      <c r="O207" s="263"/>
      <c r="P207" s="263"/>
      <c r="U207" s="141" t="str">
        <f>IF(A207="","",A207)</f>
        <v/>
      </c>
      <c r="V207" s="141">
        <f>IF(S207="",E207,"")</f>
        <v>0</v>
      </c>
      <c r="W207" s="197"/>
      <c r="X207" s="141" t="str">
        <f>IF(IF(U207="","",IF(OR(U207=TRUE,U207=FALSE),"マルチ","シングル"))="",X206,IF(U207="","",IF(OR(U207=TRUE,U207=FALSE),"マルチ","シングル")))</f>
        <v>マルチ</v>
      </c>
      <c r="Y207" s="141" t="b">
        <f>IF(U207="",Y206,U207)</f>
        <v>0</v>
      </c>
      <c r="Z207" s="141">
        <f>IFERROR(LEFT(V207,1)*1,"")</f>
        <v>0</v>
      </c>
      <c r="AA207" s="141" t="str">
        <f>IF(T207="",AA206,T207)</f>
        <v>Q27</v>
      </c>
      <c r="AB207" s="141" t="str">
        <f t="shared" si="88"/>
        <v>各種紙による申請※を電子化する場合、どのようなやり方が望ましいですか（当てはまるものすべて選択してください。）</v>
      </c>
      <c r="AC207" s="141" t="str">
        <f>IF(OR(V207=0,V207=""),"",RIGHT(V207,LEN(V207)-3))</f>
        <v/>
      </c>
      <c r="AD207" s="141" t="str">
        <f>RIGHT(AA207,(LEN(AA207)-FIND("Q",AA207,1)))</f>
        <v>27</v>
      </c>
      <c r="AE207" s="141">
        <f>IF(Y207=TRUE,1,IF(AND(X207="シングル",Y207=Z207),1,0))</f>
        <v>0</v>
      </c>
      <c r="AF207" s="206"/>
      <c r="AG207" s="196"/>
    </row>
    <row r="208" spans="1:37" x14ac:dyDescent="0.4">
      <c r="C208" s="263"/>
      <c r="D208" s="263"/>
      <c r="E208" s="263"/>
      <c r="F208" s="263"/>
      <c r="G208" s="263"/>
      <c r="H208" s="263"/>
      <c r="I208" s="263"/>
      <c r="J208" s="263"/>
      <c r="K208" s="263"/>
      <c r="L208" s="263"/>
      <c r="M208" s="263"/>
      <c r="N208" s="263"/>
      <c r="O208" s="263"/>
      <c r="P208" s="263"/>
      <c r="U208" s="141" t="str">
        <f>IF(A208="","",A208)</f>
        <v/>
      </c>
      <c r="V208" s="141">
        <f>IF(S208="",E208,"")</f>
        <v>0</v>
      </c>
      <c r="W208" s="197"/>
      <c r="X208" s="141" t="str">
        <f>IF(IF(U208="","",IF(OR(U208=TRUE,U208=FALSE),"マルチ","シングル"))="",X207,IF(U208="","",IF(OR(U208=TRUE,U208=FALSE),"マルチ","シングル")))</f>
        <v>マルチ</v>
      </c>
      <c r="Y208" s="141" t="b">
        <f>IF(U208="",Y207,U208)</f>
        <v>0</v>
      </c>
      <c r="Z208" s="141">
        <f>IFERROR(LEFT(V208,1)*1,"")</f>
        <v>0</v>
      </c>
      <c r="AA208" s="141" t="str">
        <f>IF(T208="",AA207,T208)</f>
        <v>Q27</v>
      </c>
      <c r="AB208" s="141" t="str">
        <f t="shared" si="88"/>
        <v>各種紙による申請※を電子化する場合、どのようなやり方が望ましいですか（当てはまるものすべて選択してください。）</v>
      </c>
      <c r="AC208" s="141" t="str">
        <f>IF(OR(V208=0,V208=""),"",RIGHT(V208,LEN(V208)-3))</f>
        <v/>
      </c>
      <c r="AD208" s="141" t="str">
        <f>RIGHT(AA208,(LEN(AA208)-FIND("Q",AA208,1)))</f>
        <v>27</v>
      </c>
      <c r="AE208" s="141">
        <f>IF(Y208=TRUE,1,IF(AND(X208="シングル",Y208=Z208),1,0))</f>
        <v>0</v>
      </c>
      <c r="AF208" s="206"/>
      <c r="AG208" s="196"/>
    </row>
    <row r="209" spans="1:37" x14ac:dyDescent="0.4">
      <c r="C209" s="263"/>
      <c r="D209" s="263"/>
      <c r="E209" s="263"/>
      <c r="F209" s="263"/>
      <c r="G209" s="263"/>
      <c r="H209" s="263"/>
      <c r="I209" s="263"/>
      <c r="J209" s="263"/>
      <c r="K209" s="263"/>
      <c r="L209" s="263"/>
      <c r="M209" s="263"/>
      <c r="N209" s="263"/>
      <c r="O209" s="263"/>
      <c r="P209" s="263"/>
      <c r="U209" s="141" t="str">
        <f>IF(A209="","",A209)</f>
        <v/>
      </c>
      <c r="V209" s="141">
        <f>IF(S209="",E209,"")</f>
        <v>0</v>
      </c>
      <c r="W209" s="197"/>
      <c r="X209" s="141" t="str">
        <f>IF(IF(U209="","",IF(OR(U209=TRUE,U209=FALSE),"マルチ","シングル"))="",X208,IF(U209="","",IF(OR(U209=TRUE,U209=FALSE),"マルチ","シングル")))</f>
        <v>マルチ</v>
      </c>
      <c r="Y209" s="141" t="b">
        <f>IF(U209="",Y208,U209)</f>
        <v>0</v>
      </c>
      <c r="Z209" s="141">
        <f>IFERROR(LEFT(V209,1)*1,"")</f>
        <v>0</v>
      </c>
      <c r="AA209" s="141" t="str">
        <f>IF(T209="",AA208,T209)</f>
        <v>Q27</v>
      </c>
      <c r="AB209" s="141" t="str">
        <f t="shared" si="88"/>
        <v>各種紙による申請※を電子化する場合、どのようなやり方が望ましいですか（当てはまるものすべて選択してください。）</v>
      </c>
      <c r="AC209" s="141" t="str">
        <f>IF(OR(V209=0,V209=""),"",RIGHT(V209,LEN(V209)-3))</f>
        <v/>
      </c>
      <c r="AD209" s="141" t="str">
        <f>RIGHT(AA209,(LEN(AA209)-FIND("Q",AA209,1)))</f>
        <v>27</v>
      </c>
      <c r="AE209" s="141">
        <f>IF(Y209=TRUE,1,IF(AND(X209="シングル",Y209=Z209),1,0))</f>
        <v>0</v>
      </c>
      <c r="AF209" s="206"/>
      <c r="AG209" s="196"/>
    </row>
    <row r="210" spans="1:37" x14ac:dyDescent="0.4">
      <c r="U210" s="141" t="str">
        <f>IF(A210="","",A210)</f>
        <v/>
      </c>
      <c r="V210" s="141">
        <f>IF(S210="",E210,"")</f>
        <v>0</v>
      </c>
      <c r="W210" s="197"/>
      <c r="X210" s="141" t="str">
        <f>IF(IF(U210="","",IF(OR(U210=TRUE,U210=FALSE),"マルチ","シングル"))="",X209,IF(U210="","",IF(OR(U210=TRUE,U210=FALSE),"マルチ","シングル")))</f>
        <v>マルチ</v>
      </c>
      <c r="Y210" s="141" t="b">
        <f>IF(U210="",Y209,U210)</f>
        <v>0</v>
      </c>
      <c r="Z210" s="141">
        <f>IFERROR(LEFT(V210,1)*1,"")</f>
        <v>0</v>
      </c>
      <c r="AA210" s="141" t="str">
        <f>IF(T210="",AA209,T210)</f>
        <v>Q27</v>
      </c>
      <c r="AB210" s="141" t="str">
        <f t="shared" si="88"/>
        <v>各種紙による申請※を電子化する場合、どのようなやり方が望ましいですか（当てはまるものすべて選択してください。）</v>
      </c>
      <c r="AC210" s="141" t="str">
        <f>IF(OR(V210=0,V210=""),"",RIGHT(V210,LEN(V210)-3))</f>
        <v/>
      </c>
      <c r="AD210" s="141" t="str">
        <f>RIGHT(AA210,(LEN(AA210)-FIND("Q",AA210,1)))</f>
        <v>27</v>
      </c>
      <c r="AE210" s="141">
        <f>IF(Y210=TRUE,1,IF(AND(X210="シングル",Y210=Z210),1,0))</f>
        <v>0</v>
      </c>
      <c r="AF210" s="206"/>
      <c r="AG210" s="196"/>
    </row>
    <row r="211" spans="1:37" ht="19.5" x14ac:dyDescent="0.4">
      <c r="C211" s="29" t="s">
        <v>75</v>
      </c>
      <c r="D211" s="30"/>
      <c r="E211" s="31" t="s">
        <v>359</v>
      </c>
      <c r="F211" s="31"/>
      <c r="G211" s="31"/>
      <c r="H211" s="31"/>
      <c r="I211" s="31"/>
      <c r="J211" s="31"/>
      <c r="K211" s="31"/>
      <c r="L211" s="31"/>
      <c r="M211" s="31"/>
      <c r="N211" s="32"/>
      <c r="O211" s="31"/>
      <c r="S211" s="197" t="str">
        <f>C211</f>
        <v>Q28</v>
      </c>
      <c r="T211" s="197" t="str">
        <f>S211</f>
        <v>Q28</v>
      </c>
      <c r="U211" s="141" t="str">
        <f t="shared" si="79"/>
        <v/>
      </c>
      <c r="V211" s="141" t="str">
        <f t="shared" si="98"/>
        <v/>
      </c>
      <c r="W211" s="197"/>
      <c r="X211" s="141" t="str">
        <f t="shared" si="91"/>
        <v>マルチ</v>
      </c>
      <c r="Y211" s="141" t="b">
        <f t="shared" si="96"/>
        <v>0</v>
      </c>
      <c r="Z211" s="141" t="str">
        <f t="shared" si="97"/>
        <v/>
      </c>
      <c r="AA211" s="141" t="str">
        <f t="shared" si="92"/>
        <v>Q28</v>
      </c>
      <c r="AB211" s="141" t="str">
        <f t="shared" si="88"/>
        <v>排出量取引の説明会※1の開催方法について（一つ選択してください。）</v>
      </c>
      <c r="AC211" s="141" t="str">
        <f t="shared" si="93"/>
        <v/>
      </c>
      <c r="AD211" s="141" t="str">
        <f t="shared" si="94"/>
        <v>28</v>
      </c>
      <c r="AE211" s="141">
        <f t="shared" si="99"/>
        <v>0</v>
      </c>
      <c r="AF211" s="206"/>
      <c r="AG211" s="196"/>
    </row>
    <row r="212" spans="1:37" ht="5.0999999999999996" customHeight="1" x14ac:dyDescent="0.4">
      <c r="U212" s="141" t="str">
        <f t="shared" si="79"/>
        <v/>
      </c>
      <c r="V212" s="141">
        <f t="shared" si="98"/>
        <v>0</v>
      </c>
      <c r="W212" s="197"/>
      <c r="X212" s="141" t="str">
        <f t="shared" si="91"/>
        <v>マルチ</v>
      </c>
      <c r="Y212" s="141" t="b">
        <f t="shared" si="96"/>
        <v>0</v>
      </c>
      <c r="Z212" s="141">
        <f t="shared" si="97"/>
        <v>0</v>
      </c>
      <c r="AA212" s="141" t="str">
        <f t="shared" si="92"/>
        <v>Q28</v>
      </c>
      <c r="AB212" s="141" t="str">
        <f t="shared" si="88"/>
        <v>排出量取引の説明会※1の開催方法について（一つ選択してください。）</v>
      </c>
      <c r="AC212" s="141" t="str">
        <f t="shared" si="93"/>
        <v/>
      </c>
      <c r="AD212" s="141" t="str">
        <f t="shared" si="94"/>
        <v>28</v>
      </c>
      <c r="AE212" s="141">
        <f t="shared" si="99"/>
        <v>0</v>
      </c>
      <c r="AF212" s="206"/>
      <c r="AG212" s="196"/>
    </row>
    <row r="213" spans="1:37" ht="6.95" customHeight="1" x14ac:dyDescent="0.4">
      <c r="C213" s="33"/>
      <c r="D213" s="34"/>
      <c r="E213" s="34"/>
      <c r="F213" s="34"/>
      <c r="G213" s="34"/>
      <c r="H213" s="34"/>
      <c r="I213" s="34"/>
      <c r="J213" s="34"/>
      <c r="K213" s="34"/>
      <c r="L213" s="34"/>
      <c r="M213" s="34"/>
      <c r="N213" s="35"/>
      <c r="O213" s="34"/>
      <c r="P213" s="36"/>
      <c r="Q213" s="19"/>
      <c r="U213" s="141" t="str">
        <f t="shared" si="79"/>
        <v/>
      </c>
      <c r="V213" s="141">
        <f t="shared" si="98"/>
        <v>0</v>
      </c>
      <c r="W213" s="197"/>
      <c r="X213" s="141" t="str">
        <f t="shared" si="91"/>
        <v>マルチ</v>
      </c>
      <c r="Y213" s="141" t="b">
        <f t="shared" si="96"/>
        <v>0</v>
      </c>
      <c r="Z213" s="141">
        <f t="shared" si="97"/>
        <v>0</v>
      </c>
      <c r="AA213" s="141" t="str">
        <f t="shared" si="92"/>
        <v>Q28</v>
      </c>
      <c r="AB213" s="141" t="str">
        <f t="shared" si="88"/>
        <v>排出量取引の説明会※1の開催方法について（一つ選択してください。）</v>
      </c>
      <c r="AC213" s="141" t="str">
        <f t="shared" si="93"/>
        <v/>
      </c>
      <c r="AD213" s="141" t="str">
        <f t="shared" si="94"/>
        <v>28</v>
      </c>
      <c r="AE213" s="141">
        <f t="shared" si="99"/>
        <v>0</v>
      </c>
      <c r="AF213" s="206"/>
      <c r="AG213" s="196"/>
    </row>
    <row r="214" spans="1:37" s="15" customFormat="1" ht="18" customHeight="1" x14ac:dyDescent="0.4">
      <c r="A214" s="14">
        <v>0</v>
      </c>
      <c r="B214" s="73"/>
      <c r="C214" s="82"/>
      <c r="D214" s="83"/>
      <c r="E214" s="245" t="s">
        <v>61</v>
      </c>
      <c r="F214" s="245"/>
      <c r="G214" s="245"/>
      <c r="H214" s="245"/>
      <c r="I214" s="245"/>
      <c r="J214" s="245"/>
      <c r="K214" s="245"/>
      <c r="L214" s="245"/>
      <c r="M214" s="245"/>
      <c r="N214" s="245"/>
      <c r="O214" s="245"/>
      <c r="P214" s="84"/>
      <c r="Q214" s="73"/>
      <c r="R214" s="234"/>
      <c r="S214" s="216"/>
      <c r="T214" s="216"/>
      <c r="U214" s="141">
        <f t="shared" si="79"/>
        <v>0</v>
      </c>
      <c r="V214" s="141" t="str">
        <f t="shared" si="98"/>
        <v>1. 対面なら参加したい</v>
      </c>
      <c r="W214" s="197"/>
      <c r="X214" s="141" t="str">
        <f t="shared" si="91"/>
        <v>シングル</v>
      </c>
      <c r="Y214" s="141">
        <f t="shared" si="96"/>
        <v>0</v>
      </c>
      <c r="Z214" s="141">
        <f t="shared" si="97"/>
        <v>1</v>
      </c>
      <c r="AA214" s="141" t="str">
        <f t="shared" si="92"/>
        <v>Q28</v>
      </c>
      <c r="AB214" s="141" t="str">
        <f t="shared" si="88"/>
        <v>排出量取引の説明会※1の開催方法について（一つ選択してください。）</v>
      </c>
      <c r="AC214" s="141" t="str">
        <f t="shared" si="93"/>
        <v>対面なら参加したい</v>
      </c>
      <c r="AD214" s="141" t="str">
        <f t="shared" si="94"/>
        <v>28</v>
      </c>
      <c r="AE214" s="141">
        <f t="shared" si="99"/>
        <v>0</v>
      </c>
      <c r="AF214" s="218"/>
      <c r="AG214" s="219"/>
      <c r="AH214" s="219"/>
      <c r="AI214" s="219"/>
      <c r="AJ214" s="219"/>
      <c r="AK214" s="238"/>
    </row>
    <row r="215" spans="1:37" s="15" customFormat="1" ht="18" customHeight="1" x14ac:dyDescent="0.4">
      <c r="A215" s="14"/>
      <c r="B215" s="73"/>
      <c r="C215" s="82"/>
      <c r="D215" s="83"/>
      <c r="E215" s="245" t="s">
        <v>62</v>
      </c>
      <c r="F215" s="245"/>
      <c r="G215" s="245"/>
      <c r="H215" s="245"/>
      <c r="I215" s="245"/>
      <c r="J215" s="245"/>
      <c r="K215" s="245"/>
      <c r="L215" s="245"/>
      <c r="M215" s="245"/>
      <c r="N215" s="245"/>
      <c r="O215" s="245"/>
      <c r="P215" s="84"/>
      <c r="Q215" s="73"/>
      <c r="R215" s="234"/>
      <c r="S215" s="216"/>
      <c r="T215" s="216"/>
      <c r="U215" s="141" t="str">
        <f t="shared" si="79"/>
        <v/>
      </c>
      <c r="V215" s="141" t="str">
        <f t="shared" si="98"/>
        <v>2. オンラインなら参加したい</v>
      </c>
      <c r="W215" s="197"/>
      <c r="X215" s="141" t="str">
        <f t="shared" si="91"/>
        <v>シングル</v>
      </c>
      <c r="Y215" s="141">
        <f t="shared" si="96"/>
        <v>0</v>
      </c>
      <c r="Z215" s="141">
        <f t="shared" si="97"/>
        <v>2</v>
      </c>
      <c r="AA215" s="141" t="str">
        <f t="shared" si="92"/>
        <v>Q28</v>
      </c>
      <c r="AB215" s="141" t="str">
        <f t="shared" si="88"/>
        <v>排出量取引の説明会※1の開催方法について（一つ選択してください。）</v>
      </c>
      <c r="AC215" s="141" t="str">
        <f t="shared" si="93"/>
        <v>オンラインなら参加したい</v>
      </c>
      <c r="AD215" s="141" t="str">
        <f t="shared" si="94"/>
        <v>28</v>
      </c>
      <c r="AE215" s="141">
        <f t="shared" si="99"/>
        <v>0</v>
      </c>
      <c r="AF215" s="218"/>
      <c r="AG215" s="219"/>
      <c r="AH215" s="219"/>
      <c r="AI215" s="219"/>
      <c r="AJ215" s="219"/>
      <c r="AK215" s="238"/>
    </row>
    <row r="216" spans="1:37" s="15" customFormat="1" ht="18" customHeight="1" x14ac:dyDescent="0.4">
      <c r="A216" s="14"/>
      <c r="B216" s="73"/>
      <c r="C216" s="82"/>
      <c r="D216" s="83"/>
      <c r="E216" s="245" t="s">
        <v>63</v>
      </c>
      <c r="F216" s="245"/>
      <c r="G216" s="245"/>
      <c r="H216" s="245"/>
      <c r="I216" s="245"/>
      <c r="J216" s="245"/>
      <c r="K216" s="245"/>
      <c r="L216" s="245"/>
      <c r="M216" s="245"/>
      <c r="N216" s="245"/>
      <c r="O216" s="245"/>
      <c r="P216" s="84"/>
      <c r="Q216" s="73"/>
      <c r="R216" s="234"/>
      <c r="S216" s="216"/>
      <c r="T216" s="216"/>
      <c r="U216" s="141" t="str">
        <f t="shared" si="79"/>
        <v/>
      </c>
      <c r="V216" s="141" t="str">
        <f t="shared" si="98"/>
        <v>3. ホームページに資料や動画が掲載されていれば、対面やオンラインでの説明会は必要ない</v>
      </c>
      <c r="W216" s="197"/>
      <c r="X216" s="141" t="str">
        <f t="shared" si="91"/>
        <v>シングル</v>
      </c>
      <c r="Y216" s="141">
        <f t="shared" si="96"/>
        <v>0</v>
      </c>
      <c r="Z216" s="141">
        <f t="shared" si="97"/>
        <v>3</v>
      </c>
      <c r="AA216" s="141" t="str">
        <f t="shared" si="92"/>
        <v>Q28</v>
      </c>
      <c r="AB216" s="141" t="str">
        <f t="shared" si="88"/>
        <v>排出量取引の説明会※1の開催方法について（一つ選択してください。）</v>
      </c>
      <c r="AC216" s="141" t="str">
        <f t="shared" si="93"/>
        <v>ホームページに資料や動画が掲載されていれば、対面やオンラインでの説明会は必要ない</v>
      </c>
      <c r="AD216" s="141" t="str">
        <f t="shared" si="94"/>
        <v>28</v>
      </c>
      <c r="AE216" s="141">
        <f t="shared" si="99"/>
        <v>0</v>
      </c>
      <c r="AF216" s="218"/>
      <c r="AG216" s="219"/>
      <c r="AH216" s="219"/>
      <c r="AI216" s="219"/>
      <c r="AJ216" s="219"/>
      <c r="AK216" s="238"/>
    </row>
    <row r="217" spans="1:37" s="15" customFormat="1" ht="18" customHeight="1" x14ac:dyDescent="0.4">
      <c r="A217" s="14"/>
      <c r="B217" s="73"/>
      <c r="C217" s="82"/>
      <c r="D217" s="83"/>
      <c r="E217" s="245" t="s">
        <v>64</v>
      </c>
      <c r="F217" s="245"/>
      <c r="G217" s="245"/>
      <c r="H217" s="245"/>
      <c r="I217" s="245"/>
      <c r="J217" s="245"/>
      <c r="K217" s="245"/>
      <c r="L217" s="245"/>
      <c r="M217" s="245"/>
      <c r="N217" s="245"/>
      <c r="O217" s="245"/>
      <c r="P217" s="84"/>
      <c r="Q217" s="73"/>
      <c r="R217" s="234"/>
      <c r="S217" s="216"/>
      <c r="T217" s="216"/>
      <c r="U217" s="141" t="str">
        <f t="shared" si="79"/>
        <v/>
      </c>
      <c r="V217" s="141" t="str">
        <f t="shared" si="98"/>
        <v>4. 参加したことがない／参加は希望しない</v>
      </c>
      <c r="W217" s="197"/>
      <c r="X217" s="141" t="str">
        <f t="shared" si="91"/>
        <v>シングル</v>
      </c>
      <c r="Y217" s="141">
        <f t="shared" si="96"/>
        <v>0</v>
      </c>
      <c r="Z217" s="141">
        <f t="shared" si="97"/>
        <v>4</v>
      </c>
      <c r="AA217" s="141" t="str">
        <f t="shared" si="92"/>
        <v>Q28</v>
      </c>
      <c r="AB217" s="141" t="str">
        <f t="shared" si="88"/>
        <v>排出量取引の説明会※1の開催方法について（一つ選択してください。）</v>
      </c>
      <c r="AC217" s="141" t="str">
        <f t="shared" si="93"/>
        <v>参加したことがない／参加は希望しない</v>
      </c>
      <c r="AD217" s="141" t="str">
        <f t="shared" si="94"/>
        <v>28</v>
      </c>
      <c r="AE217" s="141">
        <f t="shared" si="99"/>
        <v>0</v>
      </c>
      <c r="AF217" s="218"/>
      <c r="AG217" s="219"/>
      <c r="AH217" s="219"/>
      <c r="AI217" s="219"/>
      <c r="AJ217" s="219"/>
      <c r="AK217" s="238"/>
    </row>
    <row r="218" spans="1:37" ht="6.95" customHeight="1" x14ac:dyDescent="0.4">
      <c r="C218" s="41"/>
      <c r="D218" s="42"/>
      <c r="E218" s="42"/>
      <c r="F218" s="42"/>
      <c r="G218" s="42"/>
      <c r="H218" s="42"/>
      <c r="I218" s="42"/>
      <c r="J218" s="42"/>
      <c r="K218" s="42"/>
      <c r="L218" s="42"/>
      <c r="M218" s="42"/>
      <c r="N218" s="43"/>
      <c r="O218" s="42"/>
      <c r="P218" s="44"/>
      <c r="Q218" s="19"/>
      <c r="U218" s="141" t="str">
        <f t="shared" si="79"/>
        <v/>
      </c>
      <c r="V218" s="141">
        <f t="shared" si="98"/>
        <v>0</v>
      </c>
      <c r="W218" s="197"/>
      <c r="X218" s="141" t="str">
        <f t="shared" si="91"/>
        <v>シングル</v>
      </c>
      <c r="Y218" s="141">
        <f t="shared" si="96"/>
        <v>0</v>
      </c>
      <c r="Z218" s="141">
        <f t="shared" si="97"/>
        <v>0</v>
      </c>
      <c r="AA218" s="141" t="str">
        <f t="shared" si="92"/>
        <v>Q28</v>
      </c>
      <c r="AB218" s="141" t="str">
        <f t="shared" si="88"/>
        <v>排出量取引の説明会※1の開催方法について（一つ選択してください。）</v>
      </c>
      <c r="AC218" s="141" t="str">
        <f t="shared" si="93"/>
        <v/>
      </c>
      <c r="AD218" s="141" t="str">
        <f t="shared" si="94"/>
        <v>28</v>
      </c>
      <c r="AE218" s="141">
        <f t="shared" si="99"/>
        <v>1</v>
      </c>
      <c r="AF218" s="206"/>
      <c r="AG218" s="196"/>
    </row>
    <row r="219" spans="1:37" ht="5.0999999999999996" customHeight="1" x14ac:dyDescent="0.4">
      <c r="U219" s="141" t="str">
        <f t="shared" si="79"/>
        <v/>
      </c>
      <c r="V219" s="141">
        <f t="shared" si="98"/>
        <v>0</v>
      </c>
      <c r="W219" s="197"/>
      <c r="X219" s="141" t="str">
        <f t="shared" si="91"/>
        <v>シングル</v>
      </c>
      <c r="Y219" s="141">
        <f t="shared" si="96"/>
        <v>0</v>
      </c>
      <c r="Z219" s="141">
        <f t="shared" si="97"/>
        <v>0</v>
      </c>
      <c r="AA219" s="141" t="str">
        <f t="shared" si="92"/>
        <v>Q28</v>
      </c>
      <c r="AB219" s="141" t="str">
        <f t="shared" si="88"/>
        <v>排出量取引の説明会※1の開催方法について（一つ選択してください。）</v>
      </c>
      <c r="AC219" s="141" t="str">
        <f t="shared" si="93"/>
        <v/>
      </c>
      <c r="AD219" s="141" t="str">
        <f t="shared" si="94"/>
        <v>28</v>
      </c>
      <c r="AE219" s="141">
        <f t="shared" si="99"/>
        <v>1</v>
      </c>
      <c r="AF219" s="206"/>
      <c r="AG219" s="196"/>
    </row>
    <row r="220" spans="1:37" s="9" customFormat="1" ht="12" customHeight="1" x14ac:dyDescent="0.4">
      <c r="A220" s="13"/>
      <c r="B220" s="53"/>
      <c r="C220" s="54" t="s">
        <v>348</v>
      </c>
      <c r="D220" s="54"/>
      <c r="E220" s="244" t="s">
        <v>233</v>
      </c>
      <c r="F220" s="244"/>
      <c r="G220" s="244"/>
      <c r="H220" s="244"/>
      <c r="I220" s="244"/>
      <c r="J220" s="244"/>
      <c r="K220" s="244"/>
      <c r="L220" s="244"/>
      <c r="M220" s="244"/>
      <c r="N220" s="244"/>
      <c r="O220" s="244"/>
      <c r="P220" s="55"/>
      <c r="Q220" s="55"/>
      <c r="R220" s="233"/>
      <c r="S220" s="210"/>
      <c r="T220" s="210"/>
      <c r="U220" s="141" t="str">
        <f t="shared" si="79"/>
        <v/>
      </c>
      <c r="V220" s="141" t="str">
        <f t="shared" si="98"/>
        <v>東京都排出量取引セミナー＆マッチングフェア2022の資料を以下に掲載しています。</v>
      </c>
      <c r="W220" s="197"/>
      <c r="X220" s="141" t="str">
        <f t="shared" si="91"/>
        <v>シングル</v>
      </c>
      <c r="Y220" s="141">
        <f t="shared" si="96"/>
        <v>0</v>
      </c>
      <c r="Z220" s="141" t="str">
        <f t="shared" si="97"/>
        <v/>
      </c>
      <c r="AA220" s="141" t="str">
        <f t="shared" si="92"/>
        <v>Q28</v>
      </c>
      <c r="AB220" s="141" t="str">
        <f t="shared" si="88"/>
        <v>排出量取引の説明会※1の開催方法について（一つ選択してください。）</v>
      </c>
      <c r="AC220" s="141" t="str">
        <f t="shared" si="93"/>
        <v>排出量取引セミナー＆マッチングフェア2022の資料を以下に掲載しています。</v>
      </c>
      <c r="AD220" s="141" t="str">
        <f t="shared" si="94"/>
        <v>28</v>
      </c>
      <c r="AE220" s="141">
        <f t="shared" si="99"/>
        <v>0</v>
      </c>
      <c r="AF220" s="213"/>
      <c r="AG220" s="214"/>
      <c r="AH220" s="214"/>
      <c r="AI220" s="214"/>
      <c r="AJ220" s="214"/>
      <c r="AK220" s="221"/>
    </row>
    <row r="221" spans="1:37" s="8" customFormat="1" ht="12" customHeight="1" x14ac:dyDescent="0.4">
      <c r="A221" s="16"/>
      <c r="B221" s="53"/>
      <c r="C221" s="55"/>
      <c r="D221" s="55"/>
      <c r="E221" s="57" t="s">
        <v>66</v>
      </c>
      <c r="F221" s="55"/>
      <c r="G221" s="55"/>
      <c r="H221" s="55"/>
      <c r="I221" s="55"/>
      <c r="J221" s="55"/>
      <c r="K221" s="55"/>
      <c r="L221" s="55"/>
      <c r="M221" s="55"/>
      <c r="N221" s="55"/>
      <c r="O221" s="55"/>
      <c r="P221" s="55"/>
      <c r="Q221" s="55"/>
      <c r="R221" s="233"/>
      <c r="S221" s="210"/>
      <c r="T221" s="210"/>
      <c r="U221" s="141" t="str">
        <f t="shared" si="79"/>
        <v/>
      </c>
      <c r="V221" s="141" t="str">
        <f t="shared" si="98"/>
        <v>https://www.kankyo.metro.tokyo.lg.jp/climate/large_scale/meeting/r4/torihikiseminar.html</v>
      </c>
      <c r="W221" s="197"/>
      <c r="X221" s="141" t="str">
        <f t="shared" si="91"/>
        <v>シングル</v>
      </c>
      <c r="Y221" s="141">
        <f t="shared" si="96"/>
        <v>0</v>
      </c>
      <c r="Z221" s="141" t="str">
        <f t="shared" si="97"/>
        <v/>
      </c>
      <c r="AA221" s="141" t="str">
        <f t="shared" si="92"/>
        <v>Q28</v>
      </c>
      <c r="AB221" s="141" t="str">
        <f t="shared" si="88"/>
        <v>排出量取引の説明会※1の開催方法について（一つ選択してください。）</v>
      </c>
      <c r="AC221" s="141" t="str">
        <f t="shared" si="93"/>
        <v>ps://www.kankyo.metro.tokyo.lg.jp/climate/large_scale/meeting/r4/torihikiseminar.html</v>
      </c>
      <c r="AD221" s="141" t="str">
        <f t="shared" si="94"/>
        <v>28</v>
      </c>
      <c r="AE221" s="141">
        <f t="shared" si="99"/>
        <v>0</v>
      </c>
      <c r="AF221" s="213"/>
      <c r="AG221" s="214"/>
      <c r="AH221" s="214"/>
      <c r="AI221" s="214"/>
      <c r="AJ221" s="214"/>
      <c r="AK221" s="241"/>
    </row>
    <row r="222" spans="1:37" s="9" customFormat="1" ht="12" customHeight="1" x14ac:dyDescent="0.4">
      <c r="A222" s="13"/>
      <c r="B222" s="53"/>
      <c r="C222" s="54"/>
      <c r="D222" s="54"/>
      <c r="E222" s="244" t="s">
        <v>65</v>
      </c>
      <c r="F222" s="244"/>
      <c r="G222" s="244"/>
      <c r="H222" s="244"/>
      <c r="I222" s="244"/>
      <c r="J222" s="244"/>
      <c r="K222" s="244"/>
      <c r="L222" s="244"/>
      <c r="M222" s="244"/>
      <c r="N222" s="244"/>
      <c r="O222" s="244"/>
      <c r="P222" s="55"/>
      <c r="Q222" s="55"/>
      <c r="R222" s="233"/>
      <c r="S222" s="210"/>
      <c r="T222" s="210"/>
      <c r="U222" s="141" t="str">
        <f t="shared" si="79"/>
        <v/>
      </c>
      <c r="V222" s="141" t="str">
        <f t="shared" si="98"/>
        <v>【過去開催例】2019年度排出量取引説明会（新規担当者向け）</v>
      </c>
      <c r="W222" s="197"/>
      <c r="X222" s="141" t="str">
        <f t="shared" si="91"/>
        <v>シングル</v>
      </c>
      <c r="Y222" s="141">
        <f t="shared" si="96"/>
        <v>0</v>
      </c>
      <c r="Z222" s="141" t="str">
        <f t="shared" si="97"/>
        <v/>
      </c>
      <c r="AA222" s="141" t="str">
        <f t="shared" si="92"/>
        <v>Q28</v>
      </c>
      <c r="AB222" s="141" t="str">
        <f t="shared" si="88"/>
        <v>排出量取引の説明会※1の開催方法について（一つ選択してください。）</v>
      </c>
      <c r="AC222" s="141" t="str">
        <f t="shared" si="93"/>
        <v>開催例】2019年度排出量取引説明会（新規担当者向け）</v>
      </c>
      <c r="AD222" s="141" t="str">
        <f t="shared" si="94"/>
        <v>28</v>
      </c>
      <c r="AE222" s="141">
        <f t="shared" si="99"/>
        <v>0</v>
      </c>
      <c r="AF222" s="213"/>
      <c r="AG222" s="214"/>
      <c r="AH222" s="214"/>
      <c r="AI222" s="214"/>
      <c r="AJ222" s="214"/>
      <c r="AK222" s="221"/>
    </row>
    <row r="223" spans="1:37" s="10" customFormat="1" ht="12" customHeight="1" x14ac:dyDescent="0.4">
      <c r="A223" s="17"/>
      <c r="B223" s="56"/>
      <c r="C223" s="56"/>
      <c r="D223" s="56"/>
      <c r="E223" s="57" t="s">
        <v>162</v>
      </c>
      <c r="F223" s="78"/>
      <c r="G223" s="78"/>
      <c r="H223" s="78"/>
      <c r="I223" s="78"/>
      <c r="J223" s="78"/>
      <c r="K223" s="92"/>
      <c r="L223" s="93"/>
      <c r="M223" s="78"/>
      <c r="N223" s="79"/>
      <c r="O223" s="78"/>
      <c r="P223" s="78"/>
      <c r="Q223" s="78"/>
      <c r="R223" s="242"/>
      <c r="S223" s="199"/>
      <c r="T223" s="199"/>
      <c r="U223" s="141" t="str">
        <f t="shared" ref="U223:U277" si="109">IF(A223="","",A223)</f>
        <v/>
      </c>
      <c r="V223" s="141" t="str">
        <f t="shared" ref="V223:V276" si="110">IF(S223="",E223,"")</f>
        <v>https://www.kankyo.metro.tokyo.lg.jp/climate/large_scale/meeting/h31/torihiki.html</v>
      </c>
      <c r="W223" s="197"/>
      <c r="X223" s="141" t="str">
        <f t="shared" ref="X223:X277" si="111">IF(IF(U223="","",IF(OR(U223=TRUE,U223=FALSE),"マルチ","シングル"))="",X222,IF(U223="","",IF(OR(U223=TRUE,U223=FALSE),"マルチ","シングル")))</f>
        <v>シングル</v>
      </c>
      <c r="Y223" s="141">
        <f t="shared" ref="Y223:Y277" si="112">IF(U223="",Y222,U223)</f>
        <v>0</v>
      </c>
      <c r="Z223" s="141" t="str">
        <f t="shared" ref="Z223:Z277" si="113">IFERROR(LEFT(V223,1)*1,"")</f>
        <v/>
      </c>
      <c r="AA223" s="141" t="str">
        <f t="shared" ref="AA223:AA277" si="114">IF(T223="",AA222,T223)</f>
        <v>Q28</v>
      </c>
      <c r="AB223" s="141" t="str">
        <f t="shared" ref="AB223:AB277" si="115">IF(S223&lt;&gt;"",E223,AB222)</f>
        <v>排出量取引の説明会※1の開催方法について（一つ選択してください。）</v>
      </c>
      <c r="AC223" s="141" t="str">
        <f t="shared" ref="AC223:AC276" si="116">IF(OR(V223=0,V223=""),"",RIGHT(V223,LEN(V223)-3))</f>
        <v>ps://www.kankyo.metro.tokyo.lg.jp/climate/large_scale/meeting/h31/torihiki.html</v>
      </c>
      <c r="AD223" s="141" t="str">
        <f t="shared" ref="AD223:AD277" si="117">RIGHT(AA223,(LEN(AA223)-FIND("Q",AA223,1)))</f>
        <v>28</v>
      </c>
      <c r="AE223" s="141">
        <f t="shared" ref="AE223:AE276" si="118">IF(Y223=TRUE,1,IF(AND(X223="シングル",Y223=Z223),1,0))</f>
        <v>0</v>
      </c>
      <c r="AF223" s="220"/>
      <c r="AG223" s="212"/>
      <c r="AH223" s="212"/>
      <c r="AI223" s="212"/>
      <c r="AJ223" s="212"/>
      <c r="AK223" s="194"/>
    </row>
    <row r="224" spans="1:37" s="9" customFormat="1" ht="12" customHeight="1" x14ac:dyDescent="0.4">
      <c r="A224" s="13"/>
      <c r="B224" s="53"/>
      <c r="C224" s="54"/>
      <c r="D224" s="54"/>
      <c r="E224" s="244" t="s">
        <v>67</v>
      </c>
      <c r="F224" s="244"/>
      <c r="G224" s="244"/>
      <c r="H224" s="244"/>
      <c r="I224" s="244"/>
      <c r="J224" s="244"/>
      <c r="K224" s="244"/>
      <c r="L224" s="244"/>
      <c r="M224" s="244"/>
      <c r="N224" s="244"/>
      <c r="O224" s="244"/>
      <c r="P224" s="55"/>
      <c r="Q224" s="55"/>
      <c r="R224" s="233"/>
      <c r="S224" s="210"/>
      <c r="T224" s="210"/>
      <c r="U224" s="141" t="str">
        <f t="shared" si="109"/>
        <v/>
      </c>
      <c r="V224" s="141" t="str">
        <f t="shared" si="110"/>
        <v>【過去開催例】東京都排出量取引セミナー＆マッチングフェア2019</v>
      </c>
      <c r="W224" s="197"/>
      <c r="X224" s="141" t="str">
        <f t="shared" si="111"/>
        <v>シングル</v>
      </c>
      <c r="Y224" s="141">
        <f t="shared" si="112"/>
        <v>0</v>
      </c>
      <c r="Z224" s="141" t="str">
        <f t="shared" si="113"/>
        <v/>
      </c>
      <c r="AA224" s="141" t="str">
        <f t="shared" si="114"/>
        <v>Q28</v>
      </c>
      <c r="AB224" s="141" t="str">
        <f t="shared" si="115"/>
        <v>排出量取引の説明会※1の開催方法について（一つ選択してください。）</v>
      </c>
      <c r="AC224" s="141" t="str">
        <f t="shared" si="116"/>
        <v>開催例】東京都排出量取引セミナー＆マッチングフェア2019</v>
      </c>
      <c r="AD224" s="141" t="str">
        <f t="shared" si="117"/>
        <v>28</v>
      </c>
      <c r="AE224" s="141">
        <f t="shared" si="118"/>
        <v>0</v>
      </c>
      <c r="AF224" s="213"/>
      <c r="AG224" s="214"/>
      <c r="AH224" s="214"/>
      <c r="AI224" s="214"/>
      <c r="AJ224" s="214"/>
      <c r="AK224" s="221"/>
    </row>
    <row r="225" spans="1:37" s="10" customFormat="1" ht="12" customHeight="1" x14ac:dyDescent="0.4">
      <c r="A225" s="17"/>
      <c r="B225" s="56"/>
      <c r="C225" s="56"/>
      <c r="D225" s="56"/>
      <c r="E225" s="57" t="s">
        <v>68</v>
      </c>
      <c r="F225" s="78"/>
      <c r="G225" s="78"/>
      <c r="H225" s="78"/>
      <c r="I225" s="78"/>
      <c r="J225" s="78"/>
      <c r="K225" s="78"/>
      <c r="L225" s="78"/>
      <c r="M225" s="78"/>
      <c r="N225" s="79"/>
      <c r="O225" s="78"/>
      <c r="P225" s="78"/>
      <c r="Q225" s="78"/>
      <c r="R225" s="242"/>
      <c r="S225" s="199"/>
      <c r="T225" s="199"/>
      <c r="U225" s="141" t="str">
        <f t="shared" si="109"/>
        <v/>
      </c>
      <c r="V225" s="141" t="str">
        <f t="shared" si="110"/>
        <v>https://www.kankyo.metro.tokyo.lg.jp/climate/large_scale/meeting/h31/20191031.html</v>
      </c>
      <c r="W225" s="197"/>
      <c r="X225" s="141" t="str">
        <f t="shared" si="111"/>
        <v>シングル</v>
      </c>
      <c r="Y225" s="141">
        <f t="shared" si="112"/>
        <v>0</v>
      </c>
      <c r="Z225" s="141" t="str">
        <f t="shared" si="113"/>
        <v/>
      </c>
      <c r="AA225" s="141" t="str">
        <f t="shared" si="114"/>
        <v>Q28</v>
      </c>
      <c r="AB225" s="141" t="str">
        <f t="shared" si="115"/>
        <v>排出量取引の説明会※1の開催方法について（一つ選択してください。）</v>
      </c>
      <c r="AC225" s="141" t="str">
        <f t="shared" si="116"/>
        <v>ps://www.kankyo.metro.tokyo.lg.jp/climate/large_scale/meeting/h31/20191031.html</v>
      </c>
      <c r="AD225" s="141" t="str">
        <f t="shared" si="117"/>
        <v>28</v>
      </c>
      <c r="AE225" s="141">
        <f t="shared" si="118"/>
        <v>0</v>
      </c>
      <c r="AF225" s="220"/>
      <c r="AG225" s="212"/>
      <c r="AH225" s="212"/>
      <c r="AI225" s="212"/>
      <c r="AJ225" s="212"/>
      <c r="AK225" s="194"/>
    </row>
    <row r="226" spans="1:37" x14ac:dyDescent="0.4">
      <c r="U226" s="141" t="str">
        <f t="shared" si="109"/>
        <v/>
      </c>
      <c r="V226" s="141">
        <f t="shared" si="110"/>
        <v>0</v>
      </c>
      <c r="W226" s="197"/>
      <c r="X226" s="141" t="str">
        <f t="shared" si="111"/>
        <v>シングル</v>
      </c>
      <c r="Y226" s="141">
        <f t="shared" si="112"/>
        <v>0</v>
      </c>
      <c r="Z226" s="141">
        <f t="shared" si="113"/>
        <v>0</v>
      </c>
      <c r="AA226" s="141" t="str">
        <f t="shared" si="114"/>
        <v>Q28</v>
      </c>
      <c r="AB226" s="141" t="str">
        <f t="shared" si="115"/>
        <v>排出量取引の説明会※1の開催方法について（一つ選択してください。）</v>
      </c>
      <c r="AC226" s="141" t="str">
        <f t="shared" si="116"/>
        <v/>
      </c>
      <c r="AD226" s="141" t="str">
        <f t="shared" si="117"/>
        <v>28</v>
      </c>
      <c r="AE226" s="141">
        <f t="shared" si="118"/>
        <v>1</v>
      </c>
      <c r="AF226" s="206"/>
      <c r="AG226" s="196"/>
    </row>
    <row r="227" spans="1:37" x14ac:dyDescent="0.4">
      <c r="C227" s="29" t="s">
        <v>76</v>
      </c>
      <c r="D227" s="30"/>
      <c r="E227" s="31" t="s">
        <v>330</v>
      </c>
      <c r="F227" s="31"/>
      <c r="G227" s="31"/>
      <c r="H227" s="31"/>
      <c r="I227" s="31"/>
      <c r="J227" s="31"/>
      <c r="K227" s="31"/>
      <c r="L227" s="31"/>
      <c r="M227" s="31"/>
      <c r="N227" s="32"/>
      <c r="O227" s="31"/>
      <c r="S227" s="197" t="str">
        <f>C227</f>
        <v>Q29</v>
      </c>
      <c r="T227" s="197" t="str">
        <f>S227</f>
        <v>Q29</v>
      </c>
      <c r="U227" s="141" t="str">
        <f t="shared" si="109"/>
        <v/>
      </c>
      <c r="V227" s="141" t="str">
        <f t="shared" si="110"/>
        <v/>
      </c>
      <c r="W227" s="197"/>
      <c r="X227" s="141" t="str">
        <f t="shared" si="111"/>
        <v>シングル</v>
      </c>
      <c r="Y227" s="141">
        <f t="shared" si="112"/>
        <v>0</v>
      </c>
      <c r="Z227" s="141" t="str">
        <f t="shared" si="113"/>
        <v/>
      </c>
      <c r="AA227" s="141" t="str">
        <f t="shared" si="114"/>
        <v>Q29</v>
      </c>
      <c r="AB227" s="141" t="str">
        <f t="shared" si="115"/>
        <v>説明会へのご意見や取り上げてほしい内容をご記入ください（自由回答【任意回答】）</v>
      </c>
      <c r="AC227" s="141" t="str">
        <f t="shared" si="116"/>
        <v/>
      </c>
      <c r="AD227" s="141" t="str">
        <f t="shared" si="117"/>
        <v>29</v>
      </c>
      <c r="AE227" s="141">
        <f t="shared" si="118"/>
        <v>0</v>
      </c>
      <c r="AF227" s="206"/>
      <c r="AG227" s="196"/>
    </row>
    <row r="228" spans="1:37" ht="5.0999999999999996" customHeight="1" x14ac:dyDescent="0.4">
      <c r="U228" s="141" t="str">
        <f t="shared" si="109"/>
        <v/>
      </c>
      <c r="V228" s="141">
        <f t="shared" si="110"/>
        <v>0</v>
      </c>
      <c r="W228" s="197"/>
      <c r="X228" s="141" t="str">
        <f t="shared" si="111"/>
        <v>シングル</v>
      </c>
      <c r="Y228" s="141">
        <f t="shared" si="112"/>
        <v>0</v>
      </c>
      <c r="Z228" s="141">
        <f t="shared" si="113"/>
        <v>0</v>
      </c>
      <c r="AA228" s="141" t="str">
        <f t="shared" si="114"/>
        <v>Q29</v>
      </c>
      <c r="AB228" s="141" t="str">
        <f t="shared" si="115"/>
        <v>説明会へのご意見や取り上げてほしい内容をご記入ください（自由回答【任意回答】）</v>
      </c>
      <c r="AC228" s="141" t="str">
        <f t="shared" si="116"/>
        <v/>
      </c>
      <c r="AD228" s="141" t="str">
        <f t="shared" si="117"/>
        <v>29</v>
      </c>
      <c r="AE228" s="141">
        <f t="shared" si="118"/>
        <v>1</v>
      </c>
      <c r="AF228" s="206"/>
      <c r="AG228" s="196"/>
    </row>
    <row r="229" spans="1:37" ht="18" customHeight="1" x14ac:dyDescent="0.4">
      <c r="A229" s="18" t="s">
        <v>83</v>
      </c>
      <c r="C229" s="246" t="s">
        <v>157</v>
      </c>
      <c r="D229" s="247"/>
      <c r="E229" s="247"/>
      <c r="F229" s="247"/>
      <c r="G229" s="247"/>
      <c r="H229" s="247"/>
      <c r="I229" s="247"/>
      <c r="J229" s="247"/>
      <c r="K229" s="247"/>
      <c r="L229" s="247"/>
      <c r="M229" s="247"/>
      <c r="N229" s="247"/>
      <c r="O229" s="247"/>
      <c r="P229" s="248"/>
      <c r="Q229" s="19"/>
      <c r="U229" s="141" t="str">
        <f>IF(A229="","",A229)</f>
        <v>自由</v>
      </c>
      <c r="V229" s="141">
        <f>IF(S229="",E229,"")</f>
        <v>0</v>
      </c>
      <c r="W229" s="197"/>
      <c r="X229" s="141" t="str">
        <f t="shared" si="111"/>
        <v>シングル</v>
      </c>
      <c r="Y229" s="141" t="str">
        <f t="shared" si="112"/>
        <v>自由</v>
      </c>
      <c r="Z229" s="141">
        <f t="shared" si="113"/>
        <v>0</v>
      </c>
      <c r="AA229" s="141" t="str">
        <f t="shared" si="114"/>
        <v>Q29</v>
      </c>
      <c r="AB229" s="141" t="str">
        <f t="shared" si="115"/>
        <v>説明会へのご意見や取り上げてほしい内容をご記入ください（自由回答【任意回答】）</v>
      </c>
      <c r="AC229" s="141" t="str">
        <f t="shared" si="116"/>
        <v/>
      </c>
      <c r="AD229" s="141" t="str">
        <f t="shared" si="117"/>
        <v>29</v>
      </c>
      <c r="AE229" s="141">
        <f t="shared" si="118"/>
        <v>0</v>
      </c>
      <c r="AG229" s="196"/>
    </row>
    <row r="230" spans="1:37" ht="24.95" customHeight="1" x14ac:dyDescent="0.4">
      <c r="C230" s="249"/>
      <c r="D230" s="250"/>
      <c r="E230" s="250"/>
      <c r="F230" s="250"/>
      <c r="G230" s="250"/>
      <c r="H230" s="250"/>
      <c r="I230" s="250"/>
      <c r="J230" s="250"/>
      <c r="K230" s="250"/>
      <c r="L230" s="250"/>
      <c r="M230" s="250"/>
      <c r="N230" s="250"/>
      <c r="O230" s="250"/>
      <c r="P230" s="85"/>
      <c r="U230" s="141" t="str">
        <f>IF(A230="","",A230)</f>
        <v/>
      </c>
      <c r="V230" s="198">
        <v>1</v>
      </c>
      <c r="W230" s="197"/>
      <c r="X230" s="141" t="str">
        <f>IF(IF(U230="","",IF(OR(U230=TRUE,U230=FALSE),"マルチ","シングル"))="",X229,IF(U230="","",IF(OR(U230=TRUE,U230=FALSE),"マルチ","シングル")))</f>
        <v>シングル</v>
      </c>
      <c r="Y230" s="141" t="str">
        <f>IF(U230="",Y229,U230)</f>
        <v>自由</v>
      </c>
      <c r="Z230" s="141">
        <f>IFERROR(LEFT(V230,1)*1,"")</f>
        <v>1</v>
      </c>
      <c r="AA230" s="141" t="str">
        <f>IF(T230="",AA229,T230)</f>
        <v>Q29</v>
      </c>
      <c r="AB230" s="141" t="str">
        <f t="shared" si="115"/>
        <v>説明会へのご意見や取り上げてほしい内容をご記入ください（自由回答【任意回答】）</v>
      </c>
      <c r="AC230" s="198" t="s">
        <v>168</v>
      </c>
      <c r="AD230" s="141" t="str">
        <f>RIGHT(AA230,(LEN(AA230)-FIND("Q",AA230,1)))</f>
        <v>29</v>
      </c>
      <c r="AE230" s="198">
        <f>IF(AF230=0,0,1)</f>
        <v>0</v>
      </c>
      <c r="AF230" s="204">
        <f>C230</f>
        <v>0</v>
      </c>
      <c r="AG230" s="196"/>
    </row>
    <row r="231" spans="1:37" ht="24.95" customHeight="1" x14ac:dyDescent="0.4">
      <c r="C231" s="249"/>
      <c r="D231" s="250"/>
      <c r="E231" s="250"/>
      <c r="F231" s="250"/>
      <c r="G231" s="250"/>
      <c r="H231" s="250"/>
      <c r="I231" s="250"/>
      <c r="J231" s="250"/>
      <c r="K231" s="250"/>
      <c r="L231" s="250"/>
      <c r="M231" s="250"/>
      <c r="N231" s="250"/>
      <c r="O231" s="250"/>
      <c r="P231" s="85"/>
      <c r="U231" s="141" t="str">
        <f t="shared" si="109"/>
        <v/>
      </c>
      <c r="V231" s="141">
        <f t="shared" si="110"/>
        <v>0</v>
      </c>
      <c r="W231" s="197"/>
      <c r="X231" s="141" t="str">
        <f t="shared" si="111"/>
        <v>シングル</v>
      </c>
      <c r="Y231" s="141" t="str">
        <f t="shared" si="112"/>
        <v>自由</v>
      </c>
      <c r="Z231" s="141">
        <f t="shared" si="113"/>
        <v>0</v>
      </c>
      <c r="AA231" s="141" t="str">
        <f t="shared" si="114"/>
        <v>Q29</v>
      </c>
      <c r="AB231" s="141" t="str">
        <f t="shared" si="115"/>
        <v>説明会へのご意見や取り上げてほしい内容をご記入ください（自由回答【任意回答】）</v>
      </c>
      <c r="AC231" s="141" t="str">
        <f t="shared" si="116"/>
        <v/>
      </c>
      <c r="AD231" s="141" t="str">
        <f t="shared" si="117"/>
        <v>29</v>
      </c>
      <c r="AE231" s="141">
        <f t="shared" si="118"/>
        <v>0</v>
      </c>
      <c r="AF231" s="206"/>
      <c r="AG231" s="196"/>
    </row>
    <row r="232" spans="1:37" ht="24.95" customHeight="1" x14ac:dyDescent="0.4">
      <c r="C232" s="249"/>
      <c r="D232" s="250"/>
      <c r="E232" s="250"/>
      <c r="F232" s="250"/>
      <c r="G232" s="250"/>
      <c r="H232" s="250"/>
      <c r="I232" s="250"/>
      <c r="J232" s="250"/>
      <c r="K232" s="250"/>
      <c r="L232" s="250"/>
      <c r="M232" s="250"/>
      <c r="N232" s="250"/>
      <c r="O232" s="250"/>
      <c r="P232" s="85"/>
      <c r="U232" s="141" t="str">
        <f t="shared" si="109"/>
        <v/>
      </c>
      <c r="V232" s="141">
        <f t="shared" si="110"/>
        <v>0</v>
      </c>
      <c r="W232" s="197"/>
      <c r="X232" s="141" t="str">
        <f t="shared" si="111"/>
        <v>シングル</v>
      </c>
      <c r="Y232" s="141" t="str">
        <f t="shared" si="112"/>
        <v>自由</v>
      </c>
      <c r="Z232" s="141">
        <f t="shared" si="113"/>
        <v>0</v>
      </c>
      <c r="AA232" s="141" t="str">
        <f t="shared" si="114"/>
        <v>Q29</v>
      </c>
      <c r="AB232" s="141" t="str">
        <f t="shared" si="115"/>
        <v>説明会へのご意見や取り上げてほしい内容をご記入ください（自由回答【任意回答】）</v>
      </c>
      <c r="AC232" s="141" t="str">
        <f t="shared" si="116"/>
        <v/>
      </c>
      <c r="AD232" s="141" t="str">
        <f t="shared" si="117"/>
        <v>29</v>
      </c>
      <c r="AE232" s="141">
        <f t="shared" si="118"/>
        <v>0</v>
      </c>
      <c r="AF232" s="206"/>
      <c r="AG232" s="196"/>
    </row>
    <row r="233" spans="1:37" ht="24.95" customHeight="1" x14ac:dyDescent="0.4">
      <c r="C233" s="249"/>
      <c r="D233" s="250"/>
      <c r="E233" s="250"/>
      <c r="F233" s="250"/>
      <c r="G233" s="250"/>
      <c r="H233" s="250"/>
      <c r="I233" s="250"/>
      <c r="J233" s="250"/>
      <c r="K233" s="250"/>
      <c r="L233" s="250"/>
      <c r="M233" s="250"/>
      <c r="N233" s="250"/>
      <c r="O233" s="250"/>
      <c r="P233" s="85"/>
      <c r="U233" s="141" t="str">
        <f t="shared" si="109"/>
        <v/>
      </c>
      <c r="V233" s="141">
        <f t="shared" si="110"/>
        <v>0</v>
      </c>
      <c r="W233" s="197"/>
      <c r="X233" s="141" t="str">
        <f t="shared" si="111"/>
        <v>シングル</v>
      </c>
      <c r="Y233" s="141" t="str">
        <f t="shared" si="112"/>
        <v>自由</v>
      </c>
      <c r="Z233" s="141">
        <f t="shared" si="113"/>
        <v>0</v>
      </c>
      <c r="AA233" s="141" t="str">
        <f t="shared" si="114"/>
        <v>Q29</v>
      </c>
      <c r="AB233" s="141" t="str">
        <f t="shared" si="115"/>
        <v>説明会へのご意見や取り上げてほしい内容をご記入ください（自由回答【任意回答】）</v>
      </c>
      <c r="AC233" s="141" t="str">
        <f t="shared" si="116"/>
        <v/>
      </c>
      <c r="AD233" s="141" t="str">
        <f t="shared" si="117"/>
        <v>29</v>
      </c>
      <c r="AE233" s="141">
        <f t="shared" si="118"/>
        <v>0</v>
      </c>
      <c r="AF233" s="206"/>
      <c r="AG233" s="196"/>
    </row>
    <row r="234" spans="1:37" ht="24.95" customHeight="1" x14ac:dyDescent="0.4">
      <c r="C234" s="251"/>
      <c r="D234" s="252"/>
      <c r="E234" s="252"/>
      <c r="F234" s="252"/>
      <c r="G234" s="252"/>
      <c r="H234" s="252"/>
      <c r="I234" s="252"/>
      <c r="J234" s="252"/>
      <c r="K234" s="252"/>
      <c r="L234" s="252"/>
      <c r="M234" s="252"/>
      <c r="N234" s="252"/>
      <c r="O234" s="252"/>
      <c r="P234" s="86"/>
      <c r="U234" s="141" t="str">
        <f t="shared" si="109"/>
        <v/>
      </c>
      <c r="V234" s="141">
        <f t="shared" si="110"/>
        <v>0</v>
      </c>
      <c r="W234" s="197"/>
      <c r="X234" s="141" t="str">
        <f t="shared" si="111"/>
        <v>シングル</v>
      </c>
      <c r="Y234" s="141" t="str">
        <f t="shared" si="112"/>
        <v>自由</v>
      </c>
      <c r="Z234" s="141">
        <f t="shared" si="113"/>
        <v>0</v>
      </c>
      <c r="AA234" s="141" t="str">
        <f t="shared" si="114"/>
        <v>Q29</v>
      </c>
      <c r="AB234" s="141" t="str">
        <f t="shared" si="115"/>
        <v>説明会へのご意見や取り上げてほしい内容をご記入ください（自由回答【任意回答】）</v>
      </c>
      <c r="AC234" s="141" t="str">
        <f t="shared" si="116"/>
        <v/>
      </c>
      <c r="AD234" s="141" t="str">
        <f t="shared" si="117"/>
        <v>29</v>
      </c>
      <c r="AE234" s="141">
        <f t="shared" si="118"/>
        <v>0</v>
      </c>
      <c r="AF234" s="206"/>
      <c r="AG234" s="196"/>
    </row>
    <row r="235" spans="1:37" x14ac:dyDescent="0.4">
      <c r="U235" s="141" t="str">
        <f t="shared" si="109"/>
        <v/>
      </c>
      <c r="V235" s="141">
        <f t="shared" si="110"/>
        <v>0</v>
      </c>
      <c r="W235" s="197"/>
      <c r="X235" s="141" t="str">
        <f t="shared" si="111"/>
        <v>シングル</v>
      </c>
      <c r="Y235" s="141" t="str">
        <f t="shared" si="112"/>
        <v>自由</v>
      </c>
      <c r="Z235" s="141">
        <f t="shared" si="113"/>
        <v>0</v>
      </c>
      <c r="AA235" s="141" t="str">
        <f t="shared" si="114"/>
        <v>Q29</v>
      </c>
      <c r="AB235" s="141" t="str">
        <f t="shared" si="115"/>
        <v>説明会へのご意見や取り上げてほしい内容をご記入ください（自由回答【任意回答】）</v>
      </c>
      <c r="AC235" s="141" t="str">
        <f t="shared" si="116"/>
        <v/>
      </c>
      <c r="AD235" s="141" t="str">
        <f t="shared" si="117"/>
        <v>29</v>
      </c>
      <c r="AE235" s="141">
        <f t="shared" si="118"/>
        <v>0</v>
      </c>
      <c r="AF235" s="206"/>
      <c r="AG235" s="196"/>
    </row>
    <row r="236" spans="1:37" x14ac:dyDescent="0.4">
      <c r="C236" s="29" t="s">
        <v>78</v>
      </c>
      <c r="D236" s="30"/>
      <c r="E236" s="31" t="s">
        <v>97</v>
      </c>
      <c r="F236" s="31"/>
      <c r="G236" s="31"/>
      <c r="H236" s="31"/>
      <c r="I236" s="31"/>
      <c r="J236" s="31"/>
      <c r="K236" s="31"/>
      <c r="L236" s="31"/>
      <c r="M236" s="31"/>
      <c r="N236" s="32"/>
      <c r="O236" s="31"/>
      <c r="S236" s="197" t="str">
        <f>C236</f>
        <v>Q30</v>
      </c>
      <c r="T236" s="197" t="str">
        <f>S236</f>
        <v>Q30</v>
      </c>
      <c r="U236" s="141" t="str">
        <f t="shared" si="109"/>
        <v/>
      </c>
      <c r="V236" s="141" t="str">
        <f t="shared" si="110"/>
        <v/>
      </c>
      <c r="W236" s="197"/>
      <c r="X236" s="141" t="str">
        <f t="shared" si="111"/>
        <v>シングル</v>
      </c>
      <c r="Y236" s="141" t="str">
        <f t="shared" si="112"/>
        <v>自由</v>
      </c>
      <c r="Z236" s="141" t="str">
        <f t="shared" si="113"/>
        <v/>
      </c>
      <c r="AA236" s="141" t="str">
        <f t="shared" si="114"/>
        <v>Q30</v>
      </c>
      <c r="AB236" s="141" t="str">
        <f t="shared" si="115"/>
        <v>毎月、東京都からニュースレター（電子メール）を配信していることについて（一つ選択してください。）</v>
      </c>
      <c r="AC236" s="141" t="str">
        <f t="shared" si="116"/>
        <v/>
      </c>
      <c r="AD236" s="141" t="str">
        <f t="shared" si="117"/>
        <v>30</v>
      </c>
      <c r="AE236" s="141">
        <f t="shared" si="118"/>
        <v>0</v>
      </c>
      <c r="AF236" s="206"/>
      <c r="AG236" s="196"/>
    </row>
    <row r="237" spans="1:37" ht="5.0999999999999996" customHeight="1" x14ac:dyDescent="0.4">
      <c r="U237" s="141" t="str">
        <f t="shared" si="109"/>
        <v/>
      </c>
      <c r="V237" s="141">
        <f t="shared" si="110"/>
        <v>0</v>
      </c>
      <c r="W237" s="197"/>
      <c r="X237" s="141" t="str">
        <f t="shared" si="111"/>
        <v>シングル</v>
      </c>
      <c r="Y237" s="141" t="str">
        <f t="shared" si="112"/>
        <v>自由</v>
      </c>
      <c r="Z237" s="141">
        <f t="shared" si="113"/>
        <v>0</v>
      </c>
      <c r="AA237" s="141" t="str">
        <f t="shared" si="114"/>
        <v>Q30</v>
      </c>
      <c r="AB237" s="141" t="str">
        <f t="shared" si="115"/>
        <v>毎月、東京都からニュースレター（電子メール）を配信していることについて（一つ選択してください。）</v>
      </c>
      <c r="AC237" s="141" t="str">
        <f t="shared" si="116"/>
        <v/>
      </c>
      <c r="AD237" s="141" t="str">
        <f t="shared" si="117"/>
        <v>30</v>
      </c>
      <c r="AE237" s="141">
        <f t="shared" si="118"/>
        <v>0</v>
      </c>
      <c r="AF237" s="206"/>
      <c r="AG237" s="196"/>
    </row>
    <row r="238" spans="1:37" ht="6.95" customHeight="1" x14ac:dyDescent="0.4">
      <c r="C238" s="33"/>
      <c r="D238" s="34"/>
      <c r="E238" s="34"/>
      <c r="F238" s="34"/>
      <c r="G238" s="34"/>
      <c r="H238" s="34"/>
      <c r="I238" s="34"/>
      <c r="J238" s="34"/>
      <c r="K238" s="34"/>
      <c r="L238" s="34"/>
      <c r="M238" s="34"/>
      <c r="N238" s="35"/>
      <c r="O238" s="34"/>
      <c r="P238" s="36"/>
      <c r="Q238" s="19"/>
      <c r="U238" s="141" t="str">
        <f t="shared" si="109"/>
        <v/>
      </c>
      <c r="V238" s="141">
        <f t="shared" si="110"/>
        <v>0</v>
      </c>
      <c r="W238" s="197"/>
      <c r="X238" s="141" t="str">
        <f t="shared" si="111"/>
        <v>シングル</v>
      </c>
      <c r="Y238" s="141" t="str">
        <f t="shared" si="112"/>
        <v>自由</v>
      </c>
      <c r="Z238" s="141">
        <f t="shared" si="113"/>
        <v>0</v>
      </c>
      <c r="AA238" s="141" t="str">
        <f t="shared" si="114"/>
        <v>Q30</v>
      </c>
      <c r="AB238" s="141" t="str">
        <f t="shared" si="115"/>
        <v>毎月、東京都からニュースレター（電子メール）を配信していることについて（一つ選択してください。）</v>
      </c>
      <c r="AC238" s="141" t="str">
        <f t="shared" si="116"/>
        <v/>
      </c>
      <c r="AD238" s="141" t="str">
        <f t="shared" si="117"/>
        <v>30</v>
      </c>
      <c r="AE238" s="141">
        <f t="shared" si="118"/>
        <v>0</v>
      </c>
      <c r="AF238" s="206"/>
      <c r="AG238" s="196"/>
    </row>
    <row r="239" spans="1:37" s="15" customFormat="1" ht="18" customHeight="1" x14ac:dyDescent="0.4">
      <c r="A239" s="14">
        <v>0</v>
      </c>
      <c r="B239" s="73"/>
      <c r="C239" s="82"/>
      <c r="D239" s="83"/>
      <c r="E239" s="245" t="s">
        <v>71</v>
      </c>
      <c r="F239" s="245"/>
      <c r="G239" s="245"/>
      <c r="H239" s="245"/>
      <c r="I239" s="245"/>
      <c r="J239" s="245"/>
      <c r="K239" s="245"/>
      <c r="L239" s="245"/>
      <c r="M239" s="245"/>
      <c r="N239" s="245"/>
      <c r="O239" s="245"/>
      <c r="P239" s="84"/>
      <c r="Q239" s="73"/>
      <c r="R239" s="234"/>
      <c r="S239" s="216"/>
      <c r="T239" s="216"/>
      <c r="U239" s="141">
        <f t="shared" si="109"/>
        <v>0</v>
      </c>
      <c r="V239" s="141" t="str">
        <f t="shared" si="110"/>
        <v>1. 大変参考になっている</v>
      </c>
      <c r="W239" s="197"/>
      <c r="X239" s="141" t="str">
        <f t="shared" si="111"/>
        <v>シングル</v>
      </c>
      <c r="Y239" s="141">
        <f t="shared" si="112"/>
        <v>0</v>
      </c>
      <c r="Z239" s="141">
        <f t="shared" si="113"/>
        <v>1</v>
      </c>
      <c r="AA239" s="141" t="str">
        <f t="shared" si="114"/>
        <v>Q30</v>
      </c>
      <c r="AB239" s="141" t="str">
        <f t="shared" si="115"/>
        <v>毎月、東京都からニュースレター（電子メール）を配信していることについて（一つ選択してください。）</v>
      </c>
      <c r="AC239" s="141" t="str">
        <f t="shared" si="116"/>
        <v>大変参考になっている</v>
      </c>
      <c r="AD239" s="141" t="str">
        <f t="shared" si="117"/>
        <v>30</v>
      </c>
      <c r="AE239" s="141">
        <f t="shared" si="118"/>
        <v>0</v>
      </c>
      <c r="AF239" s="218"/>
      <c r="AG239" s="219"/>
      <c r="AH239" s="219"/>
      <c r="AI239" s="219"/>
      <c r="AJ239" s="219"/>
      <c r="AK239" s="238"/>
    </row>
    <row r="240" spans="1:37" s="15" customFormat="1" ht="18" customHeight="1" x14ac:dyDescent="0.4">
      <c r="A240" s="14"/>
      <c r="B240" s="73"/>
      <c r="C240" s="82"/>
      <c r="D240" s="83"/>
      <c r="E240" s="245" t="s">
        <v>72</v>
      </c>
      <c r="F240" s="245"/>
      <c r="G240" s="245"/>
      <c r="H240" s="245"/>
      <c r="I240" s="245"/>
      <c r="J240" s="245"/>
      <c r="K240" s="245"/>
      <c r="L240" s="245"/>
      <c r="M240" s="245"/>
      <c r="N240" s="245"/>
      <c r="O240" s="245"/>
      <c r="P240" s="84"/>
      <c r="Q240" s="73"/>
      <c r="R240" s="234"/>
      <c r="S240" s="216"/>
      <c r="T240" s="216"/>
      <c r="U240" s="141" t="str">
        <f t="shared" si="109"/>
        <v/>
      </c>
      <c r="V240" s="141" t="str">
        <f t="shared" si="110"/>
        <v>2. 参考になっている</v>
      </c>
      <c r="W240" s="197"/>
      <c r="X240" s="141" t="str">
        <f t="shared" si="111"/>
        <v>シングル</v>
      </c>
      <c r="Y240" s="141">
        <f t="shared" si="112"/>
        <v>0</v>
      </c>
      <c r="Z240" s="141">
        <f t="shared" si="113"/>
        <v>2</v>
      </c>
      <c r="AA240" s="141" t="str">
        <f t="shared" si="114"/>
        <v>Q30</v>
      </c>
      <c r="AB240" s="141" t="str">
        <f t="shared" si="115"/>
        <v>毎月、東京都からニュースレター（電子メール）を配信していることについて（一つ選択してください。）</v>
      </c>
      <c r="AC240" s="141" t="str">
        <f t="shared" si="116"/>
        <v>参考になっている</v>
      </c>
      <c r="AD240" s="141" t="str">
        <f t="shared" si="117"/>
        <v>30</v>
      </c>
      <c r="AE240" s="141">
        <f t="shared" si="118"/>
        <v>0</v>
      </c>
      <c r="AF240" s="218"/>
      <c r="AG240" s="219"/>
      <c r="AH240" s="219"/>
      <c r="AI240" s="219"/>
      <c r="AJ240" s="219"/>
      <c r="AK240" s="238"/>
    </row>
    <row r="241" spans="1:37" s="15" customFormat="1" ht="18" customHeight="1" x14ac:dyDescent="0.4">
      <c r="A241" s="14"/>
      <c r="B241" s="73"/>
      <c r="C241" s="82"/>
      <c r="D241" s="83"/>
      <c r="E241" s="245" t="s">
        <v>73</v>
      </c>
      <c r="F241" s="245"/>
      <c r="G241" s="245"/>
      <c r="H241" s="245"/>
      <c r="I241" s="245"/>
      <c r="J241" s="245"/>
      <c r="K241" s="245"/>
      <c r="L241" s="245"/>
      <c r="M241" s="245"/>
      <c r="N241" s="245"/>
      <c r="O241" s="245"/>
      <c r="P241" s="84"/>
      <c r="Q241" s="73"/>
      <c r="R241" s="234"/>
      <c r="S241" s="216"/>
      <c r="T241" s="216"/>
      <c r="U241" s="141" t="str">
        <f t="shared" si="109"/>
        <v/>
      </c>
      <c r="V241" s="141" t="str">
        <f t="shared" si="110"/>
        <v>3. 参考にならない</v>
      </c>
      <c r="W241" s="197"/>
      <c r="X241" s="141" t="str">
        <f t="shared" si="111"/>
        <v>シングル</v>
      </c>
      <c r="Y241" s="141">
        <f t="shared" si="112"/>
        <v>0</v>
      </c>
      <c r="Z241" s="141">
        <f t="shared" si="113"/>
        <v>3</v>
      </c>
      <c r="AA241" s="141" t="str">
        <f t="shared" si="114"/>
        <v>Q30</v>
      </c>
      <c r="AB241" s="141" t="str">
        <f t="shared" si="115"/>
        <v>毎月、東京都からニュースレター（電子メール）を配信していることについて（一つ選択してください。）</v>
      </c>
      <c r="AC241" s="141" t="str">
        <f t="shared" si="116"/>
        <v>参考にならない</v>
      </c>
      <c r="AD241" s="141" t="str">
        <f t="shared" si="117"/>
        <v>30</v>
      </c>
      <c r="AE241" s="141">
        <f t="shared" si="118"/>
        <v>0</v>
      </c>
      <c r="AF241" s="218"/>
      <c r="AG241" s="219"/>
      <c r="AH241" s="219"/>
      <c r="AI241" s="219"/>
      <c r="AJ241" s="219"/>
      <c r="AK241" s="238"/>
    </row>
    <row r="242" spans="1:37" s="15" customFormat="1" ht="18" customHeight="1" x14ac:dyDescent="0.4">
      <c r="A242" s="14"/>
      <c r="B242" s="73"/>
      <c r="C242" s="82"/>
      <c r="D242" s="83"/>
      <c r="E242" s="245" t="s">
        <v>74</v>
      </c>
      <c r="F242" s="245"/>
      <c r="G242" s="245"/>
      <c r="H242" s="245"/>
      <c r="I242" s="245"/>
      <c r="J242" s="245"/>
      <c r="K242" s="245"/>
      <c r="L242" s="245"/>
      <c r="M242" s="245"/>
      <c r="N242" s="245"/>
      <c r="O242" s="245"/>
      <c r="P242" s="84"/>
      <c r="Q242" s="73"/>
      <c r="R242" s="234"/>
      <c r="S242" s="216"/>
      <c r="T242" s="216"/>
      <c r="U242" s="141" t="str">
        <f t="shared" si="109"/>
        <v/>
      </c>
      <c r="V242" s="141" t="str">
        <f t="shared" si="110"/>
        <v>4. 受け取ったことがない</v>
      </c>
      <c r="W242" s="197"/>
      <c r="X242" s="141" t="str">
        <f t="shared" si="111"/>
        <v>シングル</v>
      </c>
      <c r="Y242" s="141">
        <f t="shared" si="112"/>
        <v>0</v>
      </c>
      <c r="Z242" s="141">
        <f t="shared" si="113"/>
        <v>4</v>
      </c>
      <c r="AA242" s="141" t="str">
        <f t="shared" si="114"/>
        <v>Q30</v>
      </c>
      <c r="AB242" s="141" t="str">
        <f t="shared" si="115"/>
        <v>毎月、東京都からニュースレター（電子メール）を配信していることについて（一つ選択してください。）</v>
      </c>
      <c r="AC242" s="141" t="str">
        <f t="shared" si="116"/>
        <v>受け取ったことがない</v>
      </c>
      <c r="AD242" s="141" t="str">
        <f t="shared" si="117"/>
        <v>30</v>
      </c>
      <c r="AE242" s="141">
        <f t="shared" si="118"/>
        <v>0</v>
      </c>
      <c r="AF242" s="218"/>
      <c r="AG242" s="219"/>
      <c r="AH242" s="219"/>
      <c r="AI242" s="219"/>
      <c r="AJ242" s="219"/>
      <c r="AK242" s="238"/>
    </row>
    <row r="243" spans="1:37" s="15" customFormat="1" ht="39.950000000000003" customHeight="1" x14ac:dyDescent="0.4">
      <c r="A243" s="14"/>
      <c r="B243" s="73"/>
      <c r="C243" s="82"/>
      <c r="D243" s="83"/>
      <c r="E243" s="52" t="s">
        <v>7</v>
      </c>
      <c r="F243" s="265"/>
      <c r="G243" s="266"/>
      <c r="H243" s="266"/>
      <c r="I243" s="266"/>
      <c r="J243" s="266"/>
      <c r="K243" s="266"/>
      <c r="L243" s="266"/>
      <c r="M243" s="266"/>
      <c r="N243" s="266"/>
      <c r="O243" s="267"/>
      <c r="P243" s="84"/>
      <c r="Q243" s="73"/>
      <c r="R243" s="234"/>
      <c r="S243" s="216"/>
      <c r="T243" s="216"/>
      <c r="U243" s="141" t="str">
        <f t="shared" si="109"/>
        <v/>
      </c>
      <c r="V243" s="141" t="str">
        <f t="shared" si="110"/>
        <v>5. その他</v>
      </c>
      <c r="W243" s="197"/>
      <c r="X243" s="141" t="str">
        <f t="shared" si="111"/>
        <v>シングル</v>
      </c>
      <c r="Y243" s="141">
        <f t="shared" si="112"/>
        <v>0</v>
      </c>
      <c r="Z243" s="141">
        <f t="shared" si="113"/>
        <v>5</v>
      </c>
      <c r="AA243" s="141" t="str">
        <f t="shared" si="114"/>
        <v>Q30</v>
      </c>
      <c r="AB243" s="141" t="str">
        <f t="shared" si="115"/>
        <v>毎月、東京都からニュースレター（電子メール）を配信していることについて（一つ選択してください。）</v>
      </c>
      <c r="AC243" s="141" t="str">
        <f t="shared" si="116"/>
        <v>その他</v>
      </c>
      <c r="AD243" s="141" t="str">
        <f t="shared" si="117"/>
        <v>30</v>
      </c>
      <c r="AE243" s="141">
        <f t="shared" si="118"/>
        <v>0</v>
      </c>
      <c r="AF243" s="204">
        <f>F243</f>
        <v>0</v>
      </c>
      <c r="AG243" s="219"/>
      <c r="AH243" s="219"/>
      <c r="AI243" s="219"/>
      <c r="AJ243" s="219"/>
      <c r="AK243" s="238"/>
    </row>
    <row r="244" spans="1:37" ht="6.95" customHeight="1" x14ac:dyDescent="0.4">
      <c r="C244" s="41"/>
      <c r="D244" s="42"/>
      <c r="E244" s="42"/>
      <c r="F244" s="42"/>
      <c r="G244" s="42"/>
      <c r="H244" s="42"/>
      <c r="I244" s="42"/>
      <c r="J244" s="42"/>
      <c r="K244" s="42"/>
      <c r="L244" s="42"/>
      <c r="M244" s="42"/>
      <c r="N244" s="43"/>
      <c r="O244" s="42"/>
      <c r="P244" s="44"/>
      <c r="Q244" s="19"/>
      <c r="U244" s="141" t="str">
        <f t="shared" si="109"/>
        <v/>
      </c>
      <c r="V244" s="141">
        <f t="shared" si="110"/>
        <v>0</v>
      </c>
      <c r="W244" s="197"/>
      <c r="X244" s="141" t="str">
        <f t="shared" si="111"/>
        <v>シングル</v>
      </c>
      <c r="Y244" s="141">
        <f t="shared" si="112"/>
        <v>0</v>
      </c>
      <c r="Z244" s="141">
        <f t="shared" si="113"/>
        <v>0</v>
      </c>
      <c r="AA244" s="141" t="str">
        <f t="shared" si="114"/>
        <v>Q30</v>
      </c>
      <c r="AB244" s="141" t="str">
        <f t="shared" si="115"/>
        <v>毎月、東京都からニュースレター（電子メール）を配信していることについて（一つ選択してください。）</v>
      </c>
      <c r="AC244" s="141" t="str">
        <f t="shared" si="116"/>
        <v/>
      </c>
      <c r="AD244" s="141" t="str">
        <f t="shared" si="117"/>
        <v>30</v>
      </c>
      <c r="AE244" s="141">
        <f t="shared" si="118"/>
        <v>1</v>
      </c>
      <c r="AF244" s="206"/>
      <c r="AG244" s="196"/>
    </row>
    <row r="245" spans="1:37" x14ac:dyDescent="0.4">
      <c r="U245" s="141" t="str">
        <f t="shared" si="109"/>
        <v/>
      </c>
      <c r="V245" s="141">
        <f t="shared" si="110"/>
        <v>0</v>
      </c>
      <c r="W245" s="197"/>
      <c r="X245" s="141" t="str">
        <f t="shared" si="111"/>
        <v>シングル</v>
      </c>
      <c r="Y245" s="141">
        <f t="shared" si="112"/>
        <v>0</v>
      </c>
      <c r="Z245" s="141">
        <f t="shared" si="113"/>
        <v>0</v>
      </c>
      <c r="AA245" s="141" t="str">
        <f t="shared" si="114"/>
        <v>Q30</v>
      </c>
      <c r="AB245" s="141" t="str">
        <f t="shared" si="115"/>
        <v>毎月、東京都からニュースレター（電子メール）を配信していることについて（一つ選択してください。）</v>
      </c>
      <c r="AC245" s="141" t="str">
        <f t="shared" si="116"/>
        <v/>
      </c>
      <c r="AD245" s="141" t="str">
        <f t="shared" si="117"/>
        <v>30</v>
      </c>
      <c r="AE245" s="141">
        <f t="shared" si="118"/>
        <v>1</v>
      </c>
      <c r="AF245" s="206"/>
      <c r="AG245" s="196"/>
    </row>
    <row r="246" spans="1:37" x14ac:dyDescent="0.4">
      <c r="C246" s="29" t="s">
        <v>79</v>
      </c>
      <c r="D246" s="30"/>
      <c r="E246" s="31" t="s">
        <v>99</v>
      </c>
      <c r="F246" s="31"/>
      <c r="G246" s="31"/>
      <c r="H246" s="31"/>
      <c r="I246" s="31"/>
      <c r="J246" s="31"/>
      <c r="K246" s="31"/>
      <c r="L246" s="31"/>
      <c r="M246" s="31"/>
      <c r="N246" s="32"/>
      <c r="O246" s="31"/>
      <c r="S246" s="197" t="str">
        <f>C246</f>
        <v>Q31</v>
      </c>
      <c r="T246" s="197" t="str">
        <f>S246</f>
        <v>Q31</v>
      </c>
      <c r="U246" s="141" t="str">
        <f t="shared" si="109"/>
        <v/>
      </c>
      <c r="V246" s="141" t="str">
        <f t="shared" si="110"/>
        <v/>
      </c>
      <c r="W246" s="197"/>
      <c r="X246" s="141" t="str">
        <f t="shared" si="111"/>
        <v>シングル</v>
      </c>
      <c r="Y246" s="141">
        <f t="shared" si="112"/>
        <v>0</v>
      </c>
      <c r="Z246" s="141" t="str">
        <f t="shared" si="113"/>
        <v/>
      </c>
      <c r="AA246" s="141" t="str">
        <f t="shared" si="114"/>
        <v>Q31</v>
      </c>
      <c r="AB246" s="141" t="str">
        <f t="shared" si="115"/>
        <v>ニュースレターで取り上げて欲しい内容（当てはまるものすべて選択してください。）</v>
      </c>
      <c r="AC246" s="141" t="str">
        <f t="shared" si="116"/>
        <v/>
      </c>
      <c r="AD246" s="141" t="str">
        <f t="shared" si="117"/>
        <v>31</v>
      </c>
      <c r="AE246" s="141">
        <f t="shared" si="118"/>
        <v>0</v>
      </c>
      <c r="AF246" s="206"/>
      <c r="AG246" s="196"/>
    </row>
    <row r="247" spans="1:37" ht="5.0999999999999996" customHeight="1" x14ac:dyDescent="0.4">
      <c r="U247" s="141" t="str">
        <f t="shared" si="109"/>
        <v/>
      </c>
      <c r="V247" s="141">
        <f t="shared" si="110"/>
        <v>0</v>
      </c>
      <c r="W247" s="197"/>
      <c r="X247" s="141" t="str">
        <f t="shared" si="111"/>
        <v>シングル</v>
      </c>
      <c r="Y247" s="141">
        <f t="shared" si="112"/>
        <v>0</v>
      </c>
      <c r="Z247" s="141">
        <f t="shared" si="113"/>
        <v>0</v>
      </c>
      <c r="AA247" s="141" t="str">
        <f t="shared" si="114"/>
        <v>Q31</v>
      </c>
      <c r="AB247" s="141" t="str">
        <f t="shared" si="115"/>
        <v>ニュースレターで取り上げて欲しい内容（当てはまるものすべて選択してください。）</v>
      </c>
      <c r="AC247" s="141" t="str">
        <f t="shared" si="116"/>
        <v/>
      </c>
      <c r="AD247" s="141" t="str">
        <f t="shared" si="117"/>
        <v>31</v>
      </c>
      <c r="AE247" s="141">
        <f t="shared" si="118"/>
        <v>1</v>
      </c>
      <c r="AF247" s="206"/>
      <c r="AG247" s="196"/>
    </row>
    <row r="248" spans="1:37" ht="4.5" customHeight="1" x14ac:dyDescent="0.4">
      <c r="C248" s="33"/>
      <c r="D248" s="34"/>
      <c r="E248" s="34"/>
      <c r="F248" s="34"/>
      <c r="G248" s="34"/>
      <c r="H248" s="34"/>
      <c r="I248" s="34"/>
      <c r="J248" s="34"/>
      <c r="K248" s="34"/>
      <c r="L248" s="34"/>
      <c r="M248" s="34"/>
      <c r="N248" s="35"/>
      <c r="O248" s="34"/>
      <c r="P248" s="36"/>
      <c r="Q248" s="19"/>
      <c r="U248" s="141" t="str">
        <f t="shared" si="109"/>
        <v/>
      </c>
      <c r="V248" s="141">
        <f t="shared" si="110"/>
        <v>0</v>
      </c>
      <c r="W248" s="197"/>
      <c r="X248" s="141" t="str">
        <f t="shared" si="111"/>
        <v>シングル</v>
      </c>
      <c r="Y248" s="141">
        <f t="shared" si="112"/>
        <v>0</v>
      </c>
      <c r="Z248" s="141">
        <f t="shared" si="113"/>
        <v>0</v>
      </c>
      <c r="AA248" s="141" t="str">
        <f t="shared" si="114"/>
        <v>Q31</v>
      </c>
      <c r="AB248" s="141" t="str">
        <f t="shared" si="115"/>
        <v>ニュースレターで取り上げて欲しい内容（当てはまるものすべて選択してください。）</v>
      </c>
      <c r="AC248" s="141" t="str">
        <f t="shared" si="116"/>
        <v/>
      </c>
      <c r="AD248" s="141" t="str">
        <f t="shared" si="117"/>
        <v>31</v>
      </c>
      <c r="AE248" s="141">
        <f t="shared" si="118"/>
        <v>1</v>
      </c>
      <c r="AF248" s="206"/>
      <c r="AG248" s="196"/>
    </row>
    <row r="249" spans="1:37" ht="18" customHeight="1" x14ac:dyDescent="0.4">
      <c r="A249" s="11" t="b">
        <v>0</v>
      </c>
      <c r="C249" s="51"/>
      <c r="E249" s="243" t="s">
        <v>234</v>
      </c>
      <c r="F249" s="243"/>
      <c r="G249" s="243"/>
      <c r="H249" s="243"/>
      <c r="I249" s="243"/>
      <c r="J249" s="243"/>
      <c r="K249" s="243"/>
      <c r="L249" s="243"/>
      <c r="M249" s="243"/>
      <c r="N249" s="243"/>
      <c r="O249" s="243"/>
      <c r="P249" s="39"/>
      <c r="Q249" s="19"/>
      <c r="U249" s="141" t="b">
        <f t="shared" si="109"/>
        <v>0</v>
      </c>
      <c r="V249" s="141" t="str">
        <f t="shared" si="110"/>
        <v>1. 排出量取引制度の内容についての詳細な解説</v>
      </c>
      <c r="W249" s="197"/>
      <c r="X249" s="141" t="str">
        <f t="shared" si="111"/>
        <v>マルチ</v>
      </c>
      <c r="Y249" s="141" t="b">
        <f t="shared" si="112"/>
        <v>0</v>
      </c>
      <c r="Z249" s="141">
        <f t="shared" si="113"/>
        <v>1</v>
      </c>
      <c r="AA249" s="141" t="str">
        <f t="shared" si="114"/>
        <v>Q31</v>
      </c>
      <c r="AB249" s="141" t="str">
        <f t="shared" si="115"/>
        <v>ニュースレターで取り上げて欲しい内容（当てはまるものすべて選択してください。）</v>
      </c>
      <c r="AC249" s="141" t="str">
        <f t="shared" si="116"/>
        <v>排出量取引制度の内容についての詳細な解説</v>
      </c>
      <c r="AD249" s="141" t="str">
        <f t="shared" si="117"/>
        <v>31</v>
      </c>
      <c r="AE249" s="141">
        <f t="shared" si="118"/>
        <v>0</v>
      </c>
      <c r="AF249" s="206"/>
      <c r="AG249" s="196"/>
    </row>
    <row r="250" spans="1:37" ht="18" customHeight="1" x14ac:dyDescent="0.4">
      <c r="A250" s="11" t="b">
        <v>0</v>
      </c>
      <c r="C250" s="51"/>
      <c r="E250" s="243" t="s">
        <v>235</v>
      </c>
      <c r="F250" s="243"/>
      <c r="G250" s="243"/>
      <c r="H250" s="243"/>
      <c r="I250" s="243"/>
      <c r="J250" s="243"/>
      <c r="K250" s="243"/>
      <c r="L250" s="243"/>
      <c r="M250" s="243"/>
      <c r="N250" s="243"/>
      <c r="O250" s="243"/>
      <c r="P250" s="39"/>
      <c r="Q250" s="19"/>
      <c r="U250" s="141" t="b">
        <f t="shared" si="109"/>
        <v>0</v>
      </c>
      <c r="V250" s="141" t="str">
        <f t="shared" si="110"/>
        <v>2. 取引価格に関すること</v>
      </c>
      <c r="W250" s="197"/>
      <c r="X250" s="141" t="str">
        <f t="shared" si="111"/>
        <v>マルチ</v>
      </c>
      <c r="Y250" s="141" t="b">
        <f t="shared" si="112"/>
        <v>0</v>
      </c>
      <c r="Z250" s="141">
        <f t="shared" si="113"/>
        <v>2</v>
      </c>
      <c r="AA250" s="141" t="str">
        <f t="shared" si="114"/>
        <v>Q31</v>
      </c>
      <c r="AB250" s="141" t="str">
        <f t="shared" si="115"/>
        <v>ニュースレターで取り上げて欲しい内容（当てはまるものすべて選択してください。）</v>
      </c>
      <c r="AC250" s="141" t="str">
        <f t="shared" si="116"/>
        <v>取引価格に関すること</v>
      </c>
      <c r="AD250" s="141" t="str">
        <f t="shared" si="117"/>
        <v>31</v>
      </c>
      <c r="AE250" s="141">
        <f t="shared" si="118"/>
        <v>0</v>
      </c>
      <c r="AF250" s="206"/>
      <c r="AG250" s="196"/>
    </row>
    <row r="251" spans="1:37" ht="18" customHeight="1" x14ac:dyDescent="0.4">
      <c r="A251" s="11" t="b">
        <v>0</v>
      </c>
      <c r="C251" s="51"/>
      <c r="E251" s="243" t="s">
        <v>236</v>
      </c>
      <c r="F251" s="243"/>
      <c r="G251" s="243"/>
      <c r="H251" s="243"/>
      <c r="I251" s="243"/>
      <c r="J251" s="243"/>
      <c r="K251" s="243"/>
      <c r="L251" s="243"/>
      <c r="M251" s="243"/>
      <c r="N251" s="243"/>
      <c r="O251" s="243"/>
      <c r="P251" s="39"/>
      <c r="Q251" s="19"/>
      <c r="U251" s="141" t="b">
        <f t="shared" si="109"/>
        <v>0</v>
      </c>
      <c r="V251" s="141" t="str">
        <f t="shared" si="110"/>
        <v>3. 取引実績等件数</v>
      </c>
      <c r="W251" s="197"/>
      <c r="X251" s="141" t="str">
        <f t="shared" si="111"/>
        <v>マルチ</v>
      </c>
      <c r="Y251" s="141" t="b">
        <f t="shared" si="112"/>
        <v>0</v>
      </c>
      <c r="Z251" s="141">
        <f t="shared" si="113"/>
        <v>3</v>
      </c>
      <c r="AA251" s="141" t="str">
        <f t="shared" si="114"/>
        <v>Q31</v>
      </c>
      <c r="AB251" s="141" t="str">
        <f t="shared" si="115"/>
        <v>ニュースレターで取り上げて欲しい内容（当てはまるものすべて選択してください。）</v>
      </c>
      <c r="AC251" s="141" t="str">
        <f t="shared" si="116"/>
        <v>取引実績等件数</v>
      </c>
      <c r="AD251" s="141" t="str">
        <f t="shared" si="117"/>
        <v>31</v>
      </c>
      <c r="AE251" s="141">
        <f t="shared" si="118"/>
        <v>0</v>
      </c>
      <c r="AF251" s="206"/>
      <c r="AG251" s="196"/>
    </row>
    <row r="252" spans="1:37" ht="18" customHeight="1" x14ac:dyDescent="0.4">
      <c r="A252" s="11" t="b">
        <v>0</v>
      </c>
      <c r="C252" s="51"/>
      <c r="E252" s="243" t="s">
        <v>351</v>
      </c>
      <c r="F252" s="243"/>
      <c r="G252" s="243"/>
      <c r="H252" s="243"/>
      <c r="I252" s="243"/>
      <c r="J252" s="243"/>
      <c r="K252" s="243"/>
      <c r="L252" s="243"/>
      <c r="M252" s="243"/>
      <c r="N252" s="243"/>
      <c r="O252" s="243"/>
      <c r="P252" s="39"/>
      <c r="Q252" s="19"/>
      <c r="U252" s="141" t="b">
        <f t="shared" si="109"/>
        <v>0</v>
      </c>
      <c r="V252" s="141" t="str">
        <f t="shared" si="110"/>
        <v>4. 排出量取引以外の本制度の説明会や講習会等※1の開催情報</v>
      </c>
      <c r="W252" s="197"/>
      <c r="X252" s="141" t="str">
        <f t="shared" si="111"/>
        <v>マルチ</v>
      </c>
      <c r="Y252" s="141" t="b">
        <f t="shared" si="112"/>
        <v>0</v>
      </c>
      <c r="Z252" s="141">
        <f t="shared" si="113"/>
        <v>4</v>
      </c>
      <c r="AA252" s="141" t="str">
        <f t="shared" si="114"/>
        <v>Q31</v>
      </c>
      <c r="AB252" s="141" t="str">
        <f t="shared" si="115"/>
        <v>ニュースレターで取り上げて欲しい内容（当てはまるものすべて選択してください。）</v>
      </c>
      <c r="AC252" s="141" t="str">
        <f t="shared" si="116"/>
        <v>排出量取引以外の本制度の説明会や講習会等※1の開催情報</v>
      </c>
      <c r="AD252" s="141" t="str">
        <f t="shared" si="117"/>
        <v>31</v>
      </c>
      <c r="AE252" s="141">
        <f t="shared" si="118"/>
        <v>0</v>
      </c>
      <c r="AF252" s="206"/>
      <c r="AG252" s="196"/>
    </row>
    <row r="253" spans="1:37" ht="18" customHeight="1" x14ac:dyDescent="0.4">
      <c r="A253" s="11" t="b">
        <v>0</v>
      </c>
      <c r="C253" s="51"/>
      <c r="E253" s="243" t="s">
        <v>77</v>
      </c>
      <c r="F253" s="243"/>
      <c r="G253" s="243"/>
      <c r="H253" s="243"/>
      <c r="I253" s="243"/>
      <c r="J253" s="243"/>
      <c r="K253" s="243"/>
      <c r="L253" s="243"/>
      <c r="M253" s="243"/>
      <c r="N253" s="243"/>
      <c r="O253" s="243"/>
      <c r="P253" s="39"/>
      <c r="Q253" s="19"/>
      <c r="U253" s="141" t="b">
        <f t="shared" si="109"/>
        <v>0</v>
      </c>
      <c r="V253" s="141" t="str">
        <f t="shared" si="110"/>
        <v>5. 東京都の気候変動対策情報</v>
      </c>
      <c r="W253" s="197"/>
      <c r="X253" s="141" t="str">
        <f t="shared" si="111"/>
        <v>マルチ</v>
      </c>
      <c r="Y253" s="141" t="b">
        <f t="shared" si="112"/>
        <v>0</v>
      </c>
      <c r="Z253" s="141">
        <f t="shared" si="113"/>
        <v>5</v>
      </c>
      <c r="AA253" s="141" t="str">
        <f t="shared" si="114"/>
        <v>Q31</v>
      </c>
      <c r="AB253" s="141" t="str">
        <f t="shared" si="115"/>
        <v>ニュースレターで取り上げて欲しい内容（当てはまるものすべて選択してください。）</v>
      </c>
      <c r="AC253" s="141" t="str">
        <f t="shared" si="116"/>
        <v>東京都の気候変動対策情報</v>
      </c>
      <c r="AD253" s="141" t="str">
        <f t="shared" si="117"/>
        <v>31</v>
      </c>
      <c r="AE253" s="141">
        <f t="shared" si="118"/>
        <v>0</v>
      </c>
      <c r="AF253" s="206"/>
      <c r="AG253" s="196"/>
    </row>
    <row r="254" spans="1:37" ht="39.950000000000003" customHeight="1" x14ac:dyDescent="0.4">
      <c r="A254" s="11" t="b">
        <v>0</v>
      </c>
      <c r="C254" s="51"/>
      <c r="E254" s="52" t="s">
        <v>58</v>
      </c>
      <c r="F254" s="265"/>
      <c r="G254" s="266"/>
      <c r="H254" s="266"/>
      <c r="I254" s="266"/>
      <c r="J254" s="266"/>
      <c r="K254" s="266"/>
      <c r="L254" s="266"/>
      <c r="M254" s="266"/>
      <c r="N254" s="266"/>
      <c r="O254" s="267"/>
      <c r="P254" s="39"/>
      <c r="Q254" s="19"/>
      <c r="U254" s="141" t="b">
        <f t="shared" si="109"/>
        <v>0</v>
      </c>
      <c r="V254" s="141" t="str">
        <f t="shared" si="110"/>
        <v>6. その他</v>
      </c>
      <c r="W254" s="197"/>
      <c r="X254" s="141" t="str">
        <f t="shared" si="111"/>
        <v>マルチ</v>
      </c>
      <c r="Y254" s="141" t="b">
        <f t="shared" si="112"/>
        <v>0</v>
      </c>
      <c r="Z254" s="141">
        <f t="shared" si="113"/>
        <v>6</v>
      </c>
      <c r="AA254" s="141" t="str">
        <f t="shared" si="114"/>
        <v>Q31</v>
      </c>
      <c r="AB254" s="141" t="str">
        <f t="shared" si="115"/>
        <v>ニュースレターで取り上げて欲しい内容（当てはまるものすべて選択してください。）</v>
      </c>
      <c r="AC254" s="141" t="str">
        <f t="shared" si="116"/>
        <v>その他</v>
      </c>
      <c r="AD254" s="141" t="str">
        <f t="shared" si="117"/>
        <v>31</v>
      </c>
      <c r="AE254" s="141">
        <f t="shared" si="118"/>
        <v>0</v>
      </c>
      <c r="AF254" s="204">
        <f>F254</f>
        <v>0</v>
      </c>
      <c r="AG254" s="196"/>
    </row>
    <row r="255" spans="1:37" ht="5.0999999999999996" customHeight="1" x14ac:dyDescent="0.4">
      <c r="C255" s="41"/>
      <c r="D255" s="42"/>
      <c r="E255" s="42"/>
      <c r="F255" s="42"/>
      <c r="G255" s="42"/>
      <c r="H255" s="42"/>
      <c r="I255" s="42"/>
      <c r="J255" s="42"/>
      <c r="K255" s="42"/>
      <c r="L255" s="42"/>
      <c r="M255" s="42"/>
      <c r="N255" s="43"/>
      <c r="O255" s="42"/>
      <c r="P255" s="44"/>
      <c r="Q255" s="19"/>
      <c r="U255" s="141" t="str">
        <f t="shared" si="109"/>
        <v/>
      </c>
      <c r="V255" s="141">
        <f t="shared" si="110"/>
        <v>0</v>
      </c>
      <c r="W255" s="197"/>
      <c r="X255" s="141" t="str">
        <f t="shared" si="111"/>
        <v>マルチ</v>
      </c>
      <c r="Y255" s="141" t="b">
        <f t="shared" si="112"/>
        <v>0</v>
      </c>
      <c r="Z255" s="141">
        <f t="shared" si="113"/>
        <v>0</v>
      </c>
      <c r="AA255" s="141" t="str">
        <f t="shared" si="114"/>
        <v>Q31</v>
      </c>
      <c r="AB255" s="141" t="str">
        <f t="shared" si="115"/>
        <v>ニュースレターで取り上げて欲しい内容（当てはまるものすべて選択してください。）</v>
      </c>
      <c r="AC255" s="141" t="str">
        <f t="shared" si="116"/>
        <v/>
      </c>
      <c r="AD255" s="141" t="str">
        <f t="shared" si="117"/>
        <v>31</v>
      </c>
      <c r="AE255" s="141">
        <f t="shared" si="118"/>
        <v>0</v>
      </c>
      <c r="AF255" s="206"/>
      <c r="AG255" s="196"/>
    </row>
    <row r="256" spans="1:37" ht="5.0999999999999996" customHeight="1" x14ac:dyDescent="0.4">
      <c r="U256" s="141" t="str">
        <f t="shared" si="109"/>
        <v/>
      </c>
      <c r="V256" s="141">
        <f t="shared" si="110"/>
        <v>0</v>
      </c>
      <c r="W256" s="197"/>
      <c r="X256" s="141" t="str">
        <f t="shared" si="111"/>
        <v>マルチ</v>
      </c>
      <c r="Y256" s="141" t="b">
        <f t="shared" si="112"/>
        <v>0</v>
      </c>
      <c r="Z256" s="141">
        <f t="shared" si="113"/>
        <v>0</v>
      </c>
      <c r="AA256" s="141" t="str">
        <f t="shared" si="114"/>
        <v>Q31</v>
      </c>
      <c r="AB256" s="141" t="str">
        <f t="shared" si="115"/>
        <v>ニュースレターで取り上げて欲しい内容（当てはまるものすべて選択してください。）</v>
      </c>
      <c r="AC256" s="141" t="str">
        <f t="shared" si="116"/>
        <v/>
      </c>
      <c r="AD256" s="141" t="str">
        <f t="shared" si="117"/>
        <v>31</v>
      </c>
      <c r="AE256" s="141">
        <f t="shared" si="118"/>
        <v>0</v>
      </c>
      <c r="AF256" s="206"/>
      <c r="AG256" s="196"/>
    </row>
    <row r="257" spans="1:37" s="9" customFormat="1" ht="12" customHeight="1" x14ac:dyDescent="0.4">
      <c r="A257" s="13"/>
      <c r="B257" s="53"/>
      <c r="C257" s="54" t="s">
        <v>348</v>
      </c>
      <c r="D257" s="54"/>
      <c r="E257" s="244" t="s">
        <v>237</v>
      </c>
      <c r="F257" s="244"/>
      <c r="G257" s="244"/>
      <c r="H257" s="244"/>
      <c r="I257" s="244"/>
      <c r="J257" s="244"/>
      <c r="K257" s="244"/>
      <c r="L257" s="244"/>
      <c r="M257" s="244"/>
      <c r="N257" s="244"/>
      <c r="O257" s="244"/>
      <c r="P257" s="55"/>
      <c r="Q257" s="55"/>
      <c r="R257" s="233"/>
      <c r="S257" s="210"/>
      <c r="T257" s="210"/>
      <c r="U257" s="141" t="str">
        <f t="shared" si="109"/>
        <v/>
      </c>
      <c r="V257" s="141" t="str">
        <f t="shared" si="110"/>
        <v>新規管理者等制度講習会、地球温暖化対策計画書の作成に関する説明会などがあります。</v>
      </c>
      <c r="W257" s="197"/>
      <c r="X257" s="141" t="str">
        <f t="shared" si="111"/>
        <v>マルチ</v>
      </c>
      <c r="Y257" s="141" t="b">
        <f t="shared" si="112"/>
        <v>0</v>
      </c>
      <c r="Z257" s="141" t="str">
        <f t="shared" si="113"/>
        <v/>
      </c>
      <c r="AA257" s="141" t="str">
        <f t="shared" si="114"/>
        <v>Q31</v>
      </c>
      <c r="AB257" s="141" t="str">
        <f t="shared" si="115"/>
        <v>ニュースレターで取り上げて欲しい内容（当てはまるものすべて選択してください。）</v>
      </c>
      <c r="AC257" s="141" t="str">
        <f t="shared" si="116"/>
        <v>理者等制度講習会、地球温暖化対策計画書の作成に関する説明会などがあります。</v>
      </c>
      <c r="AD257" s="141" t="str">
        <f t="shared" si="117"/>
        <v>31</v>
      </c>
      <c r="AE257" s="141">
        <f t="shared" si="118"/>
        <v>0</v>
      </c>
      <c r="AF257" s="213"/>
      <c r="AG257" s="214"/>
      <c r="AH257" s="214"/>
      <c r="AI257" s="214"/>
      <c r="AJ257" s="214"/>
      <c r="AK257" s="221"/>
    </row>
    <row r="258" spans="1:37" x14ac:dyDescent="0.4">
      <c r="U258" s="141" t="str">
        <f t="shared" si="109"/>
        <v/>
      </c>
      <c r="V258" s="141">
        <f t="shared" si="110"/>
        <v>0</v>
      </c>
      <c r="W258" s="197"/>
      <c r="X258" s="141" t="str">
        <f t="shared" si="111"/>
        <v>マルチ</v>
      </c>
      <c r="Y258" s="141" t="b">
        <f t="shared" si="112"/>
        <v>0</v>
      </c>
      <c r="Z258" s="141">
        <f>IFERROR(LEFT(V258,1)*1,"")</f>
        <v>0</v>
      </c>
      <c r="AA258" s="141" t="str">
        <f t="shared" si="114"/>
        <v>Q31</v>
      </c>
      <c r="AB258" s="141" t="str">
        <f t="shared" si="115"/>
        <v>ニュースレターで取り上げて欲しい内容（当てはまるものすべて選択してください。）</v>
      </c>
      <c r="AC258" s="141" t="str">
        <f t="shared" si="116"/>
        <v/>
      </c>
      <c r="AD258" s="141" t="str">
        <f t="shared" si="117"/>
        <v>31</v>
      </c>
      <c r="AE258" s="141">
        <f t="shared" si="118"/>
        <v>0</v>
      </c>
      <c r="AF258" s="206"/>
      <c r="AG258" s="196"/>
    </row>
    <row r="259" spans="1:37" ht="19.5" x14ac:dyDescent="0.4">
      <c r="C259" s="268" t="s">
        <v>80</v>
      </c>
      <c r="D259" s="268"/>
      <c r="E259" s="268"/>
      <c r="F259" s="268"/>
      <c r="G259" s="268"/>
      <c r="H259" s="268"/>
      <c r="I259" s="268"/>
      <c r="J259" s="268"/>
      <c r="K259" s="268"/>
      <c r="L259" s="268"/>
      <c r="M259" s="268"/>
      <c r="N259" s="268"/>
      <c r="O259" s="268"/>
      <c r="P259" s="268"/>
      <c r="Q259" s="87"/>
      <c r="U259" s="141" t="str">
        <f t="shared" si="109"/>
        <v/>
      </c>
      <c r="V259" s="141">
        <f t="shared" si="110"/>
        <v>0</v>
      </c>
      <c r="W259" s="197"/>
      <c r="X259" s="141" t="str">
        <f t="shared" si="111"/>
        <v>マルチ</v>
      </c>
      <c r="Y259" s="141" t="b">
        <f t="shared" si="112"/>
        <v>0</v>
      </c>
      <c r="Z259" s="141">
        <f t="shared" si="113"/>
        <v>0</v>
      </c>
      <c r="AA259" s="141" t="str">
        <f t="shared" si="114"/>
        <v>Q31</v>
      </c>
      <c r="AB259" s="141" t="str">
        <f t="shared" si="115"/>
        <v>ニュースレターで取り上げて欲しい内容（当てはまるものすべて選択してください。）</v>
      </c>
      <c r="AC259" s="141" t="str">
        <f t="shared" si="116"/>
        <v/>
      </c>
      <c r="AD259" s="141" t="str">
        <f t="shared" si="117"/>
        <v>31</v>
      </c>
      <c r="AE259" s="141">
        <f t="shared" si="118"/>
        <v>0</v>
      </c>
      <c r="AF259" s="206"/>
      <c r="AG259" s="196"/>
    </row>
    <row r="260" spans="1:37" x14ac:dyDescent="0.4">
      <c r="U260" s="141" t="str">
        <f t="shared" si="109"/>
        <v/>
      </c>
      <c r="V260" s="141">
        <f t="shared" si="110"/>
        <v>0</v>
      </c>
      <c r="W260" s="197"/>
      <c r="X260" s="141" t="str">
        <f t="shared" si="111"/>
        <v>マルチ</v>
      </c>
      <c r="Y260" s="141" t="b">
        <f t="shared" si="112"/>
        <v>0</v>
      </c>
      <c r="Z260" s="141">
        <f t="shared" si="113"/>
        <v>0</v>
      </c>
      <c r="AA260" s="141" t="str">
        <f t="shared" si="114"/>
        <v>Q31</v>
      </c>
      <c r="AB260" s="141" t="str">
        <f t="shared" si="115"/>
        <v>ニュースレターで取り上げて欲しい内容（当てはまるものすべて選択してください。）</v>
      </c>
      <c r="AC260" s="141" t="str">
        <f t="shared" si="116"/>
        <v/>
      </c>
      <c r="AD260" s="141" t="str">
        <f t="shared" si="117"/>
        <v>31</v>
      </c>
      <c r="AE260" s="141">
        <f t="shared" si="118"/>
        <v>0</v>
      </c>
      <c r="AF260" s="206"/>
      <c r="AG260" s="196"/>
    </row>
    <row r="261" spans="1:37" x14ac:dyDescent="0.4">
      <c r="C261" s="29" t="s">
        <v>82</v>
      </c>
      <c r="D261" s="30"/>
      <c r="E261" s="253" t="s">
        <v>360</v>
      </c>
      <c r="F261" s="253"/>
      <c r="G261" s="253"/>
      <c r="H261" s="253"/>
      <c r="I261" s="253"/>
      <c r="J261" s="253"/>
      <c r="K261" s="253"/>
      <c r="L261" s="253"/>
      <c r="M261" s="253"/>
      <c r="N261" s="253"/>
      <c r="O261" s="253"/>
      <c r="S261" s="197" t="str">
        <f>C261</f>
        <v>Q43</v>
      </c>
      <c r="T261" s="197" t="str">
        <f>S261</f>
        <v>Q43</v>
      </c>
      <c r="U261" s="141" t="str">
        <f t="shared" si="109"/>
        <v/>
      </c>
      <c r="V261" s="141" t="str">
        <f t="shared" si="110"/>
        <v/>
      </c>
      <c r="W261" s="197"/>
      <c r="X261" s="141" t="str">
        <f t="shared" si="111"/>
        <v>マルチ</v>
      </c>
      <c r="Y261" s="141" t="b">
        <f t="shared" si="112"/>
        <v>0</v>
      </c>
      <c r="Z261" s="141" t="str">
        <f t="shared" si="113"/>
        <v/>
      </c>
      <c r="AA261" s="141" t="str">
        <f t="shared" si="114"/>
        <v>Q43</v>
      </c>
      <c r="AB261"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1" s="141" t="str">
        <f t="shared" si="116"/>
        <v/>
      </c>
      <c r="AD261" s="141" t="str">
        <f t="shared" si="117"/>
        <v>43</v>
      </c>
      <c r="AE261" s="141">
        <f t="shared" si="118"/>
        <v>0</v>
      </c>
      <c r="AF261" s="206"/>
      <c r="AG261" s="196"/>
    </row>
    <row r="262" spans="1:37" x14ac:dyDescent="0.4">
      <c r="E262" s="253"/>
      <c r="F262" s="253"/>
      <c r="G262" s="253"/>
      <c r="H262" s="253"/>
      <c r="I262" s="253"/>
      <c r="J262" s="253"/>
      <c r="K262" s="253"/>
      <c r="L262" s="253"/>
      <c r="M262" s="253"/>
      <c r="N262" s="253"/>
      <c r="O262" s="253"/>
      <c r="U262" s="141" t="str">
        <f t="shared" si="109"/>
        <v/>
      </c>
      <c r="V262" s="141">
        <f t="shared" si="110"/>
        <v>0</v>
      </c>
      <c r="W262" s="197"/>
      <c r="X262" s="141" t="str">
        <f t="shared" si="111"/>
        <v>マルチ</v>
      </c>
      <c r="Y262" s="141" t="b">
        <f t="shared" si="112"/>
        <v>0</v>
      </c>
      <c r="Z262" s="141">
        <f t="shared" si="113"/>
        <v>0</v>
      </c>
      <c r="AA262" s="141" t="str">
        <f t="shared" si="114"/>
        <v>Q43</v>
      </c>
      <c r="AB262"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2" s="141" t="str">
        <f t="shared" si="116"/>
        <v/>
      </c>
      <c r="AD262" s="141" t="str">
        <f t="shared" si="117"/>
        <v>43</v>
      </c>
      <c r="AE262" s="141">
        <f t="shared" si="118"/>
        <v>0</v>
      </c>
      <c r="AF262" s="206"/>
      <c r="AG262" s="196"/>
    </row>
    <row r="263" spans="1:37" x14ac:dyDescent="0.4">
      <c r="E263" s="253"/>
      <c r="F263" s="253"/>
      <c r="G263" s="253"/>
      <c r="H263" s="253"/>
      <c r="I263" s="253"/>
      <c r="J263" s="253"/>
      <c r="K263" s="253"/>
      <c r="L263" s="253"/>
      <c r="M263" s="253"/>
      <c r="N263" s="253"/>
      <c r="O263" s="253"/>
      <c r="U263" s="141"/>
      <c r="W263" s="197"/>
      <c r="X263" s="141"/>
      <c r="Y263" s="141"/>
      <c r="AB263"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F263" s="206"/>
      <c r="AG263" s="196"/>
      <c r="AH263" s="196" t="s">
        <v>346</v>
      </c>
    </row>
    <row r="264" spans="1:37" x14ac:dyDescent="0.4">
      <c r="E264" s="253"/>
      <c r="F264" s="253"/>
      <c r="G264" s="253"/>
      <c r="H264" s="253"/>
      <c r="I264" s="253"/>
      <c r="J264" s="253"/>
      <c r="K264" s="253"/>
      <c r="L264" s="253"/>
      <c r="M264" s="253"/>
      <c r="N264" s="253"/>
      <c r="O264" s="253"/>
      <c r="U264" s="141" t="str">
        <f t="shared" si="109"/>
        <v/>
      </c>
      <c r="V264" s="141">
        <f t="shared" si="110"/>
        <v>0</v>
      </c>
      <c r="W264" s="197"/>
      <c r="X264" s="141" t="str">
        <f>IF(IF(U264="","",IF(OR(U264=TRUE,U264=FALSE),"マルチ","シングル"))="",X262,IF(U264="","",IF(OR(U264=TRUE,U264=FALSE),"マルチ","シングル")))</f>
        <v>マルチ</v>
      </c>
      <c r="Y264" s="141" t="b">
        <f>IF(U264="",Y262,U264)</f>
        <v>0</v>
      </c>
      <c r="Z264" s="141">
        <f t="shared" si="113"/>
        <v>0</v>
      </c>
      <c r="AA264" s="141" t="str">
        <f>IF(T264="",AA262,T264)</f>
        <v>Q43</v>
      </c>
      <c r="AB264"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4" s="141" t="str">
        <f t="shared" si="116"/>
        <v/>
      </c>
      <c r="AD264" s="141" t="str">
        <f t="shared" si="117"/>
        <v>43</v>
      </c>
      <c r="AE264" s="141">
        <f t="shared" si="118"/>
        <v>0</v>
      </c>
      <c r="AF264" s="206"/>
      <c r="AG264" s="196"/>
    </row>
    <row r="265" spans="1:37" ht="5.0999999999999996" customHeight="1" x14ac:dyDescent="0.4">
      <c r="U265" s="141" t="str">
        <f t="shared" si="109"/>
        <v/>
      </c>
      <c r="V265" s="141">
        <f t="shared" si="110"/>
        <v>0</v>
      </c>
      <c r="W265" s="197"/>
      <c r="X265" s="141" t="str">
        <f>IF(IF(U265="","",IF(OR(U265=TRUE,U265=FALSE),"マルチ","シングル"))="",X264,IF(U265="","",IF(OR(U265=TRUE,U265=FALSE),"マルチ","シングル")))</f>
        <v>マルチ</v>
      </c>
      <c r="Y265" s="141" t="b">
        <f>IF(U265="",Y264,U265)</f>
        <v>0</v>
      </c>
      <c r="Z265" s="141">
        <f t="shared" si="113"/>
        <v>0</v>
      </c>
      <c r="AA265" s="141" t="str">
        <f>IF(T265="",AA264,T265)</f>
        <v>Q43</v>
      </c>
      <c r="AB265"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5" s="141" t="str">
        <f t="shared" si="116"/>
        <v/>
      </c>
      <c r="AD265" s="141" t="str">
        <f t="shared" si="117"/>
        <v>43</v>
      </c>
      <c r="AE265" s="141">
        <f t="shared" si="118"/>
        <v>0</v>
      </c>
      <c r="AF265" s="206"/>
      <c r="AG265" s="196"/>
    </row>
    <row r="266" spans="1:37" ht="4.5" customHeight="1" x14ac:dyDescent="0.4">
      <c r="C266" s="33"/>
      <c r="D266" s="34"/>
      <c r="E266" s="34"/>
      <c r="F266" s="34"/>
      <c r="G266" s="34"/>
      <c r="H266" s="34"/>
      <c r="I266" s="34"/>
      <c r="J266" s="34"/>
      <c r="K266" s="34"/>
      <c r="L266" s="34"/>
      <c r="M266" s="34"/>
      <c r="N266" s="35"/>
      <c r="O266" s="34"/>
      <c r="P266" s="36"/>
      <c r="Q266" s="19"/>
      <c r="U266" s="141" t="str">
        <f t="shared" si="109"/>
        <v/>
      </c>
      <c r="V266" s="141">
        <f t="shared" si="110"/>
        <v>0</v>
      </c>
      <c r="W266" s="197"/>
      <c r="X266" s="141" t="str">
        <f t="shared" si="111"/>
        <v>マルチ</v>
      </c>
      <c r="Y266" s="141" t="b">
        <f t="shared" si="112"/>
        <v>0</v>
      </c>
      <c r="Z266" s="141">
        <f t="shared" si="113"/>
        <v>0</v>
      </c>
      <c r="AA266" s="141" t="str">
        <f t="shared" si="114"/>
        <v>Q43</v>
      </c>
      <c r="AB266"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6" s="141" t="str">
        <f t="shared" si="116"/>
        <v/>
      </c>
      <c r="AD266" s="141" t="str">
        <f t="shared" si="117"/>
        <v>43</v>
      </c>
      <c r="AE266" s="141">
        <f t="shared" si="118"/>
        <v>0</v>
      </c>
      <c r="AF266" s="206"/>
      <c r="AG266" s="196"/>
    </row>
    <row r="267" spans="1:37" ht="18" customHeight="1" x14ac:dyDescent="0.4">
      <c r="A267" s="11">
        <v>0</v>
      </c>
      <c r="C267" s="51"/>
      <c r="E267" s="264" t="s">
        <v>197</v>
      </c>
      <c r="F267" s="264"/>
      <c r="G267" s="264"/>
      <c r="H267" s="264"/>
      <c r="I267" s="264"/>
      <c r="J267" s="264"/>
      <c r="K267" s="264"/>
      <c r="L267" s="264"/>
      <c r="M267" s="264"/>
      <c r="N267" s="264"/>
      <c r="O267" s="264"/>
      <c r="P267" s="39"/>
      <c r="Q267" s="19"/>
      <c r="U267" s="141">
        <f t="shared" si="109"/>
        <v>0</v>
      </c>
      <c r="V267" s="141" t="str">
        <f t="shared" si="110"/>
        <v>1. オンライン形式のアンケートが良い</v>
      </c>
      <c r="W267" s="197"/>
      <c r="X267" s="141" t="str">
        <f>IF(IF(U267="","",IF(OR(U267=TRUE,U267=FALSE),"マルチ","シングル"))="",X266,IF(U267="","",IF(OR(U267=TRUE,U267=FALSE),"マルチ","シングル")))</f>
        <v>シングル</v>
      </c>
      <c r="Y267" s="141">
        <f t="shared" si="112"/>
        <v>0</v>
      </c>
      <c r="Z267" s="141">
        <f t="shared" si="113"/>
        <v>1</v>
      </c>
      <c r="AA267" s="141" t="str">
        <f t="shared" si="114"/>
        <v>Q43</v>
      </c>
      <c r="AB267"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7" s="141" t="str">
        <f t="shared" si="116"/>
        <v>オンライン形式のアンケートが良い</v>
      </c>
      <c r="AD267" s="141" t="str">
        <f t="shared" si="117"/>
        <v>43</v>
      </c>
      <c r="AE267" s="141">
        <f t="shared" si="118"/>
        <v>0</v>
      </c>
      <c r="AF267" s="206"/>
      <c r="AG267" s="196"/>
    </row>
    <row r="268" spans="1:37" ht="18" customHeight="1" x14ac:dyDescent="0.4">
      <c r="C268" s="51"/>
      <c r="E268" s="243" t="s">
        <v>198</v>
      </c>
      <c r="F268" s="243"/>
      <c r="G268" s="243"/>
      <c r="H268" s="243"/>
      <c r="I268" s="243"/>
      <c r="J268" s="243"/>
      <c r="K268" s="243"/>
      <c r="L268" s="243"/>
      <c r="M268" s="243"/>
      <c r="N268" s="243"/>
      <c r="O268" s="243"/>
      <c r="P268" s="39"/>
      <c r="Q268" s="19"/>
      <c r="U268" s="141" t="str">
        <f t="shared" si="109"/>
        <v/>
      </c>
      <c r="V268" s="141" t="str">
        <f t="shared" si="110"/>
        <v>2. 紙でもオンライン形式でもどちらでもよい</v>
      </c>
      <c r="W268" s="197"/>
      <c r="X268" s="141" t="str">
        <f t="shared" si="111"/>
        <v>シングル</v>
      </c>
      <c r="Y268" s="141">
        <f t="shared" si="112"/>
        <v>0</v>
      </c>
      <c r="Z268" s="141">
        <f t="shared" si="113"/>
        <v>2</v>
      </c>
      <c r="AA268" s="141" t="str">
        <f t="shared" si="114"/>
        <v>Q43</v>
      </c>
      <c r="AB268"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8" s="141" t="str">
        <f t="shared" si="116"/>
        <v>紙でもオンライン形式でもどちらでもよい</v>
      </c>
      <c r="AD268" s="141" t="str">
        <f t="shared" si="117"/>
        <v>43</v>
      </c>
      <c r="AE268" s="141">
        <f t="shared" si="118"/>
        <v>0</v>
      </c>
      <c r="AF268" s="206"/>
      <c r="AG268" s="196"/>
    </row>
    <row r="269" spans="1:37" ht="18" customHeight="1" x14ac:dyDescent="0.4">
      <c r="C269" s="51"/>
      <c r="E269" s="243" t="s">
        <v>81</v>
      </c>
      <c r="F269" s="243"/>
      <c r="G269" s="243"/>
      <c r="H269" s="243"/>
      <c r="I269" s="243"/>
      <c r="J269" s="243"/>
      <c r="K269" s="243"/>
      <c r="L269" s="243"/>
      <c r="M269" s="243"/>
      <c r="N269" s="243"/>
      <c r="O269" s="243"/>
      <c r="P269" s="39"/>
      <c r="U269" s="141" t="str">
        <f t="shared" si="109"/>
        <v/>
      </c>
      <c r="V269" s="141" t="str">
        <f t="shared" si="110"/>
        <v>3. 紙アンケートが良い</v>
      </c>
      <c r="W269" s="197"/>
      <c r="X269" s="141" t="str">
        <f t="shared" si="111"/>
        <v>シングル</v>
      </c>
      <c r="Y269" s="141">
        <f t="shared" si="112"/>
        <v>0</v>
      </c>
      <c r="Z269" s="141">
        <f t="shared" si="113"/>
        <v>3</v>
      </c>
      <c r="AA269" s="141" t="str">
        <f t="shared" si="114"/>
        <v>Q43</v>
      </c>
      <c r="AB269"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69" s="141" t="str">
        <f t="shared" si="116"/>
        <v>紙アンケートが良い</v>
      </c>
      <c r="AD269" s="141" t="str">
        <f t="shared" si="117"/>
        <v>43</v>
      </c>
      <c r="AE269" s="141">
        <f t="shared" si="118"/>
        <v>0</v>
      </c>
      <c r="AF269" s="206"/>
      <c r="AG269" s="196"/>
    </row>
    <row r="270" spans="1:37" ht="18" customHeight="1" x14ac:dyDescent="0.4">
      <c r="C270" s="51"/>
      <c r="E270" s="264" t="s">
        <v>180</v>
      </c>
      <c r="F270" s="264"/>
      <c r="G270" s="264"/>
      <c r="H270" s="264"/>
      <c r="I270" s="264"/>
      <c r="J270" s="264"/>
      <c r="K270" s="264"/>
      <c r="L270" s="264"/>
      <c r="M270" s="264"/>
      <c r="N270" s="264"/>
      <c r="O270" s="264"/>
      <c r="P270" s="39"/>
      <c r="U270" s="141" t="str">
        <f t="shared" si="109"/>
        <v/>
      </c>
      <c r="V270" s="141" t="str">
        <f t="shared" si="110"/>
        <v>4. WordやExcel様式でのアンケートを電子メールで回答する方が良い</v>
      </c>
      <c r="W270" s="197"/>
      <c r="X270" s="141" t="str">
        <f t="shared" si="111"/>
        <v>シングル</v>
      </c>
      <c r="Y270" s="141">
        <f t="shared" si="112"/>
        <v>0</v>
      </c>
      <c r="Z270" s="141">
        <f t="shared" si="113"/>
        <v>4</v>
      </c>
      <c r="AA270" s="141" t="str">
        <f t="shared" si="114"/>
        <v>Q43</v>
      </c>
      <c r="AB270"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70" s="141" t="str">
        <f t="shared" si="116"/>
        <v>WordやExcel様式でのアンケートを電子メールで回答する方が良い</v>
      </c>
      <c r="AD270" s="141" t="str">
        <f t="shared" si="117"/>
        <v>43</v>
      </c>
      <c r="AE270" s="141">
        <f t="shared" si="118"/>
        <v>0</v>
      </c>
      <c r="AF270" s="206"/>
      <c r="AG270" s="196"/>
    </row>
    <row r="271" spans="1:37" ht="39.950000000000003" customHeight="1" x14ac:dyDescent="0.4">
      <c r="C271" s="51"/>
      <c r="E271" s="52" t="s">
        <v>7</v>
      </c>
      <c r="F271" s="265"/>
      <c r="G271" s="266"/>
      <c r="H271" s="266"/>
      <c r="I271" s="266"/>
      <c r="J271" s="266"/>
      <c r="K271" s="266"/>
      <c r="L271" s="266"/>
      <c r="M271" s="266"/>
      <c r="N271" s="266"/>
      <c r="O271" s="267"/>
      <c r="P271" s="39"/>
      <c r="Q271" s="19"/>
      <c r="U271" s="141" t="str">
        <f t="shared" si="109"/>
        <v/>
      </c>
      <c r="V271" s="141" t="str">
        <f t="shared" si="110"/>
        <v>5. その他</v>
      </c>
      <c r="W271" s="197"/>
      <c r="X271" s="141" t="str">
        <f t="shared" si="111"/>
        <v>シングル</v>
      </c>
      <c r="Y271" s="141">
        <f t="shared" si="112"/>
        <v>0</v>
      </c>
      <c r="Z271" s="141">
        <f t="shared" si="113"/>
        <v>5</v>
      </c>
      <c r="AA271" s="141" t="str">
        <f t="shared" si="114"/>
        <v>Q43</v>
      </c>
      <c r="AB271"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71" s="141" t="str">
        <f t="shared" si="116"/>
        <v>その他</v>
      </c>
      <c r="AD271" s="141" t="str">
        <f t="shared" si="117"/>
        <v>43</v>
      </c>
      <c r="AE271" s="141">
        <f t="shared" si="118"/>
        <v>0</v>
      </c>
      <c r="AF271" s="204">
        <f>F271</f>
        <v>0</v>
      </c>
      <c r="AG271" s="196"/>
    </row>
    <row r="272" spans="1:37" ht="5.0999999999999996" customHeight="1" x14ac:dyDescent="0.4">
      <c r="C272" s="41"/>
      <c r="D272" s="42"/>
      <c r="E272" s="42"/>
      <c r="F272" s="42"/>
      <c r="G272" s="42"/>
      <c r="H272" s="42"/>
      <c r="I272" s="42"/>
      <c r="J272" s="42"/>
      <c r="K272" s="42"/>
      <c r="L272" s="42"/>
      <c r="M272" s="42"/>
      <c r="N272" s="43"/>
      <c r="O272" s="42"/>
      <c r="P272" s="44"/>
      <c r="Q272" s="19"/>
      <c r="U272" s="141" t="str">
        <f t="shared" si="109"/>
        <v/>
      </c>
      <c r="V272" s="141">
        <f t="shared" si="110"/>
        <v>0</v>
      </c>
      <c r="W272" s="197"/>
      <c r="X272" s="141" t="str">
        <f t="shared" si="111"/>
        <v>シングル</v>
      </c>
      <c r="Y272" s="141">
        <f t="shared" si="112"/>
        <v>0</v>
      </c>
      <c r="Z272" s="141">
        <f t="shared" si="113"/>
        <v>0</v>
      </c>
      <c r="AA272" s="141" t="str">
        <f t="shared" si="114"/>
        <v>Q43</v>
      </c>
      <c r="AB272"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72" s="141" t="str">
        <f t="shared" si="116"/>
        <v/>
      </c>
      <c r="AD272" s="141" t="str">
        <f t="shared" si="117"/>
        <v>43</v>
      </c>
      <c r="AE272" s="141">
        <f t="shared" si="118"/>
        <v>1</v>
      </c>
      <c r="AF272" s="206"/>
      <c r="AG272" s="196"/>
    </row>
    <row r="273" spans="1:37" x14ac:dyDescent="0.4">
      <c r="U273" s="141" t="str">
        <f t="shared" si="109"/>
        <v/>
      </c>
      <c r="V273" s="141">
        <f t="shared" si="110"/>
        <v>0</v>
      </c>
      <c r="W273" s="197"/>
      <c r="X273" s="141" t="str">
        <f t="shared" si="111"/>
        <v>シングル</v>
      </c>
      <c r="Y273" s="141">
        <f t="shared" si="112"/>
        <v>0</v>
      </c>
      <c r="Z273" s="141">
        <f t="shared" si="113"/>
        <v>0</v>
      </c>
      <c r="AA273" s="141" t="str">
        <f t="shared" si="114"/>
        <v>Q43</v>
      </c>
      <c r="AB273" s="141" t="str">
        <f t="shared" si="115"/>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273" s="141" t="str">
        <f t="shared" si="116"/>
        <v/>
      </c>
      <c r="AD273" s="141" t="str">
        <f t="shared" si="117"/>
        <v>43</v>
      </c>
      <c r="AE273" s="141">
        <f t="shared" si="118"/>
        <v>1</v>
      </c>
      <c r="AF273" s="206"/>
      <c r="AG273" s="196"/>
    </row>
    <row r="274" spans="1:37" x14ac:dyDescent="0.4">
      <c r="C274" s="29" t="s">
        <v>340</v>
      </c>
      <c r="D274" s="30"/>
      <c r="E274" s="31" t="s">
        <v>329</v>
      </c>
      <c r="F274" s="31"/>
      <c r="G274" s="31"/>
      <c r="H274" s="31"/>
      <c r="I274" s="31"/>
      <c r="J274" s="31"/>
      <c r="K274" s="31"/>
      <c r="L274" s="31"/>
      <c r="M274" s="31"/>
      <c r="N274" s="32"/>
      <c r="O274" s="31"/>
      <c r="S274" s="197" t="str">
        <f>C274</f>
        <v>Q44</v>
      </c>
      <c r="T274" s="197" t="str">
        <f>S274</f>
        <v>Q44</v>
      </c>
      <c r="U274" s="141" t="str">
        <f t="shared" si="109"/>
        <v/>
      </c>
      <c r="V274" s="141" t="str">
        <f t="shared" si="110"/>
        <v/>
      </c>
      <c r="W274" s="197"/>
      <c r="X274" s="141" t="str">
        <f t="shared" si="111"/>
        <v>シングル</v>
      </c>
      <c r="Y274" s="141">
        <f t="shared" si="112"/>
        <v>0</v>
      </c>
      <c r="Z274" s="141" t="str">
        <f t="shared" si="113"/>
        <v/>
      </c>
      <c r="AA274" s="141" t="str">
        <f>IF(T274="",AA273,T274)</f>
        <v>Q44</v>
      </c>
      <c r="AB274" s="141" t="str">
        <f t="shared" si="115"/>
        <v>排出量取引に関する要望（自由回答【任意回答】）</v>
      </c>
      <c r="AC274" s="141" t="str">
        <f t="shared" si="116"/>
        <v/>
      </c>
      <c r="AD274" s="141" t="str">
        <f t="shared" si="117"/>
        <v>44</v>
      </c>
      <c r="AE274" s="141">
        <f t="shared" si="118"/>
        <v>0</v>
      </c>
      <c r="AF274" s="206"/>
      <c r="AG274" s="196"/>
    </row>
    <row r="275" spans="1:37" ht="5.0999999999999996" customHeight="1" x14ac:dyDescent="0.4">
      <c r="U275" s="141" t="str">
        <f t="shared" si="109"/>
        <v/>
      </c>
      <c r="V275" s="141">
        <f t="shared" si="110"/>
        <v>0</v>
      </c>
      <c r="W275" s="197"/>
      <c r="X275" s="141" t="str">
        <f t="shared" si="111"/>
        <v>シングル</v>
      </c>
      <c r="Y275" s="141">
        <f t="shared" si="112"/>
        <v>0</v>
      </c>
      <c r="Z275" s="141">
        <f t="shared" si="113"/>
        <v>0</v>
      </c>
      <c r="AA275" s="141" t="str">
        <f t="shared" si="114"/>
        <v>Q44</v>
      </c>
      <c r="AB275" s="141" t="str">
        <f t="shared" si="115"/>
        <v>排出量取引に関する要望（自由回答【任意回答】）</v>
      </c>
      <c r="AC275" s="141" t="str">
        <f t="shared" si="116"/>
        <v/>
      </c>
      <c r="AD275" s="141" t="str">
        <f t="shared" si="117"/>
        <v>44</v>
      </c>
      <c r="AE275" s="141">
        <f t="shared" si="118"/>
        <v>1</v>
      </c>
      <c r="AF275" s="206"/>
      <c r="AG275" s="196"/>
    </row>
    <row r="276" spans="1:37" ht="18" customHeight="1" x14ac:dyDescent="0.4">
      <c r="A276" s="18" t="s">
        <v>83</v>
      </c>
      <c r="C276" s="246" t="s">
        <v>248</v>
      </c>
      <c r="D276" s="247"/>
      <c r="E276" s="247"/>
      <c r="F276" s="247"/>
      <c r="G276" s="247"/>
      <c r="H276" s="247"/>
      <c r="I276" s="247"/>
      <c r="J276" s="247"/>
      <c r="K276" s="247"/>
      <c r="L276" s="247"/>
      <c r="M276" s="247"/>
      <c r="N276" s="247"/>
      <c r="O276" s="247"/>
      <c r="P276" s="248"/>
      <c r="Q276" s="19"/>
      <c r="U276" s="141" t="str">
        <f t="shared" si="109"/>
        <v>自由</v>
      </c>
      <c r="V276" s="141">
        <f t="shared" si="110"/>
        <v>0</v>
      </c>
      <c r="W276" s="197"/>
      <c r="X276" s="141" t="str">
        <f t="shared" si="111"/>
        <v>シングル</v>
      </c>
      <c r="Y276" s="141" t="str">
        <f t="shared" si="112"/>
        <v>自由</v>
      </c>
      <c r="Z276" s="141">
        <f>IFERROR(LEFT(V276,1)*1,"")</f>
        <v>0</v>
      </c>
      <c r="AA276" s="141" t="str">
        <f t="shared" si="114"/>
        <v>Q44</v>
      </c>
      <c r="AB276" s="141" t="str">
        <f t="shared" si="115"/>
        <v>排出量取引に関する要望（自由回答【任意回答】）</v>
      </c>
      <c r="AC276" s="141" t="str">
        <f t="shared" si="116"/>
        <v/>
      </c>
      <c r="AD276" s="141" t="str">
        <f t="shared" si="117"/>
        <v>44</v>
      </c>
      <c r="AE276" s="141">
        <f t="shared" si="118"/>
        <v>0</v>
      </c>
      <c r="AG276" s="196"/>
    </row>
    <row r="277" spans="1:37" ht="24.95" customHeight="1" x14ac:dyDescent="0.4">
      <c r="A277" s="18"/>
      <c r="C277" s="254"/>
      <c r="D277" s="255"/>
      <c r="E277" s="255"/>
      <c r="F277" s="255"/>
      <c r="G277" s="255"/>
      <c r="H277" s="255"/>
      <c r="I277" s="255"/>
      <c r="J277" s="255"/>
      <c r="K277" s="255"/>
      <c r="L277" s="255"/>
      <c r="M277" s="255"/>
      <c r="N277" s="255"/>
      <c r="O277" s="255"/>
      <c r="P277" s="256"/>
      <c r="U277" s="141" t="str">
        <f t="shared" si="109"/>
        <v/>
      </c>
      <c r="V277" s="198">
        <v>1</v>
      </c>
      <c r="W277" s="197"/>
      <c r="X277" s="141" t="str">
        <f t="shared" si="111"/>
        <v>シングル</v>
      </c>
      <c r="Y277" s="141" t="str">
        <f t="shared" si="112"/>
        <v>自由</v>
      </c>
      <c r="Z277" s="141">
        <f t="shared" si="113"/>
        <v>1</v>
      </c>
      <c r="AA277" s="141" t="str">
        <f t="shared" si="114"/>
        <v>Q44</v>
      </c>
      <c r="AB277" s="141" t="str">
        <f t="shared" si="115"/>
        <v>排出量取引に関する要望（自由回答【任意回答】）</v>
      </c>
      <c r="AC277" s="198" t="s">
        <v>168</v>
      </c>
      <c r="AD277" s="141" t="str">
        <f t="shared" si="117"/>
        <v>44</v>
      </c>
      <c r="AE277" s="198">
        <f>IF(AF277=0,0,1)</f>
        <v>0</v>
      </c>
      <c r="AF277" s="204">
        <f>C277</f>
        <v>0</v>
      </c>
      <c r="AG277" s="196"/>
    </row>
    <row r="278" spans="1:37" ht="24.95" customHeight="1" x14ac:dyDescent="0.4">
      <c r="C278" s="254"/>
      <c r="D278" s="255"/>
      <c r="E278" s="255"/>
      <c r="F278" s="255"/>
      <c r="G278" s="255"/>
      <c r="H278" s="255"/>
      <c r="I278" s="255"/>
      <c r="J278" s="255"/>
      <c r="K278" s="255"/>
      <c r="L278" s="255"/>
      <c r="M278" s="255"/>
      <c r="N278" s="255"/>
      <c r="O278" s="255"/>
      <c r="P278" s="256"/>
      <c r="V278" s="197"/>
      <c r="W278" s="197"/>
      <c r="Z278" s="197"/>
      <c r="AA278" s="197"/>
      <c r="AB278" s="197"/>
      <c r="AC278" s="197"/>
      <c r="AD278" s="197"/>
      <c r="AE278" s="197"/>
      <c r="AH278" s="197"/>
      <c r="AI278" s="197"/>
      <c r="AJ278" s="197"/>
      <c r="AK278" s="124"/>
    </row>
    <row r="279" spans="1:37" ht="24.95" customHeight="1" x14ac:dyDescent="0.4">
      <c r="C279" s="254"/>
      <c r="D279" s="255"/>
      <c r="E279" s="255"/>
      <c r="F279" s="255"/>
      <c r="G279" s="255"/>
      <c r="H279" s="255"/>
      <c r="I279" s="255"/>
      <c r="J279" s="255"/>
      <c r="K279" s="255"/>
      <c r="L279" s="255"/>
      <c r="M279" s="255"/>
      <c r="N279" s="255"/>
      <c r="O279" s="255"/>
      <c r="P279" s="256"/>
      <c r="V279" s="197"/>
      <c r="W279" s="197"/>
      <c r="Z279" s="197"/>
      <c r="AA279" s="197"/>
      <c r="AB279" s="197"/>
      <c r="AC279" s="197"/>
      <c r="AD279" s="197"/>
      <c r="AE279" s="197"/>
      <c r="AH279" s="197"/>
      <c r="AI279" s="197"/>
      <c r="AJ279" s="197"/>
      <c r="AK279" s="124"/>
    </row>
    <row r="280" spans="1:37" ht="24.95" customHeight="1" x14ac:dyDescent="0.4">
      <c r="C280" s="254"/>
      <c r="D280" s="255"/>
      <c r="E280" s="255"/>
      <c r="F280" s="255"/>
      <c r="G280" s="255"/>
      <c r="H280" s="255"/>
      <c r="I280" s="255"/>
      <c r="J280" s="255"/>
      <c r="K280" s="255"/>
      <c r="L280" s="255"/>
      <c r="M280" s="255"/>
      <c r="N280" s="255"/>
      <c r="O280" s="255"/>
      <c r="P280" s="256"/>
      <c r="V280" s="197"/>
      <c r="W280" s="197"/>
      <c r="Z280" s="197"/>
      <c r="AA280" s="197"/>
      <c r="AB280" s="197"/>
      <c r="AC280" s="197"/>
      <c r="AD280" s="197"/>
      <c r="AE280" s="197"/>
      <c r="AH280" s="197"/>
      <c r="AI280" s="197"/>
      <c r="AJ280" s="197"/>
      <c r="AK280" s="124"/>
    </row>
    <row r="281" spans="1:37" ht="24.95" customHeight="1" x14ac:dyDescent="0.4">
      <c r="C281" s="254"/>
      <c r="D281" s="255"/>
      <c r="E281" s="255"/>
      <c r="F281" s="255"/>
      <c r="G281" s="255"/>
      <c r="H281" s="255"/>
      <c r="I281" s="255"/>
      <c r="J281" s="255"/>
      <c r="K281" s="255"/>
      <c r="L281" s="255"/>
      <c r="M281" s="255"/>
      <c r="N281" s="255"/>
      <c r="O281" s="255"/>
      <c r="P281" s="256"/>
      <c r="V281" s="197"/>
      <c r="W281" s="197"/>
      <c r="Z281" s="197"/>
      <c r="AA281" s="197"/>
      <c r="AB281" s="197"/>
      <c r="AC281" s="197"/>
      <c r="AD281" s="197"/>
      <c r="AE281" s="197"/>
      <c r="AH281" s="197"/>
      <c r="AI281" s="197"/>
      <c r="AJ281" s="197"/>
      <c r="AK281" s="124"/>
    </row>
    <row r="282" spans="1:37" ht="24.95" customHeight="1" x14ac:dyDescent="0.4">
      <c r="C282" s="254"/>
      <c r="D282" s="255"/>
      <c r="E282" s="255"/>
      <c r="F282" s="255"/>
      <c r="G282" s="255"/>
      <c r="H282" s="255"/>
      <c r="I282" s="255"/>
      <c r="J282" s="255"/>
      <c r="K282" s="255"/>
      <c r="L282" s="255"/>
      <c r="M282" s="255"/>
      <c r="N282" s="255"/>
      <c r="O282" s="255"/>
      <c r="P282" s="256"/>
      <c r="V282" s="197"/>
      <c r="W282" s="197"/>
      <c r="Z282" s="197"/>
      <c r="AA282" s="197"/>
      <c r="AB282" s="197"/>
      <c r="AC282" s="197"/>
      <c r="AD282" s="197"/>
      <c r="AE282" s="197"/>
      <c r="AH282" s="197"/>
      <c r="AI282" s="197"/>
      <c r="AJ282" s="197"/>
      <c r="AK282" s="124"/>
    </row>
    <row r="283" spans="1:37" ht="24.95" customHeight="1" x14ac:dyDescent="0.4">
      <c r="C283" s="254"/>
      <c r="D283" s="255"/>
      <c r="E283" s="255"/>
      <c r="F283" s="255"/>
      <c r="G283" s="255"/>
      <c r="H283" s="255"/>
      <c r="I283" s="255"/>
      <c r="J283" s="255"/>
      <c r="K283" s="255"/>
      <c r="L283" s="255"/>
      <c r="M283" s="255"/>
      <c r="N283" s="255"/>
      <c r="O283" s="255"/>
      <c r="P283" s="256"/>
      <c r="V283" s="197"/>
      <c r="W283" s="197"/>
      <c r="Z283" s="197"/>
      <c r="AA283" s="197"/>
      <c r="AB283" s="197"/>
      <c r="AC283" s="197"/>
      <c r="AD283" s="197"/>
      <c r="AE283" s="197"/>
      <c r="AH283" s="197"/>
      <c r="AI283" s="197"/>
      <c r="AJ283" s="197"/>
      <c r="AK283" s="124"/>
    </row>
    <row r="284" spans="1:37" ht="24.95" customHeight="1" x14ac:dyDescent="0.4">
      <c r="C284" s="257"/>
      <c r="D284" s="258"/>
      <c r="E284" s="258"/>
      <c r="F284" s="258"/>
      <c r="G284" s="258"/>
      <c r="H284" s="258"/>
      <c r="I284" s="258"/>
      <c r="J284" s="258"/>
      <c r="K284" s="258"/>
      <c r="L284" s="258"/>
      <c r="M284" s="258"/>
      <c r="N284" s="258"/>
      <c r="O284" s="258"/>
      <c r="P284" s="259"/>
      <c r="V284" s="197"/>
      <c r="W284" s="197"/>
      <c r="Z284" s="197"/>
      <c r="AA284" s="197"/>
      <c r="AB284" s="197"/>
      <c r="AC284" s="197"/>
      <c r="AD284" s="197"/>
      <c r="AE284" s="197"/>
      <c r="AH284" s="197"/>
      <c r="AI284" s="197"/>
      <c r="AJ284" s="197"/>
      <c r="AK284" s="124"/>
    </row>
  </sheetData>
  <sheetProtection algorithmName="SHA-512" hashValue="5XAqVsFf0/7RiCEfiUsIEZxXMlq7GoL7PM+OvQc/FAld3KdxjIGsHTeEjHrU3Hg2/AiwwRWyuDxRrFMxj5/H+A==" saltValue="ncduETRdHnb9iH6CFn9baA==" spinCount="100000" sheet="1" objects="1" scenarios="1"/>
  <mergeCells count="123">
    <mergeCell ref="C3:P6"/>
    <mergeCell ref="C1:P1"/>
    <mergeCell ref="E36:O36"/>
    <mergeCell ref="E37:O37"/>
    <mergeCell ref="E66:O66"/>
    <mergeCell ref="E67:O67"/>
    <mergeCell ref="E28:H28"/>
    <mergeCell ref="J28:L28"/>
    <mergeCell ref="E68:O68"/>
    <mergeCell ref="J30:L30"/>
    <mergeCell ref="M30:O30"/>
    <mergeCell ref="C23:P23"/>
    <mergeCell ref="C9:P16"/>
    <mergeCell ref="E20:P20"/>
    <mergeCell ref="E69:O69"/>
    <mergeCell ref="F55:O55"/>
    <mergeCell ref="E58:O58"/>
    <mergeCell ref="E65:O65"/>
    <mergeCell ref="E38:O38"/>
    <mergeCell ref="E52:O52"/>
    <mergeCell ref="E53:O53"/>
    <mergeCell ref="E54:O54"/>
    <mergeCell ref="E39:O39"/>
    <mergeCell ref="E40:O40"/>
    <mergeCell ref="E41:O41"/>
    <mergeCell ref="F42:O42"/>
    <mergeCell ref="E60:O60"/>
    <mergeCell ref="E86:O86"/>
    <mergeCell ref="E87:O87"/>
    <mergeCell ref="E88:O88"/>
    <mergeCell ref="F89:O89"/>
    <mergeCell ref="E92:O92"/>
    <mergeCell ref="E83:O83"/>
    <mergeCell ref="E84:O84"/>
    <mergeCell ref="E85:O85"/>
    <mergeCell ref="E70:O70"/>
    <mergeCell ref="E71:O71"/>
    <mergeCell ref="F72:O72"/>
    <mergeCell ref="C75:P75"/>
    <mergeCell ref="E104:I104"/>
    <mergeCell ref="K104:L104"/>
    <mergeCell ref="N104:O104"/>
    <mergeCell ref="E106:I106"/>
    <mergeCell ref="K106:L106"/>
    <mergeCell ref="N106:O106"/>
    <mergeCell ref="E93:O93"/>
    <mergeCell ref="E94:O94"/>
    <mergeCell ref="C101:H102"/>
    <mergeCell ref="K101:L102"/>
    <mergeCell ref="N101:O102"/>
    <mergeCell ref="E116:O116"/>
    <mergeCell ref="E117:O117"/>
    <mergeCell ref="E118:O118"/>
    <mergeCell ref="E119:O119"/>
    <mergeCell ref="F121:O121"/>
    <mergeCell ref="E108:I108"/>
    <mergeCell ref="K108:L108"/>
    <mergeCell ref="N108:O108"/>
    <mergeCell ref="E114:O114"/>
    <mergeCell ref="E115:O115"/>
    <mergeCell ref="E120:O120"/>
    <mergeCell ref="C137:P138"/>
    <mergeCell ref="O163:P163"/>
    <mergeCell ref="E127:O127"/>
    <mergeCell ref="E128:O128"/>
    <mergeCell ref="E129:O129"/>
    <mergeCell ref="E130:O130"/>
    <mergeCell ref="F131:O131"/>
    <mergeCell ref="O169:P169"/>
    <mergeCell ref="C169:G169"/>
    <mergeCell ref="E143:O143"/>
    <mergeCell ref="E144:O144"/>
    <mergeCell ref="E147:O147"/>
    <mergeCell ref="E149:O149"/>
    <mergeCell ref="E134:O134"/>
    <mergeCell ref="H162:P162"/>
    <mergeCell ref="C163:G163"/>
    <mergeCell ref="C175:L176"/>
    <mergeCell ref="N175:O176"/>
    <mergeCell ref="F188:L188"/>
    <mergeCell ref="E193:O193"/>
    <mergeCell ref="E198:O198"/>
    <mergeCell ref="E199:O199"/>
    <mergeCell ref="E200:O200"/>
    <mergeCell ref="E178:L178"/>
    <mergeCell ref="E180:L180"/>
    <mergeCell ref="E182:L182"/>
    <mergeCell ref="E184:L184"/>
    <mergeCell ref="E186:L186"/>
    <mergeCell ref="E190:L190"/>
    <mergeCell ref="C276:P276"/>
    <mergeCell ref="C277:P284"/>
    <mergeCell ref="E216:O216"/>
    <mergeCell ref="E217:O217"/>
    <mergeCell ref="E220:O220"/>
    <mergeCell ref="E222:O222"/>
    <mergeCell ref="F201:O201"/>
    <mergeCell ref="C207:P209"/>
    <mergeCell ref="E214:O214"/>
    <mergeCell ref="E215:O215"/>
    <mergeCell ref="E269:O269"/>
    <mergeCell ref="E270:O270"/>
    <mergeCell ref="F271:O271"/>
    <mergeCell ref="C259:P259"/>
    <mergeCell ref="E267:O267"/>
    <mergeCell ref="E268:O268"/>
    <mergeCell ref="E252:O252"/>
    <mergeCell ref="E253:O253"/>
    <mergeCell ref="F254:O254"/>
    <mergeCell ref="E257:O257"/>
    <mergeCell ref="E242:O242"/>
    <mergeCell ref="F243:O243"/>
    <mergeCell ref="E204:O204"/>
    <mergeCell ref="E249:O249"/>
    <mergeCell ref="E250:O250"/>
    <mergeCell ref="E251:O251"/>
    <mergeCell ref="E224:O224"/>
    <mergeCell ref="E239:O239"/>
    <mergeCell ref="E240:O240"/>
    <mergeCell ref="E241:O241"/>
    <mergeCell ref="C229:P229"/>
    <mergeCell ref="C230:O234"/>
    <mergeCell ref="E261:O264"/>
  </mergeCells>
  <phoneticPr fontId="3"/>
  <conditionalFormatting sqref="F55">
    <cfRule type="expression" dxfId="21" priority="68">
      <formula>$A$55=TRUE</formula>
    </cfRule>
  </conditionalFormatting>
  <conditionalFormatting sqref="F72">
    <cfRule type="expression" dxfId="20" priority="63">
      <formula>$A$72=TRUE</formula>
    </cfRule>
  </conditionalFormatting>
  <conditionalFormatting sqref="F89">
    <cfRule type="expression" dxfId="19" priority="43">
      <formula>$A$89=TRUE</formula>
    </cfRule>
  </conditionalFormatting>
  <conditionalFormatting sqref="K106 N106">
    <cfRule type="expression" dxfId="18" priority="41">
      <formula>$A$106=TRUE</formula>
    </cfRule>
  </conditionalFormatting>
  <conditionalFormatting sqref="K108 N108">
    <cfRule type="expression" dxfId="17" priority="40">
      <formula>$A$108=TRUE</formula>
    </cfRule>
  </conditionalFormatting>
  <conditionalFormatting sqref="K104 N104">
    <cfRule type="expression" dxfId="16" priority="42">
      <formula>$A$104=TRUE</formula>
    </cfRule>
  </conditionalFormatting>
  <conditionalFormatting sqref="F121">
    <cfRule type="expression" dxfId="15" priority="39">
      <formula>$A$121=TRUE</formula>
    </cfRule>
  </conditionalFormatting>
  <conditionalFormatting sqref="F131">
    <cfRule type="expression" dxfId="14" priority="38">
      <formula>$A$131=TRUE</formula>
    </cfRule>
  </conditionalFormatting>
  <conditionalFormatting sqref="N178">
    <cfRule type="expression" dxfId="13" priority="36">
      <formula>$A$178=TRUE</formula>
    </cfRule>
  </conditionalFormatting>
  <conditionalFormatting sqref="F188:L188">
    <cfRule type="expression" dxfId="12" priority="35">
      <formula>$A$188=TRUE</formula>
    </cfRule>
  </conditionalFormatting>
  <conditionalFormatting sqref="N180">
    <cfRule type="expression" dxfId="11" priority="34">
      <formula>$A$180=TRUE</formula>
    </cfRule>
  </conditionalFormatting>
  <conditionalFormatting sqref="N182">
    <cfRule type="expression" dxfId="10" priority="33">
      <formula>$A$182=TRUE</formula>
    </cfRule>
  </conditionalFormatting>
  <conditionalFormatting sqref="N184">
    <cfRule type="expression" dxfId="9" priority="32">
      <formula>$A$184=TRUE</formula>
    </cfRule>
  </conditionalFormatting>
  <conditionalFormatting sqref="N186">
    <cfRule type="expression" dxfId="8" priority="31">
      <formula>$A$186=TRUE</formula>
    </cfRule>
  </conditionalFormatting>
  <conditionalFormatting sqref="N188">
    <cfRule type="expression" dxfId="7" priority="30">
      <formula>$A$188=TRUE</formula>
    </cfRule>
  </conditionalFormatting>
  <conditionalFormatting sqref="F201">
    <cfRule type="expression" dxfId="6" priority="29">
      <formula>$A$201=TRUE</formula>
    </cfRule>
  </conditionalFormatting>
  <conditionalFormatting sqref="F243">
    <cfRule type="expression" dxfId="5" priority="28">
      <formula>$A$239=5</formula>
    </cfRule>
  </conditionalFormatting>
  <conditionalFormatting sqref="F254">
    <cfRule type="expression" dxfId="4" priority="27">
      <formula>$A$254=TRUE</formula>
    </cfRule>
  </conditionalFormatting>
  <conditionalFormatting sqref="F271">
    <cfRule type="expression" dxfId="3" priority="13">
      <formula>$A$267=5</formula>
    </cfRule>
  </conditionalFormatting>
  <conditionalFormatting sqref="F42">
    <cfRule type="expression" dxfId="2" priority="10">
      <formula>$A$36=7</formula>
    </cfRule>
  </conditionalFormatting>
  <conditionalFormatting sqref="F189:L189">
    <cfRule type="expression" dxfId="1" priority="2">
      <formula>#REF!=TRUE</formula>
    </cfRule>
  </conditionalFormatting>
  <conditionalFormatting sqref="N189:N190">
    <cfRule type="expression" dxfId="0" priority="1">
      <formula>#REF!=TRUE</formula>
    </cfRule>
  </conditionalFormatting>
  <hyperlinks>
    <hyperlink ref="E225" r:id="rId1"/>
    <hyperlink ref="E221" r:id="rId2"/>
    <hyperlink ref="E59" r:id="rId3"/>
    <hyperlink ref="E150" r:id="rId4"/>
    <hyperlink ref="E148" r:id="rId5"/>
    <hyperlink ref="E61" r:id="rId6"/>
  </hyperlinks>
  <pageMargins left="0.25" right="0.25" top="0.75" bottom="0.75" header="0.3" footer="0.3"/>
  <pageSetup paperSize="9" scale="69" fitToHeight="0" orientation="portrait" horizontalDpi="1200" verticalDpi="1200" r:id="rId7"/>
  <rowBreaks count="4" manualBreakCount="4">
    <brk id="62" min="1" max="16" man="1"/>
    <brk id="123" min="1" max="16" man="1"/>
    <brk id="171" min="1" max="16" man="1"/>
    <brk id="234" min="1" max="16" man="1"/>
  </rowBreaks>
  <drawing r:id="rId8"/>
  <legacyDrawing r:id="rId9"/>
  <mc:AlternateContent xmlns:mc="http://schemas.openxmlformats.org/markup-compatibility/2006">
    <mc:Choice Requires="x14">
      <controls>
        <mc:AlternateContent xmlns:mc="http://schemas.openxmlformats.org/markup-compatibility/2006">
          <mc:Choice Requires="x14">
            <control shapeId="1045" r:id="rId10" name="Option Button 21">
              <controlPr defaultSize="0" autoFill="0" autoLine="0" autoPict="0">
                <anchor moveWithCells="1">
                  <from>
                    <xdr:col>2</xdr:col>
                    <xdr:colOff>114300</xdr:colOff>
                    <xdr:row>34</xdr:row>
                    <xdr:rowOff>38100</xdr:rowOff>
                  </from>
                  <to>
                    <xdr:col>2</xdr:col>
                    <xdr:colOff>381000</xdr:colOff>
                    <xdr:row>35</xdr:row>
                    <xdr:rowOff>228600</xdr:rowOff>
                  </to>
                </anchor>
              </controlPr>
            </control>
          </mc:Choice>
        </mc:AlternateContent>
        <mc:AlternateContent xmlns:mc="http://schemas.openxmlformats.org/markup-compatibility/2006">
          <mc:Choice Requires="x14">
            <control shapeId="1046" r:id="rId11" name="Option Button 22">
              <controlPr defaultSize="0" autoFill="0" autoLine="0" autoPict="0">
                <anchor moveWithCells="1">
                  <from>
                    <xdr:col>2</xdr:col>
                    <xdr:colOff>104775</xdr:colOff>
                    <xdr:row>35</xdr:row>
                    <xdr:rowOff>238125</xdr:rowOff>
                  </from>
                  <to>
                    <xdr:col>2</xdr:col>
                    <xdr:colOff>361950</xdr:colOff>
                    <xdr:row>36</xdr:row>
                    <xdr:rowOff>228600</xdr:rowOff>
                  </to>
                </anchor>
              </controlPr>
            </control>
          </mc:Choice>
        </mc:AlternateContent>
        <mc:AlternateContent xmlns:mc="http://schemas.openxmlformats.org/markup-compatibility/2006">
          <mc:Choice Requires="x14">
            <control shapeId="1047" r:id="rId12" name="Option Button 23">
              <controlPr defaultSize="0" autoFill="0" autoLine="0" autoPict="0">
                <anchor moveWithCells="1">
                  <from>
                    <xdr:col>2</xdr:col>
                    <xdr:colOff>104775</xdr:colOff>
                    <xdr:row>36</xdr:row>
                    <xdr:rowOff>228600</xdr:rowOff>
                  </from>
                  <to>
                    <xdr:col>2</xdr:col>
                    <xdr:colOff>361950</xdr:colOff>
                    <xdr:row>37</xdr:row>
                    <xdr:rowOff>228600</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2</xdr:col>
                    <xdr:colOff>28575</xdr:colOff>
                    <xdr:row>34</xdr:row>
                    <xdr:rowOff>28575</xdr:rowOff>
                  </from>
                  <to>
                    <xdr:col>2</xdr:col>
                    <xdr:colOff>409575</xdr:colOff>
                    <xdr:row>42</xdr:row>
                    <xdr:rowOff>47625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2</xdr:col>
                    <xdr:colOff>95250</xdr:colOff>
                    <xdr:row>51</xdr:row>
                    <xdr:rowOff>0</xdr:rowOff>
                  </from>
                  <to>
                    <xdr:col>2</xdr:col>
                    <xdr:colOff>381000</xdr:colOff>
                    <xdr:row>51</xdr:row>
                    <xdr:rowOff>219075</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2</xdr:col>
                    <xdr:colOff>95250</xdr:colOff>
                    <xdr:row>52</xdr:row>
                    <xdr:rowOff>0</xdr:rowOff>
                  </from>
                  <to>
                    <xdr:col>2</xdr:col>
                    <xdr:colOff>381000</xdr:colOff>
                    <xdr:row>52</xdr:row>
                    <xdr:rowOff>219075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95250</xdr:colOff>
                    <xdr:row>53</xdr:row>
                    <xdr:rowOff>0</xdr:rowOff>
                  </from>
                  <to>
                    <xdr:col>2</xdr:col>
                    <xdr:colOff>381000</xdr:colOff>
                    <xdr:row>53</xdr:row>
                    <xdr:rowOff>219075</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2</xdr:col>
                    <xdr:colOff>95250</xdr:colOff>
                    <xdr:row>54</xdr:row>
                    <xdr:rowOff>0</xdr:rowOff>
                  </from>
                  <to>
                    <xdr:col>2</xdr:col>
                    <xdr:colOff>381000</xdr:colOff>
                    <xdr:row>54</xdr:row>
                    <xdr:rowOff>219075</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2</xdr:col>
                    <xdr:colOff>95250</xdr:colOff>
                    <xdr:row>64</xdr:row>
                    <xdr:rowOff>0</xdr:rowOff>
                  </from>
                  <to>
                    <xdr:col>2</xdr:col>
                    <xdr:colOff>381000</xdr:colOff>
                    <xdr:row>64</xdr:row>
                    <xdr:rowOff>219075</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2</xdr:col>
                    <xdr:colOff>95250</xdr:colOff>
                    <xdr:row>69</xdr:row>
                    <xdr:rowOff>0</xdr:rowOff>
                  </from>
                  <to>
                    <xdr:col>2</xdr:col>
                    <xdr:colOff>381000</xdr:colOff>
                    <xdr:row>69</xdr:row>
                    <xdr:rowOff>219075</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2</xdr:col>
                    <xdr:colOff>95250</xdr:colOff>
                    <xdr:row>70</xdr:row>
                    <xdr:rowOff>0</xdr:rowOff>
                  </from>
                  <to>
                    <xdr:col>2</xdr:col>
                    <xdr:colOff>381000</xdr:colOff>
                    <xdr:row>70</xdr:row>
                    <xdr:rowOff>219075</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2</xdr:col>
                    <xdr:colOff>95250</xdr:colOff>
                    <xdr:row>71</xdr:row>
                    <xdr:rowOff>0</xdr:rowOff>
                  </from>
                  <to>
                    <xdr:col>2</xdr:col>
                    <xdr:colOff>381000</xdr:colOff>
                    <xdr:row>71</xdr:row>
                    <xdr:rowOff>219075</xdr:rowOff>
                  </to>
                </anchor>
              </controlPr>
            </control>
          </mc:Choice>
        </mc:AlternateContent>
        <mc:AlternateContent xmlns:mc="http://schemas.openxmlformats.org/markup-compatibility/2006">
          <mc:Choice Requires="x14">
            <control shapeId="1066" r:id="rId22" name="Check Box 42">
              <controlPr defaultSize="0" autoFill="0" autoLine="0" autoPict="0">
                <anchor moveWithCells="1">
                  <from>
                    <xdr:col>2</xdr:col>
                    <xdr:colOff>95250</xdr:colOff>
                    <xdr:row>65</xdr:row>
                    <xdr:rowOff>0</xdr:rowOff>
                  </from>
                  <to>
                    <xdr:col>2</xdr:col>
                    <xdr:colOff>381000</xdr:colOff>
                    <xdr:row>65</xdr:row>
                    <xdr:rowOff>219075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2</xdr:col>
                    <xdr:colOff>95250</xdr:colOff>
                    <xdr:row>66</xdr:row>
                    <xdr:rowOff>0</xdr:rowOff>
                  </from>
                  <to>
                    <xdr:col>2</xdr:col>
                    <xdr:colOff>381000</xdr:colOff>
                    <xdr:row>66</xdr:row>
                    <xdr:rowOff>219075</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2</xdr:col>
                    <xdr:colOff>95250</xdr:colOff>
                    <xdr:row>67</xdr:row>
                    <xdr:rowOff>0</xdr:rowOff>
                  </from>
                  <to>
                    <xdr:col>2</xdr:col>
                    <xdr:colOff>381000</xdr:colOff>
                    <xdr:row>67</xdr:row>
                    <xdr:rowOff>219075</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2</xdr:col>
                    <xdr:colOff>95250</xdr:colOff>
                    <xdr:row>68</xdr:row>
                    <xdr:rowOff>0</xdr:rowOff>
                  </from>
                  <to>
                    <xdr:col>2</xdr:col>
                    <xdr:colOff>381000</xdr:colOff>
                    <xdr:row>68</xdr:row>
                    <xdr:rowOff>219075</xdr:rowOff>
                  </to>
                </anchor>
              </controlPr>
            </control>
          </mc:Choice>
        </mc:AlternateContent>
        <mc:AlternateContent xmlns:mc="http://schemas.openxmlformats.org/markup-compatibility/2006">
          <mc:Choice Requires="x14">
            <control shapeId="1174" r:id="rId26" name="Check Box 150">
              <controlPr defaultSize="0" autoFill="0" autoLine="0" autoPict="0">
                <anchor moveWithCells="1">
                  <from>
                    <xdr:col>2</xdr:col>
                    <xdr:colOff>95250</xdr:colOff>
                    <xdr:row>82</xdr:row>
                    <xdr:rowOff>0</xdr:rowOff>
                  </from>
                  <to>
                    <xdr:col>2</xdr:col>
                    <xdr:colOff>381000</xdr:colOff>
                    <xdr:row>82</xdr:row>
                    <xdr:rowOff>219075</xdr:rowOff>
                  </to>
                </anchor>
              </controlPr>
            </control>
          </mc:Choice>
        </mc:AlternateContent>
        <mc:AlternateContent xmlns:mc="http://schemas.openxmlformats.org/markup-compatibility/2006">
          <mc:Choice Requires="x14">
            <control shapeId="1175" r:id="rId27" name="Check Box 151">
              <controlPr defaultSize="0" autoFill="0" autoLine="0" autoPict="0">
                <anchor moveWithCells="1">
                  <from>
                    <xdr:col>2</xdr:col>
                    <xdr:colOff>95250</xdr:colOff>
                    <xdr:row>83</xdr:row>
                    <xdr:rowOff>0</xdr:rowOff>
                  </from>
                  <to>
                    <xdr:col>2</xdr:col>
                    <xdr:colOff>381000</xdr:colOff>
                    <xdr:row>83</xdr:row>
                    <xdr:rowOff>219075</xdr:rowOff>
                  </to>
                </anchor>
              </controlPr>
            </control>
          </mc:Choice>
        </mc:AlternateContent>
        <mc:AlternateContent xmlns:mc="http://schemas.openxmlformats.org/markup-compatibility/2006">
          <mc:Choice Requires="x14">
            <control shapeId="1176" r:id="rId28" name="Check Box 152">
              <controlPr defaultSize="0" autoFill="0" autoLine="0" autoPict="0">
                <anchor moveWithCells="1">
                  <from>
                    <xdr:col>2</xdr:col>
                    <xdr:colOff>95250</xdr:colOff>
                    <xdr:row>84</xdr:row>
                    <xdr:rowOff>0</xdr:rowOff>
                  </from>
                  <to>
                    <xdr:col>2</xdr:col>
                    <xdr:colOff>381000</xdr:colOff>
                    <xdr:row>84</xdr:row>
                    <xdr:rowOff>219075</xdr:rowOff>
                  </to>
                </anchor>
              </controlPr>
            </control>
          </mc:Choice>
        </mc:AlternateContent>
        <mc:AlternateContent xmlns:mc="http://schemas.openxmlformats.org/markup-compatibility/2006">
          <mc:Choice Requires="x14">
            <control shapeId="1177" r:id="rId29" name="Check Box 153">
              <controlPr defaultSize="0" autoFill="0" autoLine="0" autoPict="0">
                <anchor moveWithCells="1">
                  <from>
                    <xdr:col>2</xdr:col>
                    <xdr:colOff>95250</xdr:colOff>
                    <xdr:row>88</xdr:row>
                    <xdr:rowOff>0</xdr:rowOff>
                  </from>
                  <to>
                    <xdr:col>2</xdr:col>
                    <xdr:colOff>381000</xdr:colOff>
                    <xdr:row>88</xdr:row>
                    <xdr:rowOff>219075</xdr:rowOff>
                  </to>
                </anchor>
              </controlPr>
            </control>
          </mc:Choice>
        </mc:AlternateContent>
        <mc:AlternateContent xmlns:mc="http://schemas.openxmlformats.org/markup-compatibility/2006">
          <mc:Choice Requires="x14">
            <control shapeId="1178" r:id="rId30" name="Check Box 154">
              <controlPr defaultSize="0" autoFill="0" autoLine="0" autoPict="0">
                <anchor moveWithCells="1">
                  <from>
                    <xdr:col>2</xdr:col>
                    <xdr:colOff>95250</xdr:colOff>
                    <xdr:row>85</xdr:row>
                    <xdr:rowOff>0</xdr:rowOff>
                  </from>
                  <to>
                    <xdr:col>2</xdr:col>
                    <xdr:colOff>381000</xdr:colOff>
                    <xdr:row>85</xdr:row>
                    <xdr:rowOff>219075</xdr:rowOff>
                  </to>
                </anchor>
              </controlPr>
            </control>
          </mc:Choice>
        </mc:AlternateContent>
        <mc:AlternateContent xmlns:mc="http://schemas.openxmlformats.org/markup-compatibility/2006">
          <mc:Choice Requires="x14">
            <control shapeId="1179" r:id="rId31" name="Check Box 155">
              <controlPr defaultSize="0" autoFill="0" autoLine="0" autoPict="0">
                <anchor moveWithCells="1">
                  <from>
                    <xdr:col>2</xdr:col>
                    <xdr:colOff>95250</xdr:colOff>
                    <xdr:row>86</xdr:row>
                    <xdr:rowOff>0</xdr:rowOff>
                  </from>
                  <to>
                    <xdr:col>2</xdr:col>
                    <xdr:colOff>381000</xdr:colOff>
                    <xdr:row>86</xdr:row>
                    <xdr:rowOff>219075</xdr:rowOff>
                  </to>
                </anchor>
              </controlPr>
            </control>
          </mc:Choice>
        </mc:AlternateContent>
        <mc:AlternateContent xmlns:mc="http://schemas.openxmlformats.org/markup-compatibility/2006">
          <mc:Choice Requires="x14">
            <control shapeId="1180" r:id="rId32" name="Check Box 156">
              <controlPr defaultSize="0" autoFill="0" autoLine="0" autoPict="0">
                <anchor moveWithCells="1">
                  <from>
                    <xdr:col>2</xdr:col>
                    <xdr:colOff>95250</xdr:colOff>
                    <xdr:row>87</xdr:row>
                    <xdr:rowOff>0</xdr:rowOff>
                  </from>
                  <to>
                    <xdr:col>2</xdr:col>
                    <xdr:colOff>381000</xdr:colOff>
                    <xdr:row>87</xdr:row>
                    <xdr:rowOff>219075</xdr:rowOff>
                  </to>
                </anchor>
              </controlPr>
            </control>
          </mc:Choice>
        </mc:AlternateContent>
        <mc:AlternateContent xmlns:mc="http://schemas.openxmlformats.org/markup-compatibility/2006">
          <mc:Choice Requires="x14">
            <control shapeId="1181" r:id="rId33" name="Check Box 157">
              <controlPr defaultSize="0" autoFill="0" autoLine="0" autoPict="0">
                <anchor moveWithCells="1">
                  <from>
                    <xdr:col>2</xdr:col>
                    <xdr:colOff>95250</xdr:colOff>
                    <xdr:row>103</xdr:row>
                    <xdr:rowOff>0</xdr:rowOff>
                  </from>
                  <to>
                    <xdr:col>2</xdr:col>
                    <xdr:colOff>381000</xdr:colOff>
                    <xdr:row>103</xdr:row>
                    <xdr:rowOff>219075</xdr:rowOff>
                  </to>
                </anchor>
              </controlPr>
            </control>
          </mc:Choice>
        </mc:AlternateContent>
        <mc:AlternateContent xmlns:mc="http://schemas.openxmlformats.org/markup-compatibility/2006">
          <mc:Choice Requires="x14">
            <control shapeId="1182" r:id="rId34" name="Check Box 158">
              <controlPr defaultSize="0" autoFill="0" autoLine="0" autoPict="0">
                <anchor moveWithCells="1">
                  <from>
                    <xdr:col>2</xdr:col>
                    <xdr:colOff>95250</xdr:colOff>
                    <xdr:row>105</xdr:row>
                    <xdr:rowOff>0</xdr:rowOff>
                  </from>
                  <to>
                    <xdr:col>2</xdr:col>
                    <xdr:colOff>381000</xdr:colOff>
                    <xdr:row>105</xdr:row>
                    <xdr:rowOff>219075</xdr:rowOff>
                  </to>
                </anchor>
              </controlPr>
            </control>
          </mc:Choice>
        </mc:AlternateContent>
        <mc:AlternateContent xmlns:mc="http://schemas.openxmlformats.org/markup-compatibility/2006">
          <mc:Choice Requires="x14">
            <control shapeId="1183" r:id="rId35" name="Check Box 159">
              <controlPr defaultSize="0" autoFill="0" autoLine="0" autoPict="0">
                <anchor moveWithCells="1">
                  <from>
                    <xdr:col>2</xdr:col>
                    <xdr:colOff>95250</xdr:colOff>
                    <xdr:row>107</xdr:row>
                    <xdr:rowOff>0</xdr:rowOff>
                  </from>
                  <to>
                    <xdr:col>2</xdr:col>
                    <xdr:colOff>381000</xdr:colOff>
                    <xdr:row>107</xdr:row>
                    <xdr:rowOff>219075</xdr:rowOff>
                  </to>
                </anchor>
              </controlPr>
            </control>
          </mc:Choice>
        </mc:AlternateContent>
        <mc:AlternateContent xmlns:mc="http://schemas.openxmlformats.org/markup-compatibility/2006">
          <mc:Choice Requires="x14">
            <control shapeId="1184" r:id="rId36" name="Check Box 160">
              <controlPr defaultSize="0" autoFill="0" autoLine="0" autoPict="0">
                <anchor moveWithCells="1">
                  <from>
                    <xdr:col>2</xdr:col>
                    <xdr:colOff>95250</xdr:colOff>
                    <xdr:row>113</xdr:row>
                    <xdr:rowOff>0</xdr:rowOff>
                  </from>
                  <to>
                    <xdr:col>2</xdr:col>
                    <xdr:colOff>381000</xdr:colOff>
                    <xdr:row>113</xdr:row>
                    <xdr:rowOff>219075</xdr:rowOff>
                  </to>
                </anchor>
              </controlPr>
            </control>
          </mc:Choice>
        </mc:AlternateContent>
        <mc:AlternateContent xmlns:mc="http://schemas.openxmlformats.org/markup-compatibility/2006">
          <mc:Choice Requires="x14">
            <control shapeId="1185" r:id="rId37" name="Check Box 161">
              <controlPr defaultSize="0" autoFill="0" autoLine="0" autoPict="0">
                <anchor moveWithCells="1">
                  <from>
                    <xdr:col>2</xdr:col>
                    <xdr:colOff>95250</xdr:colOff>
                    <xdr:row>114</xdr:row>
                    <xdr:rowOff>0</xdr:rowOff>
                  </from>
                  <to>
                    <xdr:col>2</xdr:col>
                    <xdr:colOff>381000</xdr:colOff>
                    <xdr:row>114</xdr:row>
                    <xdr:rowOff>219075</xdr:rowOff>
                  </to>
                </anchor>
              </controlPr>
            </control>
          </mc:Choice>
        </mc:AlternateContent>
        <mc:AlternateContent xmlns:mc="http://schemas.openxmlformats.org/markup-compatibility/2006">
          <mc:Choice Requires="x14">
            <control shapeId="1186" r:id="rId38" name="Check Box 162">
              <controlPr defaultSize="0" autoFill="0" autoLine="0" autoPict="0">
                <anchor moveWithCells="1">
                  <from>
                    <xdr:col>2</xdr:col>
                    <xdr:colOff>95250</xdr:colOff>
                    <xdr:row>115</xdr:row>
                    <xdr:rowOff>0</xdr:rowOff>
                  </from>
                  <to>
                    <xdr:col>2</xdr:col>
                    <xdr:colOff>381000</xdr:colOff>
                    <xdr:row>115</xdr:row>
                    <xdr:rowOff>219075</xdr:rowOff>
                  </to>
                </anchor>
              </controlPr>
            </control>
          </mc:Choice>
        </mc:AlternateContent>
        <mc:AlternateContent xmlns:mc="http://schemas.openxmlformats.org/markup-compatibility/2006">
          <mc:Choice Requires="x14">
            <control shapeId="1187" r:id="rId39" name="Check Box 163">
              <controlPr defaultSize="0" autoFill="0" autoLine="0" autoPict="0">
                <anchor moveWithCells="1">
                  <from>
                    <xdr:col>2</xdr:col>
                    <xdr:colOff>95250</xdr:colOff>
                    <xdr:row>118</xdr:row>
                    <xdr:rowOff>0</xdr:rowOff>
                  </from>
                  <to>
                    <xdr:col>2</xdr:col>
                    <xdr:colOff>381000</xdr:colOff>
                    <xdr:row>118</xdr:row>
                    <xdr:rowOff>219075</xdr:rowOff>
                  </to>
                </anchor>
              </controlPr>
            </control>
          </mc:Choice>
        </mc:AlternateContent>
        <mc:AlternateContent xmlns:mc="http://schemas.openxmlformats.org/markup-compatibility/2006">
          <mc:Choice Requires="x14">
            <control shapeId="1188" r:id="rId40" name="Check Box 164">
              <controlPr defaultSize="0" autoFill="0" autoLine="0" autoPict="0">
                <anchor moveWithCells="1">
                  <from>
                    <xdr:col>2</xdr:col>
                    <xdr:colOff>95250</xdr:colOff>
                    <xdr:row>120</xdr:row>
                    <xdr:rowOff>0</xdr:rowOff>
                  </from>
                  <to>
                    <xdr:col>2</xdr:col>
                    <xdr:colOff>381000</xdr:colOff>
                    <xdr:row>120</xdr:row>
                    <xdr:rowOff>219075</xdr:rowOff>
                  </to>
                </anchor>
              </controlPr>
            </control>
          </mc:Choice>
        </mc:AlternateContent>
        <mc:AlternateContent xmlns:mc="http://schemas.openxmlformats.org/markup-compatibility/2006">
          <mc:Choice Requires="x14">
            <control shapeId="1189" r:id="rId41" name="Check Box 165">
              <controlPr defaultSize="0" autoFill="0" autoLine="0" autoPict="0">
                <anchor moveWithCells="1">
                  <from>
                    <xdr:col>2</xdr:col>
                    <xdr:colOff>95250</xdr:colOff>
                    <xdr:row>116</xdr:row>
                    <xdr:rowOff>0</xdr:rowOff>
                  </from>
                  <to>
                    <xdr:col>2</xdr:col>
                    <xdr:colOff>381000</xdr:colOff>
                    <xdr:row>116</xdr:row>
                    <xdr:rowOff>219075</xdr:rowOff>
                  </to>
                </anchor>
              </controlPr>
            </control>
          </mc:Choice>
        </mc:AlternateContent>
        <mc:AlternateContent xmlns:mc="http://schemas.openxmlformats.org/markup-compatibility/2006">
          <mc:Choice Requires="x14">
            <control shapeId="1190" r:id="rId42" name="Check Box 166">
              <controlPr defaultSize="0" autoFill="0" autoLine="0" autoPict="0">
                <anchor moveWithCells="1">
                  <from>
                    <xdr:col>2</xdr:col>
                    <xdr:colOff>95250</xdr:colOff>
                    <xdr:row>117</xdr:row>
                    <xdr:rowOff>0</xdr:rowOff>
                  </from>
                  <to>
                    <xdr:col>2</xdr:col>
                    <xdr:colOff>381000</xdr:colOff>
                    <xdr:row>117</xdr:row>
                    <xdr:rowOff>219075</xdr:rowOff>
                  </to>
                </anchor>
              </controlPr>
            </control>
          </mc:Choice>
        </mc:AlternateContent>
        <mc:AlternateContent xmlns:mc="http://schemas.openxmlformats.org/markup-compatibility/2006">
          <mc:Choice Requires="x14">
            <control shapeId="1191" r:id="rId43" name="Check Box 167">
              <controlPr defaultSize="0" autoFill="0" autoLine="0" autoPict="0">
                <anchor moveWithCells="1">
                  <from>
                    <xdr:col>2</xdr:col>
                    <xdr:colOff>95250</xdr:colOff>
                    <xdr:row>126</xdr:row>
                    <xdr:rowOff>0</xdr:rowOff>
                  </from>
                  <to>
                    <xdr:col>2</xdr:col>
                    <xdr:colOff>381000</xdr:colOff>
                    <xdr:row>126</xdr:row>
                    <xdr:rowOff>219075</xdr:rowOff>
                  </to>
                </anchor>
              </controlPr>
            </control>
          </mc:Choice>
        </mc:AlternateContent>
        <mc:AlternateContent xmlns:mc="http://schemas.openxmlformats.org/markup-compatibility/2006">
          <mc:Choice Requires="x14">
            <control shapeId="1192" r:id="rId44" name="Check Box 168">
              <controlPr defaultSize="0" autoFill="0" autoLine="0" autoPict="0">
                <anchor moveWithCells="1">
                  <from>
                    <xdr:col>2</xdr:col>
                    <xdr:colOff>95250</xdr:colOff>
                    <xdr:row>127</xdr:row>
                    <xdr:rowOff>0</xdr:rowOff>
                  </from>
                  <to>
                    <xdr:col>2</xdr:col>
                    <xdr:colOff>381000</xdr:colOff>
                    <xdr:row>127</xdr:row>
                    <xdr:rowOff>219075</xdr:rowOff>
                  </to>
                </anchor>
              </controlPr>
            </control>
          </mc:Choice>
        </mc:AlternateContent>
        <mc:AlternateContent xmlns:mc="http://schemas.openxmlformats.org/markup-compatibility/2006">
          <mc:Choice Requires="x14">
            <control shapeId="1193" r:id="rId45" name="Check Box 169">
              <controlPr defaultSize="0" autoFill="0" autoLine="0" autoPict="0">
                <anchor moveWithCells="1">
                  <from>
                    <xdr:col>2</xdr:col>
                    <xdr:colOff>95250</xdr:colOff>
                    <xdr:row>128</xdr:row>
                    <xdr:rowOff>0</xdr:rowOff>
                  </from>
                  <to>
                    <xdr:col>2</xdr:col>
                    <xdr:colOff>381000</xdr:colOff>
                    <xdr:row>128</xdr:row>
                    <xdr:rowOff>219075</xdr:rowOff>
                  </to>
                </anchor>
              </controlPr>
            </control>
          </mc:Choice>
        </mc:AlternateContent>
        <mc:AlternateContent xmlns:mc="http://schemas.openxmlformats.org/markup-compatibility/2006">
          <mc:Choice Requires="x14">
            <control shapeId="1194" r:id="rId46" name="Check Box 170">
              <controlPr defaultSize="0" autoFill="0" autoLine="0" autoPict="0">
                <anchor moveWithCells="1">
                  <from>
                    <xdr:col>2</xdr:col>
                    <xdr:colOff>95250</xdr:colOff>
                    <xdr:row>129</xdr:row>
                    <xdr:rowOff>0</xdr:rowOff>
                  </from>
                  <to>
                    <xdr:col>2</xdr:col>
                    <xdr:colOff>381000</xdr:colOff>
                    <xdr:row>129</xdr:row>
                    <xdr:rowOff>219075</xdr:rowOff>
                  </to>
                </anchor>
              </controlPr>
            </control>
          </mc:Choice>
        </mc:AlternateContent>
        <mc:AlternateContent xmlns:mc="http://schemas.openxmlformats.org/markup-compatibility/2006">
          <mc:Choice Requires="x14">
            <control shapeId="1195" r:id="rId47" name="Check Box 171">
              <controlPr defaultSize="0" autoFill="0" autoLine="0" autoPict="0">
                <anchor moveWithCells="1">
                  <from>
                    <xdr:col>2</xdr:col>
                    <xdr:colOff>95250</xdr:colOff>
                    <xdr:row>130</xdr:row>
                    <xdr:rowOff>0</xdr:rowOff>
                  </from>
                  <to>
                    <xdr:col>2</xdr:col>
                    <xdr:colOff>381000</xdr:colOff>
                    <xdr:row>130</xdr:row>
                    <xdr:rowOff>219075</xdr:rowOff>
                  </to>
                </anchor>
              </controlPr>
            </control>
          </mc:Choice>
        </mc:AlternateContent>
        <mc:AlternateContent xmlns:mc="http://schemas.openxmlformats.org/markup-compatibility/2006">
          <mc:Choice Requires="x14">
            <control shapeId="1198" r:id="rId48" name="Option Button 174">
              <controlPr defaultSize="0" autoFill="0" autoLine="0" autoPict="0">
                <anchor moveWithCells="1">
                  <from>
                    <xdr:col>7</xdr:col>
                    <xdr:colOff>238125</xdr:colOff>
                    <xdr:row>163</xdr:row>
                    <xdr:rowOff>38100</xdr:rowOff>
                  </from>
                  <to>
                    <xdr:col>7</xdr:col>
                    <xdr:colOff>495300</xdr:colOff>
                    <xdr:row>163</xdr:row>
                    <xdr:rowOff>266700</xdr:rowOff>
                  </to>
                </anchor>
              </controlPr>
            </control>
          </mc:Choice>
        </mc:AlternateContent>
        <mc:AlternateContent xmlns:mc="http://schemas.openxmlformats.org/markup-compatibility/2006">
          <mc:Choice Requires="x14">
            <control shapeId="1199" r:id="rId49" name="Option Button 175">
              <controlPr defaultSize="0" autoFill="0" autoLine="0" autoPict="0">
                <anchor moveWithCells="1">
                  <from>
                    <xdr:col>8</xdr:col>
                    <xdr:colOff>247650</xdr:colOff>
                    <xdr:row>163</xdr:row>
                    <xdr:rowOff>38100</xdr:rowOff>
                  </from>
                  <to>
                    <xdr:col>8</xdr:col>
                    <xdr:colOff>504825</xdr:colOff>
                    <xdr:row>163</xdr:row>
                    <xdr:rowOff>266700</xdr:rowOff>
                  </to>
                </anchor>
              </controlPr>
            </control>
          </mc:Choice>
        </mc:AlternateContent>
        <mc:AlternateContent xmlns:mc="http://schemas.openxmlformats.org/markup-compatibility/2006">
          <mc:Choice Requires="x14">
            <control shapeId="1200" r:id="rId50" name="Option Button 176">
              <controlPr defaultSize="0" autoFill="0" autoLine="0" autoPict="0">
                <anchor moveWithCells="1">
                  <from>
                    <xdr:col>9</xdr:col>
                    <xdr:colOff>247650</xdr:colOff>
                    <xdr:row>163</xdr:row>
                    <xdr:rowOff>38100</xdr:rowOff>
                  </from>
                  <to>
                    <xdr:col>9</xdr:col>
                    <xdr:colOff>504825</xdr:colOff>
                    <xdr:row>163</xdr:row>
                    <xdr:rowOff>266700</xdr:rowOff>
                  </to>
                </anchor>
              </controlPr>
            </control>
          </mc:Choice>
        </mc:AlternateContent>
        <mc:AlternateContent xmlns:mc="http://schemas.openxmlformats.org/markup-compatibility/2006">
          <mc:Choice Requires="x14">
            <control shapeId="1201" r:id="rId51" name="Option Button 177">
              <controlPr defaultSize="0" autoFill="0" autoLine="0" autoPict="0">
                <anchor moveWithCells="1">
                  <from>
                    <xdr:col>10</xdr:col>
                    <xdr:colOff>257175</xdr:colOff>
                    <xdr:row>163</xdr:row>
                    <xdr:rowOff>38100</xdr:rowOff>
                  </from>
                  <to>
                    <xdr:col>10</xdr:col>
                    <xdr:colOff>514350</xdr:colOff>
                    <xdr:row>163</xdr:row>
                    <xdr:rowOff>266700</xdr:rowOff>
                  </to>
                </anchor>
              </controlPr>
            </control>
          </mc:Choice>
        </mc:AlternateContent>
        <mc:AlternateContent xmlns:mc="http://schemas.openxmlformats.org/markup-compatibility/2006">
          <mc:Choice Requires="x14">
            <control shapeId="1202" r:id="rId52" name="Option Button 178">
              <controlPr defaultSize="0" autoFill="0" autoLine="0" autoPict="0">
                <anchor moveWithCells="1">
                  <from>
                    <xdr:col>11</xdr:col>
                    <xdr:colOff>257175</xdr:colOff>
                    <xdr:row>163</xdr:row>
                    <xdr:rowOff>38100</xdr:rowOff>
                  </from>
                  <to>
                    <xdr:col>11</xdr:col>
                    <xdr:colOff>514350</xdr:colOff>
                    <xdr:row>163</xdr:row>
                    <xdr:rowOff>266700</xdr:rowOff>
                  </to>
                </anchor>
              </controlPr>
            </control>
          </mc:Choice>
        </mc:AlternateContent>
        <mc:AlternateContent xmlns:mc="http://schemas.openxmlformats.org/markup-compatibility/2006">
          <mc:Choice Requires="x14">
            <control shapeId="1203" r:id="rId53" name="Option Button 179">
              <controlPr defaultSize="0" autoFill="0" autoLine="0" autoPict="0">
                <anchor moveWithCells="1">
                  <from>
                    <xdr:col>12</xdr:col>
                    <xdr:colOff>257175</xdr:colOff>
                    <xdr:row>163</xdr:row>
                    <xdr:rowOff>38100</xdr:rowOff>
                  </from>
                  <to>
                    <xdr:col>12</xdr:col>
                    <xdr:colOff>514350</xdr:colOff>
                    <xdr:row>163</xdr:row>
                    <xdr:rowOff>266700</xdr:rowOff>
                  </to>
                </anchor>
              </controlPr>
            </control>
          </mc:Choice>
        </mc:AlternateContent>
        <mc:AlternateContent xmlns:mc="http://schemas.openxmlformats.org/markup-compatibility/2006">
          <mc:Choice Requires="x14">
            <control shapeId="1204" r:id="rId54" name="Option Button 180">
              <controlPr defaultSize="0" autoFill="0" autoLine="0" autoPict="0">
                <anchor moveWithCells="1">
                  <from>
                    <xdr:col>13</xdr:col>
                    <xdr:colOff>247650</xdr:colOff>
                    <xdr:row>163</xdr:row>
                    <xdr:rowOff>38100</xdr:rowOff>
                  </from>
                  <to>
                    <xdr:col>13</xdr:col>
                    <xdr:colOff>504825</xdr:colOff>
                    <xdr:row>163</xdr:row>
                    <xdr:rowOff>266700</xdr:rowOff>
                  </to>
                </anchor>
              </controlPr>
            </control>
          </mc:Choice>
        </mc:AlternateContent>
        <mc:AlternateContent xmlns:mc="http://schemas.openxmlformats.org/markup-compatibility/2006">
          <mc:Choice Requires="x14">
            <control shapeId="1206" r:id="rId55" name="Option Button 182">
              <controlPr defaultSize="0" autoFill="0" autoLine="0" autoPict="0">
                <anchor moveWithCells="1">
                  <from>
                    <xdr:col>7</xdr:col>
                    <xdr:colOff>238125</xdr:colOff>
                    <xdr:row>164</xdr:row>
                    <xdr:rowOff>47625</xdr:rowOff>
                  </from>
                  <to>
                    <xdr:col>7</xdr:col>
                    <xdr:colOff>495300</xdr:colOff>
                    <xdr:row>164</xdr:row>
                    <xdr:rowOff>276225</xdr:rowOff>
                  </to>
                </anchor>
              </controlPr>
            </control>
          </mc:Choice>
        </mc:AlternateContent>
        <mc:AlternateContent xmlns:mc="http://schemas.openxmlformats.org/markup-compatibility/2006">
          <mc:Choice Requires="x14">
            <control shapeId="1207" r:id="rId56" name="Option Button 183">
              <controlPr defaultSize="0" autoFill="0" autoLine="0" autoPict="0">
                <anchor moveWithCells="1">
                  <from>
                    <xdr:col>8</xdr:col>
                    <xdr:colOff>247650</xdr:colOff>
                    <xdr:row>164</xdr:row>
                    <xdr:rowOff>47625</xdr:rowOff>
                  </from>
                  <to>
                    <xdr:col>8</xdr:col>
                    <xdr:colOff>504825</xdr:colOff>
                    <xdr:row>164</xdr:row>
                    <xdr:rowOff>276225</xdr:rowOff>
                  </to>
                </anchor>
              </controlPr>
            </control>
          </mc:Choice>
        </mc:AlternateContent>
        <mc:AlternateContent xmlns:mc="http://schemas.openxmlformats.org/markup-compatibility/2006">
          <mc:Choice Requires="x14">
            <control shapeId="1208" r:id="rId57" name="Option Button 184">
              <controlPr defaultSize="0" autoFill="0" autoLine="0" autoPict="0">
                <anchor moveWithCells="1">
                  <from>
                    <xdr:col>9</xdr:col>
                    <xdr:colOff>247650</xdr:colOff>
                    <xdr:row>164</xdr:row>
                    <xdr:rowOff>47625</xdr:rowOff>
                  </from>
                  <to>
                    <xdr:col>9</xdr:col>
                    <xdr:colOff>504825</xdr:colOff>
                    <xdr:row>164</xdr:row>
                    <xdr:rowOff>276225</xdr:rowOff>
                  </to>
                </anchor>
              </controlPr>
            </control>
          </mc:Choice>
        </mc:AlternateContent>
        <mc:AlternateContent xmlns:mc="http://schemas.openxmlformats.org/markup-compatibility/2006">
          <mc:Choice Requires="x14">
            <control shapeId="1209" r:id="rId58" name="Option Button 185">
              <controlPr defaultSize="0" autoFill="0" autoLine="0" autoPict="0">
                <anchor moveWithCells="1">
                  <from>
                    <xdr:col>10</xdr:col>
                    <xdr:colOff>257175</xdr:colOff>
                    <xdr:row>164</xdr:row>
                    <xdr:rowOff>47625</xdr:rowOff>
                  </from>
                  <to>
                    <xdr:col>10</xdr:col>
                    <xdr:colOff>514350</xdr:colOff>
                    <xdr:row>164</xdr:row>
                    <xdr:rowOff>276225</xdr:rowOff>
                  </to>
                </anchor>
              </controlPr>
            </control>
          </mc:Choice>
        </mc:AlternateContent>
        <mc:AlternateContent xmlns:mc="http://schemas.openxmlformats.org/markup-compatibility/2006">
          <mc:Choice Requires="x14">
            <control shapeId="1210" r:id="rId59" name="Option Button 186">
              <controlPr defaultSize="0" autoFill="0" autoLine="0" autoPict="0">
                <anchor moveWithCells="1">
                  <from>
                    <xdr:col>11</xdr:col>
                    <xdr:colOff>257175</xdr:colOff>
                    <xdr:row>164</xdr:row>
                    <xdr:rowOff>47625</xdr:rowOff>
                  </from>
                  <to>
                    <xdr:col>11</xdr:col>
                    <xdr:colOff>514350</xdr:colOff>
                    <xdr:row>164</xdr:row>
                    <xdr:rowOff>276225</xdr:rowOff>
                  </to>
                </anchor>
              </controlPr>
            </control>
          </mc:Choice>
        </mc:AlternateContent>
        <mc:AlternateContent xmlns:mc="http://schemas.openxmlformats.org/markup-compatibility/2006">
          <mc:Choice Requires="x14">
            <control shapeId="1211" r:id="rId60" name="Option Button 187">
              <controlPr defaultSize="0" autoFill="0" autoLine="0" autoPict="0">
                <anchor moveWithCells="1">
                  <from>
                    <xdr:col>12</xdr:col>
                    <xdr:colOff>257175</xdr:colOff>
                    <xdr:row>164</xdr:row>
                    <xdr:rowOff>47625</xdr:rowOff>
                  </from>
                  <to>
                    <xdr:col>12</xdr:col>
                    <xdr:colOff>514350</xdr:colOff>
                    <xdr:row>164</xdr:row>
                    <xdr:rowOff>276225</xdr:rowOff>
                  </to>
                </anchor>
              </controlPr>
            </control>
          </mc:Choice>
        </mc:AlternateContent>
        <mc:AlternateContent xmlns:mc="http://schemas.openxmlformats.org/markup-compatibility/2006">
          <mc:Choice Requires="x14">
            <control shapeId="1212" r:id="rId61" name="Option Button 188">
              <controlPr defaultSize="0" autoFill="0" autoLine="0" autoPict="0">
                <anchor moveWithCells="1">
                  <from>
                    <xdr:col>13</xdr:col>
                    <xdr:colOff>247650</xdr:colOff>
                    <xdr:row>164</xdr:row>
                    <xdr:rowOff>47625</xdr:rowOff>
                  </from>
                  <to>
                    <xdr:col>13</xdr:col>
                    <xdr:colOff>504825</xdr:colOff>
                    <xdr:row>164</xdr:row>
                    <xdr:rowOff>276225</xdr:rowOff>
                  </to>
                </anchor>
              </controlPr>
            </control>
          </mc:Choice>
        </mc:AlternateContent>
        <mc:AlternateContent xmlns:mc="http://schemas.openxmlformats.org/markup-compatibility/2006">
          <mc:Choice Requires="x14">
            <control shapeId="1215" r:id="rId62" name="Option Button 191">
              <controlPr defaultSize="0" autoFill="0" autoLine="0" autoPict="0">
                <anchor moveWithCells="1">
                  <from>
                    <xdr:col>7</xdr:col>
                    <xdr:colOff>238125</xdr:colOff>
                    <xdr:row>165</xdr:row>
                    <xdr:rowOff>47625</xdr:rowOff>
                  </from>
                  <to>
                    <xdr:col>7</xdr:col>
                    <xdr:colOff>495300</xdr:colOff>
                    <xdr:row>165</xdr:row>
                    <xdr:rowOff>295275</xdr:rowOff>
                  </to>
                </anchor>
              </controlPr>
            </control>
          </mc:Choice>
        </mc:AlternateContent>
        <mc:AlternateContent xmlns:mc="http://schemas.openxmlformats.org/markup-compatibility/2006">
          <mc:Choice Requires="x14">
            <control shapeId="1216" r:id="rId63" name="Option Button 192">
              <controlPr defaultSize="0" autoFill="0" autoLine="0" autoPict="0">
                <anchor moveWithCells="1">
                  <from>
                    <xdr:col>8</xdr:col>
                    <xdr:colOff>247650</xdr:colOff>
                    <xdr:row>165</xdr:row>
                    <xdr:rowOff>47625</xdr:rowOff>
                  </from>
                  <to>
                    <xdr:col>8</xdr:col>
                    <xdr:colOff>504825</xdr:colOff>
                    <xdr:row>165</xdr:row>
                    <xdr:rowOff>295275</xdr:rowOff>
                  </to>
                </anchor>
              </controlPr>
            </control>
          </mc:Choice>
        </mc:AlternateContent>
        <mc:AlternateContent xmlns:mc="http://schemas.openxmlformats.org/markup-compatibility/2006">
          <mc:Choice Requires="x14">
            <control shapeId="1217" r:id="rId64" name="Option Button 193">
              <controlPr defaultSize="0" autoFill="0" autoLine="0" autoPict="0">
                <anchor moveWithCells="1">
                  <from>
                    <xdr:col>9</xdr:col>
                    <xdr:colOff>247650</xdr:colOff>
                    <xdr:row>165</xdr:row>
                    <xdr:rowOff>47625</xdr:rowOff>
                  </from>
                  <to>
                    <xdr:col>9</xdr:col>
                    <xdr:colOff>504825</xdr:colOff>
                    <xdr:row>165</xdr:row>
                    <xdr:rowOff>295275</xdr:rowOff>
                  </to>
                </anchor>
              </controlPr>
            </control>
          </mc:Choice>
        </mc:AlternateContent>
        <mc:AlternateContent xmlns:mc="http://schemas.openxmlformats.org/markup-compatibility/2006">
          <mc:Choice Requires="x14">
            <control shapeId="1218" r:id="rId65" name="Option Button 194">
              <controlPr defaultSize="0" autoFill="0" autoLine="0" autoPict="0">
                <anchor moveWithCells="1">
                  <from>
                    <xdr:col>10</xdr:col>
                    <xdr:colOff>257175</xdr:colOff>
                    <xdr:row>165</xdr:row>
                    <xdr:rowOff>47625</xdr:rowOff>
                  </from>
                  <to>
                    <xdr:col>10</xdr:col>
                    <xdr:colOff>514350</xdr:colOff>
                    <xdr:row>165</xdr:row>
                    <xdr:rowOff>295275</xdr:rowOff>
                  </to>
                </anchor>
              </controlPr>
            </control>
          </mc:Choice>
        </mc:AlternateContent>
        <mc:AlternateContent xmlns:mc="http://schemas.openxmlformats.org/markup-compatibility/2006">
          <mc:Choice Requires="x14">
            <control shapeId="1219" r:id="rId66" name="Option Button 195">
              <controlPr defaultSize="0" autoFill="0" autoLine="0" autoPict="0">
                <anchor moveWithCells="1">
                  <from>
                    <xdr:col>11</xdr:col>
                    <xdr:colOff>257175</xdr:colOff>
                    <xdr:row>165</xdr:row>
                    <xdr:rowOff>47625</xdr:rowOff>
                  </from>
                  <to>
                    <xdr:col>11</xdr:col>
                    <xdr:colOff>514350</xdr:colOff>
                    <xdr:row>165</xdr:row>
                    <xdr:rowOff>295275</xdr:rowOff>
                  </to>
                </anchor>
              </controlPr>
            </control>
          </mc:Choice>
        </mc:AlternateContent>
        <mc:AlternateContent xmlns:mc="http://schemas.openxmlformats.org/markup-compatibility/2006">
          <mc:Choice Requires="x14">
            <control shapeId="1220" r:id="rId67" name="Option Button 196">
              <controlPr defaultSize="0" autoFill="0" autoLine="0" autoPict="0">
                <anchor moveWithCells="1">
                  <from>
                    <xdr:col>12</xdr:col>
                    <xdr:colOff>257175</xdr:colOff>
                    <xdr:row>165</xdr:row>
                    <xdr:rowOff>47625</xdr:rowOff>
                  </from>
                  <to>
                    <xdr:col>12</xdr:col>
                    <xdr:colOff>514350</xdr:colOff>
                    <xdr:row>165</xdr:row>
                    <xdr:rowOff>295275</xdr:rowOff>
                  </to>
                </anchor>
              </controlPr>
            </control>
          </mc:Choice>
        </mc:AlternateContent>
        <mc:AlternateContent xmlns:mc="http://schemas.openxmlformats.org/markup-compatibility/2006">
          <mc:Choice Requires="x14">
            <control shapeId="1221" r:id="rId68" name="Option Button 197">
              <controlPr defaultSize="0" autoFill="0" autoLine="0" autoPict="0">
                <anchor moveWithCells="1">
                  <from>
                    <xdr:col>13</xdr:col>
                    <xdr:colOff>247650</xdr:colOff>
                    <xdr:row>165</xdr:row>
                    <xdr:rowOff>47625</xdr:rowOff>
                  </from>
                  <to>
                    <xdr:col>13</xdr:col>
                    <xdr:colOff>504825</xdr:colOff>
                    <xdr:row>165</xdr:row>
                    <xdr:rowOff>295275</xdr:rowOff>
                  </to>
                </anchor>
              </controlPr>
            </control>
          </mc:Choice>
        </mc:AlternateContent>
        <mc:AlternateContent xmlns:mc="http://schemas.openxmlformats.org/markup-compatibility/2006">
          <mc:Choice Requires="x14">
            <control shapeId="1223" r:id="rId69" name="Option Button 199">
              <controlPr defaultSize="0" autoFill="0" autoLine="0" autoPict="0">
                <anchor moveWithCells="1">
                  <from>
                    <xdr:col>7</xdr:col>
                    <xdr:colOff>238125</xdr:colOff>
                    <xdr:row>166</xdr:row>
                    <xdr:rowOff>47625</xdr:rowOff>
                  </from>
                  <to>
                    <xdr:col>7</xdr:col>
                    <xdr:colOff>495300</xdr:colOff>
                    <xdr:row>166</xdr:row>
                    <xdr:rowOff>295275</xdr:rowOff>
                  </to>
                </anchor>
              </controlPr>
            </control>
          </mc:Choice>
        </mc:AlternateContent>
        <mc:AlternateContent xmlns:mc="http://schemas.openxmlformats.org/markup-compatibility/2006">
          <mc:Choice Requires="x14">
            <control shapeId="1224" r:id="rId70" name="Option Button 200">
              <controlPr defaultSize="0" autoFill="0" autoLine="0" autoPict="0">
                <anchor moveWithCells="1">
                  <from>
                    <xdr:col>8</xdr:col>
                    <xdr:colOff>247650</xdr:colOff>
                    <xdr:row>166</xdr:row>
                    <xdr:rowOff>47625</xdr:rowOff>
                  </from>
                  <to>
                    <xdr:col>8</xdr:col>
                    <xdr:colOff>504825</xdr:colOff>
                    <xdr:row>166</xdr:row>
                    <xdr:rowOff>295275</xdr:rowOff>
                  </to>
                </anchor>
              </controlPr>
            </control>
          </mc:Choice>
        </mc:AlternateContent>
        <mc:AlternateContent xmlns:mc="http://schemas.openxmlformats.org/markup-compatibility/2006">
          <mc:Choice Requires="x14">
            <control shapeId="1225" r:id="rId71" name="Option Button 201">
              <controlPr defaultSize="0" autoFill="0" autoLine="0" autoPict="0">
                <anchor moveWithCells="1">
                  <from>
                    <xdr:col>9</xdr:col>
                    <xdr:colOff>247650</xdr:colOff>
                    <xdr:row>166</xdr:row>
                    <xdr:rowOff>47625</xdr:rowOff>
                  </from>
                  <to>
                    <xdr:col>9</xdr:col>
                    <xdr:colOff>504825</xdr:colOff>
                    <xdr:row>166</xdr:row>
                    <xdr:rowOff>295275</xdr:rowOff>
                  </to>
                </anchor>
              </controlPr>
            </control>
          </mc:Choice>
        </mc:AlternateContent>
        <mc:AlternateContent xmlns:mc="http://schemas.openxmlformats.org/markup-compatibility/2006">
          <mc:Choice Requires="x14">
            <control shapeId="1226" r:id="rId72" name="Option Button 202">
              <controlPr defaultSize="0" autoFill="0" autoLine="0" autoPict="0">
                <anchor moveWithCells="1">
                  <from>
                    <xdr:col>10</xdr:col>
                    <xdr:colOff>257175</xdr:colOff>
                    <xdr:row>166</xdr:row>
                    <xdr:rowOff>47625</xdr:rowOff>
                  </from>
                  <to>
                    <xdr:col>10</xdr:col>
                    <xdr:colOff>514350</xdr:colOff>
                    <xdr:row>166</xdr:row>
                    <xdr:rowOff>295275</xdr:rowOff>
                  </to>
                </anchor>
              </controlPr>
            </control>
          </mc:Choice>
        </mc:AlternateContent>
        <mc:AlternateContent xmlns:mc="http://schemas.openxmlformats.org/markup-compatibility/2006">
          <mc:Choice Requires="x14">
            <control shapeId="1227" r:id="rId73" name="Option Button 203">
              <controlPr defaultSize="0" autoFill="0" autoLine="0" autoPict="0">
                <anchor moveWithCells="1">
                  <from>
                    <xdr:col>11</xdr:col>
                    <xdr:colOff>257175</xdr:colOff>
                    <xdr:row>166</xdr:row>
                    <xdr:rowOff>47625</xdr:rowOff>
                  </from>
                  <to>
                    <xdr:col>11</xdr:col>
                    <xdr:colOff>514350</xdr:colOff>
                    <xdr:row>166</xdr:row>
                    <xdr:rowOff>295275</xdr:rowOff>
                  </to>
                </anchor>
              </controlPr>
            </control>
          </mc:Choice>
        </mc:AlternateContent>
        <mc:AlternateContent xmlns:mc="http://schemas.openxmlformats.org/markup-compatibility/2006">
          <mc:Choice Requires="x14">
            <control shapeId="1228" r:id="rId74" name="Option Button 204">
              <controlPr defaultSize="0" autoFill="0" autoLine="0" autoPict="0">
                <anchor moveWithCells="1">
                  <from>
                    <xdr:col>12</xdr:col>
                    <xdr:colOff>257175</xdr:colOff>
                    <xdr:row>166</xdr:row>
                    <xdr:rowOff>47625</xdr:rowOff>
                  </from>
                  <to>
                    <xdr:col>12</xdr:col>
                    <xdr:colOff>514350</xdr:colOff>
                    <xdr:row>166</xdr:row>
                    <xdr:rowOff>295275</xdr:rowOff>
                  </to>
                </anchor>
              </controlPr>
            </control>
          </mc:Choice>
        </mc:AlternateContent>
        <mc:AlternateContent xmlns:mc="http://schemas.openxmlformats.org/markup-compatibility/2006">
          <mc:Choice Requires="x14">
            <control shapeId="1229" r:id="rId75" name="Option Button 205">
              <controlPr defaultSize="0" autoFill="0" autoLine="0" autoPict="0">
                <anchor moveWithCells="1">
                  <from>
                    <xdr:col>13</xdr:col>
                    <xdr:colOff>247650</xdr:colOff>
                    <xdr:row>166</xdr:row>
                    <xdr:rowOff>47625</xdr:rowOff>
                  </from>
                  <to>
                    <xdr:col>13</xdr:col>
                    <xdr:colOff>504825</xdr:colOff>
                    <xdr:row>166</xdr:row>
                    <xdr:rowOff>295275</xdr:rowOff>
                  </to>
                </anchor>
              </controlPr>
            </control>
          </mc:Choice>
        </mc:AlternateContent>
        <mc:AlternateContent xmlns:mc="http://schemas.openxmlformats.org/markup-compatibility/2006">
          <mc:Choice Requires="x14">
            <control shapeId="1231" r:id="rId76" name="Option Button 207">
              <controlPr defaultSize="0" autoFill="0" autoLine="0" autoPict="0">
                <anchor moveWithCells="1">
                  <from>
                    <xdr:col>7</xdr:col>
                    <xdr:colOff>238125</xdr:colOff>
                    <xdr:row>167</xdr:row>
                    <xdr:rowOff>47625</xdr:rowOff>
                  </from>
                  <to>
                    <xdr:col>7</xdr:col>
                    <xdr:colOff>495300</xdr:colOff>
                    <xdr:row>168</xdr:row>
                    <xdr:rowOff>0</xdr:rowOff>
                  </to>
                </anchor>
              </controlPr>
            </control>
          </mc:Choice>
        </mc:AlternateContent>
        <mc:AlternateContent xmlns:mc="http://schemas.openxmlformats.org/markup-compatibility/2006">
          <mc:Choice Requires="x14">
            <control shapeId="1232" r:id="rId77" name="Option Button 208">
              <controlPr defaultSize="0" autoFill="0" autoLine="0" autoPict="0">
                <anchor moveWithCells="1">
                  <from>
                    <xdr:col>8</xdr:col>
                    <xdr:colOff>247650</xdr:colOff>
                    <xdr:row>167</xdr:row>
                    <xdr:rowOff>47625</xdr:rowOff>
                  </from>
                  <to>
                    <xdr:col>8</xdr:col>
                    <xdr:colOff>504825</xdr:colOff>
                    <xdr:row>168</xdr:row>
                    <xdr:rowOff>0</xdr:rowOff>
                  </to>
                </anchor>
              </controlPr>
            </control>
          </mc:Choice>
        </mc:AlternateContent>
        <mc:AlternateContent xmlns:mc="http://schemas.openxmlformats.org/markup-compatibility/2006">
          <mc:Choice Requires="x14">
            <control shapeId="1233" r:id="rId78" name="Option Button 209">
              <controlPr defaultSize="0" autoFill="0" autoLine="0" autoPict="0">
                <anchor moveWithCells="1">
                  <from>
                    <xdr:col>9</xdr:col>
                    <xdr:colOff>247650</xdr:colOff>
                    <xdr:row>167</xdr:row>
                    <xdr:rowOff>47625</xdr:rowOff>
                  </from>
                  <to>
                    <xdr:col>9</xdr:col>
                    <xdr:colOff>504825</xdr:colOff>
                    <xdr:row>168</xdr:row>
                    <xdr:rowOff>0</xdr:rowOff>
                  </to>
                </anchor>
              </controlPr>
            </control>
          </mc:Choice>
        </mc:AlternateContent>
        <mc:AlternateContent xmlns:mc="http://schemas.openxmlformats.org/markup-compatibility/2006">
          <mc:Choice Requires="x14">
            <control shapeId="1234" r:id="rId79" name="Option Button 210">
              <controlPr defaultSize="0" autoFill="0" autoLine="0" autoPict="0">
                <anchor moveWithCells="1">
                  <from>
                    <xdr:col>10</xdr:col>
                    <xdr:colOff>257175</xdr:colOff>
                    <xdr:row>167</xdr:row>
                    <xdr:rowOff>47625</xdr:rowOff>
                  </from>
                  <to>
                    <xdr:col>10</xdr:col>
                    <xdr:colOff>514350</xdr:colOff>
                    <xdr:row>168</xdr:row>
                    <xdr:rowOff>0</xdr:rowOff>
                  </to>
                </anchor>
              </controlPr>
            </control>
          </mc:Choice>
        </mc:AlternateContent>
        <mc:AlternateContent xmlns:mc="http://schemas.openxmlformats.org/markup-compatibility/2006">
          <mc:Choice Requires="x14">
            <control shapeId="1235" r:id="rId80" name="Option Button 211">
              <controlPr defaultSize="0" autoFill="0" autoLine="0" autoPict="0">
                <anchor moveWithCells="1">
                  <from>
                    <xdr:col>11</xdr:col>
                    <xdr:colOff>257175</xdr:colOff>
                    <xdr:row>167</xdr:row>
                    <xdr:rowOff>47625</xdr:rowOff>
                  </from>
                  <to>
                    <xdr:col>11</xdr:col>
                    <xdr:colOff>514350</xdr:colOff>
                    <xdr:row>168</xdr:row>
                    <xdr:rowOff>0</xdr:rowOff>
                  </to>
                </anchor>
              </controlPr>
            </control>
          </mc:Choice>
        </mc:AlternateContent>
        <mc:AlternateContent xmlns:mc="http://schemas.openxmlformats.org/markup-compatibility/2006">
          <mc:Choice Requires="x14">
            <control shapeId="1236" r:id="rId81" name="Option Button 212">
              <controlPr defaultSize="0" autoFill="0" autoLine="0" autoPict="0">
                <anchor moveWithCells="1">
                  <from>
                    <xdr:col>12</xdr:col>
                    <xdr:colOff>257175</xdr:colOff>
                    <xdr:row>167</xdr:row>
                    <xdr:rowOff>47625</xdr:rowOff>
                  </from>
                  <to>
                    <xdr:col>12</xdr:col>
                    <xdr:colOff>514350</xdr:colOff>
                    <xdr:row>168</xdr:row>
                    <xdr:rowOff>0</xdr:rowOff>
                  </to>
                </anchor>
              </controlPr>
            </control>
          </mc:Choice>
        </mc:AlternateContent>
        <mc:AlternateContent xmlns:mc="http://schemas.openxmlformats.org/markup-compatibility/2006">
          <mc:Choice Requires="x14">
            <control shapeId="1237" r:id="rId82" name="Option Button 213">
              <controlPr defaultSize="0" autoFill="0" autoLine="0" autoPict="0">
                <anchor moveWithCells="1">
                  <from>
                    <xdr:col>13</xdr:col>
                    <xdr:colOff>247650</xdr:colOff>
                    <xdr:row>167</xdr:row>
                    <xdr:rowOff>47625</xdr:rowOff>
                  </from>
                  <to>
                    <xdr:col>13</xdr:col>
                    <xdr:colOff>504825</xdr:colOff>
                    <xdr:row>168</xdr:row>
                    <xdr:rowOff>0</xdr:rowOff>
                  </to>
                </anchor>
              </controlPr>
            </control>
          </mc:Choice>
        </mc:AlternateContent>
        <mc:AlternateContent xmlns:mc="http://schemas.openxmlformats.org/markup-compatibility/2006">
          <mc:Choice Requires="x14">
            <control shapeId="1239" r:id="rId83" name="Option Button 215">
              <controlPr defaultSize="0" autoFill="0" autoLine="0" autoPict="0">
                <anchor moveWithCells="1">
                  <from>
                    <xdr:col>7</xdr:col>
                    <xdr:colOff>238125</xdr:colOff>
                    <xdr:row>168</xdr:row>
                    <xdr:rowOff>104775</xdr:rowOff>
                  </from>
                  <to>
                    <xdr:col>7</xdr:col>
                    <xdr:colOff>495300</xdr:colOff>
                    <xdr:row>168</xdr:row>
                    <xdr:rowOff>352425</xdr:rowOff>
                  </to>
                </anchor>
              </controlPr>
            </control>
          </mc:Choice>
        </mc:AlternateContent>
        <mc:AlternateContent xmlns:mc="http://schemas.openxmlformats.org/markup-compatibility/2006">
          <mc:Choice Requires="x14">
            <control shapeId="1240" r:id="rId84" name="Option Button 216">
              <controlPr defaultSize="0" autoFill="0" autoLine="0" autoPict="0">
                <anchor moveWithCells="1">
                  <from>
                    <xdr:col>8</xdr:col>
                    <xdr:colOff>247650</xdr:colOff>
                    <xdr:row>168</xdr:row>
                    <xdr:rowOff>104775</xdr:rowOff>
                  </from>
                  <to>
                    <xdr:col>8</xdr:col>
                    <xdr:colOff>504825</xdr:colOff>
                    <xdr:row>168</xdr:row>
                    <xdr:rowOff>352425</xdr:rowOff>
                  </to>
                </anchor>
              </controlPr>
            </control>
          </mc:Choice>
        </mc:AlternateContent>
        <mc:AlternateContent xmlns:mc="http://schemas.openxmlformats.org/markup-compatibility/2006">
          <mc:Choice Requires="x14">
            <control shapeId="1241" r:id="rId85" name="Option Button 217">
              <controlPr defaultSize="0" autoFill="0" autoLine="0" autoPict="0">
                <anchor moveWithCells="1">
                  <from>
                    <xdr:col>9</xdr:col>
                    <xdr:colOff>247650</xdr:colOff>
                    <xdr:row>168</xdr:row>
                    <xdr:rowOff>104775</xdr:rowOff>
                  </from>
                  <to>
                    <xdr:col>9</xdr:col>
                    <xdr:colOff>504825</xdr:colOff>
                    <xdr:row>168</xdr:row>
                    <xdr:rowOff>352425</xdr:rowOff>
                  </to>
                </anchor>
              </controlPr>
            </control>
          </mc:Choice>
        </mc:AlternateContent>
        <mc:AlternateContent xmlns:mc="http://schemas.openxmlformats.org/markup-compatibility/2006">
          <mc:Choice Requires="x14">
            <control shapeId="1242" r:id="rId86" name="Option Button 218">
              <controlPr defaultSize="0" autoFill="0" autoLine="0" autoPict="0">
                <anchor moveWithCells="1">
                  <from>
                    <xdr:col>10</xdr:col>
                    <xdr:colOff>257175</xdr:colOff>
                    <xdr:row>168</xdr:row>
                    <xdr:rowOff>104775</xdr:rowOff>
                  </from>
                  <to>
                    <xdr:col>10</xdr:col>
                    <xdr:colOff>514350</xdr:colOff>
                    <xdr:row>168</xdr:row>
                    <xdr:rowOff>352425</xdr:rowOff>
                  </to>
                </anchor>
              </controlPr>
            </control>
          </mc:Choice>
        </mc:AlternateContent>
        <mc:AlternateContent xmlns:mc="http://schemas.openxmlformats.org/markup-compatibility/2006">
          <mc:Choice Requires="x14">
            <control shapeId="1243" r:id="rId87" name="Option Button 219">
              <controlPr defaultSize="0" autoFill="0" autoLine="0" autoPict="0">
                <anchor moveWithCells="1">
                  <from>
                    <xdr:col>11</xdr:col>
                    <xdr:colOff>257175</xdr:colOff>
                    <xdr:row>168</xdr:row>
                    <xdr:rowOff>104775</xdr:rowOff>
                  </from>
                  <to>
                    <xdr:col>11</xdr:col>
                    <xdr:colOff>514350</xdr:colOff>
                    <xdr:row>168</xdr:row>
                    <xdr:rowOff>352425</xdr:rowOff>
                  </to>
                </anchor>
              </controlPr>
            </control>
          </mc:Choice>
        </mc:AlternateContent>
        <mc:AlternateContent xmlns:mc="http://schemas.openxmlformats.org/markup-compatibility/2006">
          <mc:Choice Requires="x14">
            <control shapeId="1248" r:id="rId88" name="Check Box 224">
              <controlPr defaultSize="0" autoFill="0" autoLine="0" autoPict="0">
                <anchor moveWithCells="1">
                  <from>
                    <xdr:col>2</xdr:col>
                    <xdr:colOff>95250</xdr:colOff>
                    <xdr:row>177</xdr:row>
                    <xdr:rowOff>0</xdr:rowOff>
                  </from>
                  <to>
                    <xdr:col>2</xdr:col>
                    <xdr:colOff>381000</xdr:colOff>
                    <xdr:row>177</xdr:row>
                    <xdr:rowOff>219075</xdr:rowOff>
                  </to>
                </anchor>
              </controlPr>
            </control>
          </mc:Choice>
        </mc:AlternateContent>
        <mc:AlternateContent xmlns:mc="http://schemas.openxmlformats.org/markup-compatibility/2006">
          <mc:Choice Requires="x14">
            <control shapeId="1249" r:id="rId89" name="Check Box 225">
              <controlPr defaultSize="0" autoFill="0" autoLine="0" autoPict="0">
                <anchor moveWithCells="1">
                  <from>
                    <xdr:col>2</xdr:col>
                    <xdr:colOff>95250</xdr:colOff>
                    <xdr:row>179</xdr:row>
                    <xdr:rowOff>0</xdr:rowOff>
                  </from>
                  <to>
                    <xdr:col>2</xdr:col>
                    <xdr:colOff>381000</xdr:colOff>
                    <xdr:row>179</xdr:row>
                    <xdr:rowOff>219075</xdr:rowOff>
                  </to>
                </anchor>
              </controlPr>
            </control>
          </mc:Choice>
        </mc:AlternateContent>
        <mc:AlternateContent xmlns:mc="http://schemas.openxmlformats.org/markup-compatibility/2006">
          <mc:Choice Requires="x14">
            <control shapeId="1250" r:id="rId90" name="Check Box 226">
              <controlPr defaultSize="0" autoFill="0" autoLine="0" autoPict="0">
                <anchor moveWithCells="1">
                  <from>
                    <xdr:col>2</xdr:col>
                    <xdr:colOff>95250</xdr:colOff>
                    <xdr:row>181</xdr:row>
                    <xdr:rowOff>0</xdr:rowOff>
                  </from>
                  <to>
                    <xdr:col>2</xdr:col>
                    <xdr:colOff>381000</xdr:colOff>
                    <xdr:row>181</xdr:row>
                    <xdr:rowOff>219075</xdr:rowOff>
                  </to>
                </anchor>
              </controlPr>
            </control>
          </mc:Choice>
        </mc:AlternateContent>
        <mc:AlternateContent xmlns:mc="http://schemas.openxmlformats.org/markup-compatibility/2006">
          <mc:Choice Requires="x14">
            <control shapeId="1251" r:id="rId91" name="Check Box 227">
              <controlPr defaultSize="0" autoFill="0" autoLine="0" autoPict="0">
                <anchor moveWithCells="1">
                  <from>
                    <xdr:col>2</xdr:col>
                    <xdr:colOff>95250</xdr:colOff>
                    <xdr:row>183</xdr:row>
                    <xdr:rowOff>0</xdr:rowOff>
                  </from>
                  <to>
                    <xdr:col>2</xdr:col>
                    <xdr:colOff>381000</xdr:colOff>
                    <xdr:row>183</xdr:row>
                    <xdr:rowOff>219075</xdr:rowOff>
                  </to>
                </anchor>
              </controlPr>
            </control>
          </mc:Choice>
        </mc:AlternateContent>
        <mc:AlternateContent xmlns:mc="http://schemas.openxmlformats.org/markup-compatibility/2006">
          <mc:Choice Requires="x14">
            <control shapeId="1252" r:id="rId92" name="Check Box 228">
              <controlPr defaultSize="0" autoFill="0" autoLine="0" autoPict="0">
                <anchor moveWithCells="1">
                  <from>
                    <xdr:col>2</xdr:col>
                    <xdr:colOff>95250</xdr:colOff>
                    <xdr:row>185</xdr:row>
                    <xdr:rowOff>0</xdr:rowOff>
                  </from>
                  <to>
                    <xdr:col>2</xdr:col>
                    <xdr:colOff>381000</xdr:colOff>
                    <xdr:row>185</xdr:row>
                    <xdr:rowOff>219075</xdr:rowOff>
                  </to>
                </anchor>
              </controlPr>
            </control>
          </mc:Choice>
        </mc:AlternateContent>
        <mc:AlternateContent xmlns:mc="http://schemas.openxmlformats.org/markup-compatibility/2006">
          <mc:Choice Requires="x14">
            <control shapeId="1253" r:id="rId93" name="Check Box 229">
              <controlPr defaultSize="0" autoFill="0" autoLine="0" autoPict="0">
                <anchor moveWithCells="1">
                  <from>
                    <xdr:col>2</xdr:col>
                    <xdr:colOff>95250</xdr:colOff>
                    <xdr:row>187</xdr:row>
                    <xdr:rowOff>0</xdr:rowOff>
                  </from>
                  <to>
                    <xdr:col>2</xdr:col>
                    <xdr:colOff>381000</xdr:colOff>
                    <xdr:row>187</xdr:row>
                    <xdr:rowOff>219075</xdr:rowOff>
                  </to>
                </anchor>
              </controlPr>
            </control>
          </mc:Choice>
        </mc:AlternateContent>
        <mc:AlternateContent xmlns:mc="http://schemas.openxmlformats.org/markup-compatibility/2006">
          <mc:Choice Requires="x14">
            <control shapeId="1254" r:id="rId94" name="Check Box 230">
              <controlPr defaultSize="0" autoFill="0" autoLine="0" autoPict="0">
                <anchor moveWithCells="1">
                  <from>
                    <xdr:col>2</xdr:col>
                    <xdr:colOff>95250</xdr:colOff>
                    <xdr:row>197</xdr:row>
                    <xdr:rowOff>0</xdr:rowOff>
                  </from>
                  <to>
                    <xdr:col>2</xdr:col>
                    <xdr:colOff>381000</xdr:colOff>
                    <xdr:row>197</xdr:row>
                    <xdr:rowOff>219075</xdr:rowOff>
                  </to>
                </anchor>
              </controlPr>
            </control>
          </mc:Choice>
        </mc:AlternateContent>
        <mc:AlternateContent xmlns:mc="http://schemas.openxmlformats.org/markup-compatibility/2006">
          <mc:Choice Requires="x14">
            <control shapeId="1255" r:id="rId95" name="Check Box 231">
              <controlPr defaultSize="0" autoFill="0" autoLine="0" autoPict="0">
                <anchor moveWithCells="1">
                  <from>
                    <xdr:col>2</xdr:col>
                    <xdr:colOff>95250</xdr:colOff>
                    <xdr:row>198</xdr:row>
                    <xdr:rowOff>0</xdr:rowOff>
                  </from>
                  <to>
                    <xdr:col>2</xdr:col>
                    <xdr:colOff>381000</xdr:colOff>
                    <xdr:row>198</xdr:row>
                    <xdr:rowOff>219075</xdr:rowOff>
                  </to>
                </anchor>
              </controlPr>
            </control>
          </mc:Choice>
        </mc:AlternateContent>
        <mc:AlternateContent xmlns:mc="http://schemas.openxmlformats.org/markup-compatibility/2006">
          <mc:Choice Requires="x14">
            <control shapeId="1256" r:id="rId96" name="Check Box 232">
              <controlPr defaultSize="0" autoFill="0" autoLine="0" autoPict="0">
                <anchor moveWithCells="1">
                  <from>
                    <xdr:col>2</xdr:col>
                    <xdr:colOff>95250</xdr:colOff>
                    <xdr:row>199</xdr:row>
                    <xdr:rowOff>0</xdr:rowOff>
                  </from>
                  <to>
                    <xdr:col>2</xdr:col>
                    <xdr:colOff>381000</xdr:colOff>
                    <xdr:row>199</xdr:row>
                    <xdr:rowOff>219075</xdr:rowOff>
                  </to>
                </anchor>
              </controlPr>
            </control>
          </mc:Choice>
        </mc:AlternateContent>
        <mc:AlternateContent xmlns:mc="http://schemas.openxmlformats.org/markup-compatibility/2006">
          <mc:Choice Requires="x14">
            <control shapeId="1259" r:id="rId97" name="Check Box 235">
              <controlPr defaultSize="0" autoFill="0" autoLine="0" autoPict="0">
                <anchor moveWithCells="1">
                  <from>
                    <xdr:col>2</xdr:col>
                    <xdr:colOff>95250</xdr:colOff>
                    <xdr:row>200</xdr:row>
                    <xdr:rowOff>0</xdr:rowOff>
                  </from>
                  <to>
                    <xdr:col>2</xdr:col>
                    <xdr:colOff>381000</xdr:colOff>
                    <xdr:row>200</xdr:row>
                    <xdr:rowOff>219075</xdr:rowOff>
                  </to>
                </anchor>
              </controlPr>
            </control>
          </mc:Choice>
        </mc:AlternateContent>
        <mc:AlternateContent xmlns:mc="http://schemas.openxmlformats.org/markup-compatibility/2006">
          <mc:Choice Requires="x14">
            <control shapeId="1260" r:id="rId98" name="Option Button 236">
              <controlPr defaultSize="0" autoFill="0" autoLine="0" autoPict="0">
                <anchor moveWithCells="1">
                  <from>
                    <xdr:col>2</xdr:col>
                    <xdr:colOff>114300</xdr:colOff>
                    <xdr:row>213</xdr:row>
                    <xdr:rowOff>19050</xdr:rowOff>
                  </from>
                  <to>
                    <xdr:col>2</xdr:col>
                    <xdr:colOff>371475</xdr:colOff>
                    <xdr:row>213</xdr:row>
                    <xdr:rowOff>200025</xdr:rowOff>
                  </to>
                </anchor>
              </controlPr>
            </control>
          </mc:Choice>
        </mc:AlternateContent>
        <mc:AlternateContent xmlns:mc="http://schemas.openxmlformats.org/markup-compatibility/2006">
          <mc:Choice Requires="x14">
            <control shapeId="1261" r:id="rId99" name="Option Button 237">
              <controlPr defaultSize="0" autoFill="0" autoLine="0" autoPict="0">
                <anchor moveWithCells="1">
                  <from>
                    <xdr:col>2</xdr:col>
                    <xdr:colOff>114300</xdr:colOff>
                    <xdr:row>213</xdr:row>
                    <xdr:rowOff>228600</xdr:rowOff>
                  </from>
                  <to>
                    <xdr:col>2</xdr:col>
                    <xdr:colOff>381000</xdr:colOff>
                    <xdr:row>214</xdr:row>
                    <xdr:rowOff>219075</xdr:rowOff>
                  </to>
                </anchor>
              </controlPr>
            </control>
          </mc:Choice>
        </mc:AlternateContent>
        <mc:AlternateContent xmlns:mc="http://schemas.openxmlformats.org/markup-compatibility/2006">
          <mc:Choice Requires="x14">
            <control shapeId="1262" r:id="rId100" name="Option Button 238">
              <controlPr defaultSize="0" autoFill="0" autoLine="0" autoPict="0">
                <anchor moveWithCells="1">
                  <from>
                    <xdr:col>2</xdr:col>
                    <xdr:colOff>114300</xdr:colOff>
                    <xdr:row>214</xdr:row>
                    <xdr:rowOff>209550</xdr:rowOff>
                  </from>
                  <to>
                    <xdr:col>2</xdr:col>
                    <xdr:colOff>371475</xdr:colOff>
                    <xdr:row>215</xdr:row>
                    <xdr:rowOff>219075</xdr:rowOff>
                  </to>
                </anchor>
              </controlPr>
            </control>
          </mc:Choice>
        </mc:AlternateContent>
        <mc:AlternateContent xmlns:mc="http://schemas.openxmlformats.org/markup-compatibility/2006">
          <mc:Choice Requires="x14">
            <control shapeId="1263" r:id="rId101" name="Group Box 239">
              <controlPr defaultSize="0" autoFill="0" autoPict="0">
                <anchor moveWithCells="1">
                  <from>
                    <xdr:col>2</xdr:col>
                    <xdr:colOff>104775</xdr:colOff>
                    <xdr:row>212</xdr:row>
                    <xdr:rowOff>57150</xdr:rowOff>
                  </from>
                  <to>
                    <xdr:col>2</xdr:col>
                    <xdr:colOff>428625</xdr:colOff>
                    <xdr:row>217</xdr:row>
                    <xdr:rowOff>66675</xdr:rowOff>
                  </to>
                </anchor>
              </controlPr>
            </control>
          </mc:Choice>
        </mc:AlternateContent>
        <mc:AlternateContent xmlns:mc="http://schemas.openxmlformats.org/markup-compatibility/2006">
          <mc:Choice Requires="x14">
            <control shapeId="1264" r:id="rId102" name="Option Button 240">
              <controlPr defaultSize="0" autoFill="0" autoLine="0" autoPict="0">
                <anchor moveWithCells="1">
                  <from>
                    <xdr:col>2</xdr:col>
                    <xdr:colOff>114300</xdr:colOff>
                    <xdr:row>215</xdr:row>
                    <xdr:rowOff>209550</xdr:rowOff>
                  </from>
                  <to>
                    <xdr:col>2</xdr:col>
                    <xdr:colOff>371475</xdr:colOff>
                    <xdr:row>216</xdr:row>
                    <xdr:rowOff>219075</xdr:rowOff>
                  </to>
                </anchor>
              </controlPr>
            </control>
          </mc:Choice>
        </mc:AlternateContent>
        <mc:AlternateContent xmlns:mc="http://schemas.openxmlformats.org/markup-compatibility/2006">
          <mc:Choice Requires="x14">
            <control shapeId="1265" r:id="rId103" name="Option Button 241">
              <controlPr defaultSize="0" autoFill="0" autoLine="0" autoPict="0">
                <anchor moveWithCells="1">
                  <from>
                    <xdr:col>2</xdr:col>
                    <xdr:colOff>114300</xdr:colOff>
                    <xdr:row>238</xdr:row>
                    <xdr:rowOff>0</xdr:rowOff>
                  </from>
                  <to>
                    <xdr:col>2</xdr:col>
                    <xdr:colOff>371475</xdr:colOff>
                    <xdr:row>238</xdr:row>
                    <xdr:rowOff>209550</xdr:rowOff>
                  </to>
                </anchor>
              </controlPr>
            </control>
          </mc:Choice>
        </mc:AlternateContent>
        <mc:AlternateContent xmlns:mc="http://schemas.openxmlformats.org/markup-compatibility/2006">
          <mc:Choice Requires="x14">
            <control shapeId="1266" r:id="rId104" name="Option Button 242">
              <controlPr defaultSize="0" autoFill="0" autoLine="0" autoPict="0">
                <anchor moveWithCells="1">
                  <from>
                    <xdr:col>2</xdr:col>
                    <xdr:colOff>114300</xdr:colOff>
                    <xdr:row>238</xdr:row>
                    <xdr:rowOff>228600</xdr:rowOff>
                  </from>
                  <to>
                    <xdr:col>2</xdr:col>
                    <xdr:colOff>381000</xdr:colOff>
                    <xdr:row>239</xdr:row>
                    <xdr:rowOff>219075</xdr:rowOff>
                  </to>
                </anchor>
              </controlPr>
            </control>
          </mc:Choice>
        </mc:AlternateContent>
        <mc:AlternateContent xmlns:mc="http://schemas.openxmlformats.org/markup-compatibility/2006">
          <mc:Choice Requires="x14">
            <control shapeId="1267" r:id="rId105" name="Option Button 243">
              <controlPr defaultSize="0" autoFill="0" autoLine="0" autoPict="0">
                <anchor moveWithCells="1">
                  <from>
                    <xdr:col>2</xdr:col>
                    <xdr:colOff>114300</xdr:colOff>
                    <xdr:row>239</xdr:row>
                    <xdr:rowOff>209550</xdr:rowOff>
                  </from>
                  <to>
                    <xdr:col>2</xdr:col>
                    <xdr:colOff>371475</xdr:colOff>
                    <xdr:row>240</xdr:row>
                    <xdr:rowOff>219075</xdr:rowOff>
                  </to>
                </anchor>
              </controlPr>
            </control>
          </mc:Choice>
        </mc:AlternateContent>
        <mc:AlternateContent xmlns:mc="http://schemas.openxmlformats.org/markup-compatibility/2006">
          <mc:Choice Requires="x14">
            <control shapeId="1268" r:id="rId106" name="Group Box 244">
              <controlPr defaultSize="0" autoFill="0" autoPict="0">
                <anchor moveWithCells="1">
                  <from>
                    <xdr:col>2</xdr:col>
                    <xdr:colOff>104775</xdr:colOff>
                    <xdr:row>237</xdr:row>
                    <xdr:rowOff>57150</xdr:rowOff>
                  </from>
                  <to>
                    <xdr:col>2</xdr:col>
                    <xdr:colOff>428625</xdr:colOff>
                    <xdr:row>242</xdr:row>
                    <xdr:rowOff>285750</xdr:rowOff>
                  </to>
                </anchor>
              </controlPr>
            </control>
          </mc:Choice>
        </mc:AlternateContent>
        <mc:AlternateContent xmlns:mc="http://schemas.openxmlformats.org/markup-compatibility/2006">
          <mc:Choice Requires="x14">
            <control shapeId="1269" r:id="rId107" name="Option Button 245">
              <controlPr defaultSize="0" autoFill="0" autoLine="0" autoPict="0">
                <anchor moveWithCells="1">
                  <from>
                    <xdr:col>2</xdr:col>
                    <xdr:colOff>114300</xdr:colOff>
                    <xdr:row>240</xdr:row>
                    <xdr:rowOff>209550</xdr:rowOff>
                  </from>
                  <to>
                    <xdr:col>2</xdr:col>
                    <xdr:colOff>371475</xdr:colOff>
                    <xdr:row>241</xdr:row>
                    <xdr:rowOff>219075</xdr:rowOff>
                  </to>
                </anchor>
              </controlPr>
            </control>
          </mc:Choice>
        </mc:AlternateContent>
        <mc:AlternateContent xmlns:mc="http://schemas.openxmlformats.org/markup-compatibility/2006">
          <mc:Choice Requires="x14">
            <control shapeId="1270" r:id="rId108" name="Option Button 246">
              <controlPr defaultSize="0" autoFill="0" autoLine="0" autoPict="0">
                <anchor moveWithCells="1">
                  <from>
                    <xdr:col>2</xdr:col>
                    <xdr:colOff>114300</xdr:colOff>
                    <xdr:row>241</xdr:row>
                    <xdr:rowOff>209550</xdr:rowOff>
                  </from>
                  <to>
                    <xdr:col>2</xdr:col>
                    <xdr:colOff>371475</xdr:colOff>
                    <xdr:row>242</xdr:row>
                    <xdr:rowOff>219075</xdr:rowOff>
                  </to>
                </anchor>
              </controlPr>
            </control>
          </mc:Choice>
        </mc:AlternateContent>
        <mc:AlternateContent xmlns:mc="http://schemas.openxmlformats.org/markup-compatibility/2006">
          <mc:Choice Requires="x14">
            <control shapeId="1271" r:id="rId109" name="Check Box 247">
              <controlPr defaultSize="0" autoFill="0" autoLine="0" autoPict="0">
                <anchor moveWithCells="1">
                  <from>
                    <xdr:col>2</xdr:col>
                    <xdr:colOff>95250</xdr:colOff>
                    <xdr:row>248</xdr:row>
                    <xdr:rowOff>0</xdr:rowOff>
                  </from>
                  <to>
                    <xdr:col>2</xdr:col>
                    <xdr:colOff>381000</xdr:colOff>
                    <xdr:row>248</xdr:row>
                    <xdr:rowOff>219075</xdr:rowOff>
                  </to>
                </anchor>
              </controlPr>
            </control>
          </mc:Choice>
        </mc:AlternateContent>
        <mc:AlternateContent xmlns:mc="http://schemas.openxmlformats.org/markup-compatibility/2006">
          <mc:Choice Requires="x14">
            <control shapeId="1272" r:id="rId110" name="Check Box 248">
              <controlPr defaultSize="0" autoFill="0" autoLine="0" autoPict="0">
                <anchor moveWithCells="1">
                  <from>
                    <xdr:col>2</xdr:col>
                    <xdr:colOff>95250</xdr:colOff>
                    <xdr:row>249</xdr:row>
                    <xdr:rowOff>0</xdr:rowOff>
                  </from>
                  <to>
                    <xdr:col>2</xdr:col>
                    <xdr:colOff>381000</xdr:colOff>
                    <xdr:row>249</xdr:row>
                    <xdr:rowOff>219075</xdr:rowOff>
                  </to>
                </anchor>
              </controlPr>
            </control>
          </mc:Choice>
        </mc:AlternateContent>
        <mc:AlternateContent xmlns:mc="http://schemas.openxmlformats.org/markup-compatibility/2006">
          <mc:Choice Requires="x14">
            <control shapeId="1273" r:id="rId111" name="Check Box 249">
              <controlPr defaultSize="0" autoFill="0" autoLine="0" autoPict="0">
                <anchor moveWithCells="1">
                  <from>
                    <xdr:col>2</xdr:col>
                    <xdr:colOff>95250</xdr:colOff>
                    <xdr:row>250</xdr:row>
                    <xdr:rowOff>0</xdr:rowOff>
                  </from>
                  <to>
                    <xdr:col>2</xdr:col>
                    <xdr:colOff>381000</xdr:colOff>
                    <xdr:row>250</xdr:row>
                    <xdr:rowOff>219075</xdr:rowOff>
                  </to>
                </anchor>
              </controlPr>
            </control>
          </mc:Choice>
        </mc:AlternateContent>
        <mc:AlternateContent xmlns:mc="http://schemas.openxmlformats.org/markup-compatibility/2006">
          <mc:Choice Requires="x14">
            <control shapeId="1274" r:id="rId112" name="Check Box 250">
              <controlPr defaultSize="0" autoFill="0" autoLine="0" autoPict="0">
                <anchor moveWithCells="1">
                  <from>
                    <xdr:col>2</xdr:col>
                    <xdr:colOff>95250</xdr:colOff>
                    <xdr:row>251</xdr:row>
                    <xdr:rowOff>0</xdr:rowOff>
                  </from>
                  <to>
                    <xdr:col>2</xdr:col>
                    <xdr:colOff>381000</xdr:colOff>
                    <xdr:row>251</xdr:row>
                    <xdr:rowOff>219075</xdr:rowOff>
                  </to>
                </anchor>
              </controlPr>
            </control>
          </mc:Choice>
        </mc:AlternateContent>
        <mc:AlternateContent xmlns:mc="http://schemas.openxmlformats.org/markup-compatibility/2006">
          <mc:Choice Requires="x14">
            <control shapeId="1275" r:id="rId113" name="Check Box 251">
              <controlPr defaultSize="0" autoFill="0" autoLine="0" autoPict="0">
                <anchor moveWithCells="1">
                  <from>
                    <xdr:col>2</xdr:col>
                    <xdr:colOff>95250</xdr:colOff>
                    <xdr:row>252</xdr:row>
                    <xdr:rowOff>0</xdr:rowOff>
                  </from>
                  <to>
                    <xdr:col>2</xdr:col>
                    <xdr:colOff>381000</xdr:colOff>
                    <xdr:row>252</xdr:row>
                    <xdr:rowOff>219075</xdr:rowOff>
                  </to>
                </anchor>
              </controlPr>
            </control>
          </mc:Choice>
        </mc:AlternateContent>
        <mc:AlternateContent xmlns:mc="http://schemas.openxmlformats.org/markup-compatibility/2006">
          <mc:Choice Requires="x14">
            <control shapeId="1276" r:id="rId114" name="Check Box 252">
              <controlPr defaultSize="0" autoFill="0" autoLine="0" autoPict="0">
                <anchor moveWithCells="1">
                  <from>
                    <xdr:col>2</xdr:col>
                    <xdr:colOff>95250</xdr:colOff>
                    <xdr:row>253</xdr:row>
                    <xdr:rowOff>0</xdr:rowOff>
                  </from>
                  <to>
                    <xdr:col>2</xdr:col>
                    <xdr:colOff>381000</xdr:colOff>
                    <xdr:row>253</xdr:row>
                    <xdr:rowOff>219075</xdr:rowOff>
                  </to>
                </anchor>
              </controlPr>
            </control>
          </mc:Choice>
        </mc:AlternateContent>
        <mc:AlternateContent xmlns:mc="http://schemas.openxmlformats.org/markup-compatibility/2006">
          <mc:Choice Requires="x14">
            <control shapeId="1360" r:id="rId115" name="Option Button 336">
              <controlPr defaultSize="0" autoFill="0" autoLine="0" autoPict="0">
                <anchor moveWithCells="1">
                  <from>
                    <xdr:col>2</xdr:col>
                    <xdr:colOff>104775</xdr:colOff>
                    <xdr:row>37</xdr:row>
                    <xdr:rowOff>219075</xdr:rowOff>
                  </from>
                  <to>
                    <xdr:col>2</xdr:col>
                    <xdr:colOff>361950</xdr:colOff>
                    <xdr:row>38</xdr:row>
                    <xdr:rowOff>219075</xdr:rowOff>
                  </to>
                </anchor>
              </controlPr>
            </control>
          </mc:Choice>
        </mc:AlternateContent>
        <mc:AlternateContent xmlns:mc="http://schemas.openxmlformats.org/markup-compatibility/2006">
          <mc:Choice Requires="x14">
            <control shapeId="1361" r:id="rId116" name="Option Button 337">
              <controlPr defaultSize="0" autoFill="0" autoLine="0" autoPict="0">
                <anchor moveWithCells="1">
                  <from>
                    <xdr:col>2</xdr:col>
                    <xdr:colOff>104775</xdr:colOff>
                    <xdr:row>38</xdr:row>
                    <xdr:rowOff>228600</xdr:rowOff>
                  </from>
                  <to>
                    <xdr:col>2</xdr:col>
                    <xdr:colOff>361950</xdr:colOff>
                    <xdr:row>39</xdr:row>
                    <xdr:rowOff>228600</xdr:rowOff>
                  </to>
                </anchor>
              </controlPr>
            </control>
          </mc:Choice>
        </mc:AlternateContent>
        <mc:AlternateContent xmlns:mc="http://schemas.openxmlformats.org/markup-compatibility/2006">
          <mc:Choice Requires="x14">
            <control shapeId="1364" r:id="rId117" name="Option Button 340">
              <controlPr defaultSize="0" autoFill="0" autoLine="0" autoPict="0">
                <anchor moveWithCells="1">
                  <from>
                    <xdr:col>2</xdr:col>
                    <xdr:colOff>114300</xdr:colOff>
                    <xdr:row>40</xdr:row>
                    <xdr:rowOff>0</xdr:rowOff>
                  </from>
                  <to>
                    <xdr:col>2</xdr:col>
                    <xdr:colOff>371475</xdr:colOff>
                    <xdr:row>41</xdr:row>
                    <xdr:rowOff>0</xdr:rowOff>
                  </to>
                </anchor>
              </controlPr>
            </control>
          </mc:Choice>
        </mc:AlternateContent>
        <mc:AlternateContent xmlns:mc="http://schemas.openxmlformats.org/markup-compatibility/2006">
          <mc:Choice Requires="x14">
            <control shapeId="1366" r:id="rId118" name="Option Button 342">
              <controlPr defaultSize="0" autoFill="0" autoLine="0" autoPict="0">
                <anchor moveWithCells="1">
                  <from>
                    <xdr:col>2</xdr:col>
                    <xdr:colOff>114300</xdr:colOff>
                    <xdr:row>40</xdr:row>
                    <xdr:rowOff>219075</xdr:rowOff>
                  </from>
                  <to>
                    <xdr:col>2</xdr:col>
                    <xdr:colOff>371475</xdr:colOff>
                    <xdr:row>41</xdr:row>
                    <xdr:rowOff>219075</xdr:rowOff>
                  </to>
                </anchor>
              </controlPr>
            </control>
          </mc:Choice>
        </mc:AlternateContent>
        <mc:AlternateContent xmlns:mc="http://schemas.openxmlformats.org/markup-compatibility/2006">
          <mc:Choice Requires="x14">
            <control shapeId="1373" r:id="rId119" name="Option Button 349">
              <controlPr defaultSize="0" autoFill="0" autoLine="0" autoPict="0">
                <anchor moveWithCells="1">
                  <from>
                    <xdr:col>14</xdr:col>
                    <xdr:colOff>295275</xdr:colOff>
                    <xdr:row>163</xdr:row>
                    <xdr:rowOff>38100</xdr:rowOff>
                  </from>
                  <to>
                    <xdr:col>14</xdr:col>
                    <xdr:colOff>552450</xdr:colOff>
                    <xdr:row>163</xdr:row>
                    <xdr:rowOff>266700</xdr:rowOff>
                  </to>
                </anchor>
              </controlPr>
            </control>
          </mc:Choice>
        </mc:AlternateContent>
        <mc:AlternateContent xmlns:mc="http://schemas.openxmlformats.org/markup-compatibility/2006">
          <mc:Choice Requires="x14">
            <control shapeId="1374" r:id="rId120" name="Option Button 350">
              <controlPr defaultSize="0" autoFill="0" autoLine="0" autoPict="0">
                <anchor moveWithCells="1">
                  <from>
                    <xdr:col>14</xdr:col>
                    <xdr:colOff>295275</xdr:colOff>
                    <xdr:row>164</xdr:row>
                    <xdr:rowOff>47625</xdr:rowOff>
                  </from>
                  <to>
                    <xdr:col>14</xdr:col>
                    <xdr:colOff>552450</xdr:colOff>
                    <xdr:row>164</xdr:row>
                    <xdr:rowOff>276225</xdr:rowOff>
                  </to>
                </anchor>
              </controlPr>
            </control>
          </mc:Choice>
        </mc:AlternateContent>
        <mc:AlternateContent xmlns:mc="http://schemas.openxmlformats.org/markup-compatibility/2006">
          <mc:Choice Requires="x14">
            <control shapeId="1375" r:id="rId121" name="Option Button 351">
              <controlPr defaultSize="0" autoFill="0" autoLine="0" autoPict="0">
                <anchor moveWithCells="1">
                  <from>
                    <xdr:col>14</xdr:col>
                    <xdr:colOff>295275</xdr:colOff>
                    <xdr:row>165</xdr:row>
                    <xdr:rowOff>47625</xdr:rowOff>
                  </from>
                  <to>
                    <xdr:col>14</xdr:col>
                    <xdr:colOff>552450</xdr:colOff>
                    <xdr:row>165</xdr:row>
                    <xdr:rowOff>295275</xdr:rowOff>
                  </to>
                </anchor>
              </controlPr>
            </control>
          </mc:Choice>
        </mc:AlternateContent>
        <mc:AlternateContent xmlns:mc="http://schemas.openxmlformats.org/markup-compatibility/2006">
          <mc:Choice Requires="x14">
            <control shapeId="1376" r:id="rId122" name="Option Button 352">
              <controlPr defaultSize="0" autoFill="0" autoLine="0" autoPict="0">
                <anchor moveWithCells="1">
                  <from>
                    <xdr:col>14</xdr:col>
                    <xdr:colOff>295275</xdr:colOff>
                    <xdr:row>166</xdr:row>
                    <xdr:rowOff>47625</xdr:rowOff>
                  </from>
                  <to>
                    <xdr:col>14</xdr:col>
                    <xdr:colOff>552450</xdr:colOff>
                    <xdr:row>166</xdr:row>
                    <xdr:rowOff>295275</xdr:rowOff>
                  </to>
                </anchor>
              </controlPr>
            </control>
          </mc:Choice>
        </mc:AlternateContent>
        <mc:AlternateContent xmlns:mc="http://schemas.openxmlformats.org/markup-compatibility/2006">
          <mc:Choice Requires="x14">
            <control shapeId="1377" r:id="rId123" name="Option Button 353">
              <controlPr defaultSize="0" autoFill="0" autoLine="0" autoPict="0">
                <anchor moveWithCells="1">
                  <from>
                    <xdr:col>14</xdr:col>
                    <xdr:colOff>295275</xdr:colOff>
                    <xdr:row>167</xdr:row>
                    <xdr:rowOff>47625</xdr:rowOff>
                  </from>
                  <to>
                    <xdr:col>14</xdr:col>
                    <xdr:colOff>552450</xdr:colOff>
                    <xdr:row>168</xdr:row>
                    <xdr:rowOff>0</xdr:rowOff>
                  </to>
                </anchor>
              </controlPr>
            </control>
          </mc:Choice>
        </mc:AlternateContent>
        <mc:AlternateContent xmlns:mc="http://schemas.openxmlformats.org/markup-compatibility/2006">
          <mc:Choice Requires="x14">
            <control shapeId="1378" r:id="rId124" name="Option Button 354">
              <controlPr defaultSize="0" autoFill="0" autoLine="0" autoPict="0">
                <anchor moveWithCells="1">
                  <from>
                    <xdr:col>12</xdr:col>
                    <xdr:colOff>257175</xdr:colOff>
                    <xdr:row>168</xdr:row>
                    <xdr:rowOff>104775</xdr:rowOff>
                  </from>
                  <to>
                    <xdr:col>12</xdr:col>
                    <xdr:colOff>514350</xdr:colOff>
                    <xdr:row>168</xdr:row>
                    <xdr:rowOff>352425</xdr:rowOff>
                  </to>
                </anchor>
              </controlPr>
            </control>
          </mc:Choice>
        </mc:AlternateContent>
        <mc:AlternateContent xmlns:mc="http://schemas.openxmlformats.org/markup-compatibility/2006">
          <mc:Choice Requires="x14">
            <control shapeId="1379" r:id="rId125" name="Group Box 355">
              <controlPr defaultSize="0" autoFill="0" autoPict="0">
                <anchor moveWithCells="1">
                  <from>
                    <xdr:col>5</xdr:col>
                    <xdr:colOff>676275</xdr:colOff>
                    <xdr:row>162</xdr:row>
                    <xdr:rowOff>590550</xdr:rowOff>
                  </from>
                  <to>
                    <xdr:col>16</xdr:col>
                    <xdr:colOff>28575</xdr:colOff>
                    <xdr:row>164</xdr:row>
                    <xdr:rowOff>0</xdr:rowOff>
                  </to>
                </anchor>
              </controlPr>
            </control>
          </mc:Choice>
        </mc:AlternateContent>
        <mc:AlternateContent xmlns:mc="http://schemas.openxmlformats.org/markup-compatibility/2006">
          <mc:Choice Requires="x14">
            <control shapeId="1380" r:id="rId126" name="Group Box 356">
              <controlPr defaultSize="0" autoFill="0" autoPict="0">
                <anchor moveWithCells="1">
                  <from>
                    <xdr:col>5</xdr:col>
                    <xdr:colOff>647700</xdr:colOff>
                    <xdr:row>163</xdr:row>
                    <xdr:rowOff>295275</xdr:rowOff>
                  </from>
                  <to>
                    <xdr:col>16</xdr:col>
                    <xdr:colOff>28575</xdr:colOff>
                    <xdr:row>165</xdr:row>
                    <xdr:rowOff>9525</xdr:rowOff>
                  </to>
                </anchor>
              </controlPr>
            </control>
          </mc:Choice>
        </mc:AlternateContent>
        <mc:AlternateContent xmlns:mc="http://schemas.openxmlformats.org/markup-compatibility/2006">
          <mc:Choice Requires="x14">
            <control shapeId="1381" r:id="rId127" name="Group Box 357">
              <controlPr defaultSize="0" autoFill="0" autoPict="0">
                <anchor moveWithCells="1">
                  <from>
                    <xdr:col>5</xdr:col>
                    <xdr:colOff>676275</xdr:colOff>
                    <xdr:row>165</xdr:row>
                    <xdr:rowOff>9525</xdr:rowOff>
                  </from>
                  <to>
                    <xdr:col>16</xdr:col>
                    <xdr:colOff>66675</xdr:colOff>
                    <xdr:row>165</xdr:row>
                    <xdr:rowOff>295275</xdr:rowOff>
                  </to>
                </anchor>
              </controlPr>
            </control>
          </mc:Choice>
        </mc:AlternateContent>
        <mc:AlternateContent xmlns:mc="http://schemas.openxmlformats.org/markup-compatibility/2006">
          <mc:Choice Requires="x14">
            <control shapeId="1382" r:id="rId128" name="Group Box 358">
              <controlPr defaultSize="0" autoFill="0" autoPict="0">
                <anchor moveWithCells="1">
                  <from>
                    <xdr:col>5</xdr:col>
                    <xdr:colOff>666750</xdr:colOff>
                    <xdr:row>166</xdr:row>
                    <xdr:rowOff>19050</xdr:rowOff>
                  </from>
                  <to>
                    <xdr:col>16</xdr:col>
                    <xdr:colOff>38100</xdr:colOff>
                    <xdr:row>167</xdr:row>
                    <xdr:rowOff>19050</xdr:rowOff>
                  </to>
                </anchor>
              </controlPr>
            </control>
          </mc:Choice>
        </mc:AlternateContent>
        <mc:AlternateContent xmlns:mc="http://schemas.openxmlformats.org/markup-compatibility/2006">
          <mc:Choice Requires="x14">
            <control shapeId="1383" r:id="rId129" name="Group Box 359">
              <controlPr defaultSize="0" autoFill="0" autoPict="0">
                <anchor moveWithCells="1">
                  <from>
                    <xdr:col>5</xdr:col>
                    <xdr:colOff>685800</xdr:colOff>
                    <xdr:row>167</xdr:row>
                    <xdr:rowOff>38100</xdr:rowOff>
                  </from>
                  <to>
                    <xdr:col>16</xdr:col>
                    <xdr:colOff>38100</xdr:colOff>
                    <xdr:row>168</xdr:row>
                    <xdr:rowOff>9525</xdr:rowOff>
                  </to>
                </anchor>
              </controlPr>
            </control>
          </mc:Choice>
        </mc:AlternateContent>
        <mc:AlternateContent xmlns:mc="http://schemas.openxmlformats.org/markup-compatibility/2006">
          <mc:Choice Requires="x14">
            <control shapeId="1384" r:id="rId130" name="Group Box 360">
              <controlPr defaultSize="0" autoFill="0" autoPict="0">
                <anchor moveWithCells="1">
                  <from>
                    <xdr:col>6</xdr:col>
                    <xdr:colOff>19050</xdr:colOff>
                    <xdr:row>168</xdr:row>
                    <xdr:rowOff>9525</xdr:rowOff>
                  </from>
                  <to>
                    <xdr:col>13</xdr:col>
                    <xdr:colOff>609600</xdr:colOff>
                    <xdr:row>169</xdr:row>
                    <xdr:rowOff>19050</xdr:rowOff>
                  </to>
                </anchor>
              </controlPr>
            </control>
          </mc:Choice>
        </mc:AlternateContent>
        <mc:AlternateContent xmlns:mc="http://schemas.openxmlformats.org/markup-compatibility/2006">
          <mc:Choice Requires="x14">
            <control shapeId="1385" r:id="rId131" name="Option Button 361">
              <controlPr defaultSize="0" autoFill="0" autoLine="0" autoPict="0">
                <anchor moveWithCells="1">
                  <from>
                    <xdr:col>2</xdr:col>
                    <xdr:colOff>114300</xdr:colOff>
                    <xdr:row>141</xdr:row>
                    <xdr:rowOff>76200</xdr:rowOff>
                  </from>
                  <to>
                    <xdr:col>2</xdr:col>
                    <xdr:colOff>371475</xdr:colOff>
                    <xdr:row>143</xdr:row>
                    <xdr:rowOff>9525</xdr:rowOff>
                  </to>
                </anchor>
              </controlPr>
            </control>
          </mc:Choice>
        </mc:AlternateContent>
        <mc:AlternateContent xmlns:mc="http://schemas.openxmlformats.org/markup-compatibility/2006">
          <mc:Choice Requires="x14">
            <control shapeId="1386" r:id="rId132" name="Option Button 362">
              <controlPr defaultSize="0" autoFill="0" autoLine="0" autoPict="0">
                <anchor moveWithCells="1">
                  <from>
                    <xdr:col>2</xdr:col>
                    <xdr:colOff>114300</xdr:colOff>
                    <xdr:row>142</xdr:row>
                    <xdr:rowOff>228600</xdr:rowOff>
                  </from>
                  <to>
                    <xdr:col>2</xdr:col>
                    <xdr:colOff>381000</xdr:colOff>
                    <xdr:row>144</xdr:row>
                    <xdr:rowOff>0</xdr:rowOff>
                  </to>
                </anchor>
              </controlPr>
            </control>
          </mc:Choice>
        </mc:AlternateContent>
        <mc:AlternateContent xmlns:mc="http://schemas.openxmlformats.org/markup-compatibility/2006">
          <mc:Choice Requires="x14">
            <control shapeId="1388" r:id="rId133" name="Group Box 364">
              <controlPr defaultSize="0" autoFill="0" autoPict="0">
                <anchor moveWithCells="1">
                  <from>
                    <xdr:col>2</xdr:col>
                    <xdr:colOff>19050</xdr:colOff>
                    <xdr:row>141</xdr:row>
                    <xdr:rowOff>47625</xdr:rowOff>
                  </from>
                  <to>
                    <xdr:col>2</xdr:col>
                    <xdr:colOff>457200</xdr:colOff>
                    <xdr:row>144</xdr:row>
                    <xdr:rowOff>57150</xdr:rowOff>
                  </to>
                </anchor>
              </controlPr>
            </control>
          </mc:Choice>
        </mc:AlternateContent>
        <mc:AlternateContent xmlns:mc="http://schemas.openxmlformats.org/markup-compatibility/2006">
          <mc:Choice Requires="x14">
            <control shapeId="1389" r:id="rId134" name="Group Box 365">
              <controlPr defaultSize="0" autoFill="0" autoPict="0">
                <anchor moveWithCells="1">
                  <from>
                    <xdr:col>5</xdr:col>
                    <xdr:colOff>390525</xdr:colOff>
                    <xdr:row>201</xdr:row>
                    <xdr:rowOff>0</xdr:rowOff>
                  </from>
                  <to>
                    <xdr:col>14</xdr:col>
                    <xdr:colOff>238125</xdr:colOff>
                    <xdr:row>205</xdr:row>
                    <xdr:rowOff>47625</xdr:rowOff>
                  </to>
                </anchor>
              </controlPr>
            </control>
          </mc:Choice>
        </mc:AlternateContent>
        <mc:AlternateContent xmlns:mc="http://schemas.openxmlformats.org/markup-compatibility/2006">
          <mc:Choice Requires="x14">
            <control shapeId="1390" r:id="rId135" name="Check Box 366">
              <controlPr defaultSize="0" autoFill="0" autoLine="0" autoPict="0">
                <anchor moveWithCells="1">
                  <from>
                    <xdr:col>2</xdr:col>
                    <xdr:colOff>95250</xdr:colOff>
                    <xdr:row>119</xdr:row>
                    <xdr:rowOff>0</xdr:rowOff>
                  </from>
                  <to>
                    <xdr:col>2</xdr:col>
                    <xdr:colOff>381000</xdr:colOff>
                    <xdr:row>119</xdr:row>
                    <xdr:rowOff>219075</xdr:rowOff>
                  </to>
                </anchor>
              </controlPr>
            </control>
          </mc:Choice>
        </mc:AlternateContent>
        <mc:AlternateContent xmlns:mc="http://schemas.openxmlformats.org/markup-compatibility/2006">
          <mc:Choice Requires="x14">
            <control shapeId="1391" r:id="rId136" name="Check Box 367">
              <controlPr defaultSize="0" autoFill="0" autoLine="0" autoPict="0">
                <anchor moveWithCells="1">
                  <from>
                    <xdr:col>2</xdr:col>
                    <xdr:colOff>95250</xdr:colOff>
                    <xdr:row>188</xdr:row>
                    <xdr:rowOff>38100</xdr:rowOff>
                  </from>
                  <to>
                    <xdr:col>2</xdr:col>
                    <xdr:colOff>381000</xdr:colOff>
                    <xdr:row>189</xdr:row>
                    <xdr:rowOff>209550</xdr:rowOff>
                  </to>
                </anchor>
              </controlPr>
            </control>
          </mc:Choice>
        </mc:AlternateContent>
        <mc:AlternateContent xmlns:mc="http://schemas.openxmlformats.org/markup-compatibility/2006">
          <mc:Choice Requires="x14">
            <control shapeId="1392" r:id="rId137" name="Option Button 368">
              <controlPr defaultSize="0" autoFill="0" autoLine="0" autoPict="0">
                <anchor moveWithCells="1">
                  <from>
                    <xdr:col>2</xdr:col>
                    <xdr:colOff>95250</xdr:colOff>
                    <xdr:row>266</xdr:row>
                    <xdr:rowOff>0</xdr:rowOff>
                  </from>
                  <to>
                    <xdr:col>2</xdr:col>
                    <xdr:colOff>352425</xdr:colOff>
                    <xdr:row>267</xdr:row>
                    <xdr:rowOff>9525</xdr:rowOff>
                  </to>
                </anchor>
              </controlPr>
            </control>
          </mc:Choice>
        </mc:AlternateContent>
        <mc:AlternateContent xmlns:mc="http://schemas.openxmlformats.org/markup-compatibility/2006">
          <mc:Choice Requires="x14">
            <control shapeId="1393" r:id="rId138" name="Group Box 369">
              <controlPr defaultSize="0" autoFill="0" autoPict="0">
                <anchor moveWithCells="1">
                  <from>
                    <xdr:col>2</xdr:col>
                    <xdr:colOff>9525</xdr:colOff>
                    <xdr:row>265</xdr:row>
                    <xdr:rowOff>28575</xdr:rowOff>
                  </from>
                  <to>
                    <xdr:col>2</xdr:col>
                    <xdr:colOff>457200</xdr:colOff>
                    <xdr:row>271</xdr:row>
                    <xdr:rowOff>47625</xdr:rowOff>
                  </to>
                </anchor>
              </controlPr>
            </control>
          </mc:Choice>
        </mc:AlternateContent>
        <mc:AlternateContent xmlns:mc="http://schemas.openxmlformats.org/markup-compatibility/2006">
          <mc:Choice Requires="x14">
            <control shapeId="1394" r:id="rId139" name="Option Button 370">
              <controlPr defaultSize="0" autoFill="0" autoLine="0" autoPict="0">
                <anchor moveWithCells="1">
                  <from>
                    <xdr:col>2</xdr:col>
                    <xdr:colOff>95250</xdr:colOff>
                    <xdr:row>267</xdr:row>
                    <xdr:rowOff>0</xdr:rowOff>
                  </from>
                  <to>
                    <xdr:col>2</xdr:col>
                    <xdr:colOff>352425</xdr:colOff>
                    <xdr:row>268</xdr:row>
                    <xdr:rowOff>9525</xdr:rowOff>
                  </to>
                </anchor>
              </controlPr>
            </control>
          </mc:Choice>
        </mc:AlternateContent>
        <mc:AlternateContent xmlns:mc="http://schemas.openxmlformats.org/markup-compatibility/2006">
          <mc:Choice Requires="x14">
            <control shapeId="1401" r:id="rId140" name="Option Button 377">
              <controlPr defaultSize="0" autoFill="0" autoLine="0" autoPict="0">
                <anchor moveWithCells="1">
                  <from>
                    <xdr:col>2</xdr:col>
                    <xdr:colOff>95250</xdr:colOff>
                    <xdr:row>268</xdr:row>
                    <xdr:rowOff>0</xdr:rowOff>
                  </from>
                  <to>
                    <xdr:col>2</xdr:col>
                    <xdr:colOff>352425</xdr:colOff>
                    <xdr:row>269</xdr:row>
                    <xdr:rowOff>9525</xdr:rowOff>
                  </to>
                </anchor>
              </controlPr>
            </control>
          </mc:Choice>
        </mc:AlternateContent>
        <mc:AlternateContent xmlns:mc="http://schemas.openxmlformats.org/markup-compatibility/2006">
          <mc:Choice Requires="x14">
            <control shapeId="1403" r:id="rId141" name="Option Button 379">
              <controlPr defaultSize="0" autoFill="0" autoLine="0" autoPict="0">
                <anchor moveWithCells="1">
                  <from>
                    <xdr:col>2</xdr:col>
                    <xdr:colOff>95250</xdr:colOff>
                    <xdr:row>269</xdr:row>
                    <xdr:rowOff>0</xdr:rowOff>
                  </from>
                  <to>
                    <xdr:col>2</xdr:col>
                    <xdr:colOff>352425</xdr:colOff>
                    <xdr:row>270</xdr:row>
                    <xdr:rowOff>9525</xdr:rowOff>
                  </to>
                </anchor>
              </controlPr>
            </control>
          </mc:Choice>
        </mc:AlternateContent>
        <mc:AlternateContent xmlns:mc="http://schemas.openxmlformats.org/markup-compatibility/2006">
          <mc:Choice Requires="x14">
            <control shapeId="1406" r:id="rId142" name="Option Button 382">
              <controlPr defaultSize="0" autoFill="0" autoLine="0" autoPict="0">
                <anchor moveWithCells="1">
                  <from>
                    <xdr:col>2</xdr:col>
                    <xdr:colOff>95250</xdr:colOff>
                    <xdr:row>270</xdr:row>
                    <xdr:rowOff>0</xdr:rowOff>
                  </from>
                  <to>
                    <xdr:col>2</xdr:col>
                    <xdr:colOff>352425</xdr:colOff>
                    <xdr:row>270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T10"/>
  <sheetViews>
    <sheetView zoomScaleNormal="100" workbookViewId="0">
      <pane xSplit="4" ySplit="5" topLeftCell="E6" activePane="bottomRight" state="frozen"/>
      <selection activeCell="DJ7" sqref="DJ7"/>
      <selection pane="topRight" activeCell="DJ7" sqref="DJ7"/>
      <selection pane="bottomLeft" activeCell="DJ7" sqref="DJ7"/>
      <selection pane="bottomRight" activeCell="A2" sqref="A2"/>
    </sheetView>
  </sheetViews>
  <sheetFormatPr defaultRowHeight="16.5" x14ac:dyDescent="0.4"/>
  <cols>
    <col min="1" max="2" width="4.625" style="163" customWidth="1"/>
    <col min="3" max="4" width="8.625" style="150" customWidth="1"/>
    <col min="5" max="12" width="8.625" style="149" customWidth="1"/>
    <col min="13" max="17" width="8.625" style="150" customWidth="1"/>
    <col min="18" max="26" width="8.625" style="163" customWidth="1"/>
    <col min="27" max="34" width="8.625" style="150" customWidth="1"/>
    <col min="35" max="37" width="8.625" style="163" customWidth="1"/>
    <col min="38" max="40" width="8.625" style="151" customWidth="1"/>
    <col min="41" max="43" width="8.625" style="163" customWidth="1"/>
    <col min="44" max="52" width="8.625" style="150" customWidth="1"/>
    <col min="53" max="58" width="8.625" style="163" customWidth="1"/>
    <col min="59" max="60" width="8.625" style="150" customWidth="1"/>
    <col min="61" max="68" width="8.625" style="149" customWidth="1"/>
    <col min="69" max="76" width="8.625" style="151" customWidth="1"/>
    <col min="77" max="84" width="8.625" style="149" customWidth="1"/>
    <col min="85" max="92" width="8.625" style="151" customWidth="1"/>
    <col min="93" max="100" width="8.625" style="149" customWidth="1"/>
    <col min="101" max="106" width="8.625" style="151" customWidth="1"/>
    <col min="107" max="113" width="8.625" style="163" customWidth="1"/>
    <col min="114" max="114" width="8.625" style="192" customWidth="1"/>
    <col min="115" max="120" width="8.625" style="150" customWidth="1"/>
    <col min="121" max="125" width="8.625" style="163" customWidth="1"/>
    <col min="126" max="129" width="8.625" style="150" customWidth="1"/>
    <col min="130" max="130" width="8.625" style="149" customWidth="1"/>
    <col min="131" max="136" width="8.625" style="150" customWidth="1"/>
    <col min="137" max="143" width="8.625" style="163" customWidth="1"/>
    <col min="144" max="149" width="8.625" style="150" customWidth="1"/>
    <col min="150" max="150" width="8.625" style="149" customWidth="1"/>
    <col min="151" max="16384" width="9" style="163"/>
  </cols>
  <sheetData>
    <row r="1" spans="1:150" s="169" customFormat="1" ht="20.100000000000001" customHeight="1" x14ac:dyDescent="0.4">
      <c r="A1" s="169" t="s">
        <v>88</v>
      </c>
      <c r="C1" s="170" t="s">
        <v>103</v>
      </c>
      <c r="D1" s="170" t="s">
        <v>103</v>
      </c>
      <c r="E1" s="169" t="s">
        <v>104</v>
      </c>
      <c r="F1" s="169" t="s">
        <v>104</v>
      </c>
      <c r="G1" s="169" t="s">
        <v>104</v>
      </c>
      <c r="H1" s="169" t="s">
        <v>104</v>
      </c>
      <c r="I1" s="169" t="s">
        <v>104</v>
      </c>
      <c r="J1" s="169" t="s">
        <v>104</v>
      </c>
      <c r="K1" s="169" t="s">
        <v>104</v>
      </c>
      <c r="L1" s="171" t="s">
        <v>104</v>
      </c>
      <c r="M1" s="170" t="s">
        <v>107</v>
      </c>
      <c r="N1" s="170" t="s">
        <v>107</v>
      </c>
      <c r="O1" s="170" t="s">
        <v>107</v>
      </c>
      <c r="P1" s="170" t="s">
        <v>107</v>
      </c>
      <c r="Q1" s="172" t="s">
        <v>107</v>
      </c>
      <c r="R1" s="169" t="s">
        <v>111</v>
      </c>
      <c r="S1" s="169" t="s">
        <v>111</v>
      </c>
      <c r="T1" s="169" t="s">
        <v>111</v>
      </c>
      <c r="U1" s="169" t="s">
        <v>111</v>
      </c>
      <c r="V1" s="169" t="s">
        <v>111</v>
      </c>
      <c r="W1" s="169" t="s">
        <v>111</v>
      </c>
      <c r="X1" s="169" t="s">
        <v>111</v>
      </c>
      <c r="Y1" s="169" t="s">
        <v>111</v>
      </c>
      <c r="Z1" s="171" t="s">
        <v>111</v>
      </c>
      <c r="AA1" s="170" t="s">
        <v>121</v>
      </c>
      <c r="AB1" s="170" t="s">
        <v>121</v>
      </c>
      <c r="AC1" s="170" t="s">
        <v>121</v>
      </c>
      <c r="AD1" s="170" t="s">
        <v>121</v>
      </c>
      <c r="AE1" s="170" t="s">
        <v>121</v>
      </c>
      <c r="AF1" s="170" t="s">
        <v>121</v>
      </c>
      <c r="AG1" s="170" t="s">
        <v>121</v>
      </c>
      <c r="AH1" s="172" t="s">
        <v>121</v>
      </c>
      <c r="AI1" s="169" t="s">
        <v>126</v>
      </c>
      <c r="AJ1" s="171" t="s">
        <v>126</v>
      </c>
      <c r="AK1" s="171" t="s">
        <v>126</v>
      </c>
      <c r="AL1" s="173" t="s">
        <v>126</v>
      </c>
      <c r="AM1" s="174" t="s">
        <v>126</v>
      </c>
      <c r="AN1" s="174" t="s">
        <v>126</v>
      </c>
      <c r="AO1" s="169" t="s">
        <v>126</v>
      </c>
      <c r="AP1" s="171" t="s">
        <v>126</v>
      </c>
      <c r="AQ1" s="171" t="s">
        <v>126</v>
      </c>
      <c r="AR1" s="170" t="s">
        <v>132</v>
      </c>
      <c r="AS1" s="170" t="s">
        <v>132</v>
      </c>
      <c r="AT1" s="170" t="s">
        <v>132</v>
      </c>
      <c r="AU1" s="170" t="s">
        <v>132</v>
      </c>
      <c r="AV1" s="170" t="s">
        <v>132</v>
      </c>
      <c r="AW1" s="170" t="s">
        <v>132</v>
      </c>
      <c r="AX1" s="170" t="s">
        <v>132</v>
      </c>
      <c r="AY1" s="170" t="s">
        <v>132</v>
      </c>
      <c r="AZ1" s="172" t="s">
        <v>132</v>
      </c>
      <c r="BA1" s="169" t="s">
        <v>337</v>
      </c>
      <c r="BB1" s="169" t="s">
        <v>337</v>
      </c>
      <c r="BC1" s="169" t="s">
        <v>337</v>
      </c>
      <c r="BD1" s="169" t="s">
        <v>337</v>
      </c>
      <c r="BE1" s="169" t="s">
        <v>337</v>
      </c>
      <c r="BF1" s="171" t="s">
        <v>337</v>
      </c>
      <c r="BG1" s="170" t="s">
        <v>251</v>
      </c>
      <c r="BH1" s="170" t="s">
        <v>251</v>
      </c>
      <c r="BI1" s="171" t="s">
        <v>220</v>
      </c>
      <c r="BJ1" s="171" t="s">
        <v>220</v>
      </c>
      <c r="BK1" s="171" t="s">
        <v>220</v>
      </c>
      <c r="BL1" s="171" t="s">
        <v>220</v>
      </c>
      <c r="BM1" s="171" t="s">
        <v>220</v>
      </c>
      <c r="BN1" s="171" t="s">
        <v>220</v>
      </c>
      <c r="BO1" s="171" t="s">
        <v>220</v>
      </c>
      <c r="BP1" s="171" t="s">
        <v>220</v>
      </c>
      <c r="BQ1" s="174" t="s">
        <v>220</v>
      </c>
      <c r="BR1" s="174" t="s">
        <v>220</v>
      </c>
      <c r="BS1" s="174" t="s">
        <v>220</v>
      </c>
      <c r="BT1" s="174" t="s">
        <v>220</v>
      </c>
      <c r="BU1" s="174" t="s">
        <v>220</v>
      </c>
      <c r="BV1" s="174" t="s">
        <v>220</v>
      </c>
      <c r="BW1" s="174" t="s">
        <v>220</v>
      </c>
      <c r="BX1" s="174" t="s">
        <v>220</v>
      </c>
      <c r="BY1" s="171" t="s">
        <v>220</v>
      </c>
      <c r="BZ1" s="171" t="s">
        <v>220</v>
      </c>
      <c r="CA1" s="171" t="s">
        <v>220</v>
      </c>
      <c r="CB1" s="171" t="s">
        <v>220</v>
      </c>
      <c r="CC1" s="171" t="s">
        <v>220</v>
      </c>
      <c r="CD1" s="171" t="s">
        <v>220</v>
      </c>
      <c r="CE1" s="171" t="s">
        <v>220</v>
      </c>
      <c r="CF1" s="171" t="s">
        <v>220</v>
      </c>
      <c r="CG1" s="174" t="s">
        <v>220</v>
      </c>
      <c r="CH1" s="174" t="s">
        <v>220</v>
      </c>
      <c r="CI1" s="174" t="s">
        <v>220</v>
      </c>
      <c r="CJ1" s="174" t="s">
        <v>220</v>
      </c>
      <c r="CK1" s="174" t="s">
        <v>220</v>
      </c>
      <c r="CL1" s="174" t="s">
        <v>220</v>
      </c>
      <c r="CM1" s="174" t="s">
        <v>220</v>
      </c>
      <c r="CN1" s="174" t="s">
        <v>220</v>
      </c>
      <c r="CO1" s="171" t="s">
        <v>220</v>
      </c>
      <c r="CP1" s="171" t="s">
        <v>220</v>
      </c>
      <c r="CQ1" s="171" t="s">
        <v>220</v>
      </c>
      <c r="CR1" s="171" t="s">
        <v>220</v>
      </c>
      <c r="CS1" s="171" t="s">
        <v>220</v>
      </c>
      <c r="CT1" s="171" t="s">
        <v>220</v>
      </c>
      <c r="CU1" s="171" t="s">
        <v>220</v>
      </c>
      <c r="CV1" s="171" t="s">
        <v>220</v>
      </c>
      <c r="CW1" s="174" t="s">
        <v>220</v>
      </c>
      <c r="CX1" s="174" t="s">
        <v>220</v>
      </c>
      <c r="CY1" s="174" t="s">
        <v>220</v>
      </c>
      <c r="CZ1" s="174" t="s">
        <v>220</v>
      </c>
      <c r="DA1" s="174" t="s">
        <v>220</v>
      </c>
      <c r="DB1" s="174" t="s">
        <v>220</v>
      </c>
      <c r="DC1" s="169" t="s">
        <v>141</v>
      </c>
      <c r="DD1" s="169" t="s">
        <v>141</v>
      </c>
      <c r="DE1" s="169" t="s">
        <v>141</v>
      </c>
      <c r="DF1" s="169" t="s">
        <v>141</v>
      </c>
      <c r="DG1" s="169" t="s">
        <v>141</v>
      </c>
      <c r="DH1" s="169" t="s">
        <v>141</v>
      </c>
      <c r="DI1" s="171" t="s">
        <v>141</v>
      </c>
      <c r="DJ1" s="192" t="s">
        <v>141</v>
      </c>
      <c r="DK1" s="170" t="s">
        <v>142</v>
      </c>
      <c r="DL1" s="170" t="s">
        <v>142</v>
      </c>
      <c r="DM1" s="170" t="s">
        <v>142</v>
      </c>
      <c r="DN1" s="170" t="s">
        <v>142</v>
      </c>
      <c r="DO1" s="170" t="s">
        <v>142</v>
      </c>
      <c r="DP1" s="170" t="s">
        <v>142</v>
      </c>
      <c r="DQ1" s="169" t="s">
        <v>164</v>
      </c>
      <c r="DR1" s="169" t="s">
        <v>164</v>
      </c>
      <c r="DS1" s="169" t="s">
        <v>164</v>
      </c>
      <c r="DT1" s="169" t="s">
        <v>164</v>
      </c>
      <c r="DU1" s="171" t="s">
        <v>164</v>
      </c>
      <c r="DV1" s="170" t="s">
        <v>147</v>
      </c>
      <c r="DW1" s="170" t="s">
        <v>147</v>
      </c>
      <c r="DX1" s="170" t="s">
        <v>147</v>
      </c>
      <c r="DY1" s="170" t="s">
        <v>147</v>
      </c>
      <c r="DZ1" s="169" t="s">
        <v>152</v>
      </c>
      <c r="EA1" s="170" t="s">
        <v>158</v>
      </c>
      <c r="EB1" s="170" t="s">
        <v>158</v>
      </c>
      <c r="EC1" s="170" t="s">
        <v>158</v>
      </c>
      <c r="ED1" s="170" t="s">
        <v>158</v>
      </c>
      <c r="EE1" s="170" t="s">
        <v>158</v>
      </c>
      <c r="EF1" s="170" t="s">
        <v>158</v>
      </c>
      <c r="EG1" s="169" t="s">
        <v>159</v>
      </c>
      <c r="EH1" s="169" t="s">
        <v>159</v>
      </c>
      <c r="EI1" s="169" t="s">
        <v>159</v>
      </c>
      <c r="EJ1" s="169" t="s">
        <v>159</v>
      </c>
      <c r="EK1" s="169" t="s">
        <v>159</v>
      </c>
      <c r="EL1" s="169" t="s">
        <v>159</v>
      </c>
      <c r="EM1" s="169" t="s">
        <v>159</v>
      </c>
      <c r="EN1" s="170" t="s">
        <v>166</v>
      </c>
      <c r="EO1" s="170" t="s">
        <v>166</v>
      </c>
      <c r="EP1" s="170" t="s">
        <v>166</v>
      </c>
      <c r="EQ1" s="170" t="s">
        <v>166</v>
      </c>
      <c r="ER1" s="170" t="s">
        <v>166</v>
      </c>
      <c r="ES1" s="172" t="s">
        <v>166</v>
      </c>
      <c r="ET1" s="169" t="s">
        <v>339</v>
      </c>
    </row>
    <row r="2" spans="1:150" s="175" customFormat="1" ht="110.1" customHeight="1" x14ac:dyDescent="0.4">
      <c r="C2" s="176" t="s">
        <v>321</v>
      </c>
      <c r="D2" s="176" t="s">
        <v>321</v>
      </c>
      <c r="E2" s="175" t="s">
        <v>249</v>
      </c>
      <c r="F2" s="175" t="s">
        <v>249</v>
      </c>
      <c r="G2" s="175" t="s">
        <v>249</v>
      </c>
      <c r="H2" s="175" t="s">
        <v>249</v>
      </c>
      <c r="I2" s="175" t="s">
        <v>249</v>
      </c>
      <c r="J2" s="175" t="s">
        <v>249</v>
      </c>
      <c r="K2" s="175" t="s">
        <v>249</v>
      </c>
      <c r="L2" s="175" t="s">
        <v>249</v>
      </c>
      <c r="M2" s="176" t="s">
        <v>161</v>
      </c>
      <c r="N2" s="176" t="s">
        <v>161</v>
      </c>
      <c r="O2" s="176" t="s">
        <v>161</v>
      </c>
      <c r="P2" s="176" t="s">
        <v>161</v>
      </c>
      <c r="Q2" s="176" t="s">
        <v>161</v>
      </c>
      <c r="R2" s="175" t="s">
        <v>250</v>
      </c>
      <c r="S2" s="175" t="s">
        <v>250</v>
      </c>
      <c r="T2" s="175" t="s">
        <v>250</v>
      </c>
      <c r="U2" s="175" t="s">
        <v>250</v>
      </c>
      <c r="V2" s="175" t="s">
        <v>250</v>
      </c>
      <c r="W2" s="175" t="s">
        <v>250</v>
      </c>
      <c r="X2" s="175" t="s">
        <v>250</v>
      </c>
      <c r="Y2" s="175" t="s">
        <v>250</v>
      </c>
      <c r="Z2" s="175" t="s">
        <v>250</v>
      </c>
      <c r="AA2" s="176" t="s">
        <v>243</v>
      </c>
      <c r="AB2" s="176" t="s">
        <v>243</v>
      </c>
      <c r="AC2" s="176" t="s">
        <v>243</v>
      </c>
      <c r="AD2" s="176" t="s">
        <v>243</v>
      </c>
      <c r="AE2" s="176" t="s">
        <v>243</v>
      </c>
      <c r="AF2" s="176" t="s">
        <v>243</v>
      </c>
      <c r="AG2" s="176" t="s">
        <v>243</v>
      </c>
      <c r="AH2" s="176" t="s">
        <v>243</v>
      </c>
      <c r="AI2" s="175" t="s">
        <v>122</v>
      </c>
      <c r="AJ2" s="175" t="s">
        <v>122</v>
      </c>
      <c r="AK2" s="175" t="s">
        <v>122</v>
      </c>
      <c r="AL2" s="177" t="s">
        <v>122</v>
      </c>
      <c r="AM2" s="177" t="s">
        <v>122</v>
      </c>
      <c r="AN2" s="177" t="s">
        <v>122</v>
      </c>
      <c r="AO2" s="175" t="s">
        <v>122</v>
      </c>
      <c r="AP2" s="175" t="s">
        <v>122</v>
      </c>
      <c r="AQ2" s="175" t="s">
        <v>122</v>
      </c>
      <c r="AR2" s="176" t="s">
        <v>270</v>
      </c>
      <c r="AS2" s="176" t="s">
        <v>270</v>
      </c>
      <c r="AT2" s="176" t="s">
        <v>270</v>
      </c>
      <c r="AU2" s="176" t="s">
        <v>270</v>
      </c>
      <c r="AV2" s="176" t="s">
        <v>270</v>
      </c>
      <c r="AW2" s="176" t="s">
        <v>270</v>
      </c>
      <c r="AX2" s="176" t="s">
        <v>270</v>
      </c>
      <c r="AY2" s="176" t="s">
        <v>270</v>
      </c>
      <c r="AZ2" s="176" t="s">
        <v>270</v>
      </c>
      <c r="BA2" s="175" t="s">
        <v>269</v>
      </c>
      <c r="BB2" s="175" t="s">
        <v>269</v>
      </c>
      <c r="BC2" s="175" t="s">
        <v>269</v>
      </c>
      <c r="BD2" s="175" t="s">
        <v>269</v>
      </c>
      <c r="BE2" s="175" t="s">
        <v>269</v>
      </c>
      <c r="BF2" s="175" t="s">
        <v>269</v>
      </c>
      <c r="BG2" s="176" t="s">
        <v>268</v>
      </c>
      <c r="BH2" s="176" t="s">
        <v>268</v>
      </c>
      <c r="BI2" s="175" t="s">
        <v>163</v>
      </c>
      <c r="BJ2" s="175" t="s">
        <v>163</v>
      </c>
      <c r="BK2" s="175" t="s">
        <v>163</v>
      </c>
      <c r="BL2" s="175" t="s">
        <v>163</v>
      </c>
      <c r="BM2" s="175" t="s">
        <v>163</v>
      </c>
      <c r="BN2" s="175" t="s">
        <v>163</v>
      </c>
      <c r="BO2" s="175" t="s">
        <v>163</v>
      </c>
      <c r="BP2" s="175" t="s">
        <v>163</v>
      </c>
      <c r="BQ2" s="177" t="s">
        <v>163</v>
      </c>
      <c r="BR2" s="177" t="s">
        <v>163</v>
      </c>
      <c r="BS2" s="177" t="s">
        <v>163</v>
      </c>
      <c r="BT2" s="177" t="s">
        <v>163</v>
      </c>
      <c r="BU2" s="177" t="s">
        <v>163</v>
      </c>
      <c r="BV2" s="177" t="s">
        <v>163</v>
      </c>
      <c r="BW2" s="177" t="s">
        <v>163</v>
      </c>
      <c r="BX2" s="177" t="s">
        <v>163</v>
      </c>
      <c r="BY2" s="175" t="s">
        <v>163</v>
      </c>
      <c r="BZ2" s="175" t="s">
        <v>163</v>
      </c>
      <c r="CA2" s="175" t="s">
        <v>163</v>
      </c>
      <c r="CB2" s="175" t="s">
        <v>163</v>
      </c>
      <c r="CC2" s="175" t="s">
        <v>163</v>
      </c>
      <c r="CD2" s="175" t="s">
        <v>163</v>
      </c>
      <c r="CE2" s="175" t="s">
        <v>163</v>
      </c>
      <c r="CF2" s="175" t="s">
        <v>163</v>
      </c>
      <c r="CG2" s="177" t="s">
        <v>163</v>
      </c>
      <c r="CH2" s="177" t="s">
        <v>163</v>
      </c>
      <c r="CI2" s="177" t="s">
        <v>163</v>
      </c>
      <c r="CJ2" s="177" t="s">
        <v>163</v>
      </c>
      <c r="CK2" s="177" t="s">
        <v>163</v>
      </c>
      <c r="CL2" s="177" t="s">
        <v>163</v>
      </c>
      <c r="CM2" s="177" t="s">
        <v>163</v>
      </c>
      <c r="CN2" s="177" t="s">
        <v>163</v>
      </c>
      <c r="CO2" s="175" t="s">
        <v>163</v>
      </c>
      <c r="CP2" s="175" t="s">
        <v>163</v>
      </c>
      <c r="CQ2" s="175" t="s">
        <v>163</v>
      </c>
      <c r="CR2" s="175" t="s">
        <v>163</v>
      </c>
      <c r="CS2" s="175" t="s">
        <v>163</v>
      </c>
      <c r="CT2" s="175" t="s">
        <v>163</v>
      </c>
      <c r="CU2" s="175" t="s">
        <v>163</v>
      </c>
      <c r="CV2" s="175" t="s">
        <v>163</v>
      </c>
      <c r="CW2" s="177" t="s">
        <v>163</v>
      </c>
      <c r="CX2" s="177" t="s">
        <v>163</v>
      </c>
      <c r="CY2" s="177" t="s">
        <v>163</v>
      </c>
      <c r="CZ2" s="177" t="s">
        <v>163</v>
      </c>
      <c r="DA2" s="177" t="s">
        <v>163</v>
      </c>
      <c r="DB2" s="177" t="s">
        <v>163</v>
      </c>
      <c r="DC2" s="175" t="s">
        <v>136</v>
      </c>
      <c r="DD2" s="175" t="s">
        <v>136</v>
      </c>
      <c r="DE2" s="175" t="s">
        <v>136</v>
      </c>
      <c r="DF2" s="175" t="s">
        <v>136</v>
      </c>
      <c r="DG2" s="175" t="s">
        <v>136</v>
      </c>
      <c r="DH2" s="175" t="s">
        <v>136</v>
      </c>
      <c r="DI2" s="175" t="s">
        <v>136</v>
      </c>
      <c r="DJ2" s="171" t="s">
        <v>136</v>
      </c>
      <c r="DK2" s="176" t="s">
        <v>136</v>
      </c>
      <c r="DL2" s="176" t="s">
        <v>136</v>
      </c>
      <c r="DM2" s="176" t="s">
        <v>136</v>
      </c>
      <c r="DN2" s="176" t="s">
        <v>136</v>
      </c>
      <c r="DO2" s="176" t="s">
        <v>136</v>
      </c>
      <c r="DP2" s="176" t="s">
        <v>136</v>
      </c>
      <c r="DQ2" s="175" t="s">
        <v>266</v>
      </c>
      <c r="DR2" s="175" t="s">
        <v>266</v>
      </c>
      <c r="DS2" s="175" t="s">
        <v>266</v>
      </c>
      <c r="DT2" s="175" t="s">
        <v>266</v>
      </c>
      <c r="DU2" s="175" t="s">
        <v>266</v>
      </c>
      <c r="DV2" s="176" t="s">
        <v>264</v>
      </c>
      <c r="DW2" s="176" t="s">
        <v>264</v>
      </c>
      <c r="DX2" s="176" t="s">
        <v>264</v>
      </c>
      <c r="DY2" s="176" t="s">
        <v>264</v>
      </c>
      <c r="DZ2" s="175" t="s">
        <v>165</v>
      </c>
      <c r="EA2" s="176" t="s">
        <v>265</v>
      </c>
      <c r="EB2" s="176" t="s">
        <v>265</v>
      </c>
      <c r="EC2" s="176" t="s">
        <v>265</v>
      </c>
      <c r="ED2" s="176" t="s">
        <v>265</v>
      </c>
      <c r="EE2" s="176" t="s">
        <v>265</v>
      </c>
      <c r="EF2" s="176" t="s">
        <v>265</v>
      </c>
      <c r="EG2" s="175" t="s">
        <v>261</v>
      </c>
      <c r="EH2" s="175" t="s">
        <v>261</v>
      </c>
      <c r="EI2" s="175" t="s">
        <v>261</v>
      </c>
      <c r="EJ2" s="175" t="s">
        <v>261</v>
      </c>
      <c r="EK2" s="175" t="s">
        <v>261</v>
      </c>
      <c r="EL2" s="175" t="s">
        <v>261</v>
      </c>
      <c r="EM2" s="175" t="s">
        <v>261</v>
      </c>
      <c r="EN2" s="176" t="s">
        <v>260</v>
      </c>
      <c r="EO2" s="176" t="s">
        <v>260</v>
      </c>
      <c r="EP2" s="176" t="s">
        <v>260</v>
      </c>
      <c r="EQ2" s="176" t="s">
        <v>260</v>
      </c>
      <c r="ER2" s="176" t="s">
        <v>260</v>
      </c>
      <c r="ES2" s="176" t="s">
        <v>260</v>
      </c>
      <c r="ET2" s="175" t="s">
        <v>167</v>
      </c>
    </row>
    <row r="3" spans="1:150" s="178" customFormat="1" ht="30" customHeight="1" x14ac:dyDescent="0.4">
      <c r="C3" s="179" t="s">
        <v>320</v>
      </c>
      <c r="D3" s="179" t="s">
        <v>320</v>
      </c>
      <c r="E3" s="178" t="s">
        <v>254</v>
      </c>
      <c r="F3" s="178" t="s">
        <v>254</v>
      </c>
      <c r="G3" s="178" t="s">
        <v>254</v>
      </c>
      <c r="H3" s="178" t="s">
        <v>254</v>
      </c>
      <c r="I3" s="178" t="s">
        <v>254</v>
      </c>
      <c r="J3" s="178" t="s">
        <v>254</v>
      </c>
      <c r="K3" s="178" t="s">
        <v>254</v>
      </c>
      <c r="L3" s="178" t="s">
        <v>259</v>
      </c>
      <c r="M3" s="179" t="s">
        <v>255</v>
      </c>
      <c r="N3" s="179" t="s">
        <v>255</v>
      </c>
      <c r="O3" s="179" t="s">
        <v>255</v>
      </c>
      <c r="P3" s="179" t="s">
        <v>255</v>
      </c>
      <c r="Q3" s="179" t="s">
        <v>258</v>
      </c>
      <c r="R3" s="178" t="s">
        <v>255</v>
      </c>
      <c r="S3" s="178" t="s">
        <v>255</v>
      </c>
      <c r="T3" s="178" t="s">
        <v>255</v>
      </c>
      <c r="U3" s="178" t="s">
        <v>255</v>
      </c>
      <c r="V3" s="178" t="s">
        <v>255</v>
      </c>
      <c r="W3" s="178" t="s">
        <v>255</v>
      </c>
      <c r="X3" s="178" t="s">
        <v>255</v>
      </c>
      <c r="Y3" s="178" t="s">
        <v>255</v>
      </c>
      <c r="Z3" s="178" t="s">
        <v>258</v>
      </c>
      <c r="AA3" s="179" t="s">
        <v>255</v>
      </c>
      <c r="AB3" s="179" t="s">
        <v>255</v>
      </c>
      <c r="AC3" s="179" t="s">
        <v>255</v>
      </c>
      <c r="AD3" s="179" t="s">
        <v>255</v>
      </c>
      <c r="AE3" s="179" t="s">
        <v>255</v>
      </c>
      <c r="AF3" s="179" t="s">
        <v>255</v>
      </c>
      <c r="AG3" s="179" t="s">
        <v>255</v>
      </c>
      <c r="AH3" s="179" t="s">
        <v>258</v>
      </c>
      <c r="AI3" s="178" t="s">
        <v>319</v>
      </c>
      <c r="AJ3" s="178" t="s">
        <v>322</v>
      </c>
      <c r="AK3" s="178" t="s">
        <v>322</v>
      </c>
      <c r="AL3" s="180" t="s">
        <v>319</v>
      </c>
      <c r="AM3" s="180" t="s">
        <v>322</v>
      </c>
      <c r="AN3" s="180" t="s">
        <v>322</v>
      </c>
      <c r="AO3" s="178" t="s">
        <v>319</v>
      </c>
      <c r="AP3" s="178" t="s">
        <v>322</v>
      </c>
      <c r="AQ3" s="178" t="s">
        <v>322</v>
      </c>
      <c r="AR3" s="179" t="s">
        <v>255</v>
      </c>
      <c r="AS3" s="179" t="s">
        <v>255</v>
      </c>
      <c r="AT3" s="179" t="s">
        <v>255</v>
      </c>
      <c r="AU3" s="179" t="s">
        <v>255</v>
      </c>
      <c r="AV3" s="179" t="s">
        <v>255</v>
      </c>
      <c r="AW3" s="179" t="s">
        <v>255</v>
      </c>
      <c r="AX3" s="179" t="s">
        <v>255</v>
      </c>
      <c r="AY3" s="179" t="s">
        <v>255</v>
      </c>
      <c r="AZ3" s="179" t="s">
        <v>258</v>
      </c>
      <c r="BA3" s="178" t="s">
        <v>255</v>
      </c>
      <c r="BB3" s="178" t="s">
        <v>255</v>
      </c>
      <c r="BC3" s="178" t="s">
        <v>255</v>
      </c>
      <c r="BD3" s="178" t="s">
        <v>255</v>
      </c>
      <c r="BE3" s="178" t="s">
        <v>255</v>
      </c>
      <c r="BF3" s="178" t="s">
        <v>258</v>
      </c>
      <c r="BG3" s="179" t="s">
        <v>254</v>
      </c>
      <c r="BH3" s="179" t="s">
        <v>254</v>
      </c>
      <c r="BI3" s="178" t="s">
        <v>256</v>
      </c>
      <c r="BJ3" s="178" t="s">
        <v>256</v>
      </c>
      <c r="BK3" s="178" t="s">
        <v>256</v>
      </c>
      <c r="BL3" s="178" t="s">
        <v>256</v>
      </c>
      <c r="BM3" s="178" t="s">
        <v>256</v>
      </c>
      <c r="BN3" s="178" t="s">
        <v>256</v>
      </c>
      <c r="BO3" s="178" t="s">
        <v>256</v>
      </c>
      <c r="BP3" s="178" t="s">
        <v>256</v>
      </c>
      <c r="BQ3" s="180" t="s">
        <v>256</v>
      </c>
      <c r="BR3" s="180" t="s">
        <v>256</v>
      </c>
      <c r="BS3" s="180" t="s">
        <v>256</v>
      </c>
      <c r="BT3" s="180" t="s">
        <v>256</v>
      </c>
      <c r="BU3" s="180" t="s">
        <v>256</v>
      </c>
      <c r="BV3" s="180" t="s">
        <v>256</v>
      </c>
      <c r="BW3" s="180" t="s">
        <v>256</v>
      </c>
      <c r="BX3" s="180" t="s">
        <v>256</v>
      </c>
      <c r="BY3" s="178" t="s">
        <v>256</v>
      </c>
      <c r="BZ3" s="178" t="s">
        <v>256</v>
      </c>
      <c r="CA3" s="178" t="s">
        <v>256</v>
      </c>
      <c r="CB3" s="178" t="s">
        <v>256</v>
      </c>
      <c r="CC3" s="178" t="s">
        <v>256</v>
      </c>
      <c r="CD3" s="178" t="s">
        <v>256</v>
      </c>
      <c r="CE3" s="178" t="s">
        <v>256</v>
      </c>
      <c r="CF3" s="178" t="s">
        <v>256</v>
      </c>
      <c r="CG3" s="180" t="s">
        <v>256</v>
      </c>
      <c r="CH3" s="180" t="s">
        <v>256</v>
      </c>
      <c r="CI3" s="180" t="s">
        <v>256</v>
      </c>
      <c r="CJ3" s="180" t="s">
        <v>256</v>
      </c>
      <c r="CK3" s="180" t="s">
        <v>256</v>
      </c>
      <c r="CL3" s="180" t="s">
        <v>256</v>
      </c>
      <c r="CM3" s="180" t="s">
        <v>256</v>
      </c>
      <c r="CN3" s="180" t="s">
        <v>256</v>
      </c>
      <c r="CO3" s="178" t="s">
        <v>256</v>
      </c>
      <c r="CP3" s="178" t="s">
        <v>256</v>
      </c>
      <c r="CQ3" s="178" t="s">
        <v>256</v>
      </c>
      <c r="CR3" s="178" t="s">
        <v>256</v>
      </c>
      <c r="CS3" s="178" t="s">
        <v>256</v>
      </c>
      <c r="CT3" s="178" t="s">
        <v>256</v>
      </c>
      <c r="CU3" s="178" t="s">
        <v>256</v>
      </c>
      <c r="CV3" s="178" t="s">
        <v>256</v>
      </c>
      <c r="CW3" s="180" t="s">
        <v>256</v>
      </c>
      <c r="CX3" s="180" t="s">
        <v>256</v>
      </c>
      <c r="CY3" s="180" t="s">
        <v>256</v>
      </c>
      <c r="CZ3" s="180" t="s">
        <v>256</v>
      </c>
      <c r="DA3" s="180" t="s">
        <v>256</v>
      </c>
      <c r="DB3" s="180" t="s">
        <v>256</v>
      </c>
      <c r="DC3" s="178" t="s">
        <v>255</v>
      </c>
      <c r="DD3" s="178" t="s">
        <v>255</v>
      </c>
      <c r="DE3" s="178" t="s">
        <v>255</v>
      </c>
      <c r="DF3" s="178" t="s">
        <v>255</v>
      </c>
      <c r="DG3" s="178" t="s">
        <v>255</v>
      </c>
      <c r="DH3" s="178" t="s">
        <v>255</v>
      </c>
      <c r="DI3" s="178" t="s">
        <v>258</v>
      </c>
      <c r="DJ3" s="181" t="s">
        <v>255</v>
      </c>
      <c r="DK3" s="179" t="s">
        <v>255</v>
      </c>
      <c r="DL3" s="179" t="s">
        <v>255</v>
      </c>
      <c r="DM3" s="179" t="s">
        <v>255</v>
      </c>
      <c r="DN3" s="179" t="s">
        <v>255</v>
      </c>
      <c r="DO3" s="179" t="s">
        <v>255</v>
      </c>
      <c r="DP3" s="179" t="s">
        <v>255</v>
      </c>
      <c r="DQ3" s="178" t="s">
        <v>255</v>
      </c>
      <c r="DR3" s="178" t="s">
        <v>255</v>
      </c>
      <c r="DS3" s="178" t="s">
        <v>255</v>
      </c>
      <c r="DT3" s="178" t="s">
        <v>255</v>
      </c>
      <c r="DU3" s="178" t="s">
        <v>258</v>
      </c>
      <c r="DV3" s="179" t="s">
        <v>254</v>
      </c>
      <c r="DW3" s="179" t="s">
        <v>254</v>
      </c>
      <c r="DX3" s="179" t="s">
        <v>254</v>
      </c>
      <c r="DY3" s="179" t="s">
        <v>254</v>
      </c>
      <c r="DZ3" s="178" t="s">
        <v>257</v>
      </c>
      <c r="EA3" s="179" t="s">
        <v>254</v>
      </c>
      <c r="EB3" s="179" t="s">
        <v>254</v>
      </c>
      <c r="EC3" s="179" t="s">
        <v>254</v>
      </c>
      <c r="ED3" s="179" t="s">
        <v>254</v>
      </c>
      <c r="EE3" s="179" t="s">
        <v>254</v>
      </c>
      <c r="EF3" s="179" t="s">
        <v>259</v>
      </c>
      <c r="EG3" s="178" t="s">
        <v>255</v>
      </c>
      <c r="EH3" s="178" t="s">
        <v>255</v>
      </c>
      <c r="EI3" s="178" t="s">
        <v>255</v>
      </c>
      <c r="EJ3" s="178" t="s">
        <v>255</v>
      </c>
      <c r="EK3" s="178" t="s">
        <v>255</v>
      </c>
      <c r="EL3" s="178" t="s">
        <v>255</v>
      </c>
      <c r="EM3" s="178" t="s">
        <v>255</v>
      </c>
      <c r="EN3" s="179" t="s">
        <v>254</v>
      </c>
      <c r="EO3" s="179" t="s">
        <v>254</v>
      </c>
      <c r="EP3" s="179" t="s">
        <v>254</v>
      </c>
      <c r="EQ3" s="179" t="s">
        <v>254</v>
      </c>
      <c r="ER3" s="179" t="s">
        <v>254</v>
      </c>
      <c r="ES3" s="179" t="s">
        <v>259</v>
      </c>
      <c r="ET3" s="178" t="s">
        <v>257</v>
      </c>
    </row>
    <row r="4" spans="1:150" s="184" customFormat="1" ht="20.100000000000001" customHeight="1" x14ac:dyDescent="0.4">
      <c r="A4" s="184" t="s">
        <v>208</v>
      </c>
      <c r="C4" s="185">
        <v>1</v>
      </c>
      <c r="D4" s="185">
        <v>1</v>
      </c>
      <c r="E4" s="184">
        <v>1</v>
      </c>
      <c r="F4" s="184">
        <v>2</v>
      </c>
      <c r="G4" s="184">
        <v>3</v>
      </c>
      <c r="H4" s="184">
        <v>4</v>
      </c>
      <c r="I4" s="184">
        <v>5</v>
      </c>
      <c r="J4" s="184">
        <v>6</v>
      </c>
      <c r="K4" s="184">
        <v>7</v>
      </c>
      <c r="L4" s="181">
        <v>7</v>
      </c>
      <c r="M4" s="185">
        <v>1</v>
      </c>
      <c r="N4" s="185">
        <v>2</v>
      </c>
      <c r="O4" s="185">
        <v>3</v>
      </c>
      <c r="P4" s="185">
        <v>4</v>
      </c>
      <c r="Q4" s="182">
        <v>4</v>
      </c>
      <c r="R4" s="184">
        <v>1</v>
      </c>
      <c r="S4" s="184">
        <v>2</v>
      </c>
      <c r="T4" s="184">
        <v>3</v>
      </c>
      <c r="U4" s="184">
        <v>4</v>
      </c>
      <c r="V4" s="184">
        <v>5</v>
      </c>
      <c r="W4" s="184">
        <v>6</v>
      </c>
      <c r="X4" s="184">
        <v>7</v>
      </c>
      <c r="Y4" s="184">
        <v>8</v>
      </c>
      <c r="Z4" s="181">
        <v>8</v>
      </c>
      <c r="AA4" s="185">
        <v>1</v>
      </c>
      <c r="AB4" s="185">
        <v>2</v>
      </c>
      <c r="AC4" s="185">
        <v>3</v>
      </c>
      <c r="AD4" s="185">
        <v>4</v>
      </c>
      <c r="AE4" s="185">
        <v>5</v>
      </c>
      <c r="AF4" s="185">
        <v>6</v>
      </c>
      <c r="AG4" s="185">
        <v>7</v>
      </c>
      <c r="AH4" s="182">
        <v>7</v>
      </c>
      <c r="AI4" s="184">
        <v>1</v>
      </c>
      <c r="AJ4" s="181">
        <v>1</v>
      </c>
      <c r="AK4" s="181">
        <v>1</v>
      </c>
      <c r="AL4" s="186">
        <v>2</v>
      </c>
      <c r="AM4" s="183">
        <v>2</v>
      </c>
      <c r="AN4" s="183">
        <v>2</v>
      </c>
      <c r="AO4" s="184">
        <v>3</v>
      </c>
      <c r="AP4" s="181">
        <v>3</v>
      </c>
      <c r="AQ4" s="181">
        <v>3</v>
      </c>
      <c r="AR4" s="185">
        <v>1</v>
      </c>
      <c r="AS4" s="185">
        <v>2</v>
      </c>
      <c r="AT4" s="185">
        <v>3</v>
      </c>
      <c r="AU4" s="185">
        <v>4</v>
      </c>
      <c r="AV4" s="185">
        <v>5</v>
      </c>
      <c r="AW4" s="185">
        <v>6</v>
      </c>
      <c r="AX4" s="185">
        <v>7</v>
      </c>
      <c r="AY4" s="185">
        <v>8</v>
      </c>
      <c r="AZ4" s="182">
        <v>8</v>
      </c>
      <c r="BA4" s="184">
        <v>1</v>
      </c>
      <c r="BB4" s="184">
        <v>2</v>
      </c>
      <c r="BC4" s="184">
        <v>3</v>
      </c>
      <c r="BD4" s="184">
        <v>4</v>
      </c>
      <c r="BE4" s="184">
        <v>5</v>
      </c>
      <c r="BF4" s="181">
        <v>5</v>
      </c>
      <c r="BG4" s="185">
        <v>1</v>
      </c>
      <c r="BH4" s="185">
        <v>2</v>
      </c>
      <c r="BI4" s="181">
        <v>1</v>
      </c>
      <c r="BJ4" s="181">
        <v>1</v>
      </c>
      <c r="BK4" s="181">
        <v>1</v>
      </c>
      <c r="BL4" s="181">
        <v>1</v>
      </c>
      <c r="BM4" s="181">
        <v>1</v>
      </c>
      <c r="BN4" s="181">
        <v>1</v>
      </c>
      <c r="BO4" s="181">
        <v>1</v>
      </c>
      <c r="BP4" s="181">
        <v>1</v>
      </c>
      <c r="BQ4" s="183">
        <v>2</v>
      </c>
      <c r="BR4" s="183">
        <v>2</v>
      </c>
      <c r="BS4" s="183">
        <v>2</v>
      </c>
      <c r="BT4" s="183">
        <v>2</v>
      </c>
      <c r="BU4" s="183">
        <v>2</v>
      </c>
      <c r="BV4" s="183">
        <v>2</v>
      </c>
      <c r="BW4" s="183">
        <v>2</v>
      </c>
      <c r="BX4" s="183">
        <v>2</v>
      </c>
      <c r="BY4" s="181">
        <v>3</v>
      </c>
      <c r="BZ4" s="181">
        <v>3</v>
      </c>
      <c r="CA4" s="181">
        <v>3</v>
      </c>
      <c r="CB4" s="181">
        <v>3</v>
      </c>
      <c r="CC4" s="181">
        <v>3</v>
      </c>
      <c r="CD4" s="181">
        <v>3</v>
      </c>
      <c r="CE4" s="181">
        <v>3</v>
      </c>
      <c r="CF4" s="181">
        <v>3</v>
      </c>
      <c r="CG4" s="183">
        <v>4</v>
      </c>
      <c r="CH4" s="183">
        <v>4</v>
      </c>
      <c r="CI4" s="183">
        <v>4</v>
      </c>
      <c r="CJ4" s="183">
        <v>4</v>
      </c>
      <c r="CK4" s="183">
        <v>4</v>
      </c>
      <c r="CL4" s="183">
        <v>4</v>
      </c>
      <c r="CM4" s="183">
        <v>4</v>
      </c>
      <c r="CN4" s="183">
        <v>4</v>
      </c>
      <c r="CO4" s="181">
        <v>5</v>
      </c>
      <c r="CP4" s="181">
        <v>5</v>
      </c>
      <c r="CQ4" s="181">
        <v>5</v>
      </c>
      <c r="CR4" s="181">
        <v>5</v>
      </c>
      <c r="CS4" s="181">
        <v>5</v>
      </c>
      <c r="CT4" s="181">
        <v>5</v>
      </c>
      <c r="CU4" s="181">
        <v>5</v>
      </c>
      <c r="CV4" s="181">
        <v>5</v>
      </c>
      <c r="CW4" s="183">
        <v>6</v>
      </c>
      <c r="CX4" s="183">
        <v>6</v>
      </c>
      <c r="CY4" s="183">
        <v>6</v>
      </c>
      <c r="CZ4" s="183">
        <v>6</v>
      </c>
      <c r="DA4" s="183">
        <v>6</v>
      </c>
      <c r="DB4" s="183">
        <v>6</v>
      </c>
      <c r="DC4" s="184">
        <v>1</v>
      </c>
      <c r="DD4" s="184">
        <v>2</v>
      </c>
      <c r="DE4" s="184">
        <v>3</v>
      </c>
      <c r="DF4" s="184">
        <v>4</v>
      </c>
      <c r="DG4" s="184">
        <v>5</v>
      </c>
      <c r="DH4" s="184">
        <v>6</v>
      </c>
      <c r="DI4" s="181">
        <v>6</v>
      </c>
      <c r="DJ4" s="193">
        <v>7</v>
      </c>
      <c r="DK4" s="185">
        <v>1</v>
      </c>
      <c r="DL4" s="185">
        <v>2</v>
      </c>
      <c r="DM4" s="185">
        <v>3</v>
      </c>
      <c r="DN4" s="185">
        <v>4</v>
      </c>
      <c r="DO4" s="185">
        <v>5</v>
      </c>
      <c r="DP4" s="185">
        <v>6</v>
      </c>
      <c r="DQ4" s="184">
        <v>1</v>
      </c>
      <c r="DR4" s="184">
        <v>2</v>
      </c>
      <c r="DS4" s="184">
        <v>3</v>
      </c>
      <c r="DT4" s="184">
        <v>6</v>
      </c>
      <c r="DU4" s="181">
        <v>6</v>
      </c>
      <c r="DV4" s="185">
        <v>1</v>
      </c>
      <c r="DW4" s="185">
        <v>2</v>
      </c>
      <c r="DX4" s="185">
        <v>3</v>
      </c>
      <c r="DY4" s="185">
        <v>4</v>
      </c>
      <c r="DZ4" s="184">
        <v>1</v>
      </c>
      <c r="EA4" s="185">
        <v>1</v>
      </c>
      <c r="EB4" s="185">
        <v>2</v>
      </c>
      <c r="EC4" s="185">
        <v>3</v>
      </c>
      <c r="ED4" s="185">
        <v>4</v>
      </c>
      <c r="EE4" s="185">
        <v>5</v>
      </c>
      <c r="EF4" s="182">
        <v>5</v>
      </c>
      <c r="EG4" s="184">
        <v>1</v>
      </c>
      <c r="EH4" s="184">
        <v>2</v>
      </c>
      <c r="EI4" s="184">
        <v>3</v>
      </c>
      <c r="EJ4" s="184">
        <v>4</v>
      </c>
      <c r="EK4" s="184">
        <v>5</v>
      </c>
      <c r="EL4" s="184">
        <v>6</v>
      </c>
      <c r="EM4" s="181">
        <v>6</v>
      </c>
      <c r="EN4" s="185">
        <v>1</v>
      </c>
      <c r="EO4" s="185">
        <v>2</v>
      </c>
      <c r="EP4" s="185">
        <v>3</v>
      </c>
      <c r="EQ4" s="185">
        <v>4</v>
      </c>
      <c r="ER4" s="185">
        <v>5</v>
      </c>
      <c r="ES4" s="182">
        <v>5</v>
      </c>
      <c r="ET4" s="184">
        <v>1</v>
      </c>
    </row>
    <row r="5" spans="1:150" s="153" customFormat="1" ht="129.94999999999999" customHeight="1" x14ac:dyDescent="0.4">
      <c r="A5" s="153" t="s">
        <v>323</v>
      </c>
      <c r="B5" s="153" t="s">
        <v>324</v>
      </c>
      <c r="C5" s="148" t="s">
        <v>195</v>
      </c>
      <c r="D5" s="148" t="s">
        <v>196</v>
      </c>
      <c r="E5" s="153" t="s">
        <v>105</v>
      </c>
      <c r="F5" s="153" t="s">
        <v>106</v>
      </c>
      <c r="G5" s="153" t="s">
        <v>187</v>
      </c>
      <c r="H5" s="153" t="s">
        <v>188</v>
      </c>
      <c r="I5" s="153" t="s">
        <v>189</v>
      </c>
      <c r="J5" s="153" t="s">
        <v>160</v>
      </c>
      <c r="K5" s="153" t="s">
        <v>110</v>
      </c>
      <c r="L5" s="153" t="s">
        <v>201</v>
      </c>
      <c r="M5" s="148" t="s">
        <v>335</v>
      </c>
      <c r="N5" s="148" t="s">
        <v>108</v>
      </c>
      <c r="O5" s="148" t="s">
        <v>109</v>
      </c>
      <c r="P5" s="148" t="s">
        <v>110</v>
      </c>
      <c r="Q5" s="148" t="s">
        <v>201</v>
      </c>
      <c r="R5" s="153" t="s">
        <v>112</v>
      </c>
      <c r="S5" s="153" t="s">
        <v>190</v>
      </c>
      <c r="T5" s="153" t="s">
        <v>252</v>
      </c>
      <c r="U5" s="153" t="s">
        <v>113</v>
      </c>
      <c r="V5" s="153" t="s">
        <v>114</v>
      </c>
      <c r="W5" s="153" t="s">
        <v>115</v>
      </c>
      <c r="X5" s="153" t="s">
        <v>116</v>
      </c>
      <c r="Y5" s="153" t="s">
        <v>110</v>
      </c>
      <c r="Z5" s="153" t="s">
        <v>201</v>
      </c>
      <c r="AA5" s="148" t="s">
        <v>117</v>
      </c>
      <c r="AB5" s="148" t="s">
        <v>118</v>
      </c>
      <c r="AC5" s="148" t="s">
        <v>119</v>
      </c>
      <c r="AD5" s="148" t="s">
        <v>120</v>
      </c>
      <c r="AE5" s="148" t="s">
        <v>191</v>
      </c>
      <c r="AF5" s="148" t="s">
        <v>253</v>
      </c>
      <c r="AG5" s="148" t="s">
        <v>110</v>
      </c>
      <c r="AH5" s="148" t="s">
        <v>201</v>
      </c>
      <c r="AI5" s="153" t="s">
        <v>123</v>
      </c>
      <c r="AJ5" s="153" t="s">
        <v>202</v>
      </c>
      <c r="AK5" s="153" t="s">
        <v>203</v>
      </c>
      <c r="AL5" s="152" t="s">
        <v>124</v>
      </c>
      <c r="AM5" s="152" t="s">
        <v>204</v>
      </c>
      <c r="AN5" s="152" t="s">
        <v>205</v>
      </c>
      <c r="AO5" s="153" t="s">
        <v>125</v>
      </c>
      <c r="AP5" s="153" t="s">
        <v>206</v>
      </c>
      <c r="AQ5" s="153" t="s">
        <v>207</v>
      </c>
      <c r="AR5" s="148" t="s">
        <v>127</v>
      </c>
      <c r="AS5" s="148" t="s">
        <v>128</v>
      </c>
      <c r="AT5" s="148" t="s">
        <v>129</v>
      </c>
      <c r="AU5" s="148" t="s">
        <v>130</v>
      </c>
      <c r="AV5" s="148" t="s">
        <v>271</v>
      </c>
      <c r="AW5" s="148" t="s">
        <v>131</v>
      </c>
      <c r="AX5" s="148" t="s">
        <v>272</v>
      </c>
      <c r="AY5" s="148" t="s">
        <v>110</v>
      </c>
      <c r="AZ5" s="148" t="s">
        <v>201</v>
      </c>
      <c r="BA5" s="153" t="s">
        <v>192</v>
      </c>
      <c r="BB5" s="153" t="s">
        <v>133</v>
      </c>
      <c r="BC5" s="153" t="s">
        <v>134</v>
      </c>
      <c r="BD5" s="153" t="s">
        <v>135</v>
      </c>
      <c r="BE5" s="153" t="s">
        <v>110</v>
      </c>
      <c r="BF5" s="153" t="s">
        <v>201</v>
      </c>
      <c r="BG5" s="148" t="s">
        <v>238</v>
      </c>
      <c r="BH5" s="148" t="s">
        <v>239</v>
      </c>
      <c r="BI5" s="153" t="s">
        <v>273</v>
      </c>
      <c r="BJ5" s="153" t="s">
        <v>274</v>
      </c>
      <c r="BK5" s="153" t="s">
        <v>275</v>
      </c>
      <c r="BL5" s="153" t="s">
        <v>276</v>
      </c>
      <c r="BM5" s="153" t="s">
        <v>277</v>
      </c>
      <c r="BN5" s="153" t="s">
        <v>278</v>
      </c>
      <c r="BO5" s="153" t="s">
        <v>279</v>
      </c>
      <c r="BP5" s="153" t="s">
        <v>280</v>
      </c>
      <c r="BQ5" s="152" t="s">
        <v>281</v>
      </c>
      <c r="BR5" s="152" t="s">
        <v>282</v>
      </c>
      <c r="BS5" s="152" t="s">
        <v>283</v>
      </c>
      <c r="BT5" s="152" t="s">
        <v>284</v>
      </c>
      <c r="BU5" s="152" t="s">
        <v>285</v>
      </c>
      <c r="BV5" s="152" t="s">
        <v>286</v>
      </c>
      <c r="BW5" s="152" t="s">
        <v>287</v>
      </c>
      <c r="BX5" s="152" t="s">
        <v>288</v>
      </c>
      <c r="BY5" s="153" t="s">
        <v>289</v>
      </c>
      <c r="BZ5" s="153" t="s">
        <v>290</v>
      </c>
      <c r="CA5" s="153" t="s">
        <v>291</v>
      </c>
      <c r="CB5" s="153" t="s">
        <v>292</v>
      </c>
      <c r="CC5" s="153" t="s">
        <v>293</v>
      </c>
      <c r="CD5" s="153" t="s">
        <v>294</v>
      </c>
      <c r="CE5" s="153" t="s">
        <v>295</v>
      </c>
      <c r="CF5" s="153" t="s">
        <v>296</v>
      </c>
      <c r="CG5" s="152" t="s">
        <v>297</v>
      </c>
      <c r="CH5" s="152" t="s">
        <v>298</v>
      </c>
      <c r="CI5" s="152" t="s">
        <v>299</v>
      </c>
      <c r="CJ5" s="152" t="s">
        <v>300</v>
      </c>
      <c r="CK5" s="152" t="s">
        <v>301</v>
      </c>
      <c r="CL5" s="152" t="s">
        <v>302</v>
      </c>
      <c r="CM5" s="152" t="s">
        <v>303</v>
      </c>
      <c r="CN5" s="152" t="s">
        <v>304</v>
      </c>
      <c r="CO5" s="153" t="s">
        <v>305</v>
      </c>
      <c r="CP5" s="153" t="s">
        <v>306</v>
      </c>
      <c r="CQ5" s="153" t="s">
        <v>307</v>
      </c>
      <c r="CR5" s="153" t="s">
        <v>308</v>
      </c>
      <c r="CS5" s="153" t="s">
        <v>309</v>
      </c>
      <c r="CT5" s="153" t="s">
        <v>310</v>
      </c>
      <c r="CU5" s="153" t="s">
        <v>311</v>
      </c>
      <c r="CV5" s="153" t="s">
        <v>312</v>
      </c>
      <c r="CW5" s="152" t="s">
        <v>313</v>
      </c>
      <c r="CX5" s="152" t="s">
        <v>314</v>
      </c>
      <c r="CY5" s="152" t="s">
        <v>315</v>
      </c>
      <c r="CZ5" s="152" t="s">
        <v>316</v>
      </c>
      <c r="DA5" s="152" t="s">
        <v>317</v>
      </c>
      <c r="DB5" s="152" t="s">
        <v>318</v>
      </c>
      <c r="DC5" s="153" t="s">
        <v>137</v>
      </c>
      <c r="DD5" s="153" t="s">
        <v>138</v>
      </c>
      <c r="DE5" s="153" t="s">
        <v>193</v>
      </c>
      <c r="DF5" s="153" t="s">
        <v>139</v>
      </c>
      <c r="DG5" s="153" t="s">
        <v>140</v>
      </c>
      <c r="DH5" s="153" t="s">
        <v>110</v>
      </c>
      <c r="DI5" s="153" t="s">
        <v>201</v>
      </c>
      <c r="DJ5" s="153" t="s">
        <v>341</v>
      </c>
      <c r="DK5" s="148" t="s">
        <v>137</v>
      </c>
      <c r="DL5" s="148" t="s">
        <v>138</v>
      </c>
      <c r="DM5" s="148" t="s">
        <v>193</v>
      </c>
      <c r="DN5" s="148" t="s">
        <v>139</v>
      </c>
      <c r="DO5" s="148" t="s">
        <v>267</v>
      </c>
      <c r="DP5" s="148" t="s">
        <v>110</v>
      </c>
      <c r="DQ5" s="153" t="s">
        <v>240</v>
      </c>
      <c r="DR5" s="153" t="s">
        <v>241</v>
      </c>
      <c r="DS5" s="153" t="s">
        <v>242</v>
      </c>
      <c r="DT5" s="153" t="s">
        <v>110</v>
      </c>
      <c r="DU5" s="153" t="s">
        <v>201</v>
      </c>
      <c r="DV5" s="148" t="s">
        <v>143</v>
      </c>
      <c r="DW5" s="148" t="s">
        <v>144</v>
      </c>
      <c r="DX5" s="148" t="s">
        <v>145</v>
      </c>
      <c r="DY5" s="148" t="s">
        <v>146</v>
      </c>
      <c r="DZ5" s="153" t="s">
        <v>83</v>
      </c>
      <c r="EA5" s="148" t="s">
        <v>148</v>
      </c>
      <c r="EB5" s="148" t="s">
        <v>149</v>
      </c>
      <c r="EC5" s="148" t="s">
        <v>150</v>
      </c>
      <c r="ED5" s="148" t="s">
        <v>151</v>
      </c>
      <c r="EE5" s="148" t="s">
        <v>110</v>
      </c>
      <c r="EF5" s="148" t="s">
        <v>201</v>
      </c>
      <c r="EG5" s="153" t="s">
        <v>262</v>
      </c>
      <c r="EH5" s="153" t="s">
        <v>153</v>
      </c>
      <c r="EI5" s="153" t="s">
        <v>154</v>
      </c>
      <c r="EJ5" s="153" t="s">
        <v>263</v>
      </c>
      <c r="EK5" s="153" t="s">
        <v>155</v>
      </c>
      <c r="EL5" s="153" t="s">
        <v>110</v>
      </c>
      <c r="EM5" s="153" t="s">
        <v>201</v>
      </c>
      <c r="EN5" s="148" t="s">
        <v>199</v>
      </c>
      <c r="EO5" s="148" t="s">
        <v>200</v>
      </c>
      <c r="EP5" s="148" t="s">
        <v>156</v>
      </c>
      <c r="EQ5" s="148" t="s">
        <v>194</v>
      </c>
      <c r="ER5" s="148" t="s">
        <v>110</v>
      </c>
      <c r="ES5" s="148" t="s">
        <v>201</v>
      </c>
      <c r="ET5" s="153" t="s">
        <v>83</v>
      </c>
    </row>
    <row r="6" spans="1:150" x14ac:dyDescent="0.4">
      <c r="C6" s="160">
        <f>一般!AF28</f>
        <v>0</v>
      </c>
      <c r="D6" s="160">
        <f>一般!AF30</f>
        <v>0</v>
      </c>
      <c r="E6" s="154">
        <f>一般!AE36</f>
        <v>0</v>
      </c>
      <c r="F6" s="154">
        <f>一般!AE37</f>
        <v>0</v>
      </c>
      <c r="G6" s="154">
        <f>一般!AE38</f>
        <v>0</v>
      </c>
      <c r="H6" s="154">
        <f>一般!AE39</f>
        <v>0</v>
      </c>
      <c r="I6" s="154">
        <f>一般!AE40</f>
        <v>0</v>
      </c>
      <c r="J6" s="154">
        <f>一般!AE41</f>
        <v>0</v>
      </c>
      <c r="K6" s="154">
        <f>一般!AE42</f>
        <v>0</v>
      </c>
      <c r="L6" s="162">
        <f>一般!AF42</f>
        <v>0</v>
      </c>
      <c r="M6" s="155">
        <f>一般!AE52</f>
        <v>0</v>
      </c>
      <c r="N6" s="155">
        <f>一般!AE53</f>
        <v>0</v>
      </c>
      <c r="O6" s="155">
        <f>一般!AE54</f>
        <v>0</v>
      </c>
      <c r="P6" s="155">
        <f>一般!AE55</f>
        <v>0</v>
      </c>
      <c r="Q6" s="160">
        <f>一般!AF55</f>
        <v>0</v>
      </c>
      <c r="R6" s="164">
        <f>一般!AE65</f>
        <v>0</v>
      </c>
      <c r="S6" s="164">
        <f>一般!AE66</f>
        <v>0</v>
      </c>
      <c r="T6" s="164">
        <f>一般!AE67</f>
        <v>0</v>
      </c>
      <c r="U6" s="164">
        <f>一般!AE68</f>
        <v>0</v>
      </c>
      <c r="V6" s="164">
        <f>一般!AE69</f>
        <v>0</v>
      </c>
      <c r="W6" s="164">
        <f>一般!AE70</f>
        <v>0</v>
      </c>
      <c r="X6" s="164">
        <f>一般!AE71</f>
        <v>0</v>
      </c>
      <c r="Y6" s="164">
        <f>一般!AE72</f>
        <v>0</v>
      </c>
      <c r="Z6" s="165">
        <f>一般!AF72</f>
        <v>0</v>
      </c>
      <c r="AA6" s="155">
        <f>一般!AE83</f>
        <v>0</v>
      </c>
      <c r="AB6" s="155">
        <f>一般!AE84</f>
        <v>0</v>
      </c>
      <c r="AC6" s="155">
        <f>一般!AE85</f>
        <v>0</v>
      </c>
      <c r="AD6" s="155">
        <f>一般!AE86</f>
        <v>0</v>
      </c>
      <c r="AE6" s="155">
        <f>一般!AE87</f>
        <v>0</v>
      </c>
      <c r="AF6" s="155">
        <f>一般!AE88</f>
        <v>0</v>
      </c>
      <c r="AG6" s="155">
        <f>一般!AE89</f>
        <v>0</v>
      </c>
      <c r="AH6" s="160">
        <f>一般!AF89</f>
        <v>0</v>
      </c>
      <c r="AI6" s="164">
        <f>一般!AE104</f>
        <v>0</v>
      </c>
      <c r="AJ6" s="165">
        <f>一般!AF104</f>
        <v>0</v>
      </c>
      <c r="AK6" s="164">
        <f>一般!AG104</f>
        <v>0</v>
      </c>
      <c r="AL6" s="158">
        <f>一般!AE106</f>
        <v>0</v>
      </c>
      <c r="AM6" s="161">
        <f>一般!AF106</f>
        <v>0</v>
      </c>
      <c r="AN6" s="158">
        <f>一般!AG106</f>
        <v>0</v>
      </c>
      <c r="AO6" s="164">
        <f>一般!AE108</f>
        <v>0</v>
      </c>
      <c r="AP6" s="165">
        <f>一般!AF108</f>
        <v>0</v>
      </c>
      <c r="AQ6" s="165">
        <f>一般!AG108</f>
        <v>0</v>
      </c>
      <c r="AR6" s="155">
        <f>一般!AE114</f>
        <v>0</v>
      </c>
      <c r="AS6" s="155">
        <f>一般!AE115</f>
        <v>0</v>
      </c>
      <c r="AT6" s="155">
        <f>一般!AE116</f>
        <v>0</v>
      </c>
      <c r="AU6" s="155">
        <f>一般!AE117</f>
        <v>0</v>
      </c>
      <c r="AV6" s="155">
        <f>一般!AE118</f>
        <v>0</v>
      </c>
      <c r="AW6" s="155">
        <f>一般!AE119</f>
        <v>0</v>
      </c>
      <c r="AX6" s="155">
        <f>一般!AE120</f>
        <v>0</v>
      </c>
      <c r="AY6" s="155">
        <f>一般!AE121</f>
        <v>0</v>
      </c>
      <c r="AZ6" s="160">
        <f>一般!AF121</f>
        <v>0</v>
      </c>
      <c r="BA6" s="164">
        <f>一般!AE127</f>
        <v>0</v>
      </c>
      <c r="BB6" s="164">
        <f>一般!AE128</f>
        <v>0</v>
      </c>
      <c r="BC6" s="164">
        <f>一般!AE129</f>
        <v>0</v>
      </c>
      <c r="BD6" s="164">
        <f>一般!AE130</f>
        <v>0</v>
      </c>
      <c r="BE6" s="164">
        <f>一般!AE131</f>
        <v>0</v>
      </c>
      <c r="BF6" s="165">
        <f>一般!AF131</f>
        <v>0</v>
      </c>
      <c r="BG6" s="155">
        <f>一般!AE143</f>
        <v>0</v>
      </c>
      <c r="BH6" s="155">
        <f>一般!AE144</f>
        <v>0</v>
      </c>
      <c r="BI6" s="156">
        <f>IF(一般!AE164=1,1,0)</f>
        <v>0</v>
      </c>
      <c r="BJ6" s="156">
        <f>IF(一般!AE164=2,1,0)</f>
        <v>0</v>
      </c>
      <c r="BK6" s="156">
        <f>IF(一般!AE164=3,1,0)</f>
        <v>0</v>
      </c>
      <c r="BL6" s="156">
        <f>IF(一般!AE164=4,1,0)</f>
        <v>0</v>
      </c>
      <c r="BM6" s="156">
        <f>IF(一般!AE164=5,1,0)</f>
        <v>0</v>
      </c>
      <c r="BN6" s="156">
        <f>IF(一般!AE164=6,1,0)</f>
        <v>0</v>
      </c>
      <c r="BO6" s="156">
        <f>IF(一般!AE164=7,1,0)</f>
        <v>0</v>
      </c>
      <c r="BP6" s="156">
        <f>IF(一般!AE164=8,1,0)</f>
        <v>0</v>
      </c>
      <c r="BQ6" s="157">
        <f>IF(一般!AE165=1,1,0)</f>
        <v>0</v>
      </c>
      <c r="BR6" s="157">
        <f>IF(一般!AE165=2,1,0)</f>
        <v>0</v>
      </c>
      <c r="BS6" s="157">
        <f>IF(一般!AE165=3,1,0)</f>
        <v>0</v>
      </c>
      <c r="BT6" s="157">
        <f>IF(一般!AE165=4,1,0)</f>
        <v>0</v>
      </c>
      <c r="BU6" s="157">
        <f>IF(一般!AE165=5,1,0)</f>
        <v>0</v>
      </c>
      <c r="BV6" s="157">
        <f>IF(一般!AE165=6,1,0)</f>
        <v>0</v>
      </c>
      <c r="BW6" s="157">
        <f>IF(一般!AE165=7,1,0)</f>
        <v>0</v>
      </c>
      <c r="BX6" s="157">
        <f>IF(一般!AE165=8,1,0)</f>
        <v>0</v>
      </c>
      <c r="BY6" s="156">
        <f>IF(一般!AE166=1,1,0)</f>
        <v>0</v>
      </c>
      <c r="BZ6" s="156">
        <f>IF(一般!AE166=2,1,0)</f>
        <v>0</v>
      </c>
      <c r="CA6" s="156">
        <f>IF(一般!AE166=3,1,0)</f>
        <v>0</v>
      </c>
      <c r="CB6" s="156">
        <f>IF(一般!AE166=4,1,0)</f>
        <v>0</v>
      </c>
      <c r="CC6" s="156">
        <f>IF(一般!AE166=5,1,0)</f>
        <v>0</v>
      </c>
      <c r="CD6" s="156">
        <f>IF(一般!AE166=6,1,0)</f>
        <v>0</v>
      </c>
      <c r="CE6" s="156">
        <f>IF(一般!AE166=7,1,0)</f>
        <v>0</v>
      </c>
      <c r="CF6" s="156">
        <f>IF(一般!AE166=8,1,0)</f>
        <v>0</v>
      </c>
      <c r="CG6" s="157">
        <f>IF(一般!AE167=1,1,0)</f>
        <v>0</v>
      </c>
      <c r="CH6" s="157">
        <f>IF(一般!AE167=2,1,0)</f>
        <v>0</v>
      </c>
      <c r="CI6" s="157">
        <f>IF(一般!AE167=3,1,0)</f>
        <v>0</v>
      </c>
      <c r="CJ6" s="157">
        <f>IF(一般!AE167=4,1,0)</f>
        <v>0</v>
      </c>
      <c r="CK6" s="157">
        <f>IF(一般!AE167=5,1,0)</f>
        <v>0</v>
      </c>
      <c r="CL6" s="157">
        <f>IF(一般!AE167=6,1,0)</f>
        <v>0</v>
      </c>
      <c r="CM6" s="157">
        <f>IF(一般!AE167=7,1,0)</f>
        <v>0</v>
      </c>
      <c r="CN6" s="157">
        <f>IF(一般!AE167=8,1,0)</f>
        <v>0</v>
      </c>
      <c r="CO6" s="156">
        <f>IF(一般!AE168=1,1,0)</f>
        <v>0</v>
      </c>
      <c r="CP6" s="156">
        <f>IF(一般!AE168=2,1,0)</f>
        <v>0</v>
      </c>
      <c r="CQ6" s="156">
        <f>IF(一般!AE168=3,1,0)</f>
        <v>0</v>
      </c>
      <c r="CR6" s="156">
        <f>IF(一般!AE168=4,1,0)</f>
        <v>0</v>
      </c>
      <c r="CS6" s="156">
        <f>IF(一般!AE168=5,1,0)</f>
        <v>0</v>
      </c>
      <c r="CT6" s="156">
        <f>IF(一般!AE168=6,1,0)</f>
        <v>0</v>
      </c>
      <c r="CU6" s="156">
        <f>IF(一般!AE168=7,1,0)</f>
        <v>0</v>
      </c>
      <c r="CV6" s="156">
        <f>IF(一般!AE168=8,1,0)</f>
        <v>0</v>
      </c>
      <c r="CW6" s="157">
        <f>IF(一般!AE169=1,1,0)</f>
        <v>0</v>
      </c>
      <c r="CX6" s="157">
        <f>IF(一般!AE169=2,1,0)</f>
        <v>0</v>
      </c>
      <c r="CY6" s="157">
        <f>IF(一般!AE169=3,1,0)</f>
        <v>0</v>
      </c>
      <c r="CZ6" s="157">
        <f>IF(一般!AE169=4,1,0)</f>
        <v>0</v>
      </c>
      <c r="DA6" s="157">
        <f>IF(一般!AE169=5,1,0)</f>
        <v>0</v>
      </c>
      <c r="DB6" s="157">
        <f>IF(一般!AE169=6,1,0)</f>
        <v>0</v>
      </c>
      <c r="DC6" s="164">
        <f>一般!AE178</f>
        <v>0</v>
      </c>
      <c r="DD6" s="164">
        <f>一般!AE180</f>
        <v>0</v>
      </c>
      <c r="DE6" s="164">
        <f>一般!AE182</f>
        <v>0</v>
      </c>
      <c r="DF6" s="164">
        <f>一般!AE184</f>
        <v>0</v>
      </c>
      <c r="DG6" s="164">
        <f>一般!AE186</f>
        <v>0</v>
      </c>
      <c r="DH6" s="164">
        <f>一般!AE188</f>
        <v>0</v>
      </c>
      <c r="DI6" s="165">
        <f>一般!AF188</f>
        <v>0</v>
      </c>
      <c r="DJ6" s="156">
        <f>一般!AE190</f>
        <v>0</v>
      </c>
      <c r="DK6" s="160">
        <f>一般!AG178</f>
        <v>0</v>
      </c>
      <c r="DL6" s="160">
        <f>一般!AG180</f>
        <v>0</v>
      </c>
      <c r="DM6" s="160">
        <f>一般!AG182</f>
        <v>0</v>
      </c>
      <c r="DN6" s="160">
        <f>一般!AG184</f>
        <v>0</v>
      </c>
      <c r="DO6" s="160">
        <f>一般!AG186</f>
        <v>0</v>
      </c>
      <c r="DP6" s="155">
        <f>一般!AG188</f>
        <v>0</v>
      </c>
      <c r="DQ6" s="164">
        <f>一般!AE198</f>
        <v>0</v>
      </c>
      <c r="DR6" s="164">
        <f>一般!AE199</f>
        <v>0</v>
      </c>
      <c r="DS6" s="164">
        <f>一般!AE200</f>
        <v>0</v>
      </c>
      <c r="DT6" s="164">
        <f>一般!AE201</f>
        <v>0</v>
      </c>
      <c r="DU6" s="165">
        <f>一般!AF201</f>
        <v>0</v>
      </c>
      <c r="DV6" s="155">
        <f>一般!AE214</f>
        <v>0</v>
      </c>
      <c r="DW6" s="155">
        <f>一般!AE215</f>
        <v>0</v>
      </c>
      <c r="DX6" s="155">
        <f>一般!AE216</f>
        <v>0</v>
      </c>
      <c r="DY6" s="155">
        <f>一般!AE217</f>
        <v>0</v>
      </c>
      <c r="DZ6" s="162">
        <f>一般!AF230</f>
        <v>0</v>
      </c>
      <c r="EA6" s="155">
        <f>一般!AE239</f>
        <v>0</v>
      </c>
      <c r="EB6" s="155">
        <f>一般!AE240</f>
        <v>0</v>
      </c>
      <c r="EC6" s="155">
        <f>一般!AE241</f>
        <v>0</v>
      </c>
      <c r="ED6" s="155">
        <f>一般!AE242</f>
        <v>0</v>
      </c>
      <c r="EE6" s="155">
        <f>一般!AE243</f>
        <v>0</v>
      </c>
      <c r="EF6" s="160">
        <f>一般!AF243</f>
        <v>0</v>
      </c>
      <c r="EG6" s="164">
        <f>一般!AE249</f>
        <v>0</v>
      </c>
      <c r="EH6" s="164">
        <f>一般!AE250</f>
        <v>0</v>
      </c>
      <c r="EI6" s="164">
        <f>一般!AE251</f>
        <v>0</v>
      </c>
      <c r="EJ6" s="164">
        <f>一般!AE252</f>
        <v>0</v>
      </c>
      <c r="EK6" s="164">
        <f>一般!AE253</f>
        <v>0</v>
      </c>
      <c r="EL6" s="164">
        <f>一般!AE254</f>
        <v>0</v>
      </c>
      <c r="EM6" s="165">
        <f>一般!AF254</f>
        <v>0</v>
      </c>
      <c r="EN6" s="155">
        <f>一般!AE267</f>
        <v>0</v>
      </c>
      <c r="EO6" s="155">
        <f>一般!AE268</f>
        <v>0</v>
      </c>
      <c r="EP6" s="155">
        <f>一般!AE269</f>
        <v>0</v>
      </c>
      <c r="EQ6" s="155">
        <f>一般!AE270</f>
        <v>0</v>
      </c>
      <c r="ER6" s="155">
        <f>一般!AE271</f>
        <v>0</v>
      </c>
      <c r="ES6" s="155">
        <f>一般!AF271</f>
        <v>0</v>
      </c>
      <c r="ET6" s="154">
        <f>一般!AF277</f>
        <v>0</v>
      </c>
    </row>
    <row r="7" spans="1:150" s="166" customFormat="1" x14ac:dyDescent="0.4">
      <c r="C7" s="167"/>
      <c r="D7" s="167"/>
      <c r="E7" s="159"/>
      <c r="F7" s="162"/>
      <c r="G7" s="162"/>
      <c r="H7" s="162"/>
      <c r="I7" s="162"/>
      <c r="J7" s="162"/>
      <c r="K7" s="159"/>
      <c r="L7" s="162"/>
      <c r="M7" s="160"/>
      <c r="N7" s="160"/>
      <c r="O7" s="160"/>
      <c r="P7" s="167"/>
      <c r="Q7" s="160"/>
      <c r="R7" s="165"/>
      <c r="S7" s="165"/>
      <c r="T7" s="165"/>
      <c r="U7" s="165"/>
      <c r="V7" s="165"/>
      <c r="W7" s="165"/>
      <c r="X7" s="165"/>
      <c r="Z7" s="165"/>
      <c r="AA7" s="160"/>
      <c r="AB7" s="160"/>
      <c r="AC7" s="160"/>
      <c r="AD7" s="160"/>
      <c r="AE7" s="160"/>
      <c r="AF7" s="160"/>
      <c r="AG7" s="167"/>
      <c r="AH7" s="160"/>
      <c r="AJ7" s="165"/>
      <c r="AK7" s="165"/>
      <c r="AL7" s="168"/>
      <c r="AM7" s="161"/>
      <c r="AN7" s="161"/>
      <c r="AP7" s="165"/>
      <c r="AQ7" s="165"/>
      <c r="AR7" s="160"/>
      <c r="AS7" s="160"/>
      <c r="AT7" s="160"/>
      <c r="AU7" s="160"/>
      <c r="AV7" s="160"/>
      <c r="AW7" s="160"/>
      <c r="AX7" s="160"/>
      <c r="AY7" s="167"/>
      <c r="AZ7" s="160"/>
      <c r="BA7" s="165"/>
      <c r="BB7" s="165"/>
      <c r="BC7" s="165"/>
      <c r="BD7" s="165"/>
      <c r="BF7" s="165"/>
      <c r="BG7" s="160"/>
      <c r="BH7" s="160"/>
      <c r="BI7" s="149"/>
      <c r="BJ7" s="149"/>
      <c r="BK7" s="149"/>
      <c r="BL7" s="149"/>
      <c r="BM7" s="149"/>
      <c r="BN7" s="149"/>
      <c r="BO7" s="149"/>
      <c r="BP7" s="149"/>
      <c r="BQ7" s="151"/>
      <c r="BR7" s="151"/>
      <c r="BS7" s="151"/>
      <c r="BT7" s="151"/>
      <c r="BU7" s="151"/>
      <c r="BV7" s="151"/>
      <c r="BW7" s="151"/>
      <c r="BX7" s="151"/>
      <c r="BY7" s="149"/>
      <c r="BZ7" s="149"/>
      <c r="CA7" s="149"/>
      <c r="CB7" s="149"/>
      <c r="CC7" s="149"/>
      <c r="CD7" s="149"/>
      <c r="CE7" s="149"/>
      <c r="CF7" s="149"/>
      <c r="CG7" s="151"/>
      <c r="CH7" s="151"/>
      <c r="CI7" s="151"/>
      <c r="CJ7" s="151"/>
      <c r="CK7" s="151"/>
      <c r="CL7" s="151"/>
      <c r="CM7" s="151"/>
      <c r="CN7" s="151"/>
      <c r="CO7" s="149"/>
      <c r="CP7" s="149"/>
      <c r="CQ7" s="149"/>
      <c r="CR7" s="149"/>
      <c r="CS7" s="149"/>
      <c r="CT7" s="149"/>
      <c r="CU7" s="149"/>
      <c r="CV7" s="149"/>
      <c r="CW7" s="151"/>
      <c r="CX7" s="151"/>
      <c r="CY7" s="151"/>
      <c r="CZ7" s="151"/>
      <c r="DA7" s="151"/>
      <c r="DB7" s="151"/>
      <c r="DI7" s="165"/>
      <c r="DJ7" s="192"/>
      <c r="DK7" s="167"/>
      <c r="DL7" s="167"/>
      <c r="DM7" s="167"/>
      <c r="DN7" s="167"/>
      <c r="DO7" s="167"/>
      <c r="DP7" s="167"/>
      <c r="DQ7" s="165"/>
      <c r="DR7" s="165"/>
      <c r="DS7" s="165"/>
      <c r="DU7" s="165"/>
      <c r="DV7" s="160"/>
      <c r="DW7" s="160"/>
      <c r="DX7" s="160"/>
      <c r="DY7" s="160"/>
      <c r="DZ7" s="159"/>
      <c r="EA7" s="160"/>
      <c r="EB7" s="160"/>
      <c r="EC7" s="160"/>
      <c r="ED7" s="160"/>
      <c r="EE7" s="167"/>
      <c r="EF7" s="160"/>
      <c r="EG7" s="165"/>
      <c r="EH7" s="165"/>
      <c r="EI7" s="165"/>
      <c r="EJ7" s="165"/>
      <c r="EK7" s="165"/>
      <c r="EM7" s="165"/>
      <c r="EN7" s="160"/>
      <c r="EO7" s="160"/>
      <c r="EP7" s="160"/>
      <c r="EQ7" s="160"/>
      <c r="ER7" s="167"/>
      <c r="ES7" s="160"/>
      <c r="ET7" s="159"/>
    </row>
    <row r="8" spans="1:150" x14ac:dyDescent="0.4">
      <c r="AJ8" s="164"/>
      <c r="AK8" s="164"/>
      <c r="AM8" s="158"/>
      <c r="AN8" s="158"/>
      <c r="AP8" s="164"/>
      <c r="AQ8" s="164"/>
      <c r="BI8" s="163"/>
      <c r="BJ8" s="163"/>
      <c r="BK8" s="163"/>
      <c r="BL8" s="163"/>
      <c r="BM8" s="163"/>
      <c r="BN8" s="163"/>
      <c r="BO8" s="163"/>
      <c r="BP8" s="163"/>
      <c r="BY8" s="163"/>
      <c r="BZ8" s="163"/>
      <c r="CA8" s="163"/>
      <c r="CB8" s="163"/>
      <c r="CC8" s="163"/>
      <c r="CD8" s="163"/>
      <c r="CE8" s="163"/>
      <c r="CF8" s="163"/>
      <c r="CO8" s="163"/>
      <c r="CP8" s="163"/>
      <c r="CQ8" s="163"/>
      <c r="CR8" s="163"/>
      <c r="CS8" s="163"/>
      <c r="CT8" s="163"/>
      <c r="CU8" s="163"/>
      <c r="CV8" s="163"/>
      <c r="DZ8" s="154"/>
      <c r="EA8" s="155"/>
      <c r="EB8" s="155"/>
      <c r="EC8" s="155"/>
      <c r="ED8" s="155"/>
      <c r="EE8" s="155"/>
    </row>
    <row r="9" spans="1:150" x14ac:dyDescent="0.4">
      <c r="BI9" s="163"/>
      <c r="BJ9" s="163"/>
      <c r="BK9" s="163"/>
      <c r="BL9" s="163"/>
      <c r="BM9" s="163"/>
      <c r="BN9" s="163"/>
      <c r="BO9" s="163"/>
      <c r="BP9" s="163"/>
      <c r="BY9" s="163"/>
      <c r="BZ9" s="163"/>
      <c r="CA9" s="163"/>
      <c r="CB9" s="163"/>
      <c r="CC9" s="163"/>
      <c r="CD9" s="163"/>
      <c r="CE9" s="163"/>
      <c r="CF9" s="163"/>
      <c r="CO9" s="163"/>
      <c r="CP9" s="163"/>
      <c r="CQ9" s="163"/>
      <c r="CR9" s="163"/>
      <c r="CS9" s="163"/>
      <c r="CT9" s="163"/>
      <c r="CU9" s="163"/>
      <c r="CV9" s="163"/>
    </row>
    <row r="10" spans="1:150" x14ac:dyDescent="0.4">
      <c r="BI10" s="163"/>
      <c r="BJ10" s="163"/>
      <c r="BK10" s="163"/>
      <c r="BL10" s="163"/>
      <c r="BM10" s="163"/>
      <c r="BN10" s="163"/>
      <c r="BO10" s="163"/>
      <c r="BP10" s="163"/>
      <c r="BY10" s="163"/>
      <c r="BZ10" s="163"/>
      <c r="CA10" s="163"/>
      <c r="CB10" s="163"/>
      <c r="CC10" s="163"/>
      <c r="CD10" s="163"/>
      <c r="CE10" s="163"/>
      <c r="CF10" s="163"/>
      <c r="CO10" s="163"/>
      <c r="CP10" s="163"/>
      <c r="CQ10" s="163"/>
      <c r="CR10" s="163"/>
      <c r="CS10" s="163"/>
      <c r="CT10" s="163"/>
      <c r="CU10" s="163"/>
      <c r="CV10" s="16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vt:lpstr>
      <vt:lpstr>回答（一般）</vt:lpstr>
      <vt:lpstr>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2022-08-26T07:02:31Z</cp:lastPrinted>
  <dcterms:created xsi:type="dcterms:W3CDTF">2022-08-10T23:32:27Z</dcterms:created>
  <dcterms:modified xsi:type="dcterms:W3CDTF">2022-08-30T08:33:43Z</dcterms:modified>
</cp:coreProperties>
</file>