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Irfsvc42\div5\サスコン１部\b重要\e1_proj\2022\地球T\1944432_東京都_ETS実態調査\2.取引意向及び準備状況\アンケート\"/>
    </mc:Choice>
  </mc:AlternateContent>
  <workbookProtection workbookAlgorithmName="SHA-512" workbookHashValue="K5NnI2ZxgnNSB5bYcgiCr777RJ2uviMpHr83hYb2vcaE7O0F61DApmSNPix2UpMHJYh2E1i9Y42/RCleTsQ4+Q==" workbookSaltValue="TidNCcCYDGd86k4ruAYSsw==" workbookSpinCount="100000" lockStructure="1"/>
  <bookViews>
    <workbookView xWindow="64695" yWindow="0" windowWidth="24600" windowHeight="8865"/>
  </bookViews>
  <sheets>
    <sheet name="指定" sheetId="2" r:id="rId1"/>
    <sheet name="回答（指定）" sheetId="33" state="hidden" r:id="rId2"/>
  </sheets>
  <definedNames>
    <definedName name="_xlnm.Print_Area" localSheetId="0">指定!$B:$Q</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48" i="2" l="1"/>
  <c r="X548" i="2" s="1"/>
  <c r="X549" i="2" s="1"/>
  <c r="V548" i="2"/>
  <c r="Z548" i="2" s="1"/>
  <c r="AA548" i="2"/>
  <c r="AD548" i="2"/>
  <c r="U549" i="2"/>
  <c r="V549" i="2"/>
  <c r="Z549" i="2"/>
  <c r="AA549" i="2"/>
  <c r="AD549" i="2" s="1"/>
  <c r="AC549" i="2"/>
  <c r="U550" i="2"/>
  <c r="X550" i="2" s="1"/>
  <c r="X551" i="2" s="1"/>
  <c r="V550" i="2"/>
  <c r="AC550" i="2" s="1"/>
  <c r="Z550" i="2"/>
  <c r="AA550" i="2"/>
  <c r="AD550" i="2" s="1"/>
  <c r="U551" i="2"/>
  <c r="V551" i="2"/>
  <c r="Z551" i="2" s="1"/>
  <c r="U552" i="2"/>
  <c r="V552" i="2"/>
  <c r="Z552" i="2" s="1"/>
  <c r="U553" i="2"/>
  <c r="V553" i="2"/>
  <c r="Z553" i="2"/>
  <c r="AC553" i="2"/>
  <c r="U554" i="2"/>
  <c r="V554" i="2"/>
  <c r="AC554" i="2" s="1"/>
  <c r="Z554" i="2"/>
  <c r="Y550" i="2" l="1"/>
  <c r="AE550" i="2" s="1"/>
  <c r="X552" i="2"/>
  <c r="X553" i="2" s="1"/>
  <c r="X554" i="2" s="1"/>
  <c r="AC552" i="2"/>
  <c r="AC548" i="2"/>
  <c r="AA551" i="2"/>
  <c r="Y548" i="2"/>
  <c r="AC551" i="2"/>
  <c r="U319" i="2"/>
  <c r="X319" i="2" s="1"/>
  <c r="V319" i="2"/>
  <c r="Z319" i="2" s="1"/>
  <c r="AA319" i="2"/>
  <c r="AA320" i="2" s="1"/>
  <c r="AB319" i="2"/>
  <c r="AB320" i="2" s="1"/>
  <c r="AB321" i="2" s="1"/>
  <c r="AB322" i="2" s="1"/>
  <c r="AB323" i="2" s="1"/>
  <c r="AB324" i="2" s="1"/>
  <c r="AB325" i="2" s="1"/>
  <c r="AB326" i="2" s="1"/>
  <c r="AD319" i="2"/>
  <c r="U320" i="2"/>
  <c r="V320" i="2"/>
  <c r="Z320" i="2"/>
  <c r="AC320" i="2"/>
  <c r="U321" i="2"/>
  <c r="V321" i="2"/>
  <c r="AC321" i="2" s="1"/>
  <c r="Z321" i="2"/>
  <c r="U322" i="2"/>
  <c r="V322" i="2"/>
  <c r="Z322" i="2" s="1"/>
  <c r="AC322" i="2"/>
  <c r="U323" i="2"/>
  <c r="V323" i="2"/>
  <c r="Z323" i="2" s="1"/>
  <c r="U324" i="2"/>
  <c r="V324" i="2"/>
  <c r="Z324" i="2"/>
  <c r="AC324" i="2"/>
  <c r="U325" i="2"/>
  <c r="X325" i="2" s="1"/>
  <c r="X326" i="2" s="1"/>
  <c r="V325" i="2"/>
  <c r="AC325" i="2" s="1"/>
  <c r="Z325" i="2"/>
  <c r="U326" i="2"/>
  <c r="V326" i="2"/>
  <c r="Z326" i="2" s="1"/>
  <c r="AC326" i="2"/>
  <c r="V318" i="2"/>
  <c r="X318" i="2"/>
  <c r="Z318" i="2"/>
  <c r="AA318" i="2"/>
  <c r="AC318" i="2"/>
  <c r="AD318" i="2"/>
  <c r="AD317" i="2"/>
  <c r="AA317" i="2"/>
  <c r="X317" i="2"/>
  <c r="V317" i="2"/>
  <c r="AC317" i="2" s="1"/>
  <c r="U444" i="2"/>
  <c r="V444" i="2"/>
  <c r="Z444" i="2" s="1"/>
  <c r="U445" i="2"/>
  <c r="Y445" i="2" s="1"/>
  <c r="V445" i="2"/>
  <c r="AC445" i="2" s="1"/>
  <c r="X445" i="2"/>
  <c r="Z445" i="2"/>
  <c r="Y551" i="2" l="1"/>
  <c r="AD551" i="2"/>
  <c r="AA552" i="2"/>
  <c r="Y549" i="2"/>
  <c r="AE549" i="2" s="1"/>
  <c r="AE548" i="2"/>
  <c r="AE445" i="2"/>
  <c r="IS6" i="33" s="1"/>
  <c r="Y325" i="2"/>
  <c r="Y326" i="2" s="1"/>
  <c r="AE326" i="2" s="1"/>
  <c r="X323" i="2"/>
  <c r="X324" i="2" s="1"/>
  <c r="X320" i="2"/>
  <c r="X321" i="2" s="1"/>
  <c r="X322" i="2" s="1"/>
  <c r="AA321" i="2"/>
  <c r="AD320" i="2"/>
  <c r="AC323" i="2"/>
  <c r="AC319" i="2"/>
  <c r="Z317" i="2"/>
  <c r="AC444" i="2"/>
  <c r="U111" i="2"/>
  <c r="Y111" i="2" s="1"/>
  <c r="V111" i="2"/>
  <c r="Z111" i="2" s="1"/>
  <c r="X111" i="2"/>
  <c r="AC111" i="2"/>
  <c r="V495" i="2"/>
  <c r="AC495" i="2" s="1"/>
  <c r="U495" i="2"/>
  <c r="V459" i="2"/>
  <c r="AC459" i="2" s="1"/>
  <c r="U459" i="2"/>
  <c r="V425" i="2"/>
  <c r="Z425" i="2" s="1"/>
  <c r="V426" i="2"/>
  <c r="Z426" i="2" s="1"/>
  <c r="V427" i="2"/>
  <c r="Z427" i="2" s="1"/>
  <c r="V428" i="2"/>
  <c r="Z428" i="2" s="1"/>
  <c r="V429" i="2"/>
  <c r="Z429" i="2" s="1"/>
  <c r="V430" i="2"/>
  <c r="Z430" i="2" s="1"/>
  <c r="V431" i="2"/>
  <c r="Z431" i="2" s="1"/>
  <c r="V432" i="2"/>
  <c r="Z432" i="2" s="1"/>
  <c r="V433" i="2"/>
  <c r="Z433" i="2" s="1"/>
  <c r="V435" i="2"/>
  <c r="Z435" i="2" s="1"/>
  <c r="V436" i="2"/>
  <c r="Z436" i="2" s="1"/>
  <c r="V437" i="2"/>
  <c r="Z437" i="2" s="1"/>
  <c r="V438" i="2"/>
  <c r="Z438" i="2" s="1"/>
  <c r="V439" i="2"/>
  <c r="Z439" i="2" s="1"/>
  <c r="V440" i="2"/>
  <c r="Z440" i="2" s="1"/>
  <c r="V441" i="2"/>
  <c r="Z441" i="2" s="1"/>
  <c r="V442" i="2"/>
  <c r="Z442" i="2" s="1"/>
  <c r="S169" i="2"/>
  <c r="T169" i="2" s="1"/>
  <c r="S160" i="2"/>
  <c r="T160" i="2" s="1"/>
  <c r="S141" i="2"/>
  <c r="T141" i="2" s="1"/>
  <c r="S116" i="2"/>
  <c r="T116" i="2" s="1"/>
  <c r="S97" i="2"/>
  <c r="T97" i="2" s="1"/>
  <c r="T78" i="2"/>
  <c r="U337" i="2"/>
  <c r="Y337" i="2" s="1"/>
  <c r="V337" i="2"/>
  <c r="Z337" i="2" s="1"/>
  <c r="V336" i="2"/>
  <c r="AC336" i="2" s="1"/>
  <c r="U336" i="2"/>
  <c r="U48" i="2"/>
  <c r="AA48" i="2"/>
  <c r="AD48" i="2" s="1"/>
  <c r="U49" i="2"/>
  <c r="V49" i="2"/>
  <c r="Z49" i="2" s="1"/>
  <c r="U50" i="2"/>
  <c r="V50" i="2"/>
  <c r="Z50" i="2" s="1"/>
  <c r="U51" i="2"/>
  <c r="Y51" i="2" s="1"/>
  <c r="V51" i="2"/>
  <c r="Z51" i="2" s="1"/>
  <c r="U52" i="2"/>
  <c r="Y52" i="2" s="1"/>
  <c r="V52" i="2"/>
  <c r="Z52" i="2" s="1"/>
  <c r="U53" i="2"/>
  <c r="Y53" i="2" s="1"/>
  <c r="V53" i="2"/>
  <c r="Z53" i="2" s="1"/>
  <c r="U54" i="2"/>
  <c r="Y54" i="2" s="1"/>
  <c r="V54" i="2"/>
  <c r="Z54" i="2" s="1"/>
  <c r="AE551" i="2" l="1"/>
  <c r="Y552" i="2"/>
  <c r="AA553" i="2"/>
  <c r="AD552" i="2"/>
  <c r="AE325" i="2"/>
  <c r="AA322" i="2"/>
  <c r="AD321" i="2"/>
  <c r="X54" i="2"/>
  <c r="X51" i="2"/>
  <c r="X52" i="2"/>
  <c r="AC439" i="2"/>
  <c r="AC433" i="2"/>
  <c r="X337" i="2"/>
  <c r="AE337" i="2" s="1"/>
  <c r="GP6" i="33" s="1"/>
  <c r="AE111" i="2"/>
  <c r="AZ6" i="33" s="1"/>
  <c r="AC429" i="2"/>
  <c r="AC337" i="2"/>
  <c r="AC49" i="2"/>
  <c r="AC441" i="2"/>
  <c r="AC438" i="2"/>
  <c r="AC437" i="2"/>
  <c r="AC51" i="2"/>
  <c r="AC432" i="2"/>
  <c r="AC431" i="2"/>
  <c r="AC428" i="2"/>
  <c r="AC427" i="2"/>
  <c r="AC426" i="2"/>
  <c r="AC425" i="2"/>
  <c r="X53" i="2"/>
  <c r="AE53" i="2" s="1"/>
  <c r="Z495" i="2"/>
  <c r="AC430" i="2"/>
  <c r="Z459" i="2"/>
  <c r="AC50" i="2"/>
  <c r="AC440" i="2"/>
  <c r="AC436" i="2"/>
  <c r="AC435" i="2"/>
  <c r="AC442" i="2"/>
  <c r="AE54" i="2"/>
  <c r="AA49" i="2"/>
  <c r="Z336" i="2"/>
  <c r="AC53" i="2"/>
  <c r="AC54" i="2"/>
  <c r="AC52" i="2"/>
  <c r="AE52" i="2"/>
  <c r="AE51" i="2"/>
  <c r="AF57" i="2"/>
  <c r="P6" i="33" s="1"/>
  <c r="Z377" i="2"/>
  <c r="Z461" i="2"/>
  <c r="Z497" i="2"/>
  <c r="Z560" i="2"/>
  <c r="AA65" i="2"/>
  <c r="AA66" i="2" s="1"/>
  <c r="AA67" i="2" s="1"/>
  <c r="AA68" i="2" s="1"/>
  <c r="AA69" i="2" s="1"/>
  <c r="AA70" i="2" s="1"/>
  <c r="AA71" i="2" s="1"/>
  <c r="AA72" i="2" s="1"/>
  <c r="AA73" i="2" s="1"/>
  <c r="AA74" i="2" s="1"/>
  <c r="AA75" i="2" s="1"/>
  <c r="AA76" i="2" s="1"/>
  <c r="AA77" i="2" s="1"/>
  <c r="AA78" i="2"/>
  <c r="AA79" i="2" s="1"/>
  <c r="AA80" i="2" s="1"/>
  <c r="AA81" i="2" s="1"/>
  <c r="AA82" i="2" s="1"/>
  <c r="AA83" i="2" s="1"/>
  <c r="AA84" i="2" s="1"/>
  <c r="AA85" i="2" s="1"/>
  <c r="AA86" i="2" s="1"/>
  <c r="AA87" i="2" s="1"/>
  <c r="AA88" i="2" s="1"/>
  <c r="AA89" i="2" s="1"/>
  <c r="AA90" i="2" s="1"/>
  <c r="AA91" i="2" s="1"/>
  <c r="AA92" i="2" s="1"/>
  <c r="AA93" i="2" s="1"/>
  <c r="AA94" i="2" s="1"/>
  <c r="AA95" i="2" s="1"/>
  <c r="AA96" i="2" s="1"/>
  <c r="AA97" i="2"/>
  <c r="AA98" i="2" s="1"/>
  <c r="AA99" i="2" s="1"/>
  <c r="AA100" i="2" s="1"/>
  <c r="AA101" i="2" s="1"/>
  <c r="AA102" i="2" s="1"/>
  <c r="AA103" i="2" s="1"/>
  <c r="AA104" i="2" s="1"/>
  <c r="AA105" i="2" s="1"/>
  <c r="AA106" i="2" s="1"/>
  <c r="AA107" i="2" s="1"/>
  <c r="AA108" i="2" s="1"/>
  <c r="AA109" i="2" s="1"/>
  <c r="AA110" i="2" s="1"/>
  <c r="AA116" i="2"/>
  <c r="AA117" i="2" s="1"/>
  <c r="AA118" i="2" s="1"/>
  <c r="AA119" i="2" s="1"/>
  <c r="AA120" i="2" s="1"/>
  <c r="AA121" i="2" s="1"/>
  <c r="AA122" i="2" s="1"/>
  <c r="AA123" i="2" s="1"/>
  <c r="AA124" i="2" s="1"/>
  <c r="AA125" i="2" s="1"/>
  <c r="AA141" i="2"/>
  <c r="AA142" i="2" s="1"/>
  <c r="AA143" i="2" s="1"/>
  <c r="AA144" i="2" s="1"/>
  <c r="AA145" i="2" s="1"/>
  <c r="AA146" i="2" s="1"/>
  <c r="AA147" i="2" s="1"/>
  <c r="AA148" i="2" s="1"/>
  <c r="AA149" i="2" s="1"/>
  <c r="AA150" i="2" s="1"/>
  <c r="AA151" i="2" s="1"/>
  <c r="AA152" i="2" s="1"/>
  <c r="AA153" i="2" s="1"/>
  <c r="AA154" i="2" s="1"/>
  <c r="AA155" i="2" s="1"/>
  <c r="AA156" i="2" s="1"/>
  <c r="AA157" i="2" s="1"/>
  <c r="AA158" i="2" s="1"/>
  <c r="AA159" i="2" s="1"/>
  <c r="AA160" i="2"/>
  <c r="AA161" i="2" s="1"/>
  <c r="AA162" i="2" s="1"/>
  <c r="AA163" i="2" s="1"/>
  <c r="AA164" i="2" s="1"/>
  <c r="AA165" i="2" s="1"/>
  <c r="AA166" i="2" s="1"/>
  <c r="AA167" i="2" s="1"/>
  <c r="AA168" i="2" s="1"/>
  <c r="AA169" i="2"/>
  <c r="AA170" i="2" s="1"/>
  <c r="AA171" i="2" s="1"/>
  <c r="AA172" i="2" s="1"/>
  <c r="AA173" i="2" s="1"/>
  <c r="AA174" i="2" s="1"/>
  <c r="AA175" i="2" s="1"/>
  <c r="AA176" i="2" s="1"/>
  <c r="AA177" i="2" s="1"/>
  <c r="AA178" i="2" s="1"/>
  <c r="AA179" i="2" s="1"/>
  <c r="AA180" i="2" s="1"/>
  <c r="AA181" i="2" s="1"/>
  <c r="AA182" i="2" s="1"/>
  <c r="AA183" i="2" s="1"/>
  <c r="AA184" i="2" s="1"/>
  <c r="AA185" i="2" s="1"/>
  <c r="AA186" i="2" s="1"/>
  <c r="AA187" i="2" s="1"/>
  <c r="AA188" i="2" s="1"/>
  <c r="AA189" i="2" s="1"/>
  <c r="AA190" i="2" s="1"/>
  <c r="Z287" i="2"/>
  <c r="AE552" i="2" l="1"/>
  <c r="Y553" i="2"/>
  <c r="AD553" i="2"/>
  <c r="AA554" i="2"/>
  <c r="AD554" i="2" s="1"/>
  <c r="AD322" i="2"/>
  <c r="AA323" i="2"/>
  <c r="AA112" i="2"/>
  <c r="AA113" i="2" s="1"/>
  <c r="AA114" i="2" s="1"/>
  <c r="AA115" i="2" s="1"/>
  <c r="AA111" i="2"/>
  <c r="AD111" i="2" s="1"/>
  <c r="AD49" i="2"/>
  <c r="AA50" i="2"/>
  <c r="V309" i="2"/>
  <c r="Z309" i="2" s="1"/>
  <c r="V310" i="2"/>
  <c r="Z310" i="2" s="1"/>
  <c r="V305" i="2"/>
  <c r="Z305" i="2" s="1"/>
  <c r="V306" i="2"/>
  <c r="Z306" i="2" s="1"/>
  <c r="V307" i="2"/>
  <c r="Z307" i="2" s="1"/>
  <c r="V308" i="2"/>
  <c r="Z308" i="2" s="1"/>
  <c r="AE553" i="2" l="1"/>
  <c r="Y554" i="2"/>
  <c r="AE554" i="2" s="1"/>
  <c r="AA324" i="2"/>
  <c r="AD323" i="2"/>
  <c r="AD50" i="2"/>
  <c r="AA51" i="2"/>
  <c r="AC308" i="2"/>
  <c r="AC307" i="2"/>
  <c r="AC310" i="2"/>
  <c r="AC309" i="2"/>
  <c r="AC306" i="2"/>
  <c r="AC305" i="2"/>
  <c r="V530" i="2"/>
  <c r="U530" i="2"/>
  <c r="V304" i="2"/>
  <c r="Z304" i="2" s="1"/>
  <c r="V303" i="2"/>
  <c r="V302" i="2"/>
  <c r="U302" i="2"/>
  <c r="U280" i="2"/>
  <c r="V280" i="2"/>
  <c r="Z280" i="2" s="1"/>
  <c r="U281" i="2"/>
  <c r="V281" i="2"/>
  <c r="Z281" i="2" s="1"/>
  <c r="U282" i="2"/>
  <c r="V282" i="2"/>
  <c r="Z282" i="2" s="1"/>
  <c r="V283" i="2"/>
  <c r="U283" i="2"/>
  <c r="U267" i="2"/>
  <c r="V267" i="2"/>
  <c r="U268" i="2"/>
  <c r="V268" i="2"/>
  <c r="AA325" i="2" l="1"/>
  <c r="AD324" i="2"/>
  <c r="AD51" i="2"/>
  <c r="AA52" i="2"/>
  <c r="AC280" i="2"/>
  <c r="AC268" i="2"/>
  <c r="Z268" i="2"/>
  <c r="AC267" i="2"/>
  <c r="Z267" i="2"/>
  <c r="X267" i="2"/>
  <c r="X268" i="2" s="1"/>
  <c r="Y267" i="2"/>
  <c r="Y268" i="2" s="1"/>
  <c r="AC283" i="2"/>
  <c r="Z283" i="2"/>
  <c r="AC303" i="2"/>
  <c r="Z303" i="2"/>
  <c r="AC302" i="2"/>
  <c r="Z302" i="2"/>
  <c r="AC530" i="2"/>
  <c r="Z530" i="2"/>
  <c r="AC281" i="2"/>
  <c r="AC304" i="2"/>
  <c r="AC282" i="2"/>
  <c r="AA326" i="2" l="1"/>
  <c r="AD326" i="2" s="1"/>
  <c r="AD325" i="2"/>
  <c r="AD52" i="2"/>
  <c r="AA53" i="2"/>
  <c r="AE267" i="2"/>
  <c r="EC6" i="33" s="1"/>
  <c r="AE268" i="2"/>
  <c r="ED6" i="33" s="1"/>
  <c r="AD53" i="2" l="1"/>
  <c r="AA54" i="2"/>
  <c r="AG520" i="2"/>
  <c r="LZ6" i="33" s="1"/>
  <c r="AF520" i="2"/>
  <c r="LY6" i="33" s="1"/>
  <c r="AG519" i="2"/>
  <c r="AF519" i="2"/>
  <c r="LW6" i="33" s="1"/>
  <c r="AG518" i="2"/>
  <c r="AF518" i="2"/>
  <c r="LU6" i="33" s="1"/>
  <c r="AG517" i="2"/>
  <c r="AF517" i="2"/>
  <c r="LS6" i="33" s="1"/>
  <c r="AG516" i="2"/>
  <c r="LR6" i="33" s="1"/>
  <c r="AF516" i="2"/>
  <c r="LQ6" i="33" s="1"/>
  <c r="AG515" i="2"/>
  <c r="AF515" i="2"/>
  <c r="LO6" i="33" s="1"/>
  <c r="AG514" i="2"/>
  <c r="LN6" i="33" s="1"/>
  <c r="AF514" i="2"/>
  <c r="LM6" i="33" s="1"/>
  <c r="AG513" i="2"/>
  <c r="AF513" i="2"/>
  <c r="LK6" i="33" s="1"/>
  <c r="AG512" i="2"/>
  <c r="LJ6" i="33" s="1"/>
  <c r="AF512" i="2"/>
  <c r="LI6" i="33" s="1"/>
  <c r="AG511" i="2"/>
  <c r="LH6" i="33" s="1"/>
  <c r="AF511" i="2"/>
  <c r="LG6" i="33" s="1"/>
  <c r="AG510" i="2"/>
  <c r="LF6" i="33" s="1"/>
  <c r="AF510" i="2"/>
  <c r="LE6" i="33" s="1"/>
  <c r="AG509" i="2"/>
  <c r="LD6" i="33" s="1"/>
  <c r="AF509" i="2"/>
  <c r="LC6" i="33" s="1"/>
  <c r="V471" i="2"/>
  <c r="Z471" i="2" s="1"/>
  <c r="V472" i="2"/>
  <c r="Z472" i="2" s="1"/>
  <c r="V473" i="2"/>
  <c r="Z473" i="2" s="1"/>
  <c r="V507" i="2"/>
  <c r="V508" i="2"/>
  <c r="V509" i="2"/>
  <c r="Z509" i="2" s="1"/>
  <c r="V510" i="2"/>
  <c r="Z510" i="2" s="1"/>
  <c r="V511" i="2"/>
  <c r="Z511" i="2" s="1"/>
  <c r="V512" i="2"/>
  <c r="Z512" i="2" s="1"/>
  <c r="V513" i="2"/>
  <c r="Z513" i="2" s="1"/>
  <c r="V514" i="2"/>
  <c r="Z514" i="2" s="1"/>
  <c r="V515" i="2"/>
  <c r="Z515" i="2" s="1"/>
  <c r="V516" i="2"/>
  <c r="Z516" i="2" s="1"/>
  <c r="V517" i="2"/>
  <c r="Z517" i="2" s="1"/>
  <c r="AF502" i="2"/>
  <c r="KW6" i="33" s="1"/>
  <c r="AF503" i="2"/>
  <c r="LB6" i="33" s="1"/>
  <c r="AF501" i="2"/>
  <c r="KR6" i="33" s="1"/>
  <c r="AF474" i="2"/>
  <c r="JN6" i="33" s="1"/>
  <c r="AG474" i="2"/>
  <c r="AF475" i="2"/>
  <c r="JP6" i="33" s="1"/>
  <c r="AG475" i="2"/>
  <c r="AF476" i="2"/>
  <c r="JR6" i="33" s="1"/>
  <c r="AG476" i="2"/>
  <c r="JS6" i="33" s="1"/>
  <c r="AF477" i="2"/>
  <c r="JT6" i="33" s="1"/>
  <c r="AG477" i="2"/>
  <c r="JU6" i="33" s="1"/>
  <c r="AF478" i="2"/>
  <c r="JV6" i="33" s="1"/>
  <c r="AG478" i="2"/>
  <c r="JW6" i="33" s="1"/>
  <c r="AF479" i="2"/>
  <c r="JX6" i="33" s="1"/>
  <c r="AG479" i="2"/>
  <c r="JY6" i="33" s="1"/>
  <c r="AF480" i="2"/>
  <c r="JZ6" i="33" s="1"/>
  <c r="AG480" i="2"/>
  <c r="KA6" i="33" s="1"/>
  <c r="AF481" i="2"/>
  <c r="KB6" i="33" s="1"/>
  <c r="AG481" i="2"/>
  <c r="KC6" i="33" s="1"/>
  <c r="AF482" i="2"/>
  <c r="KD6" i="33" s="1"/>
  <c r="AG482" i="2"/>
  <c r="AF483" i="2"/>
  <c r="KF6" i="33" s="1"/>
  <c r="AG483" i="2"/>
  <c r="KG6" i="33" s="1"/>
  <c r="AF484" i="2"/>
  <c r="KH6" i="33" s="1"/>
  <c r="AG484" i="2"/>
  <c r="AG473" i="2"/>
  <c r="AF473" i="2"/>
  <c r="JL6" i="33" s="1"/>
  <c r="U476" i="2"/>
  <c r="V476" i="2"/>
  <c r="Z476" i="2" s="1"/>
  <c r="U477" i="2"/>
  <c r="V477" i="2"/>
  <c r="Z477" i="2" s="1"/>
  <c r="U478" i="2"/>
  <c r="V478" i="2"/>
  <c r="Z478" i="2" s="1"/>
  <c r="U479" i="2"/>
  <c r="V479" i="2"/>
  <c r="Z479" i="2" s="1"/>
  <c r="U480" i="2"/>
  <c r="V480" i="2"/>
  <c r="Z480" i="2" s="1"/>
  <c r="U481" i="2"/>
  <c r="V481" i="2"/>
  <c r="U482" i="2"/>
  <c r="V482" i="2"/>
  <c r="Z482" i="2" s="1"/>
  <c r="U483" i="2"/>
  <c r="V483" i="2"/>
  <c r="U484" i="2"/>
  <c r="V484" i="2"/>
  <c r="Z484" i="2" s="1"/>
  <c r="U485" i="2"/>
  <c r="V485" i="2"/>
  <c r="Z485" i="2" s="1"/>
  <c r="AF467" i="2"/>
  <c r="JK6" i="33" s="1"/>
  <c r="AF466" i="2"/>
  <c r="JG6" i="33" s="1"/>
  <c r="AF465" i="2"/>
  <c r="JC6" i="33" s="1"/>
  <c r="U420" i="2"/>
  <c r="U421" i="2"/>
  <c r="V421" i="2"/>
  <c r="U422" i="2"/>
  <c r="V422" i="2"/>
  <c r="U423" i="2"/>
  <c r="V423" i="2"/>
  <c r="U424" i="2"/>
  <c r="V424" i="2"/>
  <c r="Z424" i="2" s="1"/>
  <c r="U425" i="2"/>
  <c r="U426" i="2"/>
  <c r="U427" i="2"/>
  <c r="U428" i="2"/>
  <c r="U429" i="2"/>
  <c r="U430" i="2"/>
  <c r="U431" i="2"/>
  <c r="U432" i="2"/>
  <c r="U433" i="2"/>
  <c r="U342" i="2"/>
  <c r="U343" i="2"/>
  <c r="V343" i="2"/>
  <c r="U344" i="2"/>
  <c r="V344" i="2"/>
  <c r="U345" i="2"/>
  <c r="V345" i="2"/>
  <c r="Z345" i="2" s="1"/>
  <c r="U346" i="2"/>
  <c r="V346" i="2"/>
  <c r="Z346" i="2" s="1"/>
  <c r="U347" i="2"/>
  <c r="V347" i="2"/>
  <c r="Z347" i="2" s="1"/>
  <c r="AF150" i="2"/>
  <c r="CB6" i="33" s="1"/>
  <c r="AE514" i="2" l="1"/>
  <c r="AC508" i="2"/>
  <c r="Z508" i="2"/>
  <c r="AC507" i="2"/>
  <c r="Z507" i="2"/>
  <c r="Y431" i="2"/>
  <c r="X431" i="2"/>
  <c r="X432" i="2" s="1"/>
  <c r="X433" i="2" s="1"/>
  <c r="Y429" i="2"/>
  <c r="X429" i="2"/>
  <c r="X430" i="2" s="1"/>
  <c r="Y427" i="2"/>
  <c r="X427" i="2"/>
  <c r="X428" i="2" s="1"/>
  <c r="AD54" i="2"/>
  <c r="AA55" i="2"/>
  <c r="AA56" i="2" s="1"/>
  <c r="AA57" i="2" s="1"/>
  <c r="AA58" i="2" s="1"/>
  <c r="AA59" i="2" s="1"/>
  <c r="AA60" i="2" s="1"/>
  <c r="AA61" i="2" s="1"/>
  <c r="AA62" i="2" s="1"/>
  <c r="AA63" i="2" s="1"/>
  <c r="AA64" i="2" s="1"/>
  <c r="X346" i="2"/>
  <c r="Y346" i="2"/>
  <c r="X345" i="2"/>
  <c r="Y345" i="2"/>
  <c r="AC423" i="2"/>
  <c r="Z423" i="2"/>
  <c r="AC422" i="2"/>
  <c r="Z422" i="2"/>
  <c r="AC421" i="2"/>
  <c r="Z421" i="2"/>
  <c r="AC483" i="2"/>
  <c r="Z483" i="2"/>
  <c r="AC481" i="2"/>
  <c r="Z481" i="2"/>
  <c r="AE484" i="2"/>
  <c r="KI6" i="33"/>
  <c r="AE482" i="2"/>
  <c r="KE6" i="33"/>
  <c r="AE475" i="2"/>
  <c r="JQ6" i="33"/>
  <c r="AE474" i="2"/>
  <c r="JO6" i="33"/>
  <c r="AE513" i="2"/>
  <c r="LL6" i="33"/>
  <c r="X347" i="2"/>
  <c r="Y347" i="2"/>
  <c r="AC344" i="2"/>
  <c r="Z344" i="2"/>
  <c r="AC343" i="2"/>
  <c r="Z343" i="2"/>
  <c r="AE473" i="2"/>
  <c r="JM6" i="33"/>
  <c r="AE515" i="2"/>
  <c r="LP6" i="33"/>
  <c r="AE517" i="2"/>
  <c r="LT6" i="33"/>
  <c r="AE518" i="2"/>
  <c r="LV6" i="33"/>
  <c r="AE519" i="2"/>
  <c r="LX6" i="33"/>
  <c r="AE510" i="2"/>
  <c r="AE512" i="2"/>
  <c r="AE511" i="2"/>
  <c r="AE509" i="2"/>
  <c r="AE520" i="2"/>
  <c r="AC484" i="2"/>
  <c r="AC347" i="2"/>
  <c r="AC485" i="2"/>
  <c r="AC480" i="2"/>
  <c r="AC476" i="2"/>
  <c r="AC424" i="2"/>
  <c r="AE483" i="2"/>
  <c r="AE478" i="2"/>
  <c r="AE480" i="2"/>
  <c r="AE479" i="2"/>
  <c r="AE477" i="2"/>
  <c r="AC477" i="2"/>
  <c r="AE476" i="2"/>
  <c r="AE516" i="2"/>
  <c r="AC517" i="2"/>
  <c r="AC516" i="2"/>
  <c r="AC515" i="2"/>
  <c r="AC514" i="2"/>
  <c r="AC513" i="2"/>
  <c r="AC512" i="2"/>
  <c r="AC511" i="2"/>
  <c r="AC510" i="2"/>
  <c r="AC509" i="2"/>
  <c r="AE481" i="2"/>
  <c r="AC482" i="2"/>
  <c r="AC478" i="2"/>
  <c r="AC479" i="2"/>
  <c r="AC345" i="2"/>
  <c r="AC346" i="2"/>
  <c r="U517" i="2"/>
  <c r="U518" i="2"/>
  <c r="V518" i="2"/>
  <c r="Z518" i="2" s="1"/>
  <c r="U519" i="2"/>
  <c r="V519" i="2"/>
  <c r="U520" i="2"/>
  <c r="V520" i="2"/>
  <c r="Z520" i="2" s="1"/>
  <c r="U521" i="2"/>
  <c r="V521" i="2"/>
  <c r="U522" i="2"/>
  <c r="U523" i="2"/>
  <c r="V523" i="2"/>
  <c r="U524" i="2"/>
  <c r="V524" i="2"/>
  <c r="Z524" i="2" s="1"/>
  <c r="U525" i="2"/>
  <c r="X525" i="2" s="1"/>
  <c r="V525" i="2"/>
  <c r="U526" i="2"/>
  <c r="V526" i="2"/>
  <c r="U527" i="2"/>
  <c r="V527" i="2"/>
  <c r="U528" i="2"/>
  <c r="V528" i="2"/>
  <c r="Z528" i="2" s="1"/>
  <c r="U529" i="2"/>
  <c r="V529" i="2"/>
  <c r="Z529" i="2" s="1"/>
  <c r="U531" i="2"/>
  <c r="U532" i="2"/>
  <c r="V532" i="2"/>
  <c r="U533" i="2"/>
  <c r="V533" i="2"/>
  <c r="Z533" i="2" s="1"/>
  <c r="U534" i="2"/>
  <c r="X534" i="2" s="1"/>
  <c r="V534" i="2"/>
  <c r="Z534" i="2" s="1"/>
  <c r="U535" i="2"/>
  <c r="V535" i="2"/>
  <c r="U536" i="2"/>
  <c r="X536" i="2" s="1"/>
  <c r="V536" i="2"/>
  <c r="U537" i="2"/>
  <c r="Y537" i="2" s="1"/>
  <c r="V537" i="2"/>
  <c r="Z537" i="2" s="1"/>
  <c r="U538" i="2"/>
  <c r="V538" i="2"/>
  <c r="Z538" i="2" s="1"/>
  <c r="U539" i="2"/>
  <c r="Y539" i="2" s="1"/>
  <c r="V539" i="2"/>
  <c r="Z539" i="2" s="1"/>
  <c r="V505" i="2"/>
  <c r="V486" i="2"/>
  <c r="Z486" i="2" s="1"/>
  <c r="V488" i="2"/>
  <c r="V489" i="2"/>
  <c r="V490" i="2"/>
  <c r="Z490" i="2" s="1"/>
  <c r="V491" i="2"/>
  <c r="Z491" i="2" s="1"/>
  <c r="V298" i="2"/>
  <c r="Z298" i="2" s="1"/>
  <c r="V299" i="2"/>
  <c r="Z299" i="2" s="1"/>
  <c r="V301" i="2"/>
  <c r="V293" i="2"/>
  <c r="Z293" i="2" s="1"/>
  <c r="V294" i="2"/>
  <c r="Z294" i="2" s="1"/>
  <c r="V295" i="2"/>
  <c r="Z295" i="2" s="1"/>
  <c r="V296" i="2"/>
  <c r="Z296" i="2" s="1"/>
  <c r="V297" i="2"/>
  <c r="Z297" i="2" s="1"/>
  <c r="U516" i="2"/>
  <c r="U512" i="2"/>
  <c r="U511" i="2"/>
  <c r="U510" i="2"/>
  <c r="U509" i="2"/>
  <c r="U508" i="2"/>
  <c r="U507" i="2"/>
  <c r="U506" i="2"/>
  <c r="S506" i="2"/>
  <c r="U505" i="2"/>
  <c r="V503" i="2"/>
  <c r="U503" i="2"/>
  <c r="Y503" i="2" s="1"/>
  <c r="V502" i="2"/>
  <c r="U502" i="2"/>
  <c r="Y502" i="2" s="1"/>
  <c r="V501" i="2"/>
  <c r="Z501" i="2" s="1"/>
  <c r="U501" i="2"/>
  <c r="Y501" i="2" s="1"/>
  <c r="V500" i="2"/>
  <c r="Z500" i="2" s="1"/>
  <c r="U500" i="2"/>
  <c r="V499" i="2"/>
  <c r="U499" i="2"/>
  <c r="V498" i="2"/>
  <c r="Z498" i="2" s="1"/>
  <c r="U498" i="2"/>
  <c r="U496" i="2"/>
  <c r="S496" i="2"/>
  <c r="V494" i="2"/>
  <c r="U494" i="2"/>
  <c r="AE345" i="2" l="1"/>
  <c r="GW6" i="33" s="1"/>
  <c r="AB506" i="2"/>
  <c r="AB507" i="2" s="1"/>
  <c r="AB508" i="2" s="1"/>
  <c r="AB509" i="2" s="1"/>
  <c r="AB510" i="2" s="1"/>
  <c r="AB511" i="2" s="1"/>
  <c r="AB512" i="2" s="1"/>
  <c r="AB513" i="2" s="1"/>
  <c r="AB514" i="2" s="1"/>
  <c r="AB515" i="2" s="1"/>
  <c r="AB516" i="2" s="1"/>
  <c r="AB517" i="2" s="1"/>
  <c r="AB518" i="2" s="1"/>
  <c r="AB519" i="2" s="1"/>
  <c r="AB520" i="2" s="1"/>
  <c r="AB521" i="2" s="1"/>
  <c r="AC505" i="2"/>
  <c r="Z505" i="2"/>
  <c r="Y535" i="2"/>
  <c r="X535" i="2"/>
  <c r="AE427" i="2"/>
  <c r="HW6" i="33" s="1"/>
  <c r="AE429" i="2"/>
  <c r="IB6" i="33" s="1"/>
  <c r="AE431" i="2"/>
  <c r="IG6" i="33" s="1"/>
  <c r="Y430" i="2"/>
  <c r="AE430" i="2" s="1"/>
  <c r="Y428" i="2"/>
  <c r="AE428" i="2" s="1"/>
  <c r="Y432" i="2"/>
  <c r="AE346" i="2"/>
  <c r="GX6" i="33" s="1"/>
  <c r="AE347" i="2"/>
  <c r="GY6" i="33" s="1"/>
  <c r="AC502" i="2"/>
  <c r="Z502" i="2"/>
  <c r="AC503" i="2"/>
  <c r="Z503" i="2"/>
  <c r="T496" i="2"/>
  <c r="AA496" i="2" s="1"/>
  <c r="AA497" i="2" s="1"/>
  <c r="AA498" i="2" s="1"/>
  <c r="AA499" i="2" s="1"/>
  <c r="AA500" i="2" s="1"/>
  <c r="AA501" i="2" s="1"/>
  <c r="AA502" i="2" s="1"/>
  <c r="AA503" i="2" s="1"/>
  <c r="AA504" i="2" s="1"/>
  <c r="AB496" i="2"/>
  <c r="AB497" i="2" s="1"/>
  <c r="AB498" i="2" s="1"/>
  <c r="AB499" i="2" s="1"/>
  <c r="AB500" i="2" s="1"/>
  <c r="AB501" i="2" s="1"/>
  <c r="AB502" i="2" s="1"/>
  <c r="AB503" i="2" s="1"/>
  <c r="AB504" i="2" s="1"/>
  <c r="AB505" i="2" s="1"/>
  <c r="AC489" i="2"/>
  <c r="Z489" i="2"/>
  <c r="AC536" i="2"/>
  <c r="Z536" i="2"/>
  <c r="AC535" i="2"/>
  <c r="Z535" i="2"/>
  <c r="AC532" i="2"/>
  <c r="Z532" i="2"/>
  <c r="Y525" i="2"/>
  <c r="AC521" i="2"/>
  <c r="Z521" i="2"/>
  <c r="AC519" i="2"/>
  <c r="Z519" i="2"/>
  <c r="AC494" i="2"/>
  <c r="Z494" i="2"/>
  <c r="AC499" i="2"/>
  <c r="Z499" i="2"/>
  <c r="AC301" i="2"/>
  <c r="Z301" i="2"/>
  <c r="AC488" i="2"/>
  <c r="Z488" i="2"/>
  <c r="X538" i="2"/>
  <c r="Y538" i="2"/>
  <c r="Y536" i="2"/>
  <c r="Y534" i="2"/>
  <c r="AC527" i="2"/>
  <c r="Z527" i="2"/>
  <c r="AC526" i="2"/>
  <c r="Z526" i="2"/>
  <c r="AC525" i="2"/>
  <c r="Z525" i="2"/>
  <c r="AC523" i="2"/>
  <c r="Z523" i="2"/>
  <c r="AC296" i="2"/>
  <c r="AC538" i="2"/>
  <c r="AC486" i="2"/>
  <c r="AC518" i="2"/>
  <c r="AC539" i="2"/>
  <c r="X537" i="2"/>
  <c r="AE537" i="2" s="1"/>
  <c r="MG6" i="33" s="1"/>
  <c r="AC529" i="2"/>
  <c r="AC298" i="2"/>
  <c r="AC297" i="2"/>
  <c r="AC293" i="2"/>
  <c r="AC294" i="2"/>
  <c r="AC299" i="2"/>
  <c r="V506" i="2"/>
  <c r="X539" i="2"/>
  <c r="AE539" i="2" s="1"/>
  <c r="MJ6" i="33" s="1"/>
  <c r="AC295" i="2"/>
  <c r="AC534" i="2"/>
  <c r="AE502" i="2"/>
  <c r="AE503" i="2"/>
  <c r="AE501" i="2"/>
  <c r="AC537" i="2"/>
  <c r="AC533" i="2"/>
  <c r="AC528" i="2"/>
  <c r="AC524" i="2"/>
  <c r="AC520" i="2"/>
  <c r="AC491" i="2"/>
  <c r="AC490" i="2"/>
  <c r="T506" i="2"/>
  <c r="AA506" i="2" s="1"/>
  <c r="AC501" i="2"/>
  <c r="AC498" i="2"/>
  <c r="X502" i="2"/>
  <c r="X512" i="2" s="1"/>
  <c r="X522" i="2" s="1"/>
  <c r="X532" i="2" s="1"/>
  <c r="AC500" i="2"/>
  <c r="X503" i="2"/>
  <c r="V496" i="2"/>
  <c r="Z496" i="2" s="1"/>
  <c r="X501" i="2"/>
  <c r="X511" i="2" s="1"/>
  <c r="X521" i="2" s="1"/>
  <c r="X531" i="2" s="1"/>
  <c r="U439" i="2"/>
  <c r="U440" i="2"/>
  <c r="U441" i="2"/>
  <c r="U442" i="2"/>
  <c r="AH427" i="2"/>
  <c r="HZ6" i="33" s="1"/>
  <c r="AH431" i="2"/>
  <c r="IJ6" i="33" s="1"/>
  <c r="AH429" i="2"/>
  <c r="IE6" i="33" s="1"/>
  <c r="AG427" i="2"/>
  <c r="HY6" i="33" s="1"/>
  <c r="AI427" i="2"/>
  <c r="IA6" i="33" s="1"/>
  <c r="AF427" i="2"/>
  <c r="HX6" i="33" s="1"/>
  <c r="U348" i="2"/>
  <c r="V348" i="2"/>
  <c r="U349" i="2"/>
  <c r="V349" i="2"/>
  <c r="Z349" i="2" s="1"/>
  <c r="U350" i="2"/>
  <c r="V350" i="2"/>
  <c r="Z350" i="2" s="1"/>
  <c r="U351" i="2"/>
  <c r="V351" i="2"/>
  <c r="Z351" i="2" s="1"/>
  <c r="U352" i="2"/>
  <c r="V352" i="2"/>
  <c r="U353" i="2"/>
  <c r="V353" i="2"/>
  <c r="Z353" i="2" s="1"/>
  <c r="U298" i="2"/>
  <c r="U297" i="2"/>
  <c r="U296" i="2"/>
  <c r="U295" i="2"/>
  <c r="U293" i="2"/>
  <c r="V292" i="2"/>
  <c r="U292" i="2"/>
  <c r="V291" i="2"/>
  <c r="U291" i="2"/>
  <c r="Y291" i="2" s="1"/>
  <c r="V290" i="2"/>
  <c r="U290" i="2"/>
  <c r="V289" i="2"/>
  <c r="U289" i="2"/>
  <c r="U288" i="2"/>
  <c r="S288" i="2"/>
  <c r="S300" i="2"/>
  <c r="AB300" i="2" s="1"/>
  <c r="AB301" i="2" s="1"/>
  <c r="AB302" i="2" s="1"/>
  <c r="AB303" i="2" s="1"/>
  <c r="AB304" i="2" s="1"/>
  <c r="AB305" i="2" s="1"/>
  <c r="AB306" i="2" s="1"/>
  <c r="AB307" i="2" s="1"/>
  <c r="AB308" i="2" s="1"/>
  <c r="AB309" i="2" s="1"/>
  <c r="AB310" i="2" s="1"/>
  <c r="AB311" i="2" s="1"/>
  <c r="AB312" i="2" s="1"/>
  <c r="AB313" i="2" s="1"/>
  <c r="AB314" i="2" s="1"/>
  <c r="AB315" i="2" s="1"/>
  <c r="AB316" i="2" s="1"/>
  <c r="AB317" i="2" s="1"/>
  <c r="AB318" i="2" s="1"/>
  <c r="U300" i="2"/>
  <c r="U301" i="2"/>
  <c r="U545" i="2"/>
  <c r="V545" i="2"/>
  <c r="Z545" i="2" s="1"/>
  <c r="U546" i="2"/>
  <c r="V546" i="2"/>
  <c r="U547" i="2"/>
  <c r="V547" i="2"/>
  <c r="Z547" i="2" s="1"/>
  <c r="U183" i="2"/>
  <c r="V183" i="2"/>
  <c r="Z183" i="2" s="1"/>
  <c r="U184" i="2"/>
  <c r="V184" i="2"/>
  <c r="Z184" i="2" s="1"/>
  <c r="U185" i="2"/>
  <c r="V185" i="2"/>
  <c r="Z185" i="2" s="1"/>
  <c r="U186" i="2"/>
  <c r="V186" i="2"/>
  <c r="U187" i="2"/>
  <c r="V187" i="2"/>
  <c r="Z187" i="2" s="1"/>
  <c r="U178" i="2"/>
  <c r="V178" i="2"/>
  <c r="Z178" i="2" s="1"/>
  <c r="U179" i="2"/>
  <c r="V179" i="2"/>
  <c r="U180" i="2"/>
  <c r="V180" i="2"/>
  <c r="U181" i="2"/>
  <c r="V181" i="2"/>
  <c r="Z181" i="2" s="1"/>
  <c r="U182" i="2"/>
  <c r="V182" i="2"/>
  <c r="Z182" i="2" s="1"/>
  <c r="AD496" i="2" l="1"/>
  <c r="Y292" i="2"/>
  <c r="Y293" i="2" s="1"/>
  <c r="Y294" i="2" s="1"/>
  <c r="Y295" i="2" s="1"/>
  <c r="Y296" i="2" s="1"/>
  <c r="Y297" i="2" s="1"/>
  <c r="Y298" i="2" s="1"/>
  <c r="Y299" i="2" s="1"/>
  <c r="Y300" i="2" s="1"/>
  <c r="Y301" i="2" s="1"/>
  <c r="Y302" i="2" s="1"/>
  <c r="Y303" i="2" s="1"/>
  <c r="Y304" i="2" s="1"/>
  <c r="Y305" i="2" s="1"/>
  <c r="AD506" i="2"/>
  <c r="AA507" i="2"/>
  <c r="AC506" i="2"/>
  <c r="Z506" i="2"/>
  <c r="X441" i="2"/>
  <c r="Y441" i="2"/>
  <c r="Y439" i="2"/>
  <c r="X439" i="2"/>
  <c r="Y442" i="2"/>
  <c r="X442" i="2"/>
  <c r="X440" i="2"/>
  <c r="Y440" i="2"/>
  <c r="Y433" i="2"/>
  <c r="AE433" i="2" s="1"/>
  <c r="AE432" i="2"/>
  <c r="X513" i="2"/>
  <c r="X523" i="2" s="1"/>
  <c r="X533" i="2" s="1"/>
  <c r="Y526" i="2"/>
  <c r="AE525" i="2"/>
  <c r="MA6" i="33" s="1"/>
  <c r="AD504" i="2"/>
  <c r="AA505" i="2"/>
  <c r="AD505" i="2" s="1"/>
  <c r="AE534" i="2"/>
  <c r="MD6" i="33" s="1"/>
  <c r="AE538" i="2"/>
  <c r="MI6" i="33" s="1"/>
  <c r="AE536" i="2"/>
  <c r="MF6" i="33" s="1"/>
  <c r="AC546" i="2"/>
  <c r="Z546" i="2"/>
  <c r="V288" i="2"/>
  <c r="Z288" i="2" s="1"/>
  <c r="AB288" i="2"/>
  <c r="AB289" i="2" s="1"/>
  <c r="AB290" i="2" s="1"/>
  <c r="AB291" i="2" s="1"/>
  <c r="AB292" i="2" s="1"/>
  <c r="AB293" i="2" s="1"/>
  <c r="AB294" i="2" s="1"/>
  <c r="AB295" i="2" s="1"/>
  <c r="AB296" i="2" s="1"/>
  <c r="AB297" i="2" s="1"/>
  <c r="AB298" i="2" s="1"/>
  <c r="AB299" i="2" s="1"/>
  <c r="X348" i="2"/>
  <c r="X349" i="2" s="1"/>
  <c r="Y348" i="2"/>
  <c r="Y349" i="2" s="1"/>
  <c r="Y350" i="2" s="1"/>
  <c r="Y351" i="2" s="1"/>
  <c r="Y352" i="2" s="1"/>
  <c r="Y353" i="2" s="1"/>
  <c r="AC180" i="2"/>
  <c r="Z180" i="2"/>
  <c r="AC179" i="2"/>
  <c r="Z179" i="2"/>
  <c r="AC186" i="2"/>
  <c r="Z186" i="2"/>
  <c r="AC289" i="2"/>
  <c r="Z289" i="2"/>
  <c r="AC290" i="2"/>
  <c r="Z290" i="2"/>
  <c r="AC291" i="2"/>
  <c r="Z291" i="2"/>
  <c r="AC292" i="2"/>
  <c r="Z292" i="2"/>
  <c r="AC352" i="2"/>
  <c r="Z352" i="2"/>
  <c r="AC348" i="2"/>
  <c r="Z348" i="2"/>
  <c r="LA6" i="33"/>
  <c r="KZ6" i="33"/>
  <c r="KY6" i="33"/>
  <c r="KX6" i="33"/>
  <c r="KS6" i="33"/>
  <c r="KV6" i="33"/>
  <c r="KT6" i="33"/>
  <c r="KU6" i="33"/>
  <c r="KN6" i="33"/>
  <c r="KQ6" i="33"/>
  <c r="KO6" i="33"/>
  <c r="KP6" i="33"/>
  <c r="AE535" i="2"/>
  <c r="ME6" i="33" s="1"/>
  <c r="V300" i="2"/>
  <c r="Z300" i="2" s="1"/>
  <c r="AC496" i="2"/>
  <c r="AD498" i="2"/>
  <c r="AC350" i="2"/>
  <c r="AC349" i="2"/>
  <c r="AC353" i="2"/>
  <c r="AC351" i="2"/>
  <c r="AC184" i="2"/>
  <c r="AC545" i="2"/>
  <c r="T300" i="2"/>
  <c r="AA300" i="2" s="1"/>
  <c r="AA301" i="2" s="1"/>
  <c r="AA302" i="2" s="1"/>
  <c r="AA303" i="2" s="1"/>
  <c r="AA304" i="2" s="1"/>
  <c r="AA305" i="2" s="1"/>
  <c r="T288" i="2"/>
  <c r="X288" i="2"/>
  <c r="X289" i="2" s="1"/>
  <c r="X290" i="2" s="1"/>
  <c r="X291" i="2"/>
  <c r="X292" i="2" s="1"/>
  <c r="X293" i="2" s="1"/>
  <c r="X294" i="2" s="1"/>
  <c r="X295" i="2" s="1"/>
  <c r="X296" i="2" s="1"/>
  <c r="X297" i="2" s="1"/>
  <c r="X298" i="2" s="1"/>
  <c r="X299" i="2" s="1"/>
  <c r="X300" i="2" s="1"/>
  <c r="X301" i="2" s="1"/>
  <c r="X302" i="2" s="1"/>
  <c r="X303" i="2" s="1"/>
  <c r="X304" i="2" s="1"/>
  <c r="X305" i="2" s="1"/>
  <c r="X306" i="2" s="1"/>
  <c r="X307" i="2" s="1"/>
  <c r="X308" i="2" s="1"/>
  <c r="X309" i="2" s="1"/>
  <c r="X310" i="2" s="1"/>
  <c r="AC185" i="2"/>
  <c r="AC178" i="2"/>
  <c r="AC547" i="2"/>
  <c r="AC182" i="2"/>
  <c r="AC183" i="2"/>
  <c r="AC187" i="2"/>
  <c r="AC181" i="2"/>
  <c r="U171" i="2"/>
  <c r="V171" i="2"/>
  <c r="Z171" i="2" s="1"/>
  <c r="U170" i="2"/>
  <c r="V170" i="2"/>
  <c r="Z170" i="2" s="1"/>
  <c r="AE30" i="2"/>
  <c r="AE28" i="2"/>
  <c r="AF335" i="2"/>
  <c r="GO6" i="33" s="1"/>
  <c r="AF30" i="2"/>
  <c r="D6" i="33" s="1"/>
  <c r="V30" i="2"/>
  <c r="V29" i="2"/>
  <c r="V28" i="2"/>
  <c r="AD507" i="2" l="1"/>
  <c r="AA508" i="2"/>
  <c r="AD508" i="2" s="1"/>
  <c r="AE442" i="2"/>
  <c r="IP6" i="33" s="1"/>
  <c r="AE439" i="2"/>
  <c r="IM6" i="33" s="1"/>
  <c r="AE440" i="2"/>
  <c r="IN6" i="33" s="1"/>
  <c r="AE441" i="2"/>
  <c r="IO6" i="33" s="1"/>
  <c r="Y527" i="2"/>
  <c r="AC288" i="2"/>
  <c r="X171" i="2"/>
  <c r="Y171" i="2"/>
  <c r="AA288" i="2"/>
  <c r="AA289" i="2" s="1"/>
  <c r="AA290" i="2" s="1"/>
  <c r="AA291" i="2" s="1"/>
  <c r="AA292" i="2" s="1"/>
  <c r="AA293" i="2" s="1"/>
  <c r="AA294" i="2" s="1"/>
  <c r="AA295" i="2" s="1"/>
  <c r="AA296" i="2" s="1"/>
  <c r="AA297" i="2" s="1"/>
  <c r="AA298" i="2" s="1"/>
  <c r="AA299" i="2" s="1"/>
  <c r="AA306" i="2"/>
  <c r="AD305" i="2"/>
  <c r="Y306" i="2"/>
  <c r="AE305" i="2"/>
  <c r="AC300" i="2"/>
  <c r="AD300" i="2"/>
  <c r="AE293" i="2"/>
  <c r="AD499" i="2"/>
  <c r="AE349" i="2"/>
  <c r="AE348" i="2"/>
  <c r="GZ6" i="33" s="1"/>
  <c r="X350" i="2"/>
  <c r="X351" i="2" s="1"/>
  <c r="X352" i="2" s="1"/>
  <c r="X353" i="2" s="1"/>
  <c r="AE291" i="2"/>
  <c r="EM6" i="33" s="1"/>
  <c r="AE292" i="2"/>
  <c r="EN6" i="33" s="1"/>
  <c r="AC170" i="2"/>
  <c r="AC171" i="2"/>
  <c r="U29" i="2"/>
  <c r="Z29" i="2"/>
  <c r="U30" i="2"/>
  <c r="AC30" i="2"/>
  <c r="U31" i="2"/>
  <c r="V31" i="2"/>
  <c r="AC31" i="2" s="1"/>
  <c r="U32" i="2"/>
  <c r="V32" i="2"/>
  <c r="Z32" i="2" s="1"/>
  <c r="U26" i="2"/>
  <c r="V26" i="2"/>
  <c r="Z26" i="2" s="1"/>
  <c r="U27" i="2"/>
  <c r="V27" i="2"/>
  <c r="Z27" i="2" s="1"/>
  <c r="U28" i="2"/>
  <c r="X28" i="2" s="1"/>
  <c r="AC28" i="2"/>
  <c r="AA509" i="2" l="1"/>
  <c r="AD509" i="2" s="1"/>
  <c r="Y528" i="2"/>
  <c r="AE171" i="2"/>
  <c r="CH6" i="33" s="1"/>
  <c r="Y307" i="2"/>
  <c r="AE306" i="2"/>
  <c r="AA307" i="2"/>
  <c r="AD306" i="2"/>
  <c r="AD288" i="2"/>
  <c r="AD302" i="2"/>
  <c r="AD301" i="2"/>
  <c r="AE294" i="2"/>
  <c r="AD500" i="2"/>
  <c r="AE350" i="2"/>
  <c r="AE351" i="2"/>
  <c r="AD289" i="2"/>
  <c r="AD290" i="2"/>
  <c r="Z31" i="2"/>
  <c r="AC27" i="2"/>
  <c r="X29" i="2"/>
  <c r="X30" i="2" s="1"/>
  <c r="X31" i="2" s="1"/>
  <c r="X32" i="2" s="1"/>
  <c r="AC29" i="2"/>
  <c r="AC32" i="2"/>
  <c r="Y28" i="2"/>
  <c r="Y29" i="2" s="1"/>
  <c r="AC26" i="2"/>
  <c r="AA510" i="2" l="1"/>
  <c r="Y529" i="2"/>
  <c r="AA511" i="2"/>
  <c r="AD510" i="2"/>
  <c r="AA308" i="2"/>
  <c r="AD307" i="2"/>
  <c r="Y308" i="2"/>
  <c r="AE307" i="2"/>
  <c r="AD303" i="2"/>
  <c r="AE295" i="2"/>
  <c r="AD501" i="2"/>
  <c r="AE352" i="2"/>
  <c r="AE353" i="2"/>
  <c r="AD291" i="2"/>
  <c r="AE29" i="2"/>
  <c r="Y30" i="2"/>
  <c r="Y530" i="2" l="1"/>
  <c r="Y309" i="2"/>
  <c r="AE308" i="2"/>
  <c r="AA309" i="2"/>
  <c r="AD308" i="2"/>
  <c r="AA512" i="2"/>
  <c r="AD511" i="2"/>
  <c r="AD304" i="2"/>
  <c r="AD292" i="2"/>
  <c r="AE296" i="2"/>
  <c r="AD502" i="2"/>
  <c r="Y31" i="2"/>
  <c r="Y531" i="2" l="1"/>
  <c r="AA513" i="2"/>
  <c r="AD512" i="2"/>
  <c r="AA310" i="2"/>
  <c r="AD309" i="2"/>
  <c r="Y310" i="2"/>
  <c r="AE310" i="2" s="1"/>
  <c r="AE309" i="2"/>
  <c r="AD293" i="2"/>
  <c r="AE297" i="2"/>
  <c r="AD503" i="2"/>
  <c r="Y32" i="2"/>
  <c r="AE32" i="2" s="1"/>
  <c r="AE31" i="2"/>
  <c r="Y532" i="2" l="1"/>
  <c r="Y533" i="2" s="1"/>
  <c r="AA311" i="2"/>
  <c r="AA312" i="2" s="1"/>
  <c r="AA313" i="2" s="1"/>
  <c r="AA314" i="2" s="1"/>
  <c r="AA315" i="2" s="1"/>
  <c r="AD310" i="2"/>
  <c r="AA514" i="2"/>
  <c r="AA515" i="2" s="1"/>
  <c r="AA516" i="2" s="1"/>
  <c r="AA517" i="2" s="1"/>
  <c r="AD513" i="2"/>
  <c r="AD294" i="2"/>
  <c r="AE298" i="2"/>
  <c r="AA518" i="2" l="1"/>
  <c r="AA519" i="2" s="1"/>
  <c r="AA520" i="2" s="1"/>
  <c r="AA521" i="2" s="1"/>
  <c r="AD521" i="2" s="1"/>
  <c r="AD517" i="2"/>
  <c r="AD295" i="2"/>
  <c r="AD514" i="2"/>
  <c r="AE299" i="2"/>
  <c r="AF28" i="2"/>
  <c r="C6" i="33" s="1"/>
  <c r="U45" i="2"/>
  <c r="V45" i="2"/>
  <c r="Z45" i="2" s="1"/>
  <c r="U46" i="2"/>
  <c r="V46" i="2"/>
  <c r="U47" i="2"/>
  <c r="V47" i="2"/>
  <c r="Z47" i="2" s="1"/>
  <c r="U33" i="2"/>
  <c r="V33" i="2"/>
  <c r="Z33" i="2" s="1"/>
  <c r="U34" i="2"/>
  <c r="V34" i="2"/>
  <c r="AC34" i="2" s="1"/>
  <c r="U35" i="2"/>
  <c r="AA35" i="2"/>
  <c r="AA36" i="2" s="1"/>
  <c r="U36" i="2"/>
  <c r="V36" i="2"/>
  <c r="Z36" i="2" s="1"/>
  <c r="U37" i="2"/>
  <c r="V37" i="2"/>
  <c r="Z37" i="2" s="1"/>
  <c r="U38" i="2"/>
  <c r="Y38" i="2" s="1"/>
  <c r="V38" i="2"/>
  <c r="AC38" i="2" s="1"/>
  <c r="U39" i="2"/>
  <c r="V39" i="2"/>
  <c r="Z39" i="2" s="1"/>
  <c r="U40" i="2"/>
  <c r="V40" i="2"/>
  <c r="Z40" i="2" s="1"/>
  <c r="U41" i="2"/>
  <c r="V41" i="2"/>
  <c r="AC41" i="2" s="1"/>
  <c r="U42" i="2"/>
  <c r="V42" i="2"/>
  <c r="AC42" i="2" s="1"/>
  <c r="U43" i="2"/>
  <c r="V43" i="2"/>
  <c r="AC43" i="2" s="1"/>
  <c r="U44" i="2"/>
  <c r="V44" i="2"/>
  <c r="Z44" i="2" s="1"/>
  <c r="AD518" i="2" l="1"/>
  <c r="AC46" i="2"/>
  <c r="Z46" i="2"/>
  <c r="AD296" i="2"/>
  <c r="AE300" i="2"/>
  <c r="Z43" i="2"/>
  <c r="Z41" i="2"/>
  <c r="AC37" i="2"/>
  <c r="Z34" i="2"/>
  <c r="AC45" i="2"/>
  <c r="AC39" i="2"/>
  <c r="AC33" i="2"/>
  <c r="X38" i="2"/>
  <c r="X39" i="2" s="1"/>
  <c r="X40" i="2" s="1"/>
  <c r="X41" i="2" s="1"/>
  <c r="X42" i="2" s="1"/>
  <c r="X43" i="2" s="1"/>
  <c r="X44" i="2" s="1"/>
  <c r="X45" i="2" s="1"/>
  <c r="X46" i="2" s="1"/>
  <c r="X47" i="2" s="1"/>
  <c r="X48" i="2" s="1"/>
  <c r="X49" i="2" s="1"/>
  <c r="X50" i="2" s="1"/>
  <c r="AD35" i="2"/>
  <c r="Z42" i="2"/>
  <c r="Z38" i="2"/>
  <c r="AC47" i="2"/>
  <c r="Y39" i="2"/>
  <c r="AD36" i="2"/>
  <c r="AA37" i="2"/>
  <c r="AC44" i="2"/>
  <c r="AC40" i="2"/>
  <c r="AC36" i="2"/>
  <c r="AE302" i="2" l="1"/>
  <c r="AD297" i="2"/>
  <c r="AE301" i="2"/>
  <c r="AE38" i="2"/>
  <c r="E6" i="33" s="1"/>
  <c r="AE39" i="2"/>
  <c r="F6" i="33" s="1"/>
  <c r="Y40" i="2"/>
  <c r="AA38" i="2"/>
  <c r="AD37" i="2"/>
  <c r="AE303" i="2" l="1"/>
  <c r="AD299" i="2"/>
  <c r="AD298" i="2"/>
  <c r="Y33" i="2"/>
  <c r="AE40" i="2"/>
  <c r="G6" i="33" s="1"/>
  <c r="Y41" i="2"/>
  <c r="AA39" i="2"/>
  <c r="AD38" i="2"/>
  <c r="X33" i="2"/>
  <c r="X34" i="2" s="1"/>
  <c r="AF539" i="2"/>
  <c r="MK6" i="33" s="1"/>
  <c r="V467" i="2"/>
  <c r="Z467" i="2" s="1"/>
  <c r="V466" i="2"/>
  <c r="Z466" i="2" s="1"/>
  <c r="V465" i="2"/>
  <c r="Z465" i="2" s="1"/>
  <c r="U61" i="2"/>
  <c r="V61" i="2"/>
  <c r="Z61" i="2" s="1"/>
  <c r="U62" i="2"/>
  <c r="V62" i="2"/>
  <c r="Z62" i="2" s="1"/>
  <c r="U63" i="2"/>
  <c r="V63" i="2"/>
  <c r="Z63" i="2" s="1"/>
  <c r="U64" i="2"/>
  <c r="V64" i="2"/>
  <c r="U65" i="2"/>
  <c r="AD65" i="2"/>
  <c r="V132" i="2"/>
  <c r="Z132" i="2" s="1"/>
  <c r="V131" i="2"/>
  <c r="Z131" i="2" s="1"/>
  <c r="V316" i="2"/>
  <c r="V315" i="2"/>
  <c r="Z315" i="2" s="1"/>
  <c r="V314" i="2"/>
  <c r="Z314" i="2" s="1"/>
  <c r="V313" i="2"/>
  <c r="Z313" i="2" s="1"/>
  <c r="V312" i="2"/>
  <c r="Z312" i="2" s="1"/>
  <c r="V311" i="2"/>
  <c r="Z311" i="2" s="1"/>
  <c r="U377" i="2"/>
  <c r="V376" i="2"/>
  <c r="Z376" i="2" s="1"/>
  <c r="U376" i="2"/>
  <c r="Y376" i="2" s="1"/>
  <c r="U540" i="2"/>
  <c r="Y540" i="2" s="1"/>
  <c r="V540" i="2"/>
  <c r="Z540" i="2" s="1"/>
  <c r="U541" i="2"/>
  <c r="V541" i="2"/>
  <c r="Z541" i="2" s="1"/>
  <c r="U542" i="2"/>
  <c r="V542" i="2"/>
  <c r="Z542" i="2" s="1"/>
  <c r="U543" i="2"/>
  <c r="V543" i="2"/>
  <c r="Z543" i="2" s="1"/>
  <c r="U544" i="2"/>
  <c r="U560" i="2"/>
  <c r="V559" i="2"/>
  <c r="Z559" i="2" s="1"/>
  <c r="U559" i="2"/>
  <c r="Y559" i="2" s="1"/>
  <c r="Y560" i="2" s="1"/>
  <c r="Y377" i="2" l="1"/>
  <c r="Y541" i="2"/>
  <c r="Y542" i="2" s="1"/>
  <c r="Y543" i="2" s="1"/>
  <c r="Y544" i="2" s="1"/>
  <c r="Y545" i="2" s="1"/>
  <c r="Y546" i="2" s="1"/>
  <c r="Y547" i="2" s="1"/>
  <c r="X35" i="2"/>
  <c r="X36" i="2" s="1"/>
  <c r="X37" i="2" s="1"/>
  <c r="AC64" i="2"/>
  <c r="Z64" i="2"/>
  <c r="AE304" i="2"/>
  <c r="AA40" i="2"/>
  <c r="AD39" i="2"/>
  <c r="AE33" i="2"/>
  <c r="Y34" i="2"/>
  <c r="AE41" i="2"/>
  <c r="H6" i="33" s="1"/>
  <c r="Y42" i="2"/>
  <c r="AC62" i="2"/>
  <c r="AC542" i="2"/>
  <c r="AC540" i="2"/>
  <c r="AC63" i="2"/>
  <c r="AC376" i="2"/>
  <c r="AC61" i="2"/>
  <c r="X540" i="2"/>
  <c r="X541" i="2" s="1"/>
  <c r="X542" i="2" s="1"/>
  <c r="X543" i="2" s="1"/>
  <c r="X544" i="2" s="1"/>
  <c r="X376" i="2"/>
  <c r="X377" i="2" s="1"/>
  <c r="MM6" i="33"/>
  <c r="AC543" i="2"/>
  <c r="AC541" i="2"/>
  <c r="MN6" i="33" l="1"/>
  <c r="X545" i="2"/>
  <c r="X546" i="2" s="1"/>
  <c r="X547" i="2" s="1"/>
  <c r="MO6" i="33"/>
  <c r="Y35" i="2"/>
  <c r="AE34" i="2"/>
  <c r="AD40" i="2"/>
  <c r="AA41" i="2"/>
  <c r="Y43" i="2"/>
  <c r="AE42" i="2"/>
  <c r="MP6" i="33"/>
  <c r="ML6" i="33"/>
  <c r="Y36" i="2" l="1"/>
  <c r="AE43" i="2"/>
  <c r="Y44" i="2"/>
  <c r="AA42" i="2"/>
  <c r="AD41" i="2"/>
  <c r="AE540" i="2"/>
  <c r="AE44" i="2" l="1"/>
  <c r="Y45" i="2"/>
  <c r="Y46" i="2" s="1"/>
  <c r="Y47" i="2" s="1"/>
  <c r="Y48" i="2" s="1"/>
  <c r="AE36" i="2"/>
  <c r="Y37" i="2"/>
  <c r="AE37" i="2" s="1"/>
  <c r="AA43" i="2"/>
  <c r="AD42" i="2"/>
  <c r="AE541" i="2"/>
  <c r="AF554" i="2"/>
  <c r="MQ6" i="33" s="1"/>
  <c r="AF560" i="2"/>
  <c r="MR6" i="33" s="1"/>
  <c r="AF537" i="2"/>
  <c r="MH6" i="33" s="1"/>
  <c r="AF492" i="2"/>
  <c r="KM6" i="33" s="1"/>
  <c r="AF456" i="2"/>
  <c r="IY6" i="33" s="1"/>
  <c r="AF443" i="2"/>
  <c r="IR6" i="33" s="1"/>
  <c r="AI431" i="2"/>
  <c r="IK6" i="33" s="1"/>
  <c r="AG431" i="2"/>
  <c r="II6" i="33" s="1"/>
  <c r="AF431" i="2"/>
  <c r="IH6" i="33" s="1"/>
  <c r="AI429" i="2"/>
  <c r="IF6" i="33" s="1"/>
  <c r="AG429" i="2"/>
  <c r="ID6" i="33" s="1"/>
  <c r="AF429" i="2"/>
  <c r="IC6" i="33" s="1"/>
  <c r="AF401" i="2"/>
  <c r="HS6" i="33" s="1"/>
  <c r="AF390" i="2"/>
  <c r="HL6" i="33" s="1"/>
  <c r="AF377" i="2"/>
  <c r="HF6" i="33" s="1"/>
  <c r="AF348" i="2"/>
  <c r="HA6" i="33" s="1"/>
  <c r="AG335" i="2"/>
  <c r="GV6" i="33" s="1"/>
  <c r="AG333" i="2"/>
  <c r="GU6" i="33" s="1"/>
  <c r="AG331" i="2"/>
  <c r="GT6" i="33" s="1"/>
  <c r="AG329" i="2"/>
  <c r="GS6" i="33" s="1"/>
  <c r="AG327" i="2"/>
  <c r="GR6" i="33" s="1"/>
  <c r="AG325" i="2"/>
  <c r="GQ6" i="33" s="1"/>
  <c r="AF279" i="2"/>
  <c r="EL6" i="33" s="1"/>
  <c r="AF269" i="2"/>
  <c r="EF6" i="33" s="1"/>
  <c r="AG256" i="2"/>
  <c r="DW6" i="33" s="1"/>
  <c r="AF256" i="2"/>
  <c r="DV6" i="33" s="1"/>
  <c r="AG254" i="2"/>
  <c r="DT6" i="33" s="1"/>
  <c r="AF254" i="2"/>
  <c r="DS6" i="33" s="1"/>
  <c r="AG252" i="2"/>
  <c r="DQ6" i="33" s="1"/>
  <c r="AF252" i="2"/>
  <c r="DP6" i="33" s="1"/>
  <c r="AF237" i="2"/>
  <c r="DN6" i="33" s="1"/>
  <c r="AF220" i="2"/>
  <c r="DF6" i="33" s="1"/>
  <c r="AF207" i="2"/>
  <c r="CX6" i="33" s="1"/>
  <c r="AF177" i="2"/>
  <c r="CO6" i="33" s="1"/>
  <c r="AF166" i="2"/>
  <c r="CG6" i="33" s="1"/>
  <c r="AF148" i="2"/>
  <c r="BZ6" i="33" s="1"/>
  <c r="AF112" i="2"/>
  <c r="BB6" i="33" s="1"/>
  <c r="AF107" i="2"/>
  <c r="AW6" i="33" s="1"/>
  <c r="AF105" i="2"/>
  <c r="AU6" i="33" s="1"/>
  <c r="AG94" i="2"/>
  <c r="AP6" i="33" s="1"/>
  <c r="AF94" i="2"/>
  <c r="AO6" i="33" s="1"/>
  <c r="AG92" i="2"/>
  <c r="AM6" i="33" s="1"/>
  <c r="AF92" i="2"/>
  <c r="AL6" i="33" s="1"/>
  <c r="AG90" i="2"/>
  <c r="AJ6" i="33" s="1"/>
  <c r="AF90" i="2"/>
  <c r="AI6" i="33" s="1"/>
  <c r="AG88" i="2"/>
  <c r="AG6" i="33" s="1"/>
  <c r="AF88" i="2"/>
  <c r="AF6" i="33" s="1"/>
  <c r="AG86" i="2"/>
  <c r="AD6" i="33" s="1"/>
  <c r="AF86" i="2"/>
  <c r="AC6" i="33" s="1"/>
  <c r="AG84" i="2"/>
  <c r="AA6" i="33" s="1"/>
  <c r="AF84" i="2"/>
  <c r="Z6" i="33" s="1"/>
  <c r="AF60" i="2"/>
  <c r="S6" i="33" s="1"/>
  <c r="U55" i="2"/>
  <c r="V55" i="2"/>
  <c r="U56" i="2"/>
  <c r="V56" i="2"/>
  <c r="Z56" i="2" s="1"/>
  <c r="U57" i="2"/>
  <c r="Y57" i="2" s="1"/>
  <c r="V57" i="2"/>
  <c r="Z57" i="2" s="1"/>
  <c r="U58" i="2"/>
  <c r="V58" i="2"/>
  <c r="Z58" i="2" s="1"/>
  <c r="U59" i="2"/>
  <c r="V59" i="2"/>
  <c r="U60" i="2"/>
  <c r="V60" i="2"/>
  <c r="Z60" i="2" s="1"/>
  <c r="U66" i="2"/>
  <c r="V66" i="2"/>
  <c r="Z66" i="2" s="1"/>
  <c r="U67" i="2"/>
  <c r="V67" i="2"/>
  <c r="U68" i="2"/>
  <c r="Y68" i="2" s="1"/>
  <c r="V68" i="2"/>
  <c r="U69" i="2"/>
  <c r="Y69" i="2" s="1"/>
  <c r="V69" i="2"/>
  <c r="Z69" i="2" s="1"/>
  <c r="U70" i="2"/>
  <c r="Y70" i="2" s="1"/>
  <c r="V70" i="2"/>
  <c r="Z70" i="2" s="1"/>
  <c r="U71" i="2"/>
  <c r="Y71" i="2" s="1"/>
  <c r="V71" i="2"/>
  <c r="U72" i="2"/>
  <c r="V72" i="2"/>
  <c r="U73" i="2"/>
  <c r="V73" i="2"/>
  <c r="Z73" i="2" s="1"/>
  <c r="U74" i="2"/>
  <c r="V74" i="2"/>
  <c r="Z74" i="2" s="1"/>
  <c r="U75" i="2"/>
  <c r="V75" i="2"/>
  <c r="Z75" i="2" s="1"/>
  <c r="U76" i="2"/>
  <c r="V76" i="2"/>
  <c r="U77" i="2"/>
  <c r="V77" i="2"/>
  <c r="U78" i="2"/>
  <c r="AD78" i="2"/>
  <c r="U79" i="2"/>
  <c r="V79" i="2"/>
  <c r="U80" i="2"/>
  <c r="V80" i="2"/>
  <c r="Z80" i="2" s="1"/>
  <c r="U81" i="2"/>
  <c r="V81" i="2"/>
  <c r="U82" i="2"/>
  <c r="V82" i="2"/>
  <c r="Z82" i="2" s="1"/>
  <c r="U83" i="2"/>
  <c r="V83" i="2"/>
  <c r="U84" i="2"/>
  <c r="V84" i="2"/>
  <c r="Z84" i="2" s="1"/>
  <c r="U85" i="2"/>
  <c r="V85" i="2"/>
  <c r="U86" i="2"/>
  <c r="Y86" i="2" s="1"/>
  <c r="V86" i="2"/>
  <c r="Z86" i="2" s="1"/>
  <c r="U87" i="2"/>
  <c r="V87" i="2"/>
  <c r="Z87" i="2" s="1"/>
  <c r="U88" i="2"/>
  <c r="V88" i="2"/>
  <c r="Z88" i="2" s="1"/>
  <c r="U89" i="2"/>
  <c r="V89" i="2"/>
  <c r="U90" i="2"/>
  <c r="Y90" i="2" s="1"/>
  <c r="V90" i="2"/>
  <c r="Z90" i="2" s="1"/>
  <c r="U91" i="2"/>
  <c r="V91" i="2"/>
  <c r="Z91" i="2" s="1"/>
  <c r="U92" i="2"/>
  <c r="V92" i="2"/>
  <c r="Z92" i="2" s="1"/>
  <c r="U93" i="2"/>
  <c r="V93" i="2"/>
  <c r="U94" i="2"/>
  <c r="Y94" i="2" s="1"/>
  <c r="V94" i="2"/>
  <c r="Z94" i="2" s="1"/>
  <c r="U95" i="2"/>
  <c r="V95" i="2"/>
  <c r="Z95" i="2" s="1"/>
  <c r="U96" i="2"/>
  <c r="V96" i="2"/>
  <c r="Z96" i="2" s="1"/>
  <c r="U97" i="2"/>
  <c r="U98" i="2"/>
  <c r="V98" i="2"/>
  <c r="Z98" i="2" s="1"/>
  <c r="U99" i="2"/>
  <c r="V99" i="2"/>
  <c r="Z99" i="2" s="1"/>
  <c r="U100" i="2"/>
  <c r="V100" i="2"/>
  <c r="Z100" i="2" s="1"/>
  <c r="U101" i="2"/>
  <c r="V101" i="2"/>
  <c r="U102" i="2"/>
  <c r="Y102" i="2" s="1"/>
  <c r="V102" i="2"/>
  <c r="Z102" i="2" s="1"/>
  <c r="U103" i="2"/>
  <c r="Y103" i="2" s="1"/>
  <c r="V103" i="2"/>
  <c r="Z103" i="2" s="1"/>
  <c r="U104" i="2"/>
  <c r="V104" i="2"/>
  <c r="Z104" i="2" s="1"/>
  <c r="U105" i="2"/>
  <c r="V105" i="2"/>
  <c r="Z105" i="2" s="1"/>
  <c r="U106" i="2"/>
  <c r="V106" i="2"/>
  <c r="Z106" i="2" s="1"/>
  <c r="U107" i="2"/>
  <c r="Y107" i="2" s="1"/>
  <c r="V107" i="2"/>
  <c r="Z107" i="2" s="1"/>
  <c r="U108" i="2"/>
  <c r="V108" i="2"/>
  <c r="U109" i="2"/>
  <c r="V109" i="2"/>
  <c r="U110" i="2"/>
  <c r="V110" i="2"/>
  <c r="Z110" i="2" s="1"/>
  <c r="U112" i="2"/>
  <c r="Y112" i="2" s="1"/>
  <c r="V112" i="2"/>
  <c r="Z112" i="2" s="1"/>
  <c r="U113" i="2"/>
  <c r="V113" i="2"/>
  <c r="Z113" i="2" s="1"/>
  <c r="U114" i="2"/>
  <c r="V114" i="2"/>
  <c r="U115" i="2"/>
  <c r="V115" i="2"/>
  <c r="Z115" i="2" s="1"/>
  <c r="U116" i="2"/>
  <c r="AD116" i="2"/>
  <c r="U117" i="2"/>
  <c r="V117" i="2"/>
  <c r="U118" i="2"/>
  <c r="V118" i="2"/>
  <c r="U119" i="2"/>
  <c r="V119" i="2"/>
  <c r="Z119" i="2" s="1"/>
  <c r="U120" i="2"/>
  <c r="Y120" i="2" s="1"/>
  <c r="V120" i="2"/>
  <c r="Z120" i="2" s="1"/>
  <c r="U121" i="2"/>
  <c r="V121" i="2"/>
  <c r="Z121" i="2" s="1"/>
  <c r="U122" i="2"/>
  <c r="V122" i="2"/>
  <c r="U123" i="2"/>
  <c r="V123" i="2"/>
  <c r="Z123" i="2" s="1"/>
  <c r="U124" i="2"/>
  <c r="V124" i="2"/>
  <c r="U125" i="2"/>
  <c r="V125" i="2"/>
  <c r="Z125" i="2" s="1"/>
  <c r="U126" i="2"/>
  <c r="U127" i="2"/>
  <c r="V127" i="2"/>
  <c r="Z127" i="2" s="1"/>
  <c r="U128" i="2"/>
  <c r="V128" i="2"/>
  <c r="Z128" i="2" s="1"/>
  <c r="U129" i="2"/>
  <c r="V129" i="2"/>
  <c r="U130" i="2"/>
  <c r="V130" i="2"/>
  <c r="Z130" i="2" s="1"/>
  <c r="U131" i="2"/>
  <c r="AC131" i="2"/>
  <c r="U132" i="2"/>
  <c r="Y132" i="2" s="1"/>
  <c r="AC132" i="2"/>
  <c r="U133" i="2"/>
  <c r="V133" i="2"/>
  <c r="Z133" i="2" s="1"/>
  <c r="U134" i="2"/>
  <c r="V134" i="2"/>
  <c r="Z134" i="2" s="1"/>
  <c r="U135" i="2"/>
  <c r="V135" i="2"/>
  <c r="Z135" i="2" s="1"/>
  <c r="U136" i="2"/>
  <c r="V136" i="2"/>
  <c r="Z136" i="2" s="1"/>
  <c r="U137" i="2"/>
  <c r="V137" i="2"/>
  <c r="Z137" i="2" s="1"/>
  <c r="U138" i="2"/>
  <c r="V138" i="2"/>
  <c r="Z138" i="2" s="1"/>
  <c r="U139" i="2"/>
  <c r="Y139" i="2" s="1"/>
  <c r="V139" i="2"/>
  <c r="Z139" i="2" s="1"/>
  <c r="U140" i="2"/>
  <c r="V140" i="2"/>
  <c r="Z140" i="2" s="1"/>
  <c r="U141" i="2"/>
  <c r="U142" i="2"/>
  <c r="V142" i="2"/>
  <c r="Z142" i="2" s="1"/>
  <c r="U143" i="2"/>
  <c r="V143" i="2"/>
  <c r="Z143" i="2" s="1"/>
  <c r="U144" i="2"/>
  <c r="V144" i="2"/>
  <c r="Z144" i="2" s="1"/>
  <c r="U145" i="2"/>
  <c r="V145" i="2"/>
  <c r="U146" i="2"/>
  <c r="V146" i="2"/>
  <c r="Z146" i="2" s="1"/>
  <c r="U147" i="2"/>
  <c r="V147" i="2"/>
  <c r="U148" i="2"/>
  <c r="V148" i="2"/>
  <c r="Z148" i="2" s="1"/>
  <c r="U149" i="2"/>
  <c r="V149" i="2"/>
  <c r="Z149" i="2" s="1"/>
  <c r="U150" i="2"/>
  <c r="V150" i="2"/>
  <c r="Z150" i="2" s="1"/>
  <c r="U151" i="2"/>
  <c r="V151" i="2"/>
  <c r="Z151" i="2" s="1"/>
  <c r="U152" i="2"/>
  <c r="V152" i="2"/>
  <c r="Z152" i="2" s="1"/>
  <c r="U153" i="2"/>
  <c r="V153" i="2"/>
  <c r="Z153" i="2" s="1"/>
  <c r="U154" i="2"/>
  <c r="V154" i="2"/>
  <c r="Z154" i="2" s="1"/>
  <c r="U155" i="2"/>
  <c r="V155" i="2"/>
  <c r="U156" i="2"/>
  <c r="V156" i="2"/>
  <c r="Z156" i="2" s="1"/>
  <c r="U157" i="2"/>
  <c r="V157" i="2"/>
  <c r="Z157" i="2" s="1"/>
  <c r="U158" i="2"/>
  <c r="V158" i="2"/>
  <c r="Z158" i="2" s="1"/>
  <c r="U159" i="2"/>
  <c r="V159" i="2"/>
  <c r="Z159" i="2" s="1"/>
  <c r="U160" i="2"/>
  <c r="U161" i="2"/>
  <c r="V161" i="2"/>
  <c r="Z161" i="2" s="1"/>
  <c r="U162" i="2"/>
  <c r="V162" i="2"/>
  <c r="Z162" i="2" s="1"/>
  <c r="U163" i="2"/>
  <c r="V163" i="2"/>
  <c r="Z163" i="2" s="1"/>
  <c r="U164" i="2"/>
  <c r="V164" i="2"/>
  <c r="Z164" i="2" s="1"/>
  <c r="U165" i="2"/>
  <c r="Y165" i="2" s="1"/>
  <c r="V165" i="2"/>
  <c r="Z165" i="2" s="1"/>
  <c r="U166" i="2"/>
  <c r="V166" i="2"/>
  <c r="Z166" i="2" s="1"/>
  <c r="U167" i="2"/>
  <c r="V167" i="2"/>
  <c r="U168" i="2"/>
  <c r="V168" i="2"/>
  <c r="Z168" i="2" s="1"/>
  <c r="U169" i="2"/>
  <c r="U172" i="2"/>
  <c r="Y172" i="2" s="1"/>
  <c r="V172" i="2"/>
  <c r="Z172" i="2" s="1"/>
  <c r="U173" i="2"/>
  <c r="V173" i="2"/>
  <c r="U174" i="2"/>
  <c r="Y174" i="2" s="1"/>
  <c r="V174" i="2"/>
  <c r="U175" i="2"/>
  <c r="V175" i="2"/>
  <c r="Z175" i="2" s="1"/>
  <c r="U176" i="2"/>
  <c r="Y176" i="2" s="1"/>
  <c r="V176" i="2"/>
  <c r="Z176" i="2" s="1"/>
  <c r="U177" i="2"/>
  <c r="V177" i="2"/>
  <c r="Z177" i="2" s="1"/>
  <c r="U188" i="2"/>
  <c r="V188" i="2"/>
  <c r="U189" i="2"/>
  <c r="V189" i="2"/>
  <c r="Z189" i="2" s="1"/>
  <c r="U190" i="2"/>
  <c r="V190" i="2"/>
  <c r="Z190" i="2" s="1"/>
  <c r="U191" i="2"/>
  <c r="U192" i="2"/>
  <c r="V192" i="2"/>
  <c r="Z192" i="2" s="1"/>
  <c r="U193" i="2"/>
  <c r="V193" i="2"/>
  <c r="Z193" i="2" s="1"/>
  <c r="U194" i="2"/>
  <c r="V194" i="2"/>
  <c r="Z194" i="2" s="1"/>
  <c r="U195" i="2"/>
  <c r="V195" i="2"/>
  <c r="U196" i="2"/>
  <c r="V196" i="2"/>
  <c r="Z196" i="2" s="1"/>
  <c r="U197" i="2"/>
  <c r="V197" i="2"/>
  <c r="Z197" i="2" s="1"/>
  <c r="U198" i="2"/>
  <c r="V198" i="2"/>
  <c r="Z198" i="2" s="1"/>
  <c r="U199" i="2"/>
  <c r="V199" i="2"/>
  <c r="Z199" i="2" s="1"/>
  <c r="U200" i="2"/>
  <c r="V200" i="2"/>
  <c r="Z200" i="2" s="1"/>
  <c r="U201" i="2"/>
  <c r="U202" i="2"/>
  <c r="V202" i="2"/>
  <c r="Z202" i="2" s="1"/>
  <c r="U203" i="2"/>
  <c r="V203" i="2"/>
  <c r="U204" i="2"/>
  <c r="Y204" i="2" s="1"/>
  <c r="V204" i="2"/>
  <c r="Z204" i="2" s="1"/>
  <c r="U205" i="2"/>
  <c r="Y205" i="2" s="1"/>
  <c r="V205" i="2"/>
  <c r="U206" i="2"/>
  <c r="Y206" i="2" s="1"/>
  <c r="V206" i="2"/>
  <c r="Z206" i="2" s="1"/>
  <c r="U207" i="2"/>
  <c r="Y207" i="2" s="1"/>
  <c r="V207" i="2"/>
  <c r="U208" i="2"/>
  <c r="V208" i="2"/>
  <c r="Z208" i="2" s="1"/>
  <c r="U209" i="2"/>
  <c r="V209" i="2"/>
  <c r="U210" i="2"/>
  <c r="V210" i="2"/>
  <c r="Z210" i="2" s="1"/>
  <c r="U211" i="2"/>
  <c r="U212" i="2"/>
  <c r="V212" i="2"/>
  <c r="Z212" i="2" s="1"/>
  <c r="U213" i="2"/>
  <c r="V213" i="2"/>
  <c r="U214" i="2"/>
  <c r="Y214" i="2" s="1"/>
  <c r="V214" i="2"/>
  <c r="Z214" i="2" s="1"/>
  <c r="U215" i="2"/>
  <c r="Y215" i="2" s="1"/>
  <c r="V215" i="2"/>
  <c r="Z215" i="2" s="1"/>
  <c r="U216" i="2"/>
  <c r="Y216" i="2" s="1"/>
  <c r="V216" i="2"/>
  <c r="Z216" i="2" s="1"/>
  <c r="U217" i="2"/>
  <c r="Y217" i="2" s="1"/>
  <c r="V217" i="2"/>
  <c r="U218" i="2"/>
  <c r="Y218" i="2" s="1"/>
  <c r="V218" i="2"/>
  <c r="Z218" i="2" s="1"/>
  <c r="U219" i="2"/>
  <c r="Y219" i="2" s="1"/>
  <c r="V219" i="2"/>
  <c r="Z219" i="2" s="1"/>
  <c r="U220" i="2"/>
  <c r="Y220" i="2" s="1"/>
  <c r="V220" i="2"/>
  <c r="U221" i="2"/>
  <c r="V221" i="2"/>
  <c r="Z221" i="2" s="1"/>
  <c r="U222" i="2"/>
  <c r="V222" i="2"/>
  <c r="Z222" i="2" s="1"/>
  <c r="U223" i="2"/>
  <c r="V223" i="2"/>
  <c r="Z223" i="2" s="1"/>
  <c r="U224" i="2"/>
  <c r="V224" i="2"/>
  <c r="U225" i="2"/>
  <c r="U226" i="2"/>
  <c r="V226" i="2"/>
  <c r="U227" i="2"/>
  <c r="V227" i="2"/>
  <c r="Z227" i="2" s="1"/>
  <c r="U228" i="2"/>
  <c r="V228" i="2"/>
  <c r="Z228" i="2" s="1"/>
  <c r="U229" i="2"/>
  <c r="V229" i="2"/>
  <c r="Z229" i="2" s="1"/>
  <c r="U230" i="2"/>
  <c r="V230" i="2"/>
  <c r="U231" i="2"/>
  <c r="V231" i="2"/>
  <c r="U232" i="2"/>
  <c r="Y232" i="2" s="1"/>
  <c r="V232" i="2"/>
  <c r="Z232" i="2" s="1"/>
  <c r="U233" i="2"/>
  <c r="Y233" i="2" s="1"/>
  <c r="V233" i="2"/>
  <c r="Z233" i="2" s="1"/>
  <c r="U234" i="2"/>
  <c r="Y234" i="2" s="1"/>
  <c r="V234" i="2"/>
  <c r="U235" i="2"/>
  <c r="Y235" i="2" s="1"/>
  <c r="V235" i="2"/>
  <c r="U236" i="2"/>
  <c r="Y236" i="2" s="1"/>
  <c r="V236" i="2"/>
  <c r="Z236" i="2" s="1"/>
  <c r="U237" i="2"/>
  <c r="Y237" i="2" s="1"/>
  <c r="V237" i="2"/>
  <c r="Z237" i="2" s="1"/>
  <c r="U238" i="2"/>
  <c r="V238" i="2"/>
  <c r="U239" i="2"/>
  <c r="V239" i="2"/>
  <c r="Z239" i="2" s="1"/>
  <c r="U240" i="2"/>
  <c r="V240" i="2"/>
  <c r="Z240" i="2" s="1"/>
  <c r="U241" i="2"/>
  <c r="V241" i="2"/>
  <c r="Z241" i="2" s="1"/>
  <c r="U242" i="2"/>
  <c r="V242" i="2"/>
  <c r="U243" i="2"/>
  <c r="V243" i="2"/>
  <c r="Z243" i="2" s="1"/>
  <c r="U244" i="2"/>
  <c r="V244" i="2"/>
  <c r="Z244" i="2" s="1"/>
  <c r="U245" i="2"/>
  <c r="U246" i="2"/>
  <c r="V246" i="2"/>
  <c r="Z246" i="2" s="1"/>
  <c r="U247" i="2"/>
  <c r="V247" i="2"/>
  <c r="U248" i="2"/>
  <c r="V248" i="2"/>
  <c r="Z248" i="2" s="1"/>
  <c r="U249" i="2"/>
  <c r="V249" i="2"/>
  <c r="Z249" i="2" s="1"/>
  <c r="U250" i="2"/>
  <c r="V250" i="2"/>
  <c r="Z250" i="2" s="1"/>
  <c r="U251" i="2"/>
  <c r="V251" i="2"/>
  <c r="Z251" i="2" s="1"/>
  <c r="U252" i="2"/>
  <c r="Y252" i="2" s="1"/>
  <c r="V252" i="2"/>
  <c r="Z252" i="2" s="1"/>
  <c r="U253" i="2"/>
  <c r="V253" i="2"/>
  <c r="U254" i="2"/>
  <c r="V254" i="2"/>
  <c r="Z254" i="2" s="1"/>
  <c r="U255" i="2"/>
  <c r="V255" i="2"/>
  <c r="Z255" i="2" s="1"/>
  <c r="U256" i="2"/>
  <c r="V256" i="2"/>
  <c r="Z256" i="2" s="1"/>
  <c r="U257" i="2"/>
  <c r="V257" i="2"/>
  <c r="Z257" i="2" s="1"/>
  <c r="U258" i="2"/>
  <c r="V258" i="2"/>
  <c r="Z258" i="2" s="1"/>
  <c r="U259" i="2"/>
  <c r="U260" i="2"/>
  <c r="V260" i="2"/>
  <c r="Z260" i="2" s="1"/>
  <c r="U261" i="2"/>
  <c r="V261" i="2"/>
  <c r="Z261" i="2" s="1"/>
  <c r="U262" i="2"/>
  <c r="V262" i="2"/>
  <c r="Z262" i="2" s="1"/>
  <c r="U263" i="2"/>
  <c r="Y263" i="2" s="1"/>
  <c r="V263" i="2"/>
  <c r="U264" i="2"/>
  <c r="Y264" i="2" s="1"/>
  <c r="V264" i="2"/>
  <c r="Z264" i="2" s="1"/>
  <c r="U265" i="2"/>
  <c r="Y265" i="2" s="1"/>
  <c r="V265" i="2"/>
  <c r="Z265" i="2" s="1"/>
  <c r="U266" i="2"/>
  <c r="V266" i="2"/>
  <c r="Z266" i="2" s="1"/>
  <c r="U269" i="2"/>
  <c r="Y269" i="2" s="1"/>
  <c r="V269" i="2"/>
  <c r="Z269" i="2" s="1"/>
  <c r="U270" i="2"/>
  <c r="V270" i="2"/>
  <c r="U271" i="2"/>
  <c r="V271" i="2"/>
  <c r="Z271" i="2" s="1"/>
  <c r="U272" i="2"/>
  <c r="U273" i="2"/>
  <c r="V273" i="2"/>
  <c r="Z273" i="2" s="1"/>
  <c r="U274" i="2"/>
  <c r="V274" i="2"/>
  <c r="Z274" i="2" s="1"/>
  <c r="U275" i="2"/>
  <c r="Y275" i="2" s="1"/>
  <c r="V275" i="2"/>
  <c r="Z275" i="2" s="1"/>
  <c r="U276" i="2"/>
  <c r="V276" i="2"/>
  <c r="Z276" i="2" s="1"/>
  <c r="U277" i="2"/>
  <c r="V277" i="2"/>
  <c r="Z277" i="2" s="1"/>
  <c r="U278" i="2"/>
  <c r="Y278" i="2" s="1"/>
  <c r="V278" i="2"/>
  <c r="Z278" i="2" s="1"/>
  <c r="U279" i="2"/>
  <c r="Y279" i="2" s="1"/>
  <c r="Y280" i="2" s="1"/>
  <c r="Y281" i="2" s="1"/>
  <c r="Y282" i="2" s="1"/>
  <c r="Y283" i="2" s="1"/>
  <c r="V279" i="2"/>
  <c r="Z279" i="2" s="1"/>
  <c r="U284" i="2"/>
  <c r="V284" i="2"/>
  <c r="Z284" i="2" s="1"/>
  <c r="U285" i="2"/>
  <c r="V285" i="2"/>
  <c r="Z285" i="2" s="1"/>
  <c r="U286" i="2"/>
  <c r="V286" i="2"/>
  <c r="Z286" i="2" s="1"/>
  <c r="U311" i="2"/>
  <c r="Y311" i="2" s="1"/>
  <c r="AC311" i="2"/>
  <c r="U312" i="2"/>
  <c r="AC312" i="2"/>
  <c r="U313" i="2"/>
  <c r="AC313" i="2"/>
  <c r="U314" i="2"/>
  <c r="Y314" i="2" s="1"/>
  <c r="U315" i="2"/>
  <c r="Y315" i="2" s="1"/>
  <c r="AC315" i="2"/>
  <c r="U316" i="2"/>
  <c r="X316" i="2" s="1"/>
  <c r="AC316" i="2"/>
  <c r="U317" i="2"/>
  <c r="U318" i="2"/>
  <c r="U327" i="2"/>
  <c r="Y327" i="2" s="1"/>
  <c r="V327" i="2"/>
  <c r="Z327" i="2" s="1"/>
  <c r="U328" i="2"/>
  <c r="V328" i="2"/>
  <c r="U329" i="2"/>
  <c r="Y329" i="2" s="1"/>
  <c r="V329" i="2"/>
  <c r="U330" i="2"/>
  <c r="V330" i="2"/>
  <c r="Z330" i="2" s="1"/>
  <c r="U331" i="2"/>
  <c r="Y331" i="2" s="1"/>
  <c r="V331" i="2"/>
  <c r="U332" i="2"/>
  <c r="V332" i="2"/>
  <c r="Z332" i="2" s="1"/>
  <c r="U333" i="2"/>
  <c r="Y333" i="2" s="1"/>
  <c r="V333" i="2"/>
  <c r="Z333" i="2" s="1"/>
  <c r="U334" i="2"/>
  <c r="V334" i="2"/>
  <c r="Z334" i="2" s="1"/>
  <c r="U335" i="2"/>
  <c r="Y335" i="2" s="1"/>
  <c r="Y336" i="2" s="1"/>
  <c r="V335" i="2"/>
  <c r="Z335" i="2" s="1"/>
  <c r="U338" i="2"/>
  <c r="V338" i="2"/>
  <c r="U339" i="2"/>
  <c r="V339" i="2"/>
  <c r="U340" i="2"/>
  <c r="V340" i="2"/>
  <c r="Z340" i="2" s="1"/>
  <c r="U341" i="2"/>
  <c r="V341" i="2"/>
  <c r="U354" i="2"/>
  <c r="Y354" i="2" s="1"/>
  <c r="V354" i="2"/>
  <c r="Z354" i="2" s="1"/>
  <c r="U355" i="2"/>
  <c r="V355" i="2"/>
  <c r="U356" i="2"/>
  <c r="V356" i="2"/>
  <c r="Z356" i="2" s="1"/>
  <c r="U357" i="2"/>
  <c r="V357" i="2"/>
  <c r="Z357" i="2" s="1"/>
  <c r="U358" i="2"/>
  <c r="U359" i="2"/>
  <c r="V359" i="2"/>
  <c r="Z359" i="2" s="1"/>
  <c r="U360" i="2"/>
  <c r="V360" i="2"/>
  <c r="Z360" i="2" s="1"/>
  <c r="U361" i="2"/>
  <c r="Y361" i="2" s="1"/>
  <c r="V361" i="2"/>
  <c r="Z361" i="2" s="1"/>
  <c r="U362" i="2"/>
  <c r="V362" i="2"/>
  <c r="Z362" i="2" s="1"/>
  <c r="U363" i="2"/>
  <c r="V363" i="2"/>
  <c r="Z363" i="2" s="1"/>
  <c r="U364" i="2"/>
  <c r="V364" i="2"/>
  <c r="U365" i="2"/>
  <c r="V365" i="2"/>
  <c r="Z365" i="2" s="1"/>
  <c r="U366" i="2"/>
  <c r="V366" i="2"/>
  <c r="Z366" i="2" s="1"/>
  <c r="U367" i="2"/>
  <c r="V367" i="2"/>
  <c r="Z367" i="2" s="1"/>
  <c r="U368" i="2"/>
  <c r="V368" i="2"/>
  <c r="U369" i="2"/>
  <c r="V369" i="2"/>
  <c r="U370" i="2"/>
  <c r="V370" i="2"/>
  <c r="Z370" i="2" s="1"/>
  <c r="U371" i="2"/>
  <c r="V371" i="2"/>
  <c r="Z371" i="2" s="1"/>
  <c r="U372" i="2"/>
  <c r="V372" i="2"/>
  <c r="U373" i="2"/>
  <c r="V373" i="2"/>
  <c r="U374" i="2"/>
  <c r="U375" i="2"/>
  <c r="V375" i="2"/>
  <c r="Z375" i="2" s="1"/>
  <c r="U378" i="2"/>
  <c r="Y378" i="2" s="1"/>
  <c r="V378" i="2"/>
  <c r="Z378" i="2" s="1"/>
  <c r="U379" i="2"/>
  <c r="V379" i="2"/>
  <c r="Z379" i="2" s="1"/>
  <c r="U380" i="2"/>
  <c r="V380" i="2"/>
  <c r="U381" i="2"/>
  <c r="V381" i="2"/>
  <c r="U382" i="2"/>
  <c r="V382" i="2"/>
  <c r="Z382" i="2" s="1"/>
  <c r="U383" i="2"/>
  <c r="U384" i="2"/>
  <c r="V384" i="2"/>
  <c r="U385" i="2"/>
  <c r="V385" i="2"/>
  <c r="Z385" i="2" s="1"/>
  <c r="U386" i="2"/>
  <c r="Y386" i="2" s="1"/>
  <c r="V386" i="2"/>
  <c r="Z386" i="2" s="1"/>
  <c r="U387" i="2"/>
  <c r="V387" i="2"/>
  <c r="Z387" i="2" s="1"/>
  <c r="U388" i="2"/>
  <c r="V388" i="2"/>
  <c r="U389" i="2"/>
  <c r="V389" i="2"/>
  <c r="U390" i="2"/>
  <c r="V390" i="2"/>
  <c r="Z390" i="2" s="1"/>
  <c r="U391" i="2"/>
  <c r="V391" i="2"/>
  <c r="Z391" i="2" s="1"/>
  <c r="U392" i="2"/>
  <c r="V392" i="2"/>
  <c r="U393" i="2"/>
  <c r="U394" i="2"/>
  <c r="V394" i="2"/>
  <c r="Z394" i="2" s="1"/>
  <c r="U395" i="2"/>
  <c r="V395" i="2"/>
  <c r="Z395" i="2" s="1"/>
  <c r="U396" i="2"/>
  <c r="Y396" i="2" s="1"/>
  <c r="V396" i="2"/>
  <c r="Z396" i="2" s="1"/>
  <c r="U397" i="2"/>
  <c r="Y397" i="2" s="1"/>
  <c r="V397" i="2"/>
  <c r="U398" i="2"/>
  <c r="Y398" i="2" s="1"/>
  <c r="V398" i="2"/>
  <c r="Z398" i="2" s="1"/>
  <c r="U399" i="2"/>
  <c r="V399" i="2"/>
  <c r="Z399" i="2" s="1"/>
  <c r="U400" i="2"/>
  <c r="Y400" i="2" s="1"/>
  <c r="V400" i="2"/>
  <c r="U401" i="2"/>
  <c r="V401" i="2"/>
  <c r="Z401" i="2" s="1"/>
  <c r="U402" i="2"/>
  <c r="V402" i="2"/>
  <c r="U403" i="2"/>
  <c r="V403" i="2"/>
  <c r="Z403" i="2" s="1"/>
  <c r="U404" i="2"/>
  <c r="V404" i="2"/>
  <c r="Z404" i="2" s="1"/>
  <c r="U405" i="2"/>
  <c r="V405" i="2"/>
  <c r="Z405" i="2" s="1"/>
  <c r="U406" i="2"/>
  <c r="V406" i="2"/>
  <c r="Z406" i="2" s="1"/>
  <c r="U407" i="2"/>
  <c r="V407" i="2"/>
  <c r="U408" i="2"/>
  <c r="V408" i="2"/>
  <c r="U409" i="2"/>
  <c r="V409" i="2"/>
  <c r="U410" i="2"/>
  <c r="U411" i="2"/>
  <c r="V411" i="2"/>
  <c r="Z411" i="2" s="1"/>
  <c r="U412" i="2"/>
  <c r="V412" i="2"/>
  <c r="Z412" i="2" s="1"/>
  <c r="U413" i="2"/>
  <c r="Y413" i="2" s="1"/>
  <c r="V413" i="2"/>
  <c r="Z413" i="2" s="1"/>
  <c r="U414" i="2"/>
  <c r="V414" i="2"/>
  <c r="Z414" i="2" s="1"/>
  <c r="U415" i="2"/>
  <c r="V415" i="2"/>
  <c r="Z415" i="2" s="1"/>
  <c r="U416" i="2"/>
  <c r="V416" i="2"/>
  <c r="U417" i="2"/>
  <c r="V417" i="2"/>
  <c r="U418" i="2"/>
  <c r="V418" i="2"/>
  <c r="Z418" i="2" s="1"/>
  <c r="U419" i="2"/>
  <c r="V419" i="2"/>
  <c r="Z419" i="2" s="1"/>
  <c r="U434" i="2"/>
  <c r="U435" i="2"/>
  <c r="U436" i="2"/>
  <c r="U437" i="2"/>
  <c r="U438" i="2"/>
  <c r="U443" i="2"/>
  <c r="V443" i="2"/>
  <c r="U446" i="2"/>
  <c r="V446" i="2"/>
  <c r="Z446" i="2" s="1"/>
  <c r="U447" i="2"/>
  <c r="V447" i="2"/>
  <c r="Z447" i="2" s="1"/>
  <c r="U448" i="2"/>
  <c r="V448" i="2"/>
  <c r="Z448" i="2" s="1"/>
  <c r="U449" i="2"/>
  <c r="U450" i="2"/>
  <c r="V450" i="2"/>
  <c r="Z450" i="2" s="1"/>
  <c r="U451" i="2"/>
  <c r="V451" i="2"/>
  <c r="U452" i="2"/>
  <c r="V452" i="2"/>
  <c r="Z452" i="2" s="1"/>
  <c r="U453" i="2"/>
  <c r="V453" i="2"/>
  <c r="U454" i="2"/>
  <c r="V454" i="2"/>
  <c r="Z454" i="2" s="1"/>
  <c r="U455" i="2"/>
  <c r="V455" i="2"/>
  <c r="Z455" i="2" s="1"/>
  <c r="U456" i="2"/>
  <c r="V456" i="2"/>
  <c r="U457" i="2"/>
  <c r="V457" i="2"/>
  <c r="U458" i="2"/>
  <c r="V458" i="2"/>
  <c r="Z458" i="2" s="1"/>
  <c r="U460" i="2"/>
  <c r="U462" i="2"/>
  <c r="V462" i="2"/>
  <c r="Z462" i="2" s="1"/>
  <c r="U463" i="2"/>
  <c r="V463" i="2"/>
  <c r="Z463" i="2" s="1"/>
  <c r="U464" i="2"/>
  <c r="V464" i="2"/>
  <c r="Z464" i="2" s="1"/>
  <c r="U465" i="2"/>
  <c r="Y465" i="2" s="1"/>
  <c r="U466" i="2"/>
  <c r="U467" i="2"/>
  <c r="AC467" i="2"/>
  <c r="U468" i="2"/>
  <c r="V468" i="2"/>
  <c r="Z468" i="2" s="1"/>
  <c r="U469" i="2"/>
  <c r="V469" i="2"/>
  <c r="U470" i="2"/>
  <c r="U471" i="2"/>
  <c r="AC471" i="2"/>
  <c r="U472" i="2"/>
  <c r="U473" i="2"/>
  <c r="U474" i="2"/>
  <c r="V474" i="2"/>
  <c r="Z474" i="2" s="1"/>
  <c r="U475" i="2"/>
  <c r="V475" i="2"/>
  <c r="U486" i="2"/>
  <c r="U487" i="2"/>
  <c r="U488" i="2"/>
  <c r="U489" i="2"/>
  <c r="U490" i="2"/>
  <c r="Y490" i="2" s="1"/>
  <c r="U491" i="2"/>
  <c r="U492" i="2"/>
  <c r="V492" i="2"/>
  <c r="Z492" i="2" s="1"/>
  <c r="U493" i="2"/>
  <c r="V493" i="2"/>
  <c r="Z493" i="2" s="1"/>
  <c r="U504" i="2"/>
  <c r="V504" i="2"/>
  <c r="U555" i="2"/>
  <c r="Y555" i="2" s="1"/>
  <c r="V555" i="2"/>
  <c r="Z555" i="2" s="1"/>
  <c r="U556" i="2"/>
  <c r="V556" i="2"/>
  <c r="U557" i="2"/>
  <c r="U558" i="2"/>
  <c r="V558" i="2"/>
  <c r="AA25" i="2"/>
  <c r="U25" i="2"/>
  <c r="Y25" i="2" s="1"/>
  <c r="Y26" i="2" s="1"/>
  <c r="Y27" i="2" s="1"/>
  <c r="Y330" i="2" l="1"/>
  <c r="AC504" i="2"/>
  <c r="Z504" i="2"/>
  <c r="Y504" i="2"/>
  <c r="Y505" i="2" s="1"/>
  <c r="Y506" i="2" s="1"/>
  <c r="Y507" i="2" s="1"/>
  <c r="Y508" i="2" s="1"/>
  <c r="Y509" i="2" s="1"/>
  <c r="Y510" i="2" s="1"/>
  <c r="Y511" i="2" s="1"/>
  <c r="Y512" i="2" s="1"/>
  <c r="Y513" i="2" s="1"/>
  <c r="Y514" i="2" s="1"/>
  <c r="Y515" i="2" s="1"/>
  <c r="Y516" i="2" s="1"/>
  <c r="Y517" i="2" s="1"/>
  <c r="Y518" i="2" s="1"/>
  <c r="Y519" i="2" s="1"/>
  <c r="Y520" i="2" s="1"/>
  <c r="Y521" i="2" s="1"/>
  <c r="Y522" i="2" s="1"/>
  <c r="X504" i="2"/>
  <c r="Y438" i="2"/>
  <c r="X438" i="2"/>
  <c r="Y434" i="2"/>
  <c r="X434" i="2"/>
  <c r="X435" i="2" s="1"/>
  <c r="X436" i="2" s="1"/>
  <c r="X437" i="2" s="1"/>
  <c r="Y491" i="2"/>
  <c r="Y492" i="2" s="1"/>
  <c r="Y493" i="2" s="1"/>
  <c r="Y494" i="2" s="1"/>
  <c r="Y49" i="2"/>
  <c r="AC558" i="2"/>
  <c r="Z558" i="2"/>
  <c r="X466" i="2"/>
  <c r="Y466" i="2"/>
  <c r="AE466" i="2" s="1"/>
  <c r="Y414" i="2"/>
  <c r="Y415" i="2" s="1"/>
  <c r="Y416" i="2" s="1"/>
  <c r="Y417" i="2" s="1"/>
  <c r="Y418" i="2" s="1"/>
  <c r="Y419" i="2" s="1"/>
  <c r="Y420" i="2" s="1"/>
  <c r="Y421" i="2" s="1"/>
  <c r="Y422" i="2" s="1"/>
  <c r="Y423" i="2" s="1"/>
  <c r="Y424" i="2" s="1"/>
  <c r="Y425" i="2" s="1"/>
  <c r="AC409" i="2"/>
  <c r="Z409" i="2"/>
  <c r="AC408" i="2"/>
  <c r="Z408" i="2"/>
  <c r="AC407" i="2"/>
  <c r="Z407" i="2"/>
  <c r="AC402" i="2"/>
  <c r="Z402" i="2"/>
  <c r="AC400" i="2"/>
  <c r="Z400" i="2"/>
  <c r="AC397" i="2"/>
  <c r="Z397" i="2"/>
  <c r="Y387" i="2"/>
  <c r="Y388" i="2" s="1"/>
  <c r="Y389" i="2" s="1"/>
  <c r="Y390" i="2" s="1"/>
  <c r="Y391" i="2" s="1"/>
  <c r="Y392" i="2" s="1"/>
  <c r="Y393" i="2" s="1"/>
  <c r="Y394" i="2" s="1"/>
  <c r="Y395" i="2" s="1"/>
  <c r="AC381" i="2"/>
  <c r="Z381" i="2"/>
  <c r="AC380" i="2"/>
  <c r="Z380" i="2"/>
  <c r="Y362" i="2"/>
  <c r="Y363" i="2" s="1"/>
  <c r="Y364" i="2" s="1"/>
  <c r="Y365" i="2" s="1"/>
  <c r="Y366" i="2" s="1"/>
  <c r="Y367" i="2" s="1"/>
  <c r="Y368" i="2" s="1"/>
  <c r="Y369" i="2" s="1"/>
  <c r="Y370" i="2" s="1"/>
  <c r="Y371" i="2" s="1"/>
  <c r="Y372" i="2" s="1"/>
  <c r="Y373" i="2" s="1"/>
  <c r="Y374" i="2" s="1"/>
  <c r="Y375" i="2" s="1"/>
  <c r="AC355" i="2"/>
  <c r="Z355" i="2"/>
  <c r="AC341" i="2"/>
  <c r="Z341" i="2"/>
  <c r="AC339" i="2"/>
  <c r="Z339" i="2"/>
  <c r="AC338" i="2"/>
  <c r="Z338" i="2"/>
  <c r="AC331" i="2"/>
  <c r="Z331" i="2"/>
  <c r="AC329" i="2"/>
  <c r="Z329" i="2"/>
  <c r="AC328" i="2"/>
  <c r="Z328" i="2"/>
  <c r="Y270" i="2"/>
  <c r="Y271" i="2" s="1"/>
  <c r="Y272" i="2" s="1"/>
  <c r="Y273" i="2" s="1"/>
  <c r="Y274" i="2" s="1"/>
  <c r="X266" i="2"/>
  <c r="Y266" i="2"/>
  <c r="X262" i="2"/>
  <c r="Y262" i="2"/>
  <c r="AC253" i="2"/>
  <c r="Z253" i="2"/>
  <c r="AC247" i="2"/>
  <c r="Z247" i="2"/>
  <c r="AC242" i="2"/>
  <c r="Z242" i="2"/>
  <c r="AC238" i="2"/>
  <c r="Z238" i="2"/>
  <c r="AC235" i="2"/>
  <c r="Z235" i="2"/>
  <c r="AC234" i="2"/>
  <c r="Z234" i="2"/>
  <c r="AC231" i="2"/>
  <c r="Z231" i="2"/>
  <c r="AC230" i="2"/>
  <c r="Z230" i="2"/>
  <c r="AC226" i="2"/>
  <c r="Z226" i="2"/>
  <c r="AC224" i="2"/>
  <c r="Z224" i="2"/>
  <c r="AC220" i="2"/>
  <c r="Z220" i="2"/>
  <c r="AC217" i="2"/>
  <c r="Z217" i="2"/>
  <c r="AC213" i="2"/>
  <c r="Z213" i="2"/>
  <c r="Y208" i="2"/>
  <c r="Y209" i="2" s="1"/>
  <c r="Y210" i="2" s="1"/>
  <c r="Y211" i="2" s="1"/>
  <c r="Y212" i="2" s="1"/>
  <c r="Y213" i="2" s="1"/>
  <c r="AC195" i="2"/>
  <c r="Z195" i="2"/>
  <c r="AC188" i="2"/>
  <c r="Z188" i="2"/>
  <c r="AC174" i="2"/>
  <c r="Z174" i="2"/>
  <c r="AC173" i="2"/>
  <c r="Z173" i="2"/>
  <c r="X166" i="2"/>
  <c r="X167" i="2" s="1"/>
  <c r="X168" i="2" s="1"/>
  <c r="X169" i="2" s="1"/>
  <c r="X170" i="2" s="1"/>
  <c r="Y166" i="2"/>
  <c r="Y167" i="2" s="1"/>
  <c r="Y168" i="2" s="1"/>
  <c r="Y169" i="2" s="1"/>
  <c r="Y170" i="2" s="1"/>
  <c r="X164" i="2"/>
  <c r="Y164" i="2"/>
  <c r="X163" i="2"/>
  <c r="Y163" i="2"/>
  <c r="AC155" i="2"/>
  <c r="Z155" i="2"/>
  <c r="AC147" i="2"/>
  <c r="Z147" i="2"/>
  <c r="AC145" i="2"/>
  <c r="Z145" i="2"/>
  <c r="Y140" i="2"/>
  <c r="Y141" i="2" s="1"/>
  <c r="Y142" i="2" s="1"/>
  <c r="Y143" i="2" s="1"/>
  <c r="Y133" i="2"/>
  <c r="Y134" i="2" s="1"/>
  <c r="Y135" i="2" s="1"/>
  <c r="Y136" i="2" s="1"/>
  <c r="Y137" i="2" s="1"/>
  <c r="Y138" i="2" s="1"/>
  <c r="Y131" i="2"/>
  <c r="AE131" i="2" s="1"/>
  <c r="Y121" i="2"/>
  <c r="Y122" i="2" s="1"/>
  <c r="Y123" i="2" s="1"/>
  <c r="Y124" i="2" s="1"/>
  <c r="Y125" i="2" s="1"/>
  <c r="Y126" i="2" s="1"/>
  <c r="Y127" i="2" s="1"/>
  <c r="Y128" i="2" s="1"/>
  <c r="Y129" i="2" s="1"/>
  <c r="Y130" i="2" s="1"/>
  <c r="Y113" i="2"/>
  <c r="Y114" i="2" s="1"/>
  <c r="Y115" i="2" s="1"/>
  <c r="Y116" i="2" s="1"/>
  <c r="Y117" i="2" s="1"/>
  <c r="Y118" i="2" s="1"/>
  <c r="Y119" i="2" s="1"/>
  <c r="X110" i="2"/>
  <c r="Y110" i="2"/>
  <c r="X109" i="2"/>
  <c r="Y109" i="2"/>
  <c r="Y108" i="2"/>
  <c r="X105" i="2"/>
  <c r="X106" i="2" s="1"/>
  <c r="Y105" i="2"/>
  <c r="Y106" i="2" s="1"/>
  <c r="X104" i="2"/>
  <c r="Y104" i="2"/>
  <c r="AC93" i="2"/>
  <c r="Z93" i="2"/>
  <c r="AC89" i="2"/>
  <c r="Z89" i="2"/>
  <c r="AC85" i="2"/>
  <c r="Z85" i="2"/>
  <c r="AC83" i="2"/>
  <c r="Z83" i="2"/>
  <c r="AC81" i="2"/>
  <c r="Z81" i="2"/>
  <c r="AC79" i="2"/>
  <c r="Z79" i="2"/>
  <c r="AC77" i="2"/>
  <c r="Z77" i="2"/>
  <c r="AC76" i="2"/>
  <c r="Z76" i="2"/>
  <c r="AC72" i="2"/>
  <c r="Z72" i="2"/>
  <c r="AC71" i="2"/>
  <c r="Z71" i="2"/>
  <c r="AC68" i="2"/>
  <c r="Z68" i="2"/>
  <c r="AC67" i="2"/>
  <c r="Z67" i="2"/>
  <c r="AC59" i="2"/>
  <c r="Z59" i="2"/>
  <c r="AC55" i="2"/>
  <c r="Z55" i="2"/>
  <c r="Y556" i="2"/>
  <c r="Y557" i="2" s="1"/>
  <c r="Y558" i="2" s="1"/>
  <c r="AC469" i="2"/>
  <c r="Z469" i="2"/>
  <c r="X452" i="2"/>
  <c r="X453" i="2" s="1"/>
  <c r="X454" i="2" s="1"/>
  <c r="X455" i="2" s="1"/>
  <c r="X456" i="2" s="1"/>
  <c r="X457" i="2" s="1"/>
  <c r="X458" i="2" s="1"/>
  <c r="Y452" i="2"/>
  <c r="Y453" i="2" s="1"/>
  <c r="Y454" i="2" s="1"/>
  <c r="Y455" i="2" s="1"/>
  <c r="Y456" i="2" s="1"/>
  <c r="Y457" i="2" s="1"/>
  <c r="Y458" i="2" s="1"/>
  <c r="AC443" i="2"/>
  <c r="Z443" i="2"/>
  <c r="AC556" i="2"/>
  <c r="Z556" i="2"/>
  <c r="AC475" i="2"/>
  <c r="Z475" i="2"/>
  <c r="X467" i="2"/>
  <c r="X468" i="2" s="1"/>
  <c r="X469" i="2" s="1"/>
  <c r="X470" i="2" s="1"/>
  <c r="X471" i="2" s="1"/>
  <c r="X472" i="2" s="1"/>
  <c r="X473" i="2" s="1"/>
  <c r="X474" i="2" s="1"/>
  <c r="X475" i="2" s="1"/>
  <c r="X476" i="2" s="1"/>
  <c r="X477" i="2" s="1"/>
  <c r="X478" i="2" s="1"/>
  <c r="X479" i="2" s="1"/>
  <c r="X480" i="2" s="1"/>
  <c r="X481" i="2" s="1"/>
  <c r="X482" i="2" s="1"/>
  <c r="X483" i="2" s="1"/>
  <c r="X484" i="2" s="1"/>
  <c r="Y467" i="2"/>
  <c r="Y468" i="2" s="1"/>
  <c r="Y469" i="2" s="1"/>
  <c r="Y470" i="2" s="1"/>
  <c r="Y471" i="2" s="1"/>
  <c r="Y472" i="2" s="1"/>
  <c r="Y473" i="2" s="1"/>
  <c r="Y474" i="2" s="1"/>
  <c r="Y475" i="2" s="1"/>
  <c r="Y476" i="2" s="1"/>
  <c r="Y477" i="2" s="1"/>
  <c r="Y478" i="2" s="1"/>
  <c r="Y479" i="2" s="1"/>
  <c r="Y480" i="2" s="1"/>
  <c r="Y481" i="2" s="1"/>
  <c r="Y482" i="2" s="1"/>
  <c r="Y483" i="2" s="1"/>
  <c r="Y484" i="2" s="1"/>
  <c r="Y485" i="2" s="1"/>
  <c r="Y486" i="2" s="1"/>
  <c r="Y487" i="2" s="1"/>
  <c r="Y488" i="2" s="1"/>
  <c r="Y489" i="2" s="1"/>
  <c r="AC457" i="2"/>
  <c r="Z457" i="2"/>
  <c r="AC456" i="2"/>
  <c r="Z456" i="2"/>
  <c r="AC453" i="2"/>
  <c r="Z453" i="2"/>
  <c r="AC451" i="2"/>
  <c r="Z451" i="2"/>
  <c r="X443" i="2"/>
  <c r="Y443" i="2"/>
  <c r="AC417" i="2"/>
  <c r="Z417" i="2"/>
  <c r="AC416" i="2"/>
  <c r="Z416" i="2"/>
  <c r="X401" i="2"/>
  <c r="X402" i="2" s="1"/>
  <c r="X403" i="2" s="1"/>
  <c r="X404" i="2" s="1"/>
  <c r="X405" i="2" s="1"/>
  <c r="X406" i="2" s="1"/>
  <c r="X407" i="2" s="1"/>
  <c r="X408" i="2" s="1"/>
  <c r="X409" i="2" s="1"/>
  <c r="X410" i="2" s="1"/>
  <c r="X411" i="2" s="1"/>
  <c r="X412" i="2" s="1"/>
  <c r="Y401" i="2"/>
  <c r="Y402" i="2" s="1"/>
  <c r="Y403" i="2" s="1"/>
  <c r="Y404" i="2" s="1"/>
  <c r="Y405" i="2" s="1"/>
  <c r="Y406" i="2" s="1"/>
  <c r="Y407" i="2" s="1"/>
  <c r="Y408" i="2" s="1"/>
  <c r="Y409" i="2" s="1"/>
  <c r="Y410" i="2" s="1"/>
  <c r="Y411" i="2" s="1"/>
  <c r="Y412" i="2" s="1"/>
  <c r="X399" i="2"/>
  <c r="Y399" i="2"/>
  <c r="AC392" i="2"/>
  <c r="Z392" i="2"/>
  <c r="AC389" i="2"/>
  <c r="Z389" i="2"/>
  <c r="AC388" i="2"/>
  <c r="Z388" i="2"/>
  <c r="AC384" i="2"/>
  <c r="Z384" i="2"/>
  <c r="Y379" i="2"/>
  <c r="Y380" i="2" s="1"/>
  <c r="Y381" i="2" s="1"/>
  <c r="Y382" i="2" s="1"/>
  <c r="Y383" i="2" s="1"/>
  <c r="Y384" i="2" s="1"/>
  <c r="Y385" i="2" s="1"/>
  <c r="AC373" i="2"/>
  <c r="Z373" i="2"/>
  <c r="AC372" i="2"/>
  <c r="Z372" i="2"/>
  <c r="AC369" i="2"/>
  <c r="Z369" i="2"/>
  <c r="AC368" i="2"/>
  <c r="Z368" i="2"/>
  <c r="AC364" i="2"/>
  <c r="Z364" i="2"/>
  <c r="Y355" i="2"/>
  <c r="Y356" i="2" s="1"/>
  <c r="Y357" i="2" s="1"/>
  <c r="Y358" i="2" s="1"/>
  <c r="Y359" i="2" s="1"/>
  <c r="Y360" i="2" s="1"/>
  <c r="Y338" i="2"/>
  <c r="Y339" i="2" s="1"/>
  <c r="Y340" i="2" s="1"/>
  <c r="Y341" i="2" s="1"/>
  <c r="Y342" i="2" s="1"/>
  <c r="Y343" i="2" s="1"/>
  <c r="Y344" i="2" s="1"/>
  <c r="Y334" i="2"/>
  <c r="Y332" i="2"/>
  <c r="Y328" i="2"/>
  <c r="X313" i="2"/>
  <c r="Y313" i="2"/>
  <c r="AE313" i="2" s="1"/>
  <c r="X312" i="2"/>
  <c r="Y312" i="2"/>
  <c r="AE312" i="2" s="1"/>
  <c r="Y284" i="2"/>
  <c r="Y285" i="2" s="1"/>
  <c r="Y286" i="2" s="1"/>
  <c r="Y287" i="2" s="1"/>
  <c r="Y288" i="2" s="1"/>
  <c r="X277" i="2"/>
  <c r="Y277" i="2"/>
  <c r="X276" i="2"/>
  <c r="Y276" i="2"/>
  <c r="AC270" i="2"/>
  <c r="Z270" i="2"/>
  <c r="AC263" i="2"/>
  <c r="Z263" i="2"/>
  <c r="X256" i="2"/>
  <c r="X257" i="2" s="1"/>
  <c r="X258" i="2" s="1"/>
  <c r="X259" i="2" s="1"/>
  <c r="X260" i="2" s="1"/>
  <c r="X261" i="2" s="1"/>
  <c r="Y256" i="2"/>
  <c r="Y257" i="2" s="1"/>
  <c r="Y258" i="2" s="1"/>
  <c r="Y259" i="2" s="1"/>
  <c r="Y260" i="2" s="1"/>
  <c r="Y261" i="2" s="1"/>
  <c r="X254" i="2"/>
  <c r="X255" i="2" s="1"/>
  <c r="Y254" i="2"/>
  <c r="Y255" i="2" s="1"/>
  <c r="Y253" i="2"/>
  <c r="Y238" i="2"/>
  <c r="Y239" i="2" s="1"/>
  <c r="Y240" i="2" s="1"/>
  <c r="Y241" i="2" s="1"/>
  <c r="Y242" i="2" s="1"/>
  <c r="Y243" i="2" s="1"/>
  <c r="Y244" i="2" s="1"/>
  <c r="Y245" i="2" s="1"/>
  <c r="Y246" i="2" s="1"/>
  <c r="Y247" i="2" s="1"/>
  <c r="Y248" i="2" s="1"/>
  <c r="Y249" i="2" s="1"/>
  <c r="Y250" i="2" s="1"/>
  <c r="Y251" i="2" s="1"/>
  <c r="X231" i="2"/>
  <c r="Y231" i="2"/>
  <c r="Y221" i="2"/>
  <c r="Y222" i="2" s="1"/>
  <c r="Y223" i="2" s="1"/>
  <c r="Y224" i="2" s="1"/>
  <c r="Y225" i="2" s="1"/>
  <c r="Y226" i="2" s="1"/>
  <c r="Y227" i="2" s="1"/>
  <c r="Y228" i="2" s="1"/>
  <c r="Y229" i="2" s="1"/>
  <c r="Y230" i="2" s="1"/>
  <c r="AC209" i="2"/>
  <c r="Z209" i="2"/>
  <c r="AC207" i="2"/>
  <c r="Z207" i="2"/>
  <c r="AC205" i="2"/>
  <c r="Z205" i="2"/>
  <c r="AC203" i="2"/>
  <c r="Z203" i="2"/>
  <c r="X194" i="2"/>
  <c r="X195" i="2" s="1"/>
  <c r="X196" i="2" s="1"/>
  <c r="X197" i="2" s="1"/>
  <c r="X198" i="2" s="1"/>
  <c r="X199" i="2" s="1"/>
  <c r="X200" i="2" s="1"/>
  <c r="X201" i="2" s="1"/>
  <c r="X202" i="2" s="1"/>
  <c r="X203" i="2" s="1"/>
  <c r="Y194" i="2"/>
  <c r="Y195" i="2" s="1"/>
  <c r="Y196" i="2" s="1"/>
  <c r="Y197" i="2" s="1"/>
  <c r="Y198" i="2" s="1"/>
  <c r="Y199" i="2" s="1"/>
  <c r="Y200" i="2" s="1"/>
  <c r="Y201" i="2" s="1"/>
  <c r="Y202" i="2" s="1"/>
  <c r="Y203" i="2" s="1"/>
  <c r="X177" i="2"/>
  <c r="X178" i="2" s="1"/>
  <c r="X179" i="2" s="1"/>
  <c r="X180" i="2" s="1"/>
  <c r="X181" i="2" s="1"/>
  <c r="X182" i="2" s="1"/>
  <c r="X183" i="2" s="1"/>
  <c r="X184" i="2" s="1"/>
  <c r="X185" i="2" s="1"/>
  <c r="X186" i="2" s="1"/>
  <c r="X187" i="2" s="1"/>
  <c r="X188" i="2" s="1"/>
  <c r="X189" i="2" s="1"/>
  <c r="X190" i="2" s="1"/>
  <c r="X191" i="2" s="1"/>
  <c r="X192" i="2" s="1"/>
  <c r="X193" i="2" s="1"/>
  <c r="Y177" i="2"/>
  <c r="Y178" i="2" s="1"/>
  <c r="Y179" i="2" s="1"/>
  <c r="Y180" i="2" s="1"/>
  <c r="Y181" i="2" s="1"/>
  <c r="Y182" i="2" s="1"/>
  <c r="Y183" i="2" s="1"/>
  <c r="Y184" i="2" s="1"/>
  <c r="Y185" i="2" s="1"/>
  <c r="Y186" i="2" s="1"/>
  <c r="Y187" i="2" s="1"/>
  <c r="Y188" i="2" s="1"/>
  <c r="Y189" i="2" s="1"/>
  <c r="Y190" i="2" s="1"/>
  <c r="Y191" i="2" s="1"/>
  <c r="Y192" i="2" s="1"/>
  <c r="Y193" i="2" s="1"/>
  <c r="X175" i="2"/>
  <c r="Y175" i="2"/>
  <c r="X173" i="2"/>
  <c r="Y173" i="2"/>
  <c r="AC167" i="2"/>
  <c r="Z167" i="2"/>
  <c r="X144" i="2"/>
  <c r="X145" i="2" s="1"/>
  <c r="X146" i="2" s="1"/>
  <c r="X147" i="2" s="1"/>
  <c r="X148" i="2" s="1"/>
  <c r="X149" i="2" s="1"/>
  <c r="X150" i="2" s="1"/>
  <c r="X151" i="2" s="1"/>
  <c r="X152" i="2" s="1"/>
  <c r="X153" i="2" s="1"/>
  <c r="X154" i="2" s="1"/>
  <c r="X155" i="2" s="1"/>
  <c r="X156" i="2" s="1"/>
  <c r="X157" i="2" s="1"/>
  <c r="X158" i="2" s="1"/>
  <c r="X159" i="2" s="1"/>
  <c r="X160" i="2" s="1"/>
  <c r="X161" i="2" s="1"/>
  <c r="X162" i="2" s="1"/>
  <c r="Y144" i="2"/>
  <c r="Y145" i="2" s="1"/>
  <c r="Y146" i="2" s="1"/>
  <c r="Y147" i="2" s="1"/>
  <c r="Y148" i="2" s="1"/>
  <c r="Y149" i="2" s="1"/>
  <c r="Y150" i="2" s="1"/>
  <c r="Y151" i="2" s="1"/>
  <c r="Y152" i="2" s="1"/>
  <c r="Y153" i="2" s="1"/>
  <c r="Y154" i="2" s="1"/>
  <c r="Y155" i="2" s="1"/>
  <c r="Y156" i="2" s="1"/>
  <c r="Y157" i="2" s="1"/>
  <c r="Y158" i="2" s="1"/>
  <c r="Y159" i="2" s="1"/>
  <c r="Y160" i="2" s="1"/>
  <c r="Y161" i="2" s="1"/>
  <c r="Y162" i="2" s="1"/>
  <c r="AC129" i="2"/>
  <c r="Z129" i="2"/>
  <c r="AC124" i="2"/>
  <c r="Z124" i="2"/>
  <c r="AC122" i="2"/>
  <c r="Z122" i="2"/>
  <c r="AC118" i="2"/>
  <c r="Z118" i="2"/>
  <c r="AC117" i="2"/>
  <c r="Z117" i="2"/>
  <c r="AC114" i="2"/>
  <c r="Z114" i="2"/>
  <c r="AC109" i="2"/>
  <c r="Z109" i="2"/>
  <c r="AC108" i="2"/>
  <c r="Z108" i="2"/>
  <c r="AC101" i="2"/>
  <c r="Z101" i="2"/>
  <c r="Y95" i="2"/>
  <c r="Y96" i="2" s="1"/>
  <c r="Y97" i="2" s="1"/>
  <c r="Y98" i="2" s="1"/>
  <c r="Y99" i="2" s="1"/>
  <c r="Y100" i="2" s="1"/>
  <c r="Y101" i="2" s="1"/>
  <c r="X92" i="2"/>
  <c r="X93" i="2" s="1"/>
  <c r="Y92" i="2"/>
  <c r="Y93" i="2" s="1"/>
  <c r="Y91" i="2"/>
  <c r="X88" i="2"/>
  <c r="X89" i="2" s="1"/>
  <c r="Y88" i="2"/>
  <c r="Y89" i="2" s="1"/>
  <c r="Y87" i="2"/>
  <c r="X84" i="2"/>
  <c r="Y84" i="2"/>
  <c r="Y85" i="2" s="1"/>
  <c r="X72" i="2"/>
  <c r="X73" i="2" s="1"/>
  <c r="X74" i="2" s="1"/>
  <c r="X75" i="2" s="1"/>
  <c r="X76" i="2" s="1"/>
  <c r="X77" i="2" s="1"/>
  <c r="X78" i="2" s="1"/>
  <c r="X79" i="2" s="1"/>
  <c r="X80" i="2" s="1"/>
  <c r="X81" i="2" s="1"/>
  <c r="X82" i="2" s="1"/>
  <c r="X83" i="2" s="1"/>
  <c r="Y72" i="2"/>
  <c r="Y73" i="2" s="1"/>
  <c r="Y74" i="2" s="1"/>
  <c r="Y75" i="2" s="1"/>
  <c r="Y76" i="2" s="1"/>
  <c r="Y77" i="2" s="1"/>
  <c r="Y78" i="2" s="1"/>
  <c r="Y79" i="2" s="1"/>
  <c r="Y80" i="2" s="1"/>
  <c r="Y81" i="2" s="1"/>
  <c r="Y82" i="2" s="1"/>
  <c r="Y83" i="2" s="1"/>
  <c r="X59" i="2"/>
  <c r="Y59" i="2"/>
  <c r="Y58" i="2"/>
  <c r="X56" i="2"/>
  <c r="Y56" i="2"/>
  <c r="X55" i="2"/>
  <c r="Y55" i="2"/>
  <c r="X60" i="2"/>
  <c r="X61" i="2" s="1"/>
  <c r="X62" i="2" s="1"/>
  <c r="X63" i="2" s="1"/>
  <c r="X64" i="2" s="1"/>
  <c r="X65" i="2" s="1"/>
  <c r="X66" i="2" s="1"/>
  <c r="X67" i="2" s="1"/>
  <c r="Y60" i="2"/>
  <c r="Y61" i="2" s="1"/>
  <c r="Y62" i="2" s="1"/>
  <c r="Y63" i="2" s="1"/>
  <c r="Y64" i="2" s="1"/>
  <c r="Y65" i="2" s="1"/>
  <c r="Y66" i="2" s="1"/>
  <c r="Y67" i="2" s="1"/>
  <c r="X490" i="2"/>
  <c r="AD170" i="2"/>
  <c r="AD171" i="2"/>
  <c r="AE560" i="2"/>
  <c r="AE377" i="2"/>
  <c r="AD25" i="2"/>
  <c r="AA26" i="2"/>
  <c r="AE45" i="2"/>
  <c r="AA44" i="2"/>
  <c r="AD43" i="2"/>
  <c r="AC262" i="2"/>
  <c r="AC58" i="2"/>
  <c r="AC403" i="2"/>
  <c r="AC200" i="2"/>
  <c r="AC472" i="2"/>
  <c r="X165" i="2"/>
  <c r="AE165" i="2" s="1"/>
  <c r="CE6" i="33" s="1"/>
  <c r="AC223" i="2"/>
  <c r="AC80" i="2"/>
  <c r="X174" i="2"/>
  <c r="AC90" i="2"/>
  <c r="AC125" i="2"/>
  <c r="X68" i="2"/>
  <c r="AC251" i="2"/>
  <c r="AC361" i="2"/>
  <c r="AC254" i="2"/>
  <c r="AC492" i="2"/>
  <c r="AC269" i="2"/>
  <c r="AC468" i="2"/>
  <c r="AC455" i="2"/>
  <c r="AC249" i="2"/>
  <c r="X219" i="2"/>
  <c r="AE219" i="2" s="1"/>
  <c r="DD6" i="33" s="1"/>
  <c r="AC172" i="2"/>
  <c r="AC159" i="2"/>
  <c r="AC95" i="2"/>
  <c r="X70" i="2"/>
  <c r="AE70" i="2" s="1"/>
  <c r="V6" i="33" s="1"/>
  <c r="AC458" i="2"/>
  <c r="AC406" i="2"/>
  <c r="AC279" i="2"/>
  <c r="AC143" i="2"/>
  <c r="AC106" i="2"/>
  <c r="AE542" i="2"/>
  <c r="X279" i="2"/>
  <c r="X280" i="2" s="1"/>
  <c r="X281" i="2" s="1"/>
  <c r="X282" i="2" s="1"/>
  <c r="X90" i="2"/>
  <c r="X91" i="2" s="1"/>
  <c r="AC473" i="2"/>
  <c r="AC354" i="2"/>
  <c r="X237" i="2"/>
  <c r="X238" i="2" s="1"/>
  <c r="X239" i="2" s="1"/>
  <c r="X240" i="2" s="1"/>
  <c r="X241" i="2" s="1"/>
  <c r="X242" i="2" s="1"/>
  <c r="X243" i="2" s="1"/>
  <c r="X244" i="2" s="1"/>
  <c r="X245" i="2" s="1"/>
  <c r="X246" i="2" s="1"/>
  <c r="X247" i="2" s="1"/>
  <c r="X248" i="2" s="1"/>
  <c r="X249" i="2" s="1"/>
  <c r="X250" i="2" s="1"/>
  <c r="X251" i="2" s="1"/>
  <c r="AC190" i="2"/>
  <c r="AC113" i="2"/>
  <c r="AC82" i="2"/>
  <c r="AD79" i="2"/>
  <c r="AC466" i="2"/>
  <c r="X386" i="2"/>
  <c r="AE386" i="2" s="1"/>
  <c r="HG6" i="33" s="1"/>
  <c r="AC371" i="2"/>
  <c r="AC216" i="2"/>
  <c r="X396" i="2"/>
  <c r="AC367" i="2"/>
  <c r="AC250" i="2"/>
  <c r="AC146" i="2"/>
  <c r="AC112" i="2"/>
  <c r="AC462" i="2"/>
  <c r="X216" i="2"/>
  <c r="AE216" i="2" s="1"/>
  <c r="DA6" i="33" s="1"/>
  <c r="AC163" i="2"/>
  <c r="AC135" i="2"/>
  <c r="X94" i="2"/>
  <c r="X95" i="2" s="1"/>
  <c r="X96" i="2" s="1"/>
  <c r="X97" i="2" s="1"/>
  <c r="X98" i="2" s="1"/>
  <c r="X99" i="2" s="1"/>
  <c r="X100" i="2" s="1"/>
  <c r="X101" i="2" s="1"/>
  <c r="AC208" i="2"/>
  <c r="AC100" i="2"/>
  <c r="X559" i="2"/>
  <c r="X560" i="2" s="1"/>
  <c r="AC395" i="2"/>
  <c r="AC103" i="2"/>
  <c r="AC60" i="2"/>
  <c r="AC387" i="2"/>
  <c r="X378" i="2"/>
  <c r="X232" i="2"/>
  <c r="X205" i="2"/>
  <c r="AC196" i="2"/>
  <c r="X172" i="2"/>
  <c r="AE172" i="2" s="1"/>
  <c r="CI6" i="33" s="1"/>
  <c r="AC157" i="2"/>
  <c r="AC134" i="2"/>
  <c r="AC87" i="2"/>
  <c r="X85" i="2"/>
  <c r="AC375" i="2"/>
  <c r="AC271" i="2"/>
  <c r="AC212" i="2"/>
  <c r="AC204" i="2"/>
  <c r="AC192" i="2"/>
  <c r="AC176" i="2"/>
  <c r="AC139" i="2"/>
  <c r="AC133" i="2"/>
  <c r="AC119" i="2"/>
  <c r="AC96" i="2"/>
  <c r="AC91" i="2"/>
  <c r="X86" i="2"/>
  <c r="AE86" i="2" s="1"/>
  <c r="AB6" i="33" s="1"/>
  <c r="AC448" i="2"/>
  <c r="AC419" i="2"/>
  <c r="AC314" i="2"/>
  <c r="AC239" i="2"/>
  <c r="AC227" i="2"/>
  <c r="AC219" i="2"/>
  <c r="X176" i="2"/>
  <c r="AE176" i="2" s="1"/>
  <c r="CM6" i="33" s="1"/>
  <c r="AC399" i="2"/>
  <c r="AC391" i="2"/>
  <c r="AC362" i="2"/>
  <c r="AC356" i="2"/>
  <c r="X264" i="2"/>
  <c r="X236" i="2"/>
  <c r="X233" i="2"/>
  <c r="X206" i="2"/>
  <c r="AE206" i="2" s="1"/>
  <c r="CV6" i="33" s="1"/>
  <c r="AD169" i="2"/>
  <c r="AC166" i="2"/>
  <c r="AC121" i="2"/>
  <c r="AC57" i="2"/>
  <c r="X555" i="2"/>
  <c r="X556" i="2" s="1"/>
  <c r="X557" i="2" s="1"/>
  <c r="X558" i="2" s="1"/>
  <c r="AC464" i="2"/>
  <c r="AC359" i="2"/>
  <c r="AC144" i="2"/>
  <c r="AC215" i="2"/>
  <c r="AC104" i="2"/>
  <c r="AC463" i="2"/>
  <c r="AC414" i="2"/>
  <c r="AC411" i="2"/>
  <c r="AC401" i="2"/>
  <c r="Y316" i="2"/>
  <c r="Y317" i="2" s="1"/>
  <c r="AC258" i="2"/>
  <c r="X204" i="2"/>
  <c r="AC261" i="2"/>
  <c r="AC222" i="2"/>
  <c r="AC450" i="2"/>
  <c r="AC363" i="2"/>
  <c r="AC327" i="2"/>
  <c r="AC275" i="2"/>
  <c r="X217" i="2"/>
  <c r="AC136" i="2"/>
  <c r="AC260" i="2"/>
  <c r="X252" i="2"/>
  <c r="X253" i="2" s="1"/>
  <c r="AC158" i="2"/>
  <c r="AC396" i="2"/>
  <c r="AC385" i="2"/>
  <c r="AC474" i="2"/>
  <c r="AC465" i="2"/>
  <c r="AC446" i="2"/>
  <c r="X400" i="2"/>
  <c r="X398" i="2"/>
  <c r="AC360" i="2"/>
  <c r="AC332" i="2"/>
  <c r="X329" i="2"/>
  <c r="X330" i="2" s="1"/>
  <c r="X275" i="2"/>
  <c r="X269" i="2"/>
  <c r="X270" i="2" s="1"/>
  <c r="X271" i="2" s="1"/>
  <c r="X272" i="2" s="1"/>
  <c r="X273" i="2" s="1"/>
  <c r="X274" i="2" s="1"/>
  <c r="AC265" i="2"/>
  <c r="AC218" i="2"/>
  <c r="AC75" i="2"/>
  <c r="AC452" i="2"/>
  <c r="AC286" i="2"/>
  <c r="X235" i="2"/>
  <c r="AC99" i="2"/>
  <c r="X69" i="2"/>
  <c r="AC415" i="2"/>
  <c r="X397" i="2"/>
  <c r="AC365" i="2"/>
  <c r="AC335" i="2"/>
  <c r="AC243" i="2"/>
  <c r="X220" i="2"/>
  <c r="X221" i="2" s="1"/>
  <c r="X222" i="2" s="1"/>
  <c r="X223" i="2" s="1"/>
  <c r="X224" i="2" s="1"/>
  <c r="X225" i="2" s="1"/>
  <c r="X226" i="2" s="1"/>
  <c r="X227" i="2" s="1"/>
  <c r="X228" i="2" s="1"/>
  <c r="X229" i="2" s="1"/>
  <c r="X230" i="2" s="1"/>
  <c r="AC115" i="2"/>
  <c r="X102" i="2"/>
  <c r="AC266" i="2"/>
  <c r="AC264" i="2"/>
  <c r="AC198" i="2"/>
  <c r="AC137" i="2"/>
  <c r="AC70" i="2"/>
  <c r="X214" i="2"/>
  <c r="AE214" i="2" s="1"/>
  <c r="CY6" i="33" s="1"/>
  <c r="AC177" i="2"/>
  <c r="AC151" i="2"/>
  <c r="AC148" i="2"/>
  <c r="AC74" i="2"/>
  <c r="AC154" i="2"/>
  <c r="AC66" i="2"/>
  <c r="AC142" i="2"/>
  <c r="AC140" i="2"/>
  <c r="AC138" i="2"/>
  <c r="X131" i="2"/>
  <c r="AC102" i="2"/>
  <c r="AC92" i="2"/>
  <c r="AC88" i="2"/>
  <c r="AC84" i="2"/>
  <c r="AC86" i="2"/>
  <c r="AC379" i="2"/>
  <c r="AC382" i="2"/>
  <c r="AC378" i="2"/>
  <c r="X465" i="2"/>
  <c r="AC394" i="2"/>
  <c r="AC559" i="2"/>
  <c r="AC555" i="2"/>
  <c r="AC493" i="2"/>
  <c r="AC413" i="2"/>
  <c r="X335" i="2"/>
  <c r="X265" i="2"/>
  <c r="X413" i="2"/>
  <c r="X414" i="2" s="1"/>
  <c r="X415" i="2" s="1"/>
  <c r="X416" i="2" s="1"/>
  <c r="X417" i="2" s="1"/>
  <c r="X418" i="2" s="1"/>
  <c r="X419" i="2" s="1"/>
  <c r="X420" i="2" s="1"/>
  <c r="X421" i="2" s="1"/>
  <c r="X422" i="2" s="1"/>
  <c r="X423" i="2" s="1"/>
  <c r="X424" i="2" s="1"/>
  <c r="X425" i="2" s="1"/>
  <c r="AC405" i="2"/>
  <c r="AC447" i="2"/>
  <c r="AC366" i="2"/>
  <c r="AC370" i="2"/>
  <c r="X333" i="2"/>
  <c r="X334" i="2" s="1"/>
  <c r="AC412" i="2"/>
  <c r="X327" i="2"/>
  <c r="X328" i="2" s="1"/>
  <c r="AC454" i="2"/>
  <c r="AC418" i="2"/>
  <c r="AC404" i="2"/>
  <c r="AC390" i="2"/>
  <c r="AC386" i="2"/>
  <c r="AC357" i="2"/>
  <c r="AC334" i="2"/>
  <c r="AC276" i="2"/>
  <c r="AC256" i="2"/>
  <c r="AC398" i="2"/>
  <c r="X314" i="2"/>
  <c r="AE314" i="2"/>
  <c r="X361" i="2"/>
  <c r="X362" i="2" s="1"/>
  <c r="X363" i="2" s="1"/>
  <c r="X364" i="2" s="1"/>
  <c r="X365" i="2" s="1"/>
  <c r="X366" i="2" s="1"/>
  <c r="X367" i="2" s="1"/>
  <c r="X368" i="2" s="1"/>
  <c r="X369" i="2" s="1"/>
  <c r="X370" i="2" s="1"/>
  <c r="X371" i="2" s="1"/>
  <c r="X372" i="2" s="1"/>
  <c r="X373" i="2" s="1"/>
  <c r="X374" i="2" s="1"/>
  <c r="X375" i="2" s="1"/>
  <c r="AC333" i="2"/>
  <c r="X315" i="2"/>
  <c r="AE315" i="2"/>
  <c r="AC278" i="2"/>
  <c r="AC274" i="2"/>
  <c r="AC246" i="2"/>
  <c r="AC284" i="2"/>
  <c r="AC340" i="2"/>
  <c r="AC330" i="2"/>
  <c r="AC257" i="2"/>
  <c r="AC255" i="2"/>
  <c r="X311" i="2"/>
  <c r="AE311" i="2"/>
  <c r="AC277" i="2"/>
  <c r="AC273" i="2"/>
  <c r="X263" i="2"/>
  <c r="AC236" i="2"/>
  <c r="X331" i="2"/>
  <c r="X332" i="2" s="1"/>
  <c r="AC285" i="2"/>
  <c r="X278" i="2"/>
  <c r="AC241" i="2"/>
  <c r="AC232" i="2"/>
  <c r="X215" i="2"/>
  <c r="AC199" i="2"/>
  <c r="AC248" i="2"/>
  <c r="AC237" i="2"/>
  <c r="AC228" i="2"/>
  <c r="X218" i="2"/>
  <c r="X207" i="2"/>
  <c r="X208" i="2" s="1"/>
  <c r="X209" i="2" s="1"/>
  <c r="X210" i="2" s="1"/>
  <c r="X211" i="2" s="1"/>
  <c r="X212" i="2" s="1"/>
  <c r="X213" i="2" s="1"/>
  <c r="AC194" i="2"/>
  <c r="AC233" i="2"/>
  <c r="AC197" i="2"/>
  <c r="AC229" i="2"/>
  <c r="AC162" i="2"/>
  <c r="AC156" i="2"/>
  <c r="AC175" i="2"/>
  <c r="AC252" i="2"/>
  <c r="AC244" i="2"/>
  <c r="AC189" i="2"/>
  <c r="AC240" i="2"/>
  <c r="X234" i="2"/>
  <c r="AC164" i="2"/>
  <c r="AC161" i="2"/>
  <c r="AC149" i="2"/>
  <c r="AC127" i="2"/>
  <c r="AC152" i="2"/>
  <c r="AC153" i="2"/>
  <c r="AC150" i="2"/>
  <c r="X120" i="2"/>
  <c r="X121" i="2" s="1"/>
  <c r="X122" i="2" s="1"/>
  <c r="X123" i="2" s="1"/>
  <c r="X124" i="2" s="1"/>
  <c r="X125" i="2" s="1"/>
  <c r="X126" i="2" s="1"/>
  <c r="X127" i="2" s="1"/>
  <c r="X128" i="2" s="1"/>
  <c r="X129" i="2" s="1"/>
  <c r="X130" i="2" s="1"/>
  <c r="AC221" i="2"/>
  <c r="AC214" i="2"/>
  <c r="AC210" i="2"/>
  <c r="AC206" i="2"/>
  <c r="AC202" i="2"/>
  <c r="AD141" i="2"/>
  <c r="AC193" i="2"/>
  <c r="AC168" i="2"/>
  <c r="AC165" i="2"/>
  <c r="AD160" i="2"/>
  <c r="AC128" i="2"/>
  <c r="AC105" i="2"/>
  <c r="AD97" i="2"/>
  <c r="AC130" i="2"/>
  <c r="X112" i="2"/>
  <c r="X113" i="2" s="1"/>
  <c r="X114" i="2" s="1"/>
  <c r="X115" i="2" s="1"/>
  <c r="X116" i="2" s="1"/>
  <c r="X117" i="2" s="1"/>
  <c r="X118" i="2" s="1"/>
  <c r="X119" i="2" s="1"/>
  <c r="AC110" i="2"/>
  <c r="AC107" i="2"/>
  <c r="AC98" i="2"/>
  <c r="X71" i="2"/>
  <c r="AC56" i="2"/>
  <c r="AC123" i="2"/>
  <c r="AC120" i="2"/>
  <c r="AC94" i="2"/>
  <c r="X132" i="2"/>
  <c r="X133" i="2" s="1"/>
  <c r="X134" i="2" s="1"/>
  <c r="X135" i="2" s="1"/>
  <c r="X136" i="2" s="1"/>
  <c r="X137" i="2" s="1"/>
  <c r="X138" i="2" s="1"/>
  <c r="X139" i="2" s="1"/>
  <c r="X140" i="2" s="1"/>
  <c r="X141" i="2" s="1"/>
  <c r="X142" i="2" s="1"/>
  <c r="X143" i="2" s="1"/>
  <c r="AE110" i="2"/>
  <c r="AY6" i="33" s="1"/>
  <c r="X103" i="2"/>
  <c r="AC73" i="2"/>
  <c r="AC69" i="2"/>
  <c r="X107" i="2"/>
  <c r="X108" i="2" s="1"/>
  <c r="X57" i="2"/>
  <c r="X58" i="2" s="1"/>
  <c r="X25" i="2"/>
  <c r="X26" i="2" s="1"/>
  <c r="X27" i="2" s="1"/>
  <c r="Y318" i="2" l="1"/>
  <c r="AE317" i="2"/>
  <c r="Y446" i="2"/>
  <c r="Y447" i="2" s="1"/>
  <c r="Y448" i="2" s="1"/>
  <c r="Y449" i="2" s="1"/>
  <c r="Y450" i="2" s="1"/>
  <c r="Y451" i="2" s="1"/>
  <c r="Y444" i="2"/>
  <c r="X446" i="2"/>
  <c r="X447" i="2" s="1"/>
  <c r="X448" i="2" s="1"/>
  <c r="X449" i="2" s="1"/>
  <c r="X450" i="2" s="1"/>
  <c r="X451" i="2" s="1"/>
  <c r="X444" i="2"/>
  <c r="AE163" i="2"/>
  <c r="CC6" i="33" s="1"/>
  <c r="AE262" i="2"/>
  <c r="DX6" i="33" s="1"/>
  <c r="AE266" i="2"/>
  <c r="EB6" i="33" s="1"/>
  <c r="AE254" i="2"/>
  <c r="DR6" i="33" s="1"/>
  <c r="AE399" i="2"/>
  <c r="HP6" i="33" s="1"/>
  <c r="X426" i="2"/>
  <c r="Y496" i="2"/>
  <c r="Y497" i="2" s="1"/>
  <c r="Y498" i="2" s="1"/>
  <c r="Y499" i="2" s="1"/>
  <c r="Y500" i="2" s="1"/>
  <c r="Y495" i="2"/>
  <c r="X460" i="2"/>
  <c r="X462" i="2" s="1"/>
  <c r="X463" i="2" s="1"/>
  <c r="X464" i="2" s="1"/>
  <c r="X459" i="2"/>
  <c r="Y460" i="2"/>
  <c r="Y461" i="2" s="1"/>
  <c r="Y462" i="2" s="1"/>
  <c r="Y463" i="2" s="1"/>
  <c r="Y464" i="2" s="1"/>
  <c r="Y459" i="2"/>
  <c r="X514" i="2"/>
  <c r="X524" i="2" s="1"/>
  <c r="X505" i="2"/>
  <c r="AE92" i="2"/>
  <c r="AK6" i="33" s="1"/>
  <c r="AE438" i="2"/>
  <c r="IL6" i="33" s="1"/>
  <c r="Y435" i="2"/>
  <c r="Y426" i="2"/>
  <c r="AE425" i="2"/>
  <c r="Y523" i="2"/>
  <c r="X338" i="2"/>
  <c r="X339" i="2" s="1"/>
  <c r="X340" i="2" s="1"/>
  <c r="X341" i="2" s="1"/>
  <c r="X342" i="2" s="1"/>
  <c r="X343" i="2" s="1"/>
  <c r="X344" i="2" s="1"/>
  <c r="X336" i="2"/>
  <c r="AE336" i="2" s="1"/>
  <c r="Y50" i="2"/>
  <c r="AE50" i="2" s="1"/>
  <c r="AE49" i="2"/>
  <c r="BM6" i="33"/>
  <c r="BJ6" i="33"/>
  <c r="BK6" i="33"/>
  <c r="BG6" i="33"/>
  <c r="BH6" i="33"/>
  <c r="BL6" i="33"/>
  <c r="BI6" i="33"/>
  <c r="AE56" i="2"/>
  <c r="N6" i="33" s="1"/>
  <c r="Y289" i="2"/>
  <c r="AE288" i="2"/>
  <c r="JF6" i="33"/>
  <c r="JD6" i="33"/>
  <c r="JE6" i="33"/>
  <c r="FE6" i="33"/>
  <c r="FH6" i="33"/>
  <c r="FL6" i="33"/>
  <c r="FK6" i="33"/>
  <c r="FJ6" i="33"/>
  <c r="FI6" i="33"/>
  <c r="FF6" i="33"/>
  <c r="FG6" i="33"/>
  <c r="EO6" i="33"/>
  <c r="ER6" i="33"/>
  <c r="ES6" i="33"/>
  <c r="EP6" i="33"/>
  <c r="EQ6" i="33"/>
  <c r="EU6" i="33"/>
  <c r="EV6" i="33"/>
  <c r="ET6" i="33"/>
  <c r="FU6" i="33"/>
  <c r="FX6" i="33"/>
  <c r="FY6" i="33"/>
  <c r="FW6" i="33"/>
  <c r="FV6" i="33"/>
  <c r="GA6" i="33"/>
  <c r="GB6" i="33"/>
  <c r="FZ6" i="33"/>
  <c r="FM6" i="33"/>
  <c r="FP6" i="33"/>
  <c r="FN6" i="33"/>
  <c r="FT6" i="33"/>
  <c r="FS6" i="33"/>
  <c r="FQ6" i="33"/>
  <c r="FO6" i="33"/>
  <c r="FR6" i="33"/>
  <c r="EW6" i="33"/>
  <c r="EZ6" i="33"/>
  <c r="FC6" i="33"/>
  <c r="FB6" i="33"/>
  <c r="FD6" i="33"/>
  <c r="FA6" i="33"/>
  <c r="EY6" i="33"/>
  <c r="EX6" i="33"/>
  <c r="AE490" i="2"/>
  <c r="KJ6" i="33" s="1"/>
  <c r="AE282" i="2"/>
  <c r="AE281" i="2"/>
  <c r="AE280" i="2"/>
  <c r="X284" i="2"/>
  <c r="X285" i="2" s="1"/>
  <c r="X286" i="2" s="1"/>
  <c r="X283" i="2"/>
  <c r="X486" i="2"/>
  <c r="X488" i="2" s="1"/>
  <c r="X485" i="2"/>
  <c r="X487" i="2" s="1"/>
  <c r="X489" i="2" s="1"/>
  <c r="X491" i="2" s="1"/>
  <c r="X492" i="2" s="1"/>
  <c r="X493" i="2" s="1"/>
  <c r="AE465" i="2"/>
  <c r="AE59" i="2"/>
  <c r="Q6" i="33" s="1"/>
  <c r="X354" i="2"/>
  <c r="X355" i="2" s="1"/>
  <c r="X356" i="2" s="1"/>
  <c r="X357" i="2" s="1"/>
  <c r="X358" i="2" s="1"/>
  <c r="X359" i="2" s="1"/>
  <c r="X360" i="2" s="1"/>
  <c r="AE397" i="2"/>
  <c r="HN6" i="33" s="1"/>
  <c r="AE178" i="2"/>
  <c r="L6" i="33"/>
  <c r="AA27" i="2"/>
  <c r="AD26" i="2"/>
  <c r="AD80" i="2"/>
  <c r="AD44" i="2"/>
  <c r="AA45" i="2"/>
  <c r="AA46" i="2" s="1"/>
  <c r="AA47" i="2" s="1"/>
  <c r="AE46" i="2"/>
  <c r="AE401" i="2"/>
  <c r="HR6" i="33" s="1"/>
  <c r="AE174" i="2"/>
  <c r="CK6" i="33" s="1"/>
  <c r="AE68" i="2"/>
  <c r="T6" i="33" s="1"/>
  <c r="AE400" i="2"/>
  <c r="HQ6" i="33" s="1"/>
  <c r="AE279" i="2"/>
  <c r="EK6" i="33" s="1"/>
  <c r="AE264" i="2"/>
  <c r="DZ6" i="33" s="1"/>
  <c r="AE276" i="2"/>
  <c r="EH6" i="33" s="1"/>
  <c r="AE396" i="2"/>
  <c r="HM6" i="33" s="1"/>
  <c r="AE90" i="2"/>
  <c r="AH6" i="33" s="1"/>
  <c r="AE194" i="2"/>
  <c r="CP6" i="33" s="1"/>
  <c r="AE60" i="2"/>
  <c r="R6" i="33" s="1"/>
  <c r="AE69" i="2"/>
  <c r="U6" i="33" s="1"/>
  <c r="AE469" i="2"/>
  <c r="AE467" i="2"/>
  <c r="AE255" i="2"/>
  <c r="J6" i="33"/>
  <c r="AE175" i="2"/>
  <c r="CL6" i="33" s="1"/>
  <c r="AE93" i="2"/>
  <c r="AE173" i="2"/>
  <c r="CJ6" i="33" s="1"/>
  <c r="AE133" i="2"/>
  <c r="AE132" i="2"/>
  <c r="AE316" i="2"/>
  <c r="AE452" i="2"/>
  <c r="IT6" i="33" s="1"/>
  <c r="AE543" i="2"/>
  <c r="AE559" i="2"/>
  <c r="AE329" i="2"/>
  <c r="GK6" i="33" s="1"/>
  <c r="AE94" i="2"/>
  <c r="AN6" i="33" s="1"/>
  <c r="AE235" i="2"/>
  <c r="DK6" i="33" s="1"/>
  <c r="AE398" i="2"/>
  <c r="HO6" i="33" s="1"/>
  <c r="AE204" i="2"/>
  <c r="CT6" i="33" s="1"/>
  <c r="AE275" i="2"/>
  <c r="EG6" i="33" s="1"/>
  <c r="AE237" i="2"/>
  <c r="DM6" i="33" s="1"/>
  <c r="AE252" i="2"/>
  <c r="DO6" i="33" s="1"/>
  <c r="AE105" i="2"/>
  <c r="AT6" i="33" s="1"/>
  <c r="AE164" i="2"/>
  <c r="CD6" i="33" s="1"/>
  <c r="AE269" i="2"/>
  <c r="EE6" i="33" s="1"/>
  <c r="AE106" i="2"/>
  <c r="AE330" i="2"/>
  <c r="AE85" i="2"/>
  <c r="AE88" i="2"/>
  <c r="AE6" i="33" s="1"/>
  <c r="X387" i="2"/>
  <c r="X388" i="2" s="1"/>
  <c r="X389" i="2" s="1"/>
  <c r="X390" i="2" s="1"/>
  <c r="X391" i="2" s="1"/>
  <c r="X392" i="2" s="1"/>
  <c r="X393" i="2" s="1"/>
  <c r="X394" i="2" s="1"/>
  <c r="X395" i="2" s="1"/>
  <c r="AE72" i="2"/>
  <c r="X6" i="33" s="1"/>
  <c r="X87" i="2"/>
  <c r="AE87" i="2" s="1"/>
  <c r="AE84" i="2"/>
  <c r="Y6" i="33" s="1"/>
  <c r="AE233" i="2"/>
  <c r="DI6" i="33" s="1"/>
  <c r="AE256" i="2"/>
  <c r="DU6" i="33" s="1"/>
  <c r="AE232" i="2"/>
  <c r="DH6" i="33" s="1"/>
  <c r="AE109" i="2"/>
  <c r="AX6" i="33" s="1"/>
  <c r="AE236" i="2"/>
  <c r="DL6" i="33" s="1"/>
  <c r="AE55" i="2"/>
  <c r="M6" i="33" s="1"/>
  <c r="AE102" i="2"/>
  <c r="AQ6" i="33" s="1"/>
  <c r="AE104" i="2"/>
  <c r="AS6" i="33" s="1"/>
  <c r="AE231" i="2"/>
  <c r="DG6" i="33" s="1"/>
  <c r="AE205" i="2"/>
  <c r="CU6" i="33" s="1"/>
  <c r="AE555" i="2"/>
  <c r="AE217" i="2"/>
  <c r="DB6" i="33" s="1"/>
  <c r="AE376" i="2"/>
  <c r="AE220" i="2"/>
  <c r="DE6" i="33" s="1"/>
  <c r="AE277" i="2"/>
  <c r="EI6" i="33" s="1"/>
  <c r="AE144" i="2"/>
  <c r="BU6" i="33" s="1"/>
  <c r="I6" i="33"/>
  <c r="AE89" i="2"/>
  <c r="AE265" i="2"/>
  <c r="EA6" i="33" s="1"/>
  <c r="AE378" i="2"/>
  <c r="AE263" i="2"/>
  <c r="DY6" i="33" s="1"/>
  <c r="AE215" i="2"/>
  <c r="CZ6" i="33" s="1"/>
  <c r="AE333" i="2"/>
  <c r="GM6" i="33" s="1"/>
  <c r="X379" i="2"/>
  <c r="X380" i="2" s="1"/>
  <c r="X381" i="2" s="1"/>
  <c r="X382" i="2" s="1"/>
  <c r="X383" i="2" s="1"/>
  <c r="X384" i="2" s="1"/>
  <c r="X385" i="2" s="1"/>
  <c r="AE103" i="2"/>
  <c r="AR6" i="33" s="1"/>
  <c r="AE71" i="2"/>
  <c r="W6" i="33" s="1"/>
  <c r="AE221" i="2"/>
  <c r="AE556" i="2"/>
  <c r="AE362" i="2"/>
  <c r="HC6" i="33" s="1"/>
  <c r="AE147" i="2"/>
  <c r="BX6" i="33" s="1"/>
  <c r="AE95" i="2"/>
  <c r="AD117" i="2"/>
  <c r="AE234" i="2"/>
  <c r="DJ6" i="33" s="1"/>
  <c r="AE257" i="2"/>
  <c r="AE332" i="2"/>
  <c r="AE331" i="2"/>
  <c r="GL6" i="33" s="1"/>
  <c r="AE334" i="2"/>
  <c r="GI6" i="33"/>
  <c r="AD66" i="2"/>
  <c r="AE166" i="2"/>
  <c r="CF6" i="33" s="1"/>
  <c r="AD142" i="2"/>
  <c r="AE413" i="2"/>
  <c r="HT6" i="33" s="1"/>
  <c r="AE335" i="2"/>
  <c r="GN6" i="33" s="1"/>
  <c r="K6" i="33"/>
  <c r="AE112" i="2"/>
  <c r="BA6" i="33" s="1"/>
  <c r="AE238" i="2"/>
  <c r="AE207" i="2"/>
  <c r="CW6" i="33" s="1"/>
  <c r="AE278" i="2"/>
  <c r="EJ6" i="33" s="1"/>
  <c r="AE361" i="2"/>
  <c r="HB6" i="33" s="1"/>
  <c r="AE327" i="2"/>
  <c r="GJ6" i="33" s="1"/>
  <c r="AE328" i="2"/>
  <c r="AD98" i="2"/>
  <c r="AE145" i="2"/>
  <c r="BV6" i="33" s="1"/>
  <c r="AE218" i="2"/>
  <c r="DC6" i="33" s="1"/>
  <c r="AE453" i="2"/>
  <c r="IU6" i="33" s="1"/>
  <c r="AE73" i="2"/>
  <c r="AE107" i="2"/>
  <c r="AV6" i="33" s="1"/>
  <c r="AE108" i="2"/>
  <c r="AE177" i="2"/>
  <c r="CN6" i="33" s="1"/>
  <c r="AE146" i="2"/>
  <c r="BW6" i="33" s="1"/>
  <c r="AE120" i="2"/>
  <c r="BC6" i="33" s="1"/>
  <c r="AE57" i="2"/>
  <c r="O6" i="33" s="1"/>
  <c r="AE58" i="2"/>
  <c r="AE91" i="2"/>
  <c r="AD161" i="2"/>
  <c r="AE253" i="2"/>
  <c r="AE443" i="2"/>
  <c r="IQ6" i="33" s="1"/>
  <c r="AE195" i="2"/>
  <c r="CQ6" i="33" s="1"/>
  <c r="AE270" i="2"/>
  <c r="AE318" i="2" l="1"/>
  <c r="Y319" i="2"/>
  <c r="AE444" i="2"/>
  <c r="AE459" i="2"/>
  <c r="AE426" i="2"/>
  <c r="AE435" i="2"/>
  <c r="Y436" i="2"/>
  <c r="X506" i="2"/>
  <c r="X515" i="2"/>
  <c r="Y524" i="2"/>
  <c r="AE524" i="2" s="1"/>
  <c r="AE523" i="2"/>
  <c r="Y290" i="2"/>
  <c r="AE290" i="2" s="1"/>
  <c r="AE289" i="2"/>
  <c r="GC6" i="33"/>
  <c r="GF6" i="33"/>
  <c r="GH6" i="33"/>
  <c r="GG6" i="33"/>
  <c r="GE6" i="33"/>
  <c r="GD6" i="33"/>
  <c r="BP6" i="33"/>
  <c r="BN6" i="33"/>
  <c r="BT6" i="33"/>
  <c r="BS6" i="33"/>
  <c r="BQ6" i="33"/>
  <c r="BO6" i="33"/>
  <c r="BR6" i="33"/>
  <c r="IZ6" i="33"/>
  <c r="JB6" i="33"/>
  <c r="JA6" i="33"/>
  <c r="JH6" i="33"/>
  <c r="JJ6" i="33"/>
  <c r="JI6" i="33"/>
  <c r="AE283" i="2"/>
  <c r="X494" i="2"/>
  <c r="X495" i="2" s="1"/>
  <c r="AE495" i="2" s="1"/>
  <c r="AE354" i="2"/>
  <c r="AE545" i="2"/>
  <c r="AE179" i="2"/>
  <c r="AA28" i="2"/>
  <c r="AD27" i="2"/>
  <c r="AD45" i="2"/>
  <c r="AE47" i="2"/>
  <c r="AE27" i="2"/>
  <c r="AE26" i="2"/>
  <c r="AE468" i="2"/>
  <c r="AE61" i="2"/>
  <c r="AE134" i="2"/>
  <c r="AE387" i="2"/>
  <c r="HH6" i="33" s="1"/>
  <c r="AE402" i="2"/>
  <c r="AE379" i="2"/>
  <c r="AE558" i="2"/>
  <c r="AE121" i="2"/>
  <c r="BD6" i="33" s="1"/>
  <c r="AE74" i="2"/>
  <c r="AE196" i="2"/>
  <c r="CR6" i="33" s="1"/>
  <c r="AE446" i="2"/>
  <c r="AE388" i="2"/>
  <c r="HI6" i="33" s="1"/>
  <c r="AD118" i="2"/>
  <c r="AD311" i="2"/>
  <c r="AE96" i="2"/>
  <c r="AE454" i="2"/>
  <c r="IV6" i="33" s="1"/>
  <c r="AE167" i="2"/>
  <c r="AE271" i="2"/>
  <c r="AE208" i="2"/>
  <c r="AD67" i="2"/>
  <c r="AE363" i="2"/>
  <c r="HD6" i="33" s="1"/>
  <c r="AE148" i="2"/>
  <c r="BY6" i="33" s="1"/>
  <c r="AE403" i="2"/>
  <c r="AE258" i="2"/>
  <c r="AE380" i="2"/>
  <c r="AE414" i="2"/>
  <c r="HU6" i="33" s="1"/>
  <c r="AE222" i="2"/>
  <c r="AE284" i="2"/>
  <c r="AE239" i="2"/>
  <c r="AE113" i="2"/>
  <c r="AD162" i="2"/>
  <c r="AD99" i="2"/>
  <c r="AE338" i="2"/>
  <c r="AD143" i="2"/>
  <c r="AE355" i="2"/>
  <c r="AE319" i="2" l="1"/>
  <c r="Y320" i="2"/>
  <c r="AE436" i="2"/>
  <c r="Y437" i="2"/>
  <c r="AE437" i="2" s="1"/>
  <c r="X516" i="2"/>
  <c r="X526" i="2" s="1"/>
  <c r="AE526" i="2" s="1"/>
  <c r="MB6" i="33" s="1"/>
  <c r="X507" i="2"/>
  <c r="X496" i="2"/>
  <c r="AD81" i="2"/>
  <c r="AE546" i="2"/>
  <c r="AE180" i="2"/>
  <c r="AD28" i="2"/>
  <c r="AA29" i="2"/>
  <c r="AD47" i="2"/>
  <c r="AD46" i="2"/>
  <c r="AE62" i="2"/>
  <c r="AD172" i="2"/>
  <c r="AE122" i="2"/>
  <c r="BE6" i="33" s="1"/>
  <c r="AE471" i="2"/>
  <c r="AD163" i="2"/>
  <c r="AE285" i="2"/>
  <c r="AE415" i="2"/>
  <c r="HV6" i="33" s="1"/>
  <c r="AE455" i="2"/>
  <c r="IW6" i="33" s="1"/>
  <c r="AE197" i="2"/>
  <c r="CS6" i="33" s="1"/>
  <c r="AD68" i="2"/>
  <c r="AE404" i="2"/>
  <c r="AE389" i="2"/>
  <c r="HJ6" i="33" s="1"/>
  <c r="AD144" i="2"/>
  <c r="AD100" i="2"/>
  <c r="AE223" i="2"/>
  <c r="AE149" i="2"/>
  <c r="AD312" i="2"/>
  <c r="AE339" i="2"/>
  <c r="AE381" i="2"/>
  <c r="AE364" i="2"/>
  <c r="HE6" i="33" s="1"/>
  <c r="AE209" i="2"/>
  <c r="AE168" i="2"/>
  <c r="AE170" i="2"/>
  <c r="AE75" i="2"/>
  <c r="AD119" i="2"/>
  <c r="AD82" i="2"/>
  <c r="AE356" i="2"/>
  <c r="AE114" i="2"/>
  <c r="AE240" i="2"/>
  <c r="AE447" i="2"/>
  <c r="S557" i="2"/>
  <c r="S544" i="2"/>
  <c r="S531" i="2"/>
  <c r="AB531" i="2" s="1"/>
  <c r="AB532" i="2" s="1"/>
  <c r="AB533" i="2" s="1"/>
  <c r="AB534" i="2" s="1"/>
  <c r="AB535" i="2" s="1"/>
  <c r="AB536" i="2" s="1"/>
  <c r="AB537" i="2" s="1"/>
  <c r="AB538" i="2" s="1"/>
  <c r="AB539" i="2" s="1"/>
  <c r="AB540" i="2" s="1"/>
  <c r="AB541" i="2" s="1"/>
  <c r="AB542" i="2" s="1"/>
  <c r="AB543" i="2" s="1"/>
  <c r="S522" i="2"/>
  <c r="AB522" i="2" s="1"/>
  <c r="AB523" i="2" s="1"/>
  <c r="AB524" i="2" s="1"/>
  <c r="AB525" i="2" s="1"/>
  <c r="AB526" i="2" s="1"/>
  <c r="AB527" i="2" s="1"/>
  <c r="AB528" i="2" s="1"/>
  <c r="AB529" i="2" s="1"/>
  <c r="AB530" i="2" s="1"/>
  <c r="S487" i="2"/>
  <c r="AB487" i="2" s="1"/>
  <c r="AB488" i="2" s="1"/>
  <c r="AB489" i="2" s="1"/>
  <c r="AB490" i="2" s="1"/>
  <c r="AB491" i="2" s="1"/>
  <c r="AB492" i="2" s="1"/>
  <c r="AB493" i="2" s="1"/>
  <c r="AB494" i="2" s="1"/>
  <c r="AB495" i="2" s="1"/>
  <c r="S470" i="2"/>
  <c r="AB470" i="2" s="1"/>
  <c r="AB471" i="2" s="1"/>
  <c r="AB472" i="2" s="1"/>
  <c r="AB473" i="2" s="1"/>
  <c r="AB474" i="2" s="1"/>
  <c r="AB475" i="2" s="1"/>
  <c r="AB476" i="2" s="1"/>
  <c r="AB477" i="2" s="1"/>
  <c r="AB478" i="2" s="1"/>
  <c r="AB479" i="2" s="1"/>
  <c r="AB480" i="2" s="1"/>
  <c r="AB481" i="2" s="1"/>
  <c r="AB482" i="2" s="1"/>
  <c r="AB483" i="2" s="1"/>
  <c r="AB484" i="2" s="1"/>
  <c r="AB485" i="2" s="1"/>
  <c r="AB486" i="2" s="1"/>
  <c r="S460" i="2"/>
  <c r="S449" i="2"/>
  <c r="S434" i="2"/>
  <c r="S420" i="2"/>
  <c r="AB420" i="2" s="1"/>
  <c r="AB421" i="2" s="1"/>
  <c r="AB422" i="2" s="1"/>
  <c r="AB423" i="2" s="1"/>
  <c r="AB424" i="2" s="1"/>
  <c r="AB425" i="2" s="1"/>
  <c r="S410" i="2"/>
  <c r="S393" i="2"/>
  <c r="S383" i="2"/>
  <c r="AB383" i="2" s="1"/>
  <c r="AB384" i="2" s="1"/>
  <c r="AB385" i="2" s="1"/>
  <c r="AB386" i="2" s="1"/>
  <c r="AB387" i="2" s="1"/>
  <c r="AB388" i="2" s="1"/>
  <c r="AB389" i="2" s="1"/>
  <c r="AB390" i="2" s="1"/>
  <c r="AB391" i="2" s="1"/>
  <c r="AB392" i="2" s="1"/>
  <c r="S374" i="2"/>
  <c r="S358" i="2"/>
  <c r="S342" i="2"/>
  <c r="AB342" i="2" s="1"/>
  <c r="AB343" i="2" s="1"/>
  <c r="AB344" i="2" s="1"/>
  <c r="AB345" i="2" s="1"/>
  <c r="AB346" i="2" s="1"/>
  <c r="AB347" i="2" s="1"/>
  <c r="AB348" i="2" s="1"/>
  <c r="AB349" i="2" s="1"/>
  <c r="AB350" i="2" s="1"/>
  <c r="AB351" i="2" s="1"/>
  <c r="AB352" i="2" s="1"/>
  <c r="AB353" i="2" s="1"/>
  <c r="AB354" i="2" s="1"/>
  <c r="AB355" i="2" s="1"/>
  <c r="AB356" i="2" s="1"/>
  <c r="AB357" i="2" s="1"/>
  <c r="S319" i="2"/>
  <c r="S272" i="2"/>
  <c r="S259" i="2"/>
  <c r="S245" i="2"/>
  <c r="S225" i="2"/>
  <c r="S211" i="2"/>
  <c r="S201" i="2"/>
  <c r="S191" i="2"/>
  <c r="AB169" i="2"/>
  <c r="AB170" i="2" s="1"/>
  <c r="AB171" i="2" s="1"/>
  <c r="AB172" i="2" s="1"/>
  <c r="AB173" i="2" s="1"/>
  <c r="AB174" i="2" s="1"/>
  <c r="AB175" i="2" s="1"/>
  <c r="AB176" i="2" s="1"/>
  <c r="AB177" i="2" s="1"/>
  <c r="AB178" i="2" s="1"/>
  <c r="AB179" i="2" s="1"/>
  <c r="AB180" i="2" s="1"/>
  <c r="AB181" i="2" s="1"/>
  <c r="AB182" i="2" s="1"/>
  <c r="AB183" i="2" s="1"/>
  <c r="AB184" i="2" s="1"/>
  <c r="AB185" i="2" s="1"/>
  <c r="AB186" i="2" s="1"/>
  <c r="AB187" i="2" s="1"/>
  <c r="AB188" i="2" s="1"/>
  <c r="AB189" i="2" s="1"/>
  <c r="AB190" i="2" s="1"/>
  <c r="AB160" i="2"/>
  <c r="AB161" i="2" s="1"/>
  <c r="AB162" i="2" s="1"/>
  <c r="AB163" i="2" s="1"/>
  <c r="AB164" i="2" s="1"/>
  <c r="AB165" i="2" s="1"/>
  <c r="AB166" i="2" s="1"/>
  <c r="AB167" i="2" s="1"/>
  <c r="AB168" i="2" s="1"/>
  <c r="AB141" i="2"/>
  <c r="AB142" i="2" s="1"/>
  <c r="AB143" i="2" s="1"/>
  <c r="AB144" i="2" s="1"/>
  <c r="AB145" i="2" s="1"/>
  <c r="AB146" i="2" s="1"/>
  <c r="AB147" i="2" s="1"/>
  <c r="AB148" i="2" s="1"/>
  <c r="AB149" i="2" s="1"/>
  <c r="AB150" i="2" s="1"/>
  <c r="AB151" i="2" s="1"/>
  <c r="AB152" i="2" s="1"/>
  <c r="AB153" i="2" s="1"/>
  <c r="AB154" i="2" s="1"/>
  <c r="AB155" i="2" s="1"/>
  <c r="AB156" i="2" s="1"/>
  <c r="AB157" i="2" s="1"/>
  <c r="AB158" i="2" s="1"/>
  <c r="AB159" i="2" s="1"/>
  <c r="S126" i="2"/>
  <c r="AB116" i="2"/>
  <c r="AB117" i="2" s="1"/>
  <c r="AB118" i="2" s="1"/>
  <c r="AB119" i="2" s="1"/>
  <c r="AB120" i="2" s="1"/>
  <c r="AB121" i="2" s="1"/>
  <c r="AB122" i="2" s="1"/>
  <c r="AB123" i="2" s="1"/>
  <c r="AB124" i="2" s="1"/>
  <c r="AB125" i="2" s="1"/>
  <c r="AB97" i="2"/>
  <c r="AB98" i="2" s="1"/>
  <c r="AB99" i="2" s="1"/>
  <c r="AB100" i="2" s="1"/>
  <c r="AB101" i="2" s="1"/>
  <c r="AB102" i="2" s="1"/>
  <c r="AB103" i="2" s="1"/>
  <c r="AB104" i="2" s="1"/>
  <c r="AB105" i="2" s="1"/>
  <c r="AB106" i="2" s="1"/>
  <c r="AB107" i="2" s="1"/>
  <c r="AB108" i="2" s="1"/>
  <c r="AB109" i="2" s="1"/>
  <c r="AB110" i="2" s="1"/>
  <c r="S78" i="2"/>
  <c r="AB78" i="2" s="1"/>
  <c r="AB79" i="2" s="1"/>
  <c r="AB80" i="2" s="1"/>
  <c r="AB81" i="2" s="1"/>
  <c r="AB82" i="2" s="1"/>
  <c r="AB83" i="2" s="1"/>
  <c r="AB84" i="2" s="1"/>
  <c r="AB85" i="2" s="1"/>
  <c r="AB86" i="2" s="1"/>
  <c r="AB87" i="2" s="1"/>
  <c r="AB88" i="2" s="1"/>
  <c r="AB89" i="2" s="1"/>
  <c r="AB90" i="2" s="1"/>
  <c r="AB91" i="2" s="1"/>
  <c r="AB92" i="2" s="1"/>
  <c r="AB93" i="2" s="1"/>
  <c r="AB94" i="2" s="1"/>
  <c r="AB95" i="2" s="1"/>
  <c r="AB96" i="2" s="1"/>
  <c r="S65" i="2"/>
  <c r="AB65" i="2" s="1"/>
  <c r="AB66" i="2" s="1"/>
  <c r="AB67" i="2" s="1"/>
  <c r="AB68" i="2" s="1"/>
  <c r="AB69" i="2" s="1"/>
  <c r="AB70" i="2" s="1"/>
  <c r="AB71" i="2" s="1"/>
  <c r="AB72" i="2" s="1"/>
  <c r="AB73" i="2" s="1"/>
  <c r="AB74" i="2" s="1"/>
  <c r="AB75" i="2" s="1"/>
  <c r="AB76" i="2" s="1"/>
  <c r="AB77" i="2" s="1"/>
  <c r="S48" i="2"/>
  <c r="S35" i="2"/>
  <c r="AB35" i="2" s="1"/>
  <c r="AB36" i="2" s="1"/>
  <c r="AB37" i="2" s="1"/>
  <c r="AB38" i="2" s="1"/>
  <c r="AB39" i="2" s="1"/>
  <c r="AB40" i="2" s="1"/>
  <c r="AB41" i="2" s="1"/>
  <c r="AB42" i="2" s="1"/>
  <c r="AB43" i="2" s="1"/>
  <c r="AB44" i="2" s="1"/>
  <c r="AB45" i="2" s="1"/>
  <c r="AB46" i="2" s="1"/>
  <c r="AB47" i="2" s="1"/>
  <c r="S25" i="2"/>
  <c r="AE320" i="2" l="1"/>
  <c r="Y321" i="2"/>
  <c r="AB112" i="2"/>
  <c r="AB113" i="2" s="1"/>
  <c r="AB114" i="2" s="1"/>
  <c r="AB115" i="2" s="1"/>
  <c r="AB111" i="2"/>
  <c r="AB191" i="2"/>
  <c r="AB192" i="2" s="1"/>
  <c r="AB193" i="2" s="1"/>
  <c r="AB194" i="2" s="1"/>
  <c r="AB195" i="2" s="1"/>
  <c r="AB196" i="2" s="1"/>
  <c r="AB197" i="2" s="1"/>
  <c r="AB198" i="2" s="1"/>
  <c r="AB199" i="2" s="1"/>
  <c r="AB200" i="2" s="1"/>
  <c r="T191" i="2"/>
  <c r="AA191" i="2" s="1"/>
  <c r="AB211" i="2"/>
  <c r="AB212" i="2" s="1"/>
  <c r="AB213" i="2" s="1"/>
  <c r="AB214" i="2" s="1"/>
  <c r="AB215" i="2" s="1"/>
  <c r="AB216" i="2" s="1"/>
  <c r="AB217" i="2" s="1"/>
  <c r="AB218" i="2" s="1"/>
  <c r="AB219" i="2" s="1"/>
  <c r="AB220" i="2" s="1"/>
  <c r="AB221" i="2" s="1"/>
  <c r="AB222" i="2" s="1"/>
  <c r="AB223" i="2" s="1"/>
  <c r="AB224" i="2" s="1"/>
  <c r="T211" i="2"/>
  <c r="AA211" i="2" s="1"/>
  <c r="AB245" i="2"/>
  <c r="AB246" i="2" s="1"/>
  <c r="AB247" i="2" s="1"/>
  <c r="AB248" i="2" s="1"/>
  <c r="AB249" i="2" s="1"/>
  <c r="AB250" i="2" s="1"/>
  <c r="AB251" i="2" s="1"/>
  <c r="AB252" i="2" s="1"/>
  <c r="AB253" i="2" s="1"/>
  <c r="AB254" i="2" s="1"/>
  <c r="AB255" i="2" s="1"/>
  <c r="AB256" i="2" s="1"/>
  <c r="AB257" i="2" s="1"/>
  <c r="AB258" i="2" s="1"/>
  <c r="T245" i="2"/>
  <c r="AA245" i="2" s="1"/>
  <c r="AB272" i="2"/>
  <c r="AB273" i="2" s="1"/>
  <c r="AB274" i="2" s="1"/>
  <c r="AB275" i="2" s="1"/>
  <c r="AB276" i="2" s="1"/>
  <c r="AB277" i="2" s="1"/>
  <c r="AB278" i="2" s="1"/>
  <c r="AB279" i="2" s="1"/>
  <c r="AB280" i="2" s="1"/>
  <c r="AB281" i="2" s="1"/>
  <c r="AB282" i="2" s="1"/>
  <c r="AB283" i="2" s="1"/>
  <c r="AB284" i="2" s="1"/>
  <c r="AB285" i="2" s="1"/>
  <c r="AB286" i="2" s="1"/>
  <c r="AB287" i="2" s="1"/>
  <c r="T272" i="2"/>
  <c r="AA272" i="2" s="1"/>
  <c r="AB201" i="2"/>
  <c r="AB202" i="2" s="1"/>
  <c r="AB203" i="2" s="1"/>
  <c r="AB204" i="2" s="1"/>
  <c r="AB205" i="2" s="1"/>
  <c r="AB206" i="2" s="1"/>
  <c r="AB207" i="2" s="1"/>
  <c r="AB208" i="2" s="1"/>
  <c r="AB209" i="2" s="1"/>
  <c r="AB210" i="2" s="1"/>
  <c r="T201" i="2"/>
  <c r="AA201" i="2" s="1"/>
  <c r="AB225" i="2"/>
  <c r="AB226" i="2" s="1"/>
  <c r="AB227" i="2" s="1"/>
  <c r="AB228" i="2" s="1"/>
  <c r="AB229" i="2" s="1"/>
  <c r="AB230" i="2" s="1"/>
  <c r="AB231" i="2" s="1"/>
  <c r="AB232" i="2" s="1"/>
  <c r="AB233" i="2" s="1"/>
  <c r="AB234" i="2" s="1"/>
  <c r="AB235" i="2" s="1"/>
  <c r="AB236" i="2" s="1"/>
  <c r="AB237" i="2" s="1"/>
  <c r="AB238" i="2" s="1"/>
  <c r="AB239" i="2" s="1"/>
  <c r="AB240" i="2" s="1"/>
  <c r="AB241" i="2" s="1"/>
  <c r="AB242" i="2" s="1"/>
  <c r="AB243" i="2" s="1"/>
  <c r="AB244" i="2" s="1"/>
  <c r="T225" i="2"/>
  <c r="AA225" i="2" s="1"/>
  <c r="AB259" i="2"/>
  <c r="AB260" i="2" s="1"/>
  <c r="AB261" i="2" s="1"/>
  <c r="AB262" i="2" s="1"/>
  <c r="AB263" i="2" s="1"/>
  <c r="AB264" i="2" s="1"/>
  <c r="AB265" i="2" s="1"/>
  <c r="AB266" i="2" s="1"/>
  <c r="AB267" i="2" s="1"/>
  <c r="AB268" i="2" s="1"/>
  <c r="AB269" i="2" s="1"/>
  <c r="AB270" i="2" s="1"/>
  <c r="AB271" i="2" s="1"/>
  <c r="T259" i="2"/>
  <c r="AA259" i="2" s="1"/>
  <c r="AB327" i="2"/>
  <c r="AB328" i="2" s="1"/>
  <c r="AB329" i="2" s="1"/>
  <c r="AB330" i="2" s="1"/>
  <c r="AB331" i="2" s="1"/>
  <c r="AB332" i="2" s="1"/>
  <c r="AB333" i="2" s="1"/>
  <c r="AB334" i="2" s="1"/>
  <c r="AB335" i="2" s="1"/>
  <c r="AB338" i="2" s="1"/>
  <c r="AB339" i="2" s="1"/>
  <c r="AB340" i="2" s="1"/>
  <c r="AB341" i="2" s="1"/>
  <c r="T319" i="2"/>
  <c r="V434" i="2"/>
  <c r="AB434" i="2"/>
  <c r="AB435" i="2" s="1"/>
  <c r="AB436" i="2" s="1"/>
  <c r="AB437" i="2" s="1"/>
  <c r="AB438" i="2" s="1"/>
  <c r="AB439" i="2" s="1"/>
  <c r="AB440" i="2" s="1"/>
  <c r="AB441" i="2" s="1"/>
  <c r="AB442" i="2" s="1"/>
  <c r="AB443" i="2" s="1"/>
  <c r="AB426" i="2"/>
  <c r="AB427" i="2" s="1"/>
  <c r="AB428" i="2" s="1"/>
  <c r="AB429" i="2" s="1"/>
  <c r="AB430" i="2" s="1"/>
  <c r="AB431" i="2" s="1"/>
  <c r="AB432" i="2" s="1"/>
  <c r="AB433" i="2" s="1"/>
  <c r="X508" i="2"/>
  <c r="X518" i="2" s="1"/>
  <c r="X528" i="2" s="1"/>
  <c r="AE528" i="2" s="1"/>
  <c r="X517" i="2"/>
  <c r="X527" i="2" s="1"/>
  <c r="AE527" i="2" s="1"/>
  <c r="AE507" i="2"/>
  <c r="AB126" i="2"/>
  <c r="AB127" i="2" s="1"/>
  <c r="AB128" i="2" s="1"/>
  <c r="AB129" i="2" s="1"/>
  <c r="AB130" i="2" s="1"/>
  <c r="AB131" i="2" s="1"/>
  <c r="AB132" i="2" s="1"/>
  <c r="AB133" i="2" s="1"/>
  <c r="AB134" i="2" s="1"/>
  <c r="AB135" i="2" s="1"/>
  <c r="AB136" i="2" s="1"/>
  <c r="AB137" i="2" s="1"/>
  <c r="AB138" i="2" s="1"/>
  <c r="AB139" i="2" s="1"/>
  <c r="AB140" i="2" s="1"/>
  <c r="T126" i="2"/>
  <c r="AA126" i="2" s="1"/>
  <c r="V48" i="2"/>
  <c r="AB48" i="2"/>
  <c r="AB49" i="2" s="1"/>
  <c r="AB50" i="2" s="1"/>
  <c r="AB51" i="2" s="1"/>
  <c r="AB52" i="2" s="1"/>
  <c r="AB53" i="2" s="1"/>
  <c r="AB54" i="2" s="1"/>
  <c r="AB55" i="2" s="1"/>
  <c r="AB56" i="2" s="1"/>
  <c r="AB57" i="2" s="1"/>
  <c r="AB58" i="2" s="1"/>
  <c r="AB59" i="2" s="1"/>
  <c r="AB60" i="2" s="1"/>
  <c r="AB61" i="2" s="1"/>
  <c r="AB62" i="2" s="1"/>
  <c r="AB63" i="2" s="1"/>
  <c r="AB64" i="2" s="1"/>
  <c r="T358" i="2"/>
  <c r="AA358" i="2" s="1"/>
  <c r="AA359" i="2" s="1"/>
  <c r="AA360" i="2" s="1"/>
  <c r="AA361" i="2" s="1"/>
  <c r="AA362" i="2" s="1"/>
  <c r="AA363" i="2" s="1"/>
  <c r="AA364" i="2" s="1"/>
  <c r="AA365" i="2" s="1"/>
  <c r="AA366" i="2" s="1"/>
  <c r="AA367" i="2" s="1"/>
  <c r="AA368" i="2" s="1"/>
  <c r="AA369" i="2" s="1"/>
  <c r="AA370" i="2" s="1"/>
  <c r="AA371" i="2" s="1"/>
  <c r="AA372" i="2" s="1"/>
  <c r="AA373" i="2" s="1"/>
  <c r="AB358" i="2"/>
  <c r="AB359" i="2" s="1"/>
  <c r="AB360" i="2" s="1"/>
  <c r="AB361" i="2" s="1"/>
  <c r="AB362" i="2" s="1"/>
  <c r="AB363" i="2" s="1"/>
  <c r="AB364" i="2" s="1"/>
  <c r="AB365" i="2" s="1"/>
  <c r="AB366" i="2" s="1"/>
  <c r="AB367" i="2" s="1"/>
  <c r="AB368" i="2" s="1"/>
  <c r="AB369" i="2" s="1"/>
  <c r="AB370" i="2" s="1"/>
  <c r="AB371" i="2" s="1"/>
  <c r="AB372" i="2" s="1"/>
  <c r="AB373" i="2" s="1"/>
  <c r="T410" i="2"/>
  <c r="AA410" i="2" s="1"/>
  <c r="AA411" i="2" s="1"/>
  <c r="AA412" i="2" s="1"/>
  <c r="AA413" i="2" s="1"/>
  <c r="AA414" i="2" s="1"/>
  <c r="AA415" i="2" s="1"/>
  <c r="AA416" i="2" s="1"/>
  <c r="AA417" i="2" s="1"/>
  <c r="AA418" i="2" s="1"/>
  <c r="AA419" i="2" s="1"/>
  <c r="AB410" i="2"/>
  <c r="AB411" i="2" s="1"/>
  <c r="AB412" i="2" s="1"/>
  <c r="AB413" i="2" s="1"/>
  <c r="AB414" i="2" s="1"/>
  <c r="AB415" i="2" s="1"/>
  <c r="AB416" i="2" s="1"/>
  <c r="AB417" i="2" s="1"/>
  <c r="AB418" i="2" s="1"/>
  <c r="AB419" i="2" s="1"/>
  <c r="T434" i="2"/>
  <c r="T460" i="2"/>
  <c r="AA460" i="2" s="1"/>
  <c r="AA461" i="2" s="1"/>
  <c r="AA462" i="2" s="1"/>
  <c r="AA463" i="2" s="1"/>
  <c r="AA464" i="2" s="1"/>
  <c r="AA465" i="2" s="1"/>
  <c r="AA466" i="2" s="1"/>
  <c r="AA467" i="2" s="1"/>
  <c r="AA468" i="2" s="1"/>
  <c r="AA469" i="2" s="1"/>
  <c r="AB460" i="2"/>
  <c r="AB461" i="2" s="1"/>
  <c r="AB462" i="2" s="1"/>
  <c r="AB463" i="2" s="1"/>
  <c r="AB464" i="2" s="1"/>
  <c r="AB465" i="2" s="1"/>
  <c r="AB466" i="2" s="1"/>
  <c r="AB467" i="2" s="1"/>
  <c r="AB468" i="2" s="1"/>
  <c r="AB469" i="2" s="1"/>
  <c r="T557" i="2"/>
  <c r="AA557" i="2" s="1"/>
  <c r="AA558" i="2" s="1"/>
  <c r="AA559" i="2" s="1"/>
  <c r="AA560" i="2" s="1"/>
  <c r="AB557" i="2"/>
  <c r="AB558" i="2" s="1"/>
  <c r="AB559" i="2" s="1"/>
  <c r="AB560" i="2" s="1"/>
  <c r="T374" i="2"/>
  <c r="AA374" i="2" s="1"/>
  <c r="AA375" i="2" s="1"/>
  <c r="AA376" i="2" s="1"/>
  <c r="AA377" i="2" s="1"/>
  <c r="AA378" i="2" s="1"/>
  <c r="AA379" i="2" s="1"/>
  <c r="AA380" i="2" s="1"/>
  <c r="AA381" i="2" s="1"/>
  <c r="AA382" i="2" s="1"/>
  <c r="AB374" i="2"/>
  <c r="AB375" i="2" s="1"/>
  <c r="AB376" i="2" s="1"/>
  <c r="AB377" i="2" s="1"/>
  <c r="AB378" i="2" s="1"/>
  <c r="AB379" i="2" s="1"/>
  <c r="AB380" i="2" s="1"/>
  <c r="AB381" i="2" s="1"/>
  <c r="AB382" i="2" s="1"/>
  <c r="T393" i="2"/>
  <c r="AA393" i="2" s="1"/>
  <c r="AA394" i="2" s="1"/>
  <c r="AA395" i="2" s="1"/>
  <c r="AA396" i="2" s="1"/>
  <c r="AA397" i="2" s="1"/>
  <c r="AA398" i="2" s="1"/>
  <c r="AA399" i="2" s="1"/>
  <c r="AA400" i="2" s="1"/>
  <c r="AA401" i="2" s="1"/>
  <c r="AA402" i="2" s="1"/>
  <c r="AA403" i="2" s="1"/>
  <c r="AA404" i="2" s="1"/>
  <c r="AA405" i="2" s="1"/>
  <c r="AA406" i="2" s="1"/>
  <c r="AA407" i="2" s="1"/>
  <c r="AA408" i="2" s="1"/>
  <c r="AA409" i="2" s="1"/>
  <c r="AB393" i="2"/>
  <c r="AB394" i="2" s="1"/>
  <c r="AB395" i="2" s="1"/>
  <c r="AB396" i="2" s="1"/>
  <c r="AB397" i="2" s="1"/>
  <c r="AB398" i="2" s="1"/>
  <c r="AB399" i="2" s="1"/>
  <c r="AB400" i="2" s="1"/>
  <c r="AB401" i="2" s="1"/>
  <c r="AB402" i="2" s="1"/>
  <c r="AB403" i="2" s="1"/>
  <c r="AB404" i="2" s="1"/>
  <c r="AB405" i="2" s="1"/>
  <c r="AB406" i="2" s="1"/>
  <c r="AB407" i="2" s="1"/>
  <c r="AB408" i="2" s="1"/>
  <c r="AB409" i="2" s="1"/>
  <c r="T449" i="2"/>
  <c r="AA449" i="2" s="1"/>
  <c r="AA450" i="2" s="1"/>
  <c r="AA451" i="2" s="1"/>
  <c r="AA452" i="2" s="1"/>
  <c r="AA453" i="2" s="1"/>
  <c r="AA454" i="2" s="1"/>
  <c r="AA455" i="2" s="1"/>
  <c r="AA456" i="2" s="1"/>
  <c r="AA457" i="2" s="1"/>
  <c r="AA458" i="2" s="1"/>
  <c r="AA459" i="2" s="1"/>
  <c r="AD459" i="2" s="1"/>
  <c r="AB449" i="2"/>
  <c r="AB450" i="2" s="1"/>
  <c r="AB451" i="2" s="1"/>
  <c r="AB452" i="2" s="1"/>
  <c r="AB453" i="2" s="1"/>
  <c r="AB454" i="2" s="1"/>
  <c r="AB455" i="2" s="1"/>
  <c r="AB456" i="2" s="1"/>
  <c r="AB457" i="2" s="1"/>
  <c r="AB458" i="2" s="1"/>
  <c r="AB459" i="2" s="1"/>
  <c r="T544" i="2"/>
  <c r="AA544" i="2" s="1"/>
  <c r="AA545" i="2" s="1"/>
  <c r="AA546" i="2" s="1"/>
  <c r="AA547" i="2" s="1"/>
  <c r="AA555" i="2" s="1"/>
  <c r="AA556" i="2" s="1"/>
  <c r="AB544" i="2"/>
  <c r="AB545" i="2" s="1"/>
  <c r="AB546" i="2" s="1"/>
  <c r="AB547" i="2" s="1"/>
  <c r="T470" i="2"/>
  <c r="V470" i="2"/>
  <c r="Z470" i="2" s="1"/>
  <c r="T522" i="2"/>
  <c r="AA522" i="2" s="1"/>
  <c r="AA523" i="2" s="1"/>
  <c r="AA524" i="2" s="1"/>
  <c r="AA525" i="2" s="1"/>
  <c r="V522" i="2"/>
  <c r="Z522" i="2" s="1"/>
  <c r="AE522" i="2" s="1"/>
  <c r="T487" i="2"/>
  <c r="AA487" i="2" s="1"/>
  <c r="AA488" i="2" s="1"/>
  <c r="AA489" i="2" s="1"/>
  <c r="AA490" i="2" s="1"/>
  <c r="AA491" i="2" s="1"/>
  <c r="AA492" i="2" s="1"/>
  <c r="AA493" i="2" s="1"/>
  <c r="AA494" i="2" s="1"/>
  <c r="AA495" i="2" s="1"/>
  <c r="AD495" i="2" s="1"/>
  <c r="V487" i="2"/>
  <c r="Z487" i="2" s="1"/>
  <c r="T531" i="2"/>
  <c r="AA531" i="2" s="1"/>
  <c r="AA532" i="2" s="1"/>
  <c r="AA533" i="2" s="1"/>
  <c r="AA534" i="2" s="1"/>
  <c r="V531" i="2"/>
  <c r="Z531" i="2" s="1"/>
  <c r="AE531" i="2" s="1"/>
  <c r="T342" i="2"/>
  <c r="AA342" i="2" s="1"/>
  <c r="AA343" i="2" s="1"/>
  <c r="AA344" i="2" s="1"/>
  <c r="AA345" i="2" s="1"/>
  <c r="AA346" i="2" s="1"/>
  <c r="AA347" i="2" s="1"/>
  <c r="AA348" i="2" s="1"/>
  <c r="AA349" i="2" s="1"/>
  <c r="AA350" i="2" s="1"/>
  <c r="AA351" i="2" s="1"/>
  <c r="AA352" i="2" s="1"/>
  <c r="AA353" i="2" s="1"/>
  <c r="AA354" i="2" s="1"/>
  <c r="AA355" i="2" s="1"/>
  <c r="AA356" i="2" s="1"/>
  <c r="AA357" i="2" s="1"/>
  <c r="V342" i="2"/>
  <c r="Z342" i="2" s="1"/>
  <c r="T420" i="2"/>
  <c r="AA420" i="2" s="1"/>
  <c r="AA421" i="2" s="1"/>
  <c r="AA422" i="2" s="1"/>
  <c r="AA423" i="2" s="1"/>
  <c r="AA424" i="2" s="1"/>
  <c r="AA425" i="2" s="1"/>
  <c r="V420" i="2"/>
  <c r="Z420" i="2" s="1"/>
  <c r="X498" i="2"/>
  <c r="AE472" i="2"/>
  <c r="T383" i="2"/>
  <c r="AA383" i="2" s="1"/>
  <c r="AA384" i="2" s="1"/>
  <c r="AA385" i="2" s="1"/>
  <c r="AA386" i="2" s="1"/>
  <c r="AA387" i="2" s="1"/>
  <c r="AA388" i="2" s="1"/>
  <c r="AA389" i="2" s="1"/>
  <c r="AA390" i="2" s="1"/>
  <c r="AA391" i="2" s="1"/>
  <c r="AA392" i="2" s="1"/>
  <c r="AD358" i="2"/>
  <c r="AE547" i="2"/>
  <c r="AE181" i="2"/>
  <c r="AA30" i="2"/>
  <c r="AD29" i="2"/>
  <c r="V35" i="2"/>
  <c r="V65" i="2"/>
  <c r="Z65" i="2" s="1"/>
  <c r="AE63" i="2"/>
  <c r="V544" i="2"/>
  <c r="Z544" i="2" s="1"/>
  <c r="AE135" i="2"/>
  <c r="V393" i="2"/>
  <c r="Z393" i="2" s="1"/>
  <c r="V191" i="2"/>
  <c r="Z191" i="2" s="1"/>
  <c r="V141" i="2"/>
  <c r="Z141" i="2" s="1"/>
  <c r="V169" i="2"/>
  <c r="Z169" i="2" s="1"/>
  <c r="V449" i="2"/>
  <c r="Z449" i="2" s="1"/>
  <c r="V245" i="2"/>
  <c r="Z245" i="2" s="1"/>
  <c r="V259" i="2"/>
  <c r="Z259" i="2" s="1"/>
  <c r="V201" i="2"/>
  <c r="Z201" i="2" s="1"/>
  <c r="V97" i="2"/>
  <c r="Z97" i="2" s="1"/>
  <c r="V211" i="2"/>
  <c r="Z211" i="2" s="1"/>
  <c r="V358" i="2"/>
  <c r="Z358" i="2" s="1"/>
  <c r="V460" i="2"/>
  <c r="Z460" i="2" s="1"/>
  <c r="V126" i="2"/>
  <c r="Z126" i="2" s="1"/>
  <c r="V78" i="2"/>
  <c r="Z78" i="2" s="1"/>
  <c r="V116" i="2"/>
  <c r="Z116" i="2" s="1"/>
  <c r="V225" i="2"/>
  <c r="Z225" i="2" s="1"/>
  <c r="V374" i="2"/>
  <c r="Z374" i="2" s="1"/>
  <c r="V557" i="2"/>
  <c r="Z557" i="2" s="1"/>
  <c r="AD173" i="2"/>
  <c r="AB25" i="2"/>
  <c r="AB26" i="2" s="1"/>
  <c r="V25" i="2"/>
  <c r="V160" i="2"/>
  <c r="Z160" i="2" s="1"/>
  <c r="V272" i="2"/>
  <c r="Z272" i="2" s="1"/>
  <c r="V410" i="2"/>
  <c r="Z410" i="2" s="1"/>
  <c r="V383" i="2"/>
  <c r="Z383" i="2" s="1"/>
  <c r="AE115" i="2"/>
  <c r="AE340" i="2"/>
  <c r="AE273" i="2"/>
  <c r="AE274" i="2"/>
  <c r="AE357" i="2"/>
  <c r="AE98" i="2"/>
  <c r="AE150" i="2"/>
  <c r="CA6" i="33" s="1"/>
  <c r="AD101" i="2"/>
  <c r="AE390" i="2"/>
  <c r="HK6" i="33" s="1"/>
  <c r="AE198" i="2"/>
  <c r="AE260" i="2"/>
  <c r="AE261" i="2"/>
  <c r="AD164" i="2"/>
  <c r="AE136" i="2"/>
  <c r="AD145" i="2"/>
  <c r="AD69" i="2"/>
  <c r="AE416" i="2"/>
  <c r="AD120" i="2"/>
  <c r="AE382" i="2"/>
  <c r="AD83" i="2"/>
  <c r="AE210" i="2"/>
  <c r="AE224" i="2"/>
  <c r="AE405" i="2"/>
  <c r="AE456" i="2"/>
  <c r="IX6" i="33" s="1"/>
  <c r="AE123" i="2"/>
  <c r="BF6" i="33" s="1"/>
  <c r="AE241" i="2"/>
  <c r="AE76" i="2"/>
  <c r="AD313" i="2"/>
  <c r="AE286" i="2"/>
  <c r="AE365" i="2"/>
  <c r="AE448" i="2"/>
  <c r="AB548" i="2" l="1"/>
  <c r="AB549" i="2" s="1"/>
  <c r="AB550" i="2" s="1"/>
  <c r="AB551" i="2" s="1"/>
  <c r="AB552" i="2" s="1"/>
  <c r="AB553" i="2" s="1"/>
  <c r="AB554" i="2" s="1"/>
  <c r="AB555" i="2" s="1"/>
  <c r="AB556" i="2" s="1"/>
  <c r="AE321" i="2"/>
  <c r="Y322" i="2"/>
  <c r="AB446" i="2"/>
  <c r="AB447" i="2" s="1"/>
  <c r="AB448" i="2" s="1"/>
  <c r="AB444" i="2"/>
  <c r="AB445" i="2" s="1"/>
  <c r="AB336" i="2"/>
  <c r="AB337" i="2" s="1"/>
  <c r="AA434" i="2"/>
  <c r="AA260" i="2"/>
  <c r="AD259" i="2"/>
  <c r="AA226" i="2"/>
  <c r="AD225" i="2"/>
  <c r="AA202" i="2"/>
  <c r="AD201" i="2"/>
  <c r="AA273" i="2"/>
  <c r="AD272" i="2"/>
  <c r="AA246" i="2"/>
  <c r="AD245" i="2"/>
  <c r="AA212" i="2"/>
  <c r="AD211" i="2"/>
  <c r="AA192" i="2"/>
  <c r="AD191" i="2"/>
  <c r="Z434" i="2"/>
  <c r="AE434" i="2" s="1"/>
  <c r="AC434" i="2"/>
  <c r="AD425" i="2"/>
  <c r="AA426" i="2"/>
  <c r="Z48" i="2"/>
  <c r="AE48" i="2" s="1"/>
  <c r="AC48" i="2"/>
  <c r="AA127" i="2"/>
  <c r="AD126" i="2"/>
  <c r="AD410" i="2"/>
  <c r="AD374" i="2"/>
  <c r="AD557" i="2"/>
  <c r="AD460" i="2"/>
  <c r="AD544" i="2"/>
  <c r="AD393" i="2"/>
  <c r="AD449" i="2"/>
  <c r="AA535" i="2"/>
  <c r="AA536" i="2" s="1"/>
  <c r="AA537" i="2" s="1"/>
  <c r="AA538" i="2" s="1"/>
  <c r="AD534" i="2"/>
  <c r="AA526" i="2"/>
  <c r="AA527" i="2" s="1"/>
  <c r="AA528" i="2" s="1"/>
  <c r="AA529" i="2" s="1"/>
  <c r="AD525" i="2"/>
  <c r="AA470" i="2"/>
  <c r="AA471" i="2" s="1"/>
  <c r="AA472" i="2" s="1"/>
  <c r="AA473" i="2" s="1"/>
  <c r="AA474" i="2" s="1"/>
  <c r="AA475" i="2" s="1"/>
  <c r="AA476" i="2" s="1"/>
  <c r="AA477" i="2" s="1"/>
  <c r="AA478" i="2" s="1"/>
  <c r="AA479" i="2" s="1"/>
  <c r="AA480" i="2" s="1"/>
  <c r="AA481" i="2" s="1"/>
  <c r="AA482" i="2" s="1"/>
  <c r="AA483" i="2" s="1"/>
  <c r="AA484" i="2" s="1"/>
  <c r="AA485" i="2" s="1"/>
  <c r="AA486" i="2" s="1"/>
  <c r="AB27" i="2"/>
  <c r="AB28" i="2" s="1"/>
  <c r="AB29" i="2" s="1"/>
  <c r="AB30" i="2" s="1"/>
  <c r="AB31" i="2" s="1"/>
  <c r="AB32" i="2" s="1"/>
  <c r="AB33" i="2" s="1"/>
  <c r="AB34" i="2" s="1"/>
  <c r="AD420" i="2"/>
  <c r="AC487" i="2"/>
  <c r="AE342" i="2"/>
  <c r="AC342" i="2"/>
  <c r="AD342" i="2"/>
  <c r="AC522" i="2"/>
  <c r="AD522" i="2"/>
  <c r="AD487" i="2"/>
  <c r="AC531" i="2"/>
  <c r="AC420" i="2"/>
  <c r="AD531" i="2"/>
  <c r="X499" i="2"/>
  <c r="X509" i="2" s="1"/>
  <c r="X519" i="2" s="1"/>
  <c r="X529" i="2" s="1"/>
  <c r="AE529" i="2" s="1"/>
  <c r="AD394" i="2"/>
  <c r="AD545" i="2"/>
  <c r="AD375" i="2"/>
  <c r="AD359" i="2"/>
  <c r="AD462" i="2"/>
  <c r="AD558" i="2"/>
  <c r="AD383" i="2"/>
  <c r="AD411" i="2"/>
  <c r="AD450" i="2"/>
  <c r="AE182" i="2"/>
  <c r="AD30" i="2"/>
  <c r="AA31" i="2"/>
  <c r="Z35" i="2"/>
  <c r="AE35" i="2" s="1"/>
  <c r="AC35" i="2"/>
  <c r="AC65" i="2"/>
  <c r="AE64" i="2"/>
  <c r="AE544" i="2"/>
  <c r="AC544" i="2"/>
  <c r="AC191" i="2"/>
  <c r="AC25" i="2"/>
  <c r="Z25" i="2"/>
  <c r="AE25" i="2" s="1"/>
  <c r="AC410" i="2"/>
  <c r="AE470" i="2"/>
  <c r="AC470" i="2"/>
  <c r="AC78" i="2"/>
  <c r="AC126" i="2"/>
  <c r="AC211" i="2"/>
  <c r="AE211" i="2"/>
  <c r="AC201" i="2"/>
  <c r="AC449" i="2"/>
  <c r="AE449" i="2"/>
  <c r="AC272" i="2"/>
  <c r="AE272" i="2"/>
  <c r="AC97" i="2"/>
  <c r="AE97" i="2"/>
  <c r="AC160" i="2"/>
  <c r="AD174" i="2"/>
  <c r="AE225" i="2"/>
  <c r="AC225" i="2"/>
  <c r="AC460" i="2"/>
  <c r="AC259" i="2"/>
  <c r="AE259" i="2"/>
  <c r="AC374" i="2"/>
  <c r="AE169" i="2"/>
  <c r="AC169" i="2"/>
  <c r="AC557" i="2"/>
  <c r="AE557" i="2"/>
  <c r="AC358" i="2"/>
  <c r="AE358" i="2"/>
  <c r="AC245" i="2"/>
  <c r="AC141" i="2"/>
  <c r="AE116" i="2"/>
  <c r="AC116" i="2"/>
  <c r="AC393" i="2"/>
  <c r="AC383" i="2"/>
  <c r="AE383" i="2"/>
  <c r="AD165" i="2"/>
  <c r="AD314" i="2"/>
  <c r="AE406" i="2"/>
  <c r="AE417" i="2"/>
  <c r="AE137" i="2"/>
  <c r="AE99" i="2"/>
  <c r="AD84" i="2"/>
  <c r="AE366" i="2"/>
  <c r="AE77" i="2"/>
  <c r="AE124" i="2"/>
  <c r="AD121" i="2"/>
  <c r="AE199" i="2"/>
  <c r="AD70" i="2"/>
  <c r="AD102" i="2"/>
  <c r="AE242" i="2"/>
  <c r="AE457" i="2"/>
  <c r="AD146" i="2"/>
  <c r="AE151" i="2"/>
  <c r="AE341" i="2"/>
  <c r="AE391" i="2"/>
  <c r="AE322" i="2" l="1"/>
  <c r="Y323" i="2"/>
  <c r="AD434" i="2"/>
  <c r="AA435" i="2"/>
  <c r="AA193" i="2"/>
  <c r="AD192" i="2"/>
  <c r="AA213" i="2"/>
  <c r="AD212" i="2"/>
  <c r="AA247" i="2"/>
  <c r="AD246" i="2"/>
  <c r="AA274" i="2"/>
  <c r="AD273" i="2"/>
  <c r="AA203" i="2"/>
  <c r="AD202" i="2"/>
  <c r="AA227" i="2"/>
  <c r="AD226" i="2"/>
  <c r="AA261" i="2"/>
  <c r="AD260" i="2"/>
  <c r="AD426" i="2"/>
  <c r="AA427" i="2"/>
  <c r="AA128" i="2"/>
  <c r="AD127" i="2"/>
  <c r="AD471" i="2"/>
  <c r="AD470" i="2"/>
  <c r="AA530" i="2"/>
  <c r="AD530" i="2" s="1"/>
  <c r="AD529" i="2"/>
  <c r="AA539" i="2"/>
  <c r="AA540" i="2" s="1"/>
  <c r="AA541" i="2" s="1"/>
  <c r="AA542" i="2" s="1"/>
  <c r="AA543" i="2" s="1"/>
  <c r="AD538" i="2"/>
  <c r="AD526" i="2"/>
  <c r="AD421" i="2"/>
  <c r="AD343" i="2"/>
  <c r="AD535" i="2"/>
  <c r="AD489" i="2"/>
  <c r="AD491" i="2"/>
  <c r="AE344" i="2"/>
  <c r="AE343" i="2"/>
  <c r="X500" i="2"/>
  <c r="X510" i="2" s="1"/>
  <c r="X520" i="2" s="1"/>
  <c r="X530" i="2" s="1"/>
  <c r="AE530" i="2" s="1"/>
  <c r="AD412" i="2"/>
  <c r="AD360" i="2"/>
  <c r="AD384" i="2"/>
  <c r="AD463" i="2"/>
  <c r="AD376" i="2"/>
  <c r="AD451" i="2"/>
  <c r="AD546" i="2"/>
  <c r="AD472" i="2"/>
  <c r="AD395" i="2"/>
  <c r="AD559" i="2"/>
  <c r="AD560" i="2"/>
  <c r="AE183" i="2"/>
  <c r="AA32" i="2"/>
  <c r="AD31" i="2"/>
  <c r="AE65" i="2"/>
  <c r="AD175" i="2"/>
  <c r="AD315" i="2"/>
  <c r="AE458" i="2"/>
  <c r="AD103" i="2"/>
  <c r="AE200" i="2"/>
  <c r="AE78" i="2"/>
  <c r="AD147" i="2"/>
  <c r="AE359" i="2"/>
  <c r="AE360" i="2"/>
  <c r="AE243" i="2"/>
  <c r="AE367" i="2"/>
  <c r="AE100" i="2"/>
  <c r="AE101" i="2"/>
  <c r="AE384" i="2"/>
  <c r="AE385" i="2"/>
  <c r="AE226" i="2"/>
  <c r="AE212" i="2"/>
  <c r="AE213" i="2"/>
  <c r="AD71" i="2"/>
  <c r="AD122" i="2"/>
  <c r="AD166" i="2"/>
  <c r="AE152" i="2"/>
  <c r="AE407" i="2"/>
  <c r="AE117" i="2"/>
  <c r="AE392" i="2"/>
  <c r="AD85" i="2"/>
  <c r="AE138" i="2"/>
  <c r="AE125" i="2"/>
  <c r="AE418" i="2"/>
  <c r="AE450" i="2"/>
  <c r="AE451" i="2"/>
  <c r="AE323" i="2" l="1"/>
  <c r="Y324" i="2"/>
  <c r="AE324" i="2" s="1"/>
  <c r="AD539" i="2"/>
  <c r="AA436" i="2"/>
  <c r="AD435" i="2"/>
  <c r="AA262" i="2"/>
  <c r="AD261" i="2"/>
  <c r="AA228" i="2"/>
  <c r="AD227" i="2"/>
  <c r="AA204" i="2"/>
  <c r="AD203" i="2"/>
  <c r="AA275" i="2"/>
  <c r="AD274" i="2"/>
  <c r="AA248" i="2"/>
  <c r="AD247" i="2"/>
  <c r="AA214" i="2"/>
  <c r="AD213" i="2"/>
  <c r="AA194" i="2"/>
  <c r="AD193" i="2"/>
  <c r="AA428" i="2"/>
  <c r="AD427" i="2"/>
  <c r="AA129" i="2"/>
  <c r="AD128" i="2"/>
  <c r="AD422" i="2"/>
  <c r="AD344" i="2"/>
  <c r="AE485" i="2"/>
  <c r="AE420" i="2"/>
  <c r="AD396" i="2"/>
  <c r="AD361" i="2"/>
  <c r="AD464" i="2"/>
  <c r="AD452" i="2"/>
  <c r="AD473" i="2"/>
  <c r="AD547" i="2"/>
  <c r="AD377" i="2"/>
  <c r="AD385" i="2"/>
  <c r="AD413" i="2"/>
  <c r="AE184" i="2"/>
  <c r="AD32" i="2"/>
  <c r="AA33" i="2"/>
  <c r="AD55" i="2"/>
  <c r="AD176" i="2"/>
  <c r="AD86" i="2"/>
  <c r="AE79" i="2"/>
  <c r="AE408" i="2"/>
  <c r="AE244" i="2"/>
  <c r="AE201" i="2"/>
  <c r="AE153" i="2"/>
  <c r="AD123" i="2"/>
  <c r="AE126" i="2"/>
  <c r="AE139" i="2"/>
  <c r="AE393" i="2"/>
  <c r="AD72" i="2"/>
  <c r="AE368" i="2"/>
  <c r="AD104" i="2"/>
  <c r="AE227" i="2"/>
  <c r="AD148" i="2"/>
  <c r="AE419" i="2"/>
  <c r="AE118" i="2"/>
  <c r="AE119" i="2"/>
  <c r="AD167" i="2"/>
  <c r="AD168" i="2"/>
  <c r="AE66" i="2"/>
  <c r="AE460" i="2"/>
  <c r="AA316" i="2"/>
  <c r="AD316" i="2" s="1"/>
  <c r="AA195" i="2" l="1"/>
  <c r="AD194" i="2"/>
  <c r="AA215" i="2"/>
  <c r="AD214" i="2"/>
  <c r="AA249" i="2"/>
  <c r="AD248" i="2"/>
  <c r="AA276" i="2"/>
  <c r="AD275" i="2"/>
  <c r="AA205" i="2"/>
  <c r="AD204" i="2"/>
  <c r="AA229" i="2"/>
  <c r="AD228" i="2"/>
  <c r="AA263" i="2"/>
  <c r="AD262" i="2"/>
  <c r="AD436" i="2"/>
  <c r="AA437" i="2"/>
  <c r="AD428" i="2"/>
  <c r="AA429" i="2"/>
  <c r="AA130" i="2"/>
  <c r="AD129" i="2"/>
  <c r="AD423" i="2"/>
  <c r="AD345" i="2"/>
  <c r="AE488" i="2"/>
  <c r="AE486" i="2"/>
  <c r="AE421" i="2"/>
  <c r="AD453" i="2"/>
  <c r="AD362" i="2"/>
  <c r="AD465" i="2"/>
  <c r="AD414" i="2"/>
  <c r="AD474" i="2"/>
  <c r="AD378" i="2"/>
  <c r="AD397" i="2"/>
  <c r="AD386" i="2"/>
  <c r="AD178" i="2"/>
  <c r="AE185" i="2"/>
  <c r="AA34" i="2"/>
  <c r="AD33" i="2"/>
  <c r="AD177" i="2"/>
  <c r="AD56" i="2"/>
  <c r="AE245" i="2"/>
  <c r="AE228" i="2"/>
  <c r="AE394" i="2"/>
  <c r="AE395" i="2"/>
  <c r="AD125" i="2"/>
  <c r="AD124" i="2"/>
  <c r="AE409" i="2"/>
  <c r="AE80" i="2"/>
  <c r="AD87" i="2"/>
  <c r="AE67" i="2"/>
  <c r="AD73" i="2"/>
  <c r="AE140" i="2"/>
  <c r="AD149" i="2"/>
  <c r="AE127" i="2"/>
  <c r="AE154" i="2"/>
  <c r="AE202" i="2"/>
  <c r="AE203" i="2"/>
  <c r="AE462" i="2"/>
  <c r="AD105" i="2"/>
  <c r="AE369" i="2"/>
  <c r="AD437" i="2" l="1"/>
  <c r="AA438" i="2"/>
  <c r="AA264" i="2"/>
  <c r="AD263" i="2"/>
  <c r="AA230" i="2"/>
  <c r="AD229" i="2"/>
  <c r="AA206" i="2"/>
  <c r="AD205" i="2"/>
  <c r="AA277" i="2"/>
  <c r="AD276" i="2"/>
  <c r="AA250" i="2"/>
  <c r="AD249" i="2"/>
  <c r="AA216" i="2"/>
  <c r="AD215" i="2"/>
  <c r="AA196" i="2"/>
  <c r="AD195" i="2"/>
  <c r="AA430" i="2"/>
  <c r="AD429" i="2"/>
  <c r="AA131" i="2"/>
  <c r="AD130" i="2"/>
  <c r="AD34" i="2"/>
  <c r="AD346" i="2"/>
  <c r="AD424" i="2"/>
  <c r="AD476" i="2"/>
  <c r="AE422" i="2"/>
  <c r="AD398" i="2"/>
  <c r="AD415" i="2"/>
  <c r="AD492" i="2"/>
  <c r="AD466" i="2"/>
  <c r="AD454" i="2"/>
  <c r="AD363" i="2"/>
  <c r="AD387" i="2"/>
  <c r="AD379" i="2"/>
  <c r="AD475" i="2"/>
  <c r="AE186" i="2"/>
  <c r="AE187" i="2"/>
  <c r="AD179" i="2"/>
  <c r="AD57" i="2"/>
  <c r="AD106" i="2"/>
  <c r="AD88" i="2"/>
  <c r="AE81" i="2"/>
  <c r="AE229" i="2"/>
  <c r="AE230" i="2"/>
  <c r="AD74" i="2"/>
  <c r="AE370" i="2"/>
  <c r="AE464" i="2"/>
  <c r="AE463" i="2"/>
  <c r="AE410" i="2"/>
  <c r="AE246" i="2"/>
  <c r="AE155" i="2"/>
  <c r="AE128" i="2"/>
  <c r="AD150" i="2"/>
  <c r="AE141" i="2"/>
  <c r="AD438" i="2" l="1"/>
  <c r="AA439" i="2"/>
  <c r="AA197" i="2"/>
  <c r="AD196" i="2"/>
  <c r="AA217" i="2"/>
  <c r="AD216" i="2"/>
  <c r="AA251" i="2"/>
  <c r="AD250" i="2"/>
  <c r="AA278" i="2"/>
  <c r="AD277" i="2"/>
  <c r="AA207" i="2"/>
  <c r="AD206" i="2"/>
  <c r="AA231" i="2"/>
  <c r="AD230" i="2"/>
  <c r="AA265" i="2"/>
  <c r="AD264" i="2"/>
  <c r="AD430" i="2"/>
  <c r="AA431" i="2"/>
  <c r="AA132" i="2"/>
  <c r="AD131" i="2"/>
  <c r="AD477" i="2"/>
  <c r="AD347" i="2"/>
  <c r="AE423" i="2"/>
  <c r="AD494" i="2"/>
  <c r="AD455" i="2"/>
  <c r="AD416" i="2"/>
  <c r="AD364" i="2"/>
  <c r="AD380" i="2"/>
  <c r="AD467" i="2"/>
  <c r="AD388" i="2"/>
  <c r="AD493" i="2"/>
  <c r="AD399" i="2"/>
  <c r="AD180" i="2"/>
  <c r="AD58" i="2"/>
  <c r="AD151" i="2"/>
  <c r="AE129" i="2"/>
  <c r="AE130" i="2"/>
  <c r="AD75" i="2"/>
  <c r="AE82" i="2"/>
  <c r="AE83" i="2"/>
  <c r="AD89" i="2"/>
  <c r="AE247" i="2"/>
  <c r="AE143" i="2"/>
  <c r="AE142" i="2"/>
  <c r="AE411" i="2"/>
  <c r="AE412" i="2"/>
  <c r="AD107" i="2"/>
  <c r="AE156" i="2"/>
  <c r="AE371" i="2"/>
  <c r="AA440" i="2" l="1"/>
  <c r="AD439" i="2"/>
  <c r="AA266" i="2"/>
  <c r="AD265" i="2"/>
  <c r="AA232" i="2"/>
  <c r="AD231" i="2"/>
  <c r="AA208" i="2"/>
  <c r="AD207" i="2"/>
  <c r="AA279" i="2"/>
  <c r="AD278" i="2"/>
  <c r="AA252" i="2"/>
  <c r="AD251" i="2"/>
  <c r="AA218" i="2"/>
  <c r="AD217" i="2"/>
  <c r="AA198" i="2"/>
  <c r="AD197" i="2"/>
  <c r="AD431" i="2"/>
  <c r="AA432" i="2"/>
  <c r="AA133" i="2"/>
  <c r="AD132" i="2"/>
  <c r="AD348" i="2"/>
  <c r="AD515" i="2"/>
  <c r="AD478" i="2"/>
  <c r="AE424" i="2"/>
  <c r="AE188" i="2"/>
  <c r="AD417" i="2"/>
  <c r="AD468" i="2"/>
  <c r="AD469" i="2"/>
  <c r="AD382" i="2"/>
  <c r="AD381" i="2"/>
  <c r="AD389" i="2"/>
  <c r="AD456" i="2"/>
  <c r="AD400" i="2"/>
  <c r="AD365" i="2"/>
  <c r="AD181" i="2"/>
  <c r="AD59" i="2"/>
  <c r="AE189" i="2"/>
  <c r="AD152" i="2"/>
  <c r="AE248" i="2"/>
  <c r="AD90" i="2"/>
  <c r="AE372" i="2"/>
  <c r="AD108" i="2"/>
  <c r="AD76" i="2"/>
  <c r="AD77" i="2"/>
  <c r="AE157" i="2"/>
  <c r="AA199" i="2" l="1"/>
  <c r="AD198" i="2"/>
  <c r="AA219" i="2"/>
  <c r="AD218" i="2"/>
  <c r="AA253" i="2"/>
  <c r="AD252" i="2"/>
  <c r="AA280" i="2"/>
  <c r="AD279" i="2"/>
  <c r="AA209" i="2"/>
  <c r="AD208" i="2"/>
  <c r="AA233" i="2"/>
  <c r="AD232" i="2"/>
  <c r="AA267" i="2"/>
  <c r="AD266" i="2"/>
  <c r="AA327" i="2"/>
  <c r="AD440" i="2"/>
  <c r="AA441" i="2"/>
  <c r="AD432" i="2"/>
  <c r="AA433" i="2"/>
  <c r="AD433" i="2" s="1"/>
  <c r="AA134" i="2"/>
  <c r="AD133" i="2"/>
  <c r="AD519" i="2"/>
  <c r="AD516" i="2"/>
  <c r="AD479" i="2"/>
  <c r="AD349" i="2"/>
  <c r="AE487" i="2"/>
  <c r="AD458" i="2"/>
  <c r="AD457" i="2"/>
  <c r="AD419" i="2"/>
  <c r="AD418" i="2"/>
  <c r="AD401" i="2"/>
  <c r="AD390" i="2"/>
  <c r="AD366" i="2"/>
  <c r="AD182" i="2"/>
  <c r="AD61" i="2"/>
  <c r="AD60" i="2"/>
  <c r="AD109" i="2"/>
  <c r="AD153" i="2"/>
  <c r="AE373" i="2"/>
  <c r="AE190" i="2"/>
  <c r="AD91" i="2"/>
  <c r="AE249" i="2"/>
  <c r="AE158" i="2"/>
  <c r="AD441" i="2" l="1"/>
  <c r="AA442" i="2"/>
  <c r="AA328" i="2"/>
  <c r="AD327" i="2"/>
  <c r="AA268" i="2"/>
  <c r="AD267" i="2"/>
  <c r="AA234" i="2"/>
  <c r="AD233" i="2"/>
  <c r="AA210" i="2"/>
  <c r="AD210" i="2" s="1"/>
  <c r="AD209" i="2"/>
  <c r="AA281" i="2"/>
  <c r="AD280" i="2"/>
  <c r="AA254" i="2"/>
  <c r="AD253" i="2"/>
  <c r="AA220" i="2"/>
  <c r="AD219" i="2"/>
  <c r="AA200" i="2"/>
  <c r="AD200" i="2" s="1"/>
  <c r="AD199" i="2"/>
  <c r="AA135" i="2"/>
  <c r="AD134" i="2"/>
  <c r="AD480" i="2"/>
  <c r="AD520" i="2"/>
  <c r="AD350" i="2"/>
  <c r="AD523" i="2"/>
  <c r="AE489" i="2"/>
  <c r="AD402" i="2"/>
  <c r="AD540" i="2"/>
  <c r="AD367" i="2"/>
  <c r="AD391" i="2"/>
  <c r="AD392" i="2"/>
  <c r="AD183" i="2"/>
  <c r="AD62" i="2"/>
  <c r="AE191" i="2"/>
  <c r="AE159" i="2"/>
  <c r="AE251" i="2"/>
  <c r="AE250" i="2"/>
  <c r="AE374" i="2"/>
  <c r="AE375" i="2"/>
  <c r="AD92" i="2"/>
  <c r="AD154" i="2"/>
  <c r="AD110" i="2"/>
  <c r="AD442" i="2" l="1"/>
  <c r="AA443" i="2"/>
  <c r="AA221" i="2"/>
  <c r="AD220" i="2"/>
  <c r="AA255" i="2"/>
  <c r="AD254" i="2"/>
  <c r="AA282" i="2"/>
  <c r="AD281" i="2"/>
  <c r="AA235" i="2"/>
  <c r="AD234" i="2"/>
  <c r="AA269" i="2"/>
  <c r="AD268" i="2"/>
  <c r="AA329" i="2"/>
  <c r="AD328" i="2"/>
  <c r="AA136" i="2"/>
  <c r="AD135" i="2"/>
  <c r="AD351" i="2"/>
  <c r="AD524" i="2"/>
  <c r="AD527" i="2"/>
  <c r="AD481" i="2"/>
  <c r="AE491" i="2"/>
  <c r="KK6" i="33" s="1"/>
  <c r="AD403" i="2"/>
  <c r="AD368" i="2"/>
  <c r="AD541" i="2"/>
  <c r="AD184" i="2"/>
  <c r="AD64" i="2"/>
  <c r="AD63" i="2"/>
  <c r="AE192" i="2"/>
  <c r="AE193" i="2"/>
  <c r="AD155" i="2"/>
  <c r="AD93" i="2"/>
  <c r="AD112" i="2"/>
  <c r="AE160" i="2"/>
  <c r="AA446" i="2" l="1"/>
  <c r="AA447" i="2" s="1"/>
  <c r="AA448" i="2" s="1"/>
  <c r="AA444" i="2"/>
  <c r="AA330" i="2"/>
  <c r="AD329" i="2"/>
  <c r="AA270" i="2"/>
  <c r="AD269" i="2"/>
  <c r="AA236" i="2"/>
  <c r="AD235" i="2"/>
  <c r="AA283" i="2"/>
  <c r="AD282" i="2"/>
  <c r="AA256" i="2"/>
  <c r="AD255" i="2"/>
  <c r="AA222" i="2"/>
  <c r="AD221" i="2"/>
  <c r="AA137" i="2"/>
  <c r="AD136" i="2"/>
  <c r="AD532" i="2"/>
  <c r="AD536" i="2"/>
  <c r="AD528" i="2"/>
  <c r="AD352" i="2"/>
  <c r="AD482" i="2"/>
  <c r="AE492" i="2"/>
  <c r="KL6" i="33" s="1"/>
  <c r="AD369" i="2"/>
  <c r="AD543" i="2"/>
  <c r="AD542" i="2"/>
  <c r="AD404" i="2"/>
  <c r="AD556" i="2"/>
  <c r="AD555" i="2"/>
  <c r="AD185" i="2"/>
  <c r="AD113" i="2"/>
  <c r="AD156" i="2"/>
  <c r="AD94" i="2"/>
  <c r="AE161" i="2"/>
  <c r="AE162" i="2"/>
  <c r="AA445" i="2" l="1"/>
  <c r="AD445" i="2" s="1"/>
  <c r="AD444" i="2"/>
  <c r="AA223" i="2"/>
  <c r="AD222" i="2"/>
  <c r="AA257" i="2"/>
  <c r="AD256" i="2"/>
  <c r="AA284" i="2"/>
  <c r="AD283" i="2"/>
  <c r="AA237" i="2"/>
  <c r="AD236" i="2"/>
  <c r="AA271" i="2"/>
  <c r="AD271" i="2" s="1"/>
  <c r="AD270" i="2"/>
  <c r="AA331" i="2"/>
  <c r="AD330" i="2"/>
  <c r="AA138" i="2"/>
  <c r="AD137" i="2"/>
  <c r="AD533" i="2"/>
  <c r="AD537" i="2"/>
  <c r="AD353" i="2"/>
  <c r="AD483" i="2"/>
  <c r="AE493" i="2"/>
  <c r="AD405" i="2"/>
  <c r="AD443" i="2"/>
  <c r="AD370" i="2"/>
  <c r="AD187" i="2"/>
  <c r="AD186" i="2"/>
  <c r="AD157" i="2"/>
  <c r="AD115" i="2"/>
  <c r="AD114" i="2"/>
  <c r="AD95" i="2"/>
  <c r="AD96" i="2"/>
  <c r="AA332" i="2" l="1"/>
  <c r="AD331" i="2"/>
  <c r="AA238" i="2"/>
  <c r="AD237" i="2"/>
  <c r="AA285" i="2"/>
  <c r="AD284" i="2"/>
  <c r="AA258" i="2"/>
  <c r="AD258" i="2" s="1"/>
  <c r="AD257" i="2"/>
  <c r="AA224" i="2"/>
  <c r="AD224" i="2" s="1"/>
  <c r="AD223" i="2"/>
  <c r="AA139" i="2"/>
  <c r="AD138" i="2"/>
  <c r="AD484" i="2"/>
  <c r="AD485" i="2"/>
  <c r="AD354" i="2"/>
  <c r="AE504" i="2"/>
  <c r="AE494" i="2"/>
  <c r="AE521" i="2"/>
  <c r="AD406" i="2"/>
  <c r="AD446" i="2"/>
  <c r="AD371" i="2"/>
  <c r="AD188" i="2"/>
  <c r="AD158" i="2"/>
  <c r="AD159" i="2"/>
  <c r="AA286" i="2" l="1"/>
  <c r="AD285" i="2"/>
  <c r="AA239" i="2"/>
  <c r="AD238" i="2"/>
  <c r="AA333" i="2"/>
  <c r="AD332" i="2"/>
  <c r="AA140" i="2"/>
  <c r="AD140" i="2" s="1"/>
  <c r="AD139" i="2"/>
  <c r="AD355" i="2"/>
  <c r="AD486" i="2"/>
  <c r="AE505" i="2"/>
  <c r="AE506" i="2"/>
  <c r="AE496" i="2"/>
  <c r="AD373" i="2"/>
  <c r="AD372" i="2"/>
  <c r="AD448" i="2"/>
  <c r="AD447" i="2"/>
  <c r="AD407" i="2"/>
  <c r="AD189" i="2"/>
  <c r="AA334" i="2" l="1"/>
  <c r="AD333" i="2"/>
  <c r="AA240" i="2"/>
  <c r="AD239" i="2"/>
  <c r="AA287" i="2"/>
  <c r="AD286" i="2"/>
  <c r="AD488" i="2"/>
  <c r="AD490" i="2"/>
  <c r="AD356" i="2"/>
  <c r="AD357" i="2"/>
  <c r="AE532" i="2"/>
  <c r="MC6" i="33"/>
  <c r="AE508" i="2"/>
  <c r="AE498" i="2"/>
  <c r="AD409" i="2"/>
  <c r="AD408" i="2"/>
  <c r="AD190" i="2"/>
  <c r="AA241" i="2" l="1"/>
  <c r="AD240" i="2"/>
  <c r="AA335" i="2"/>
  <c r="AD334" i="2"/>
  <c r="AE533" i="2"/>
  <c r="AE499" i="2"/>
  <c r="AA336" i="2" l="1"/>
  <c r="AA338" i="2"/>
  <c r="AD335" i="2"/>
  <c r="AA242" i="2"/>
  <c r="AD241" i="2"/>
  <c r="AE500" i="2"/>
  <c r="AA243" i="2" l="1"/>
  <c r="AD242" i="2"/>
  <c r="AA339" i="2"/>
  <c r="AD338" i="2"/>
  <c r="AD336" i="2"/>
  <c r="AA337" i="2"/>
  <c r="AD337" i="2" s="1"/>
  <c r="AA340" i="2" l="1"/>
  <c r="AD339" i="2"/>
  <c r="AA244" i="2"/>
  <c r="AD244" i="2" s="1"/>
  <c r="AD243" i="2"/>
  <c r="AA341" i="2" l="1"/>
  <c r="AD341" i="2" s="1"/>
  <c r="AD340" i="2"/>
</calcChain>
</file>

<file path=xl/sharedStrings.xml><?xml version="1.0" encoding="utf-8"?>
<sst xmlns="http://schemas.openxmlformats.org/spreadsheetml/2006/main" count="1907" uniqueCount="765">
  <si>
    <t>Q1</t>
    <phoneticPr fontId="3"/>
  </si>
  <si>
    <t>Q6</t>
    <phoneticPr fontId="3"/>
  </si>
  <si>
    <t>Q5</t>
    <phoneticPr fontId="3"/>
  </si>
  <si>
    <t>Q7</t>
    <phoneticPr fontId="3"/>
  </si>
  <si>
    <t>Q10</t>
    <phoneticPr fontId="3"/>
  </si>
  <si>
    <t xml:space="preserve">増加
(1.3～1.5倍程度)
</t>
    <phoneticPr fontId="3"/>
  </si>
  <si>
    <t xml:space="preserve">少し増加
(1.1～1.2倍程度)
</t>
    <phoneticPr fontId="3"/>
  </si>
  <si>
    <t>変わらない</t>
    <phoneticPr fontId="3"/>
  </si>
  <si>
    <t>著しく増加
(2倍以上)</t>
    <phoneticPr fontId="3"/>
  </si>
  <si>
    <t>排出量の傾向（それぞれどれか一つを選択）</t>
    <phoneticPr fontId="3"/>
  </si>
  <si>
    <t>Q11</t>
    <phoneticPr fontId="3"/>
  </si>
  <si>
    <t>Q12</t>
    <phoneticPr fontId="3"/>
  </si>
  <si>
    <t>https://www.kankyo.metro.tokyo.lg.jp/climate/large_scale/trade/index.files/torihikinyuumon2022.pdf</t>
    <phoneticPr fontId="3"/>
  </si>
  <si>
    <t>Q13</t>
    <phoneticPr fontId="3"/>
  </si>
  <si>
    <t>クレジットの購入・販売時の取引価格を決定する際に重視する情報</t>
    <phoneticPr fontId="3"/>
  </si>
  <si>
    <t>回答は終了です。お疲れさまでした。</t>
    <rPh sb="0" eb="2">
      <t>カイトウ</t>
    </rPh>
    <rPh sb="3" eb="5">
      <t>シュウリョウ</t>
    </rPh>
    <rPh sb="9" eb="10">
      <t>ツカ</t>
    </rPh>
    <phoneticPr fontId="3"/>
  </si>
  <si>
    <t>Q14</t>
    <phoneticPr fontId="3"/>
  </si>
  <si>
    <t>Q15</t>
    <phoneticPr fontId="3"/>
  </si>
  <si>
    <t>Q16</t>
    <phoneticPr fontId="3"/>
  </si>
  <si>
    <t xml:space="preserve">1. 積極的に対象事業所に販売したい
</t>
    <phoneticPr fontId="3"/>
  </si>
  <si>
    <t>2. 積極的に仲介事業者に販売したい</t>
    <phoneticPr fontId="3"/>
  </si>
  <si>
    <t>3. 要請があれば販売したい</t>
    <phoneticPr fontId="3"/>
  </si>
  <si>
    <t>5. 要請があっても販売する意向はない</t>
    <phoneticPr fontId="3"/>
  </si>
  <si>
    <t>6. 無効化して、イベントやパンフレットの印刷等のオフセットをする</t>
    <phoneticPr fontId="3"/>
  </si>
  <si>
    <t>1. 他事業所から超過削減量を購入</t>
    <phoneticPr fontId="3"/>
  </si>
  <si>
    <t>4. 他事業所から都外クレジットを購入</t>
    <phoneticPr fontId="3"/>
  </si>
  <si>
    <t>5. 他事業所から埼玉連携クレジットを購入</t>
    <phoneticPr fontId="3"/>
  </si>
  <si>
    <t>4. 仲介事業者に相談し、仲介事業者からクレジットを確保する</t>
    <phoneticPr fontId="3"/>
  </si>
  <si>
    <t>5. 未定</t>
    <rPh sb="3" eb="5">
      <t>ミテイ</t>
    </rPh>
    <phoneticPr fontId="3"/>
  </si>
  <si>
    <t>3. グループ会社等他事業所に第三計画期間中に無償で移転する</t>
    <phoneticPr fontId="3"/>
  </si>
  <si>
    <t>5. 仲介事業者に第三計画期間中に超過削減量の一部または全量を積極的に販売したい</t>
    <phoneticPr fontId="3"/>
  </si>
  <si>
    <t>6. 要請があれば第三計画期間中に超過削減量の一部または全量を販売したい</t>
    <phoneticPr fontId="3"/>
  </si>
  <si>
    <t>7. 価格次第では第三計画期間中に販売しても良い</t>
    <rPh sb="3" eb="5">
      <t>カカク</t>
    </rPh>
    <rPh sb="5" eb="7">
      <t>シダイ</t>
    </rPh>
    <rPh sb="9" eb="11">
      <t>ダイサン</t>
    </rPh>
    <rPh sb="11" eb="13">
      <t>ケイカク</t>
    </rPh>
    <rPh sb="13" eb="15">
      <t>キカン</t>
    </rPh>
    <rPh sb="15" eb="16">
      <t>チュウ</t>
    </rPh>
    <rPh sb="17" eb="19">
      <t>ハンバイ</t>
    </rPh>
    <rPh sb="22" eb="23">
      <t>ヨ</t>
    </rPh>
    <phoneticPr fontId="3"/>
  </si>
  <si>
    <t>8. 第三計画期間中に無効化して、イベントやパンフレットの印刷等のオフセットをする</t>
    <phoneticPr fontId="3"/>
  </si>
  <si>
    <t>9. 未定・その他</t>
    <rPh sb="3" eb="5">
      <t>ミテイ</t>
    </rPh>
    <rPh sb="8" eb="9">
      <t>タ</t>
    </rPh>
    <phoneticPr fontId="3"/>
  </si>
  <si>
    <t>2. 自らの削減対策のほか、バンキングを活用して、達成できる</t>
    <phoneticPr fontId="3"/>
  </si>
  <si>
    <t>3. 自らの削減対策やバンキングの活用を主とするが、不足分は他者のクレジットを活用して達成する</t>
    <phoneticPr fontId="3"/>
  </si>
  <si>
    <t>4. 有効な自らの削減対策がないため、主に他者のクレジットを活用して達成する</t>
    <phoneticPr fontId="3"/>
  </si>
  <si>
    <t>1. 2021年度の排出量の傾向（2020年度比）</t>
    <phoneticPr fontId="3"/>
  </si>
  <si>
    <t>2. 2022年度上半期の排出量の傾向（2020年度比）</t>
    <phoneticPr fontId="3"/>
  </si>
  <si>
    <t xml:space="preserve">1. クレジットの価格が安いこと </t>
    <phoneticPr fontId="3"/>
  </si>
  <si>
    <t>4. 会計処理等手続きが容易であること</t>
    <rPh sb="3" eb="5">
      <t>カイケイ</t>
    </rPh>
    <rPh sb="5" eb="7">
      <t>ショリ</t>
    </rPh>
    <rPh sb="7" eb="8">
      <t>ナド</t>
    </rPh>
    <rPh sb="8" eb="10">
      <t>テツヅ</t>
    </rPh>
    <rPh sb="12" eb="14">
      <t>ヨウイ</t>
    </rPh>
    <phoneticPr fontId="3"/>
  </si>
  <si>
    <t>5. その他</t>
    <rPh sb="5" eb="6">
      <t>タ</t>
    </rPh>
    <phoneticPr fontId="3"/>
  </si>
  <si>
    <t>6. 別のIDで回答済み</t>
    <rPh sb="3" eb="4">
      <t>ベツ</t>
    </rPh>
    <rPh sb="8" eb="10">
      <t>カイトウ</t>
    </rPh>
    <rPh sb="10" eb="11">
      <t>ズ</t>
    </rPh>
    <phoneticPr fontId="3"/>
  </si>
  <si>
    <t>2. グリーンエネルギー証書など他の制度のクレジットの価格</t>
    <phoneticPr fontId="3"/>
  </si>
  <si>
    <t>4. その他</t>
    <rPh sb="5" eb="6">
      <t>タ</t>
    </rPh>
    <phoneticPr fontId="3"/>
  </si>
  <si>
    <t xml:space="preserve">1. 業務等で付き合いのある事業者に声をかける
</t>
    <phoneticPr fontId="3"/>
  </si>
  <si>
    <t>2. 同一法人やグループ企業など資本関係のある事業者に声をかける</t>
    <phoneticPr fontId="3"/>
  </si>
  <si>
    <t>3. 民間のクレジット仲介業者を利用する</t>
    <phoneticPr fontId="3"/>
  </si>
  <si>
    <t>4. グリーン電力証書の発行事業者を利用する</t>
    <phoneticPr fontId="3"/>
  </si>
  <si>
    <t>7. 上記以外の取引相手を見つけるための手段　</t>
    <phoneticPr fontId="3"/>
  </si>
  <si>
    <t>1. 無効化を申請したい</t>
    <phoneticPr fontId="3"/>
  </si>
  <si>
    <t>2. 社内で検討をしたことはあるが申請までは至っていない</t>
    <phoneticPr fontId="3"/>
  </si>
  <si>
    <t>3. 無効化を申請する予定はない</t>
    <phoneticPr fontId="3"/>
  </si>
  <si>
    <t>4. わからない</t>
    <phoneticPr fontId="3"/>
  </si>
  <si>
    <t>1. イベント（会議）のオフセット</t>
    <phoneticPr fontId="3"/>
  </si>
  <si>
    <t>2. 報告書等の印刷のオフセット</t>
    <phoneticPr fontId="3"/>
  </si>
  <si>
    <t>3. 製品等のオフセット</t>
    <phoneticPr fontId="3"/>
  </si>
  <si>
    <t>4. 無効化しても、使い道がない</t>
    <phoneticPr fontId="3"/>
  </si>
  <si>
    <t>8. その他</t>
    <rPh sb="5" eb="6">
      <t>タ</t>
    </rPh>
    <phoneticPr fontId="3"/>
  </si>
  <si>
    <t>Q17</t>
    <phoneticPr fontId="3"/>
  </si>
  <si>
    <t>Q18</t>
    <phoneticPr fontId="3"/>
  </si>
  <si>
    <t>7. その他</t>
    <rPh sb="5" eb="6">
      <t>タ</t>
    </rPh>
    <phoneticPr fontId="3"/>
  </si>
  <si>
    <t>クレジットの発行手続きとは、削減量口座簿にクレジット等の記録をするための申請書を東京都に提出すること等を指します。</t>
    <phoneticPr fontId="3"/>
  </si>
  <si>
    <t>振替手続きとは、クレジット等の量を一つの口座から別の口座に振り替えるための申請書を東京都に提出すること等を指します。</t>
    <phoneticPr fontId="3"/>
  </si>
  <si>
    <t xml:space="preserve">無効化手続きとは、クレジット等の量を口座から抹消し、都制度では利用できない状態にするための申請書を東京都に提出すること等を指します。
</t>
    <phoneticPr fontId="3"/>
  </si>
  <si>
    <t>クレジットの振替手続き（有償・無償）を行ったことがある方にお聞きします。いくらで何トン程度の取引をしましたか</t>
    <phoneticPr fontId="3"/>
  </si>
  <si>
    <t>（0円での移転を含む最大3回の取引内容を教えてください。）</t>
    <phoneticPr fontId="3"/>
  </si>
  <si>
    <t>Q19</t>
    <phoneticPr fontId="3"/>
  </si>
  <si>
    <t>1. 直近の取引【1回目】</t>
    <rPh sb="3" eb="5">
      <t>チョッキン</t>
    </rPh>
    <rPh sb="6" eb="8">
      <t>トリヒキ</t>
    </rPh>
    <rPh sb="10" eb="12">
      <t>カイメ</t>
    </rPh>
    <phoneticPr fontId="3"/>
  </si>
  <si>
    <t>2. 直近の取引【2回目】</t>
    <rPh sb="3" eb="5">
      <t>チョッキン</t>
    </rPh>
    <rPh sb="6" eb="8">
      <t>トリヒキ</t>
    </rPh>
    <rPh sb="10" eb="12">
      <t>カイメ</t>
    </rPh>
    <phoneticPr fontId="3"/>
  </si>
  <si>
    <t>3. 直近の取引【3回目】</t>
    <rPh sb="3" eb="5">
      <t>チョッキン</t>
    </rPh>
    <rPh sb="6" eb="8">
      <t>トリヒキ</t>
    </rPh>
    <rPh sb="10" eb="12">
      <t>カイメ</t>
    </rPh>
    <phoneticPr fontId="3"/>
  </si>
  <si>
    <t>Q20</t>
    <phoneticPr fontId="3"/>
  </si>
  <si>
    <t>1. 取引相手の探し方が分からない</t>
    <phoneticPr fontId="3"/>
  </si>
  <si>
    <t>2. 探してはいるが、取引相手が見つからない</t>
    <phoneticPr fontId="3"/>
  </si>
  <si>
    <t>3. 適正な取引価格が分からない</t>
    <phoneticPr fontId="3"/>
  </si>
  <si>
    <t>4. 契約書の作成や社内決裁等の手続の負担が大きい</t>
    <phoneticPr fontId="3"/>
  </si>
  <si>
    <t>6. 特に障害はない</t>
    <phoneticPr fontId="3"/>
  </si>
  <si>
    <t>Q21</t>
    <phoneticPr fontId="3"/>
  </si>
  <si>
    <t>2. 説明会やマッチングセミナーを対面/オンラインで開催してほしい</t>
    <phoneticPr fontId="3"/>
  </si>
  <si>
    <t>3. 説明会やマッチングセミナーにて、クレジットの購入・販売について、プレゼン（登壇）させてほしい</t>
    <phoneticPr fontId="3"/>
  </si>
  <si>
    <t>4. 東京都環境局のホームページ上に仲介業等、クレジットの購入・販売を取り扱う事業者を掲載してほしい</t>
    <phoneticPr fontId="3"/>
  </si>
  <si>
    <t>3か月に1回程度</t>
    <phoneticPr fontId="3"/>
  </si>
  <si>
    <t>半年に1回程度</t>
    <phoneticPr fontId="3"/>
  </si>
  <si>
    <t xml:space="preserve">1年に1回程度 
</t>
    <phoneticPr fontId="3"/>
  </si>
  <si>
    <t>1か月に1回以上</t>
    <phoneticPr fontId="3"/>
  </si>
  <si>
    <t xml:space="preserve">1年～3年に1回程度
</t>
    <rPh sb="1" eb="2">
      <t>ネン</t>
    </rPh>
    <phoneticPr fontId="3"/>
  </si>
  <si>
    <t>3年以上利用していない</t>
    <phoneticPr fontId="3"/>
  </si>
  <si>
    <t>1. 指定管理口座の口座名義人用ユーザID</t>
    <phoneticPr fontId="3"/>
  </si>
  <si>
    <t>ログイン頻度（それぞれどれか一つを選択）</t>
    <rPh sb="4" eb="6">
      <t>ヒンド</t>
    </rPh>
    <phoneticPr fontId="3"/>
  </si>
  <si>
    <t>2. 一般管理口座の口座名義人用ユーザID</t>
    <phoneticPr fontId="3"/>
  </si>
  <si>
    <t>3. 指定管理口座の連絡先担当者用ユーザID</t>
    <phoneticPr fontId="3"/>
  </si>
  <si>
    <t>4. 一般管理口座の連絡先担当者用ユーザID</t>
    <phoneticPr fontId="3"/>
  </si>
  <si>
    <t>5. 事業所連絡先担当者用ユーザID</t>
    <phoneticPr fontId="3"/>
  </si>
  <si>
    <t>当該IDを保有しているか
分からない</t>
    <rPh sb="0" eb="2">
      <t>トウガイ</t>
    </rPh>
    <rPh sb="5" eb="7">
      <t>ホユウ</t>
    </rPh>
    <rPh sb="13" eb="14">
      <t>ワ</t>
    </rPh>
    <phoneticPr fontId="3"/>
  </si>
  <si>
    <t>Q22</t>
    <phoneticPr fontId="3"/>
  </si>
  <si>
    <t>東京都が管理する「総量削減義務と排出量取引システム」にログインする頻度をID別で教えてください</t>
    <phoneticPr fontId="3"/>
  </si>
  <si>
    <t>東京都 総量削減義務と排出量取引システムの電子化等（手続きの簡素化の観点）に特に必要と思うものをお答えください</t>
    <phoneticPr fontId="3"/>
  </si>
  <si>
    <t>Q23</t>
    <phoneticPr fontId="3"/>
  </si>
  <si>
    <t>1. 各種紙申請に係る代表者印の省略</t>
    <phoneticPr fontId="3"/>
  </si>
  <si>
    <t>4. 東京都 総量削減義務と排出量取引システム上のメッセージ交換の利便性向上</t>
    <phoneticPr fontId="3"/>
  </si>
  <si>
    <t>6. その他</t>
    <rPh sb="5" eb="6">
      <t>タ</t>
    </rPh>
    <phoneticPr fontId="3"/>
  </si>
  <si>
    <t>5. クレジット販売希望事業者及びクレジット購入希望事業者の情報の充実
（現在のシステム上の「見積受付登録事業者照会」機能の充実）</t>
    <phoneticPr fontId="3"/>
  </si>
  <si>
    <t>位</t>
    <rPh sb="0" eb="1">
      <t>クライ</t>
    </rPh>
    <phoneticPr fontId="3"/>
  </si>
  <si>
    <t>1. 対面なら参加したい</t>
    <phoneticPr fontId="3"/>
  </si>
  <si>
    <t>2. オンラインなら参加したい</t>
    <phoneticPr fontId="3"/>
  </si>
  <si>
    <t>3. ホームページに資料や動画が掲載されていれば、対面やオンラインでの説明会は必要ない</t>
    <phoneticPr fontId="3"/>
  </si>
  <si>
    <t>4. 参加したことがない／参加は希望しない</t>
    <phoneticPr fontId="3"/>
  </si>
  <si>
    <t>【過去開催例】2019年度排出量取引説明会（新規担当者向け）</t>
    <phoneticPr fontId="3"/>
  </si>
  <si>
    <t>https://www.kankyo.metro.tokyo.lg.jp/climate/large_scale/meeting/r4/torihikiseminar.html</t>
    <phoneticPr fontId="3"/>
  </si>
  <si>
    <t>【過去開催例】東京都排出量取引セミナー＆マッチングフェア2019</t>
    <phoneticPr fontId="3"/>
  </si>
  <si>
    <t>https://www.kankyo.metro.tokyo.lg.jp/climate/large_scale/meeting/h31/20191031.html</t>
    <phoneticPr fontId="3"/>
  </si>
  <si>
    <t>Q27</t>
    <phoneticPr fontId="3"/>
  </si>
  <si>
    <t>Q24</t>
    <phoneticPr fontId="3"/>
  </si>
  <si>
    <t>1. 大変参考になっている</t>
    <phoneticPr fontId="3"/>
  </si>
  <si>
    <t>2. 参考になっている</t>
    <rPh sb="3" eb="5">
      <t>サンコウ</t>
    </rPh>
    <phoneticPr fontId="3"/>
  </si>
  <si>
    <t>3. 参考にならない</t>
    <rPh sb="3" eb="5">
      <t>サンコウ</t>
    </rPh>
    <phoneticPr fontId="3"/>
  </si>
  <si>
    <t>4. 受け取ったことがない</t>
    <rPh sb="3" eb="4">
      <t>ウ</t>
    </rPh>
    <rPh sb="5" eb="6">
      <t>ト</t>
    </rPh>
    <phoneticPr fontId="3"/>
  </si>
  <si>
    <t>Q28</t>
    <phoneticPr fontId="3"/>
  </si>
  <si>
    <t>Q29</t>
    <phoneticPr fontId="3"/>
  </si>
  <si>
    <t>5. 東京都の気候変動対策情報</t>
    <rPh sb="3" eb="5">
      <t>トウキョウ</t>
    </rPh>
    <phoneticPr fontId="3"/>
  </si>
  <si>
    <t>（例：2030年までに2000年比でカーボンハーフ（50%削減））</t>
  </si>
  <si>
    <t>1. 目標を持っている</t>
    <phoneticPr fontId="3"/>
  </si>
  <si>
    <t>2. 目標を今後策定する予定</t>
    <phoneticPr fontId="3"/>
  </si>
  <si>
    <t>3. 目標を持っていない</t>
    <phoneticPr fontId="3"/>
  </si>
  <si>
    <t>Q30</t>
    <phoneticPr fontId="3"/>
  </si>
  <si>
    <t>Q31</t>
    <phoneticPr fontId="3"/>
  </si>
  <si>
    <t>　　選択した項目について、目標年、基準年、
　　基準年比削減目標を答えてください</t>
    <rPh sb="2" eb="4">
      <t>センタク</t>
    </rPh>
    <rPh sb="6" eb="8">
      <t>コウモク</t>
    </rPh>
    <rPh sb="13" eb="16">
      <t>モクヒョウネン</t>
    </rPh>
    <rPh sb="17" eb="20">
      <t>キジュンネン</t>
    </rPh>
    <rPh sb="24" eb="28">
      <t>キジュンネンヒ</t>
    </rPh>
    <rPh sb="28" eb="30">
      <t>サクゲン</t>
    </rPh>
    <rPh sb="30" eb="32">
      <t>モクヒョウ</t>
    </rPh>
    <rPh sb="33" eb="34">
      <t>コタ</t>
    </rPh>
    <phoneticPr fontId="3"/>
  </si>
  <si>
    <t>2. Ｊクレジット（省エネ）</t>
    <rPh sb="10" eb="11">
      <t>ショウ</t>
    </rPh>
    <phoneticPr fontId="3"/>
  </si>
  <si>
    <t>3. Ｊクレジット（森林）</t>
    <rPh sb="10" eb="12">
      <t>シンリン</t>
    </rPh>
    <phoneticPr fontId="3"/>
  </si>
  <si>
    <t>Q32</t>
    <phoneticPr fontId="3"/>
  </si>
  <si>
    <t>1. 自ら入札に参加して購入</t>
    <phoneticPr fontId="3"/>
  </si>
  <si>
    <t>2. 仲介業者を通して購入</t>
    <phoneticPr fontId="3"/>
  </si>
  <si>
    <t>3. 売り出しクレジット一覧から販売者に直接交渉して購入</t>
    <phoneticPr fontId="3"/>
  </si>
  <si>
    <t>4. 電力メニューを通じて小売電気事業者から間接的に購入</t>
    <phoneticPr fontId="3"/>
  </si>
  <si>
    <t>Q33</t>
    <phoneticPr fontId="3"/>
  </si>
  <si>
    <t>1. Ｊクレジット（再エネ）</t>
    <phoneticPr fontId="3"/>
  </si>
  <si>
    <t>Q34</t>
    <phoneticPr fontId="3"/>
  </si>
  <si>
    <t>Q35</t>
    <phoneticPr fontId="3"/>
  </si>
  <si>
    <t>3. その他</t>
    <rPh sb="5" eb="6">
      <t>タ</t>
    </rPh>
    <phoneticPr fontId="3"/>
  </si>
  <si>
    <t>1. 自らオークションに参加して購入</t>
    <phoneticPr fontId="3"/>
  </si>
  <si>
    <t>2. 電力メニューを通じて小売電気事業者から間接的に購入</t>
    <phoneticPr fontId="3"/>
  </si>
  <si>
    <t>1. FIT非化石証書</t>
    <phoneticPr fontId="3"/>
  </si>
  <si>
    <t>2. 非FIT非化石証書（再エネ指定）</t>
    <phoneticPr fontId="3"/>
  </si>
  <si>
    <t>3. 非FIT非化石証書（再エネ指定なし）</t>
    <phoneticPr fontId="3"/>
  </si>
  <si>
    <t>Q38</t>
    <phoneticPr fontId="3"/>
  </si>
  <si>
    <t>Q37</t>
    <phoneticPr fontId="3"/>
  </si>
  <si>
    <t>Q36</t>
    <phoneticPr fontId="3"/>
  </si>
  <si>
    <t>Q39</t>
    <phoneticPr fontId="3"/>
  </si>
  <si>
    <t>1. 回答し、開示している</t>
    <phoneticPr fontId="3"/>
  </si>
  <si>
    <t>2. 回答しているが、開示していない</t>
    <phoneticPr fontId="3"/>
  </si>
  <si>
    <t>3. 回答していない</t>
    <rPh sb="3" eb="5">
      <t>カイトウ</t>
    </rPh>
    <phoneticPr fontId="3"/>
  </si>
  <si>
    <t>Q40</t>
    <phoneticPr fontId="3"/>
  </si>
  <si>
    <t>4. 他の情報開示にも活用できるため</t>
    <rPh sb="3" eb="4">
      <t>タ</t>
    </rPh>
    <rPh sb="5" eb="9">
      <t>ジョウホウカイジ</t>
    </rPh>
    <rPh sb="11" eb="13">
      <t>カツヨウ</t>
    </rPh>
    <phoneticPr fontId="3"/>
  </si>
  <si>
    <t>5. 取引先企業から要請があったため</t>
    <phoneticPr fontId="3"/>
  </si>
  <si>
    <t>3. 環境先進企業であることを投資家にアピールするため</t>
    <phoneticPr fontId="3"/>
  </si>
  <si>
    <t>2. グローバルな視点で自社の取組を把握するため</t>
    <phoneticPr fontId="3"/>
  </si>
  <si>
    <t>1. 自社の気候変動対策として取り組むべき分野等を把握するため</t>
    <phoneticPr fontId="3"/>
  </si>
  <si>
    <t>他の情報開示先：</t>
    <phoneticPr fontId="3"/>
  </si>
  <si>
    <t>Q41</t>
    <phoneticPr fontId="3"/>
  </si>
  <si>
    <t>最後に、本アンケート調査についてお尋ねします。</t>
    <phoneticPr fontId="3"/>
  </si>
  <si>
    <t>3. 紙アンケートが良い</t>
    <phoneticPr fontId="3"/>
  </si>
  <si>
    <t>Q42</t>
    <phoneticPr fontId="3"/>
  </si>
  <si>
    <t>Q43</t>
    <phoneticPr fontId="3"/>
  </si>
  <si>
    <r>
      <rPr>
        <b/>
        <sz val="10"/>
        <color theme="1"/>
        <rFont val="游ゴシック"/>
        <family val="3"/>
        <charset val="128"/>
        <scheme val="minor"/>
      </rPr>
      <t>【自由記入欄】</t>
    </r>
    <r>
      <rPr>
        <sz val="10"/>
        <color theme="1"/>
        <rFont val="游ゴシック"/>
        <family val="3"/>
        <charset val="128"/>
        <scheme val="minor"/>
      </rPr>
      <t xml:space="preserve">
</t>
    </r>
    <rPh sb="1" eb="6">
      <t>ジユウキニュウラン</t>
    </rPh>
    <phoneticPr fontId="3"/>
  </si>
  <si>
    <t>1. 総量削減義務の対象事業所である
（指定管理口座を保有している）　</t>
    <phoneticPr fontId="3"/>
  </si>
  <si>
    <t>自由</t>
    <rPh sb="0" eb="2">
      <t>ジユウ</t>
    </rPh>
    <phoneticPr fontId="3"/>
  </si>
  <si>
    <t>設問</t>
    <rPh sb="0" eb="2">
      <t>セツモン</t>
    </rPh>
    <phoneticPr fontId="3"/>
  </si>
  <si>
    <t>番号</t>
    <rPh sb="0" eb="2">
      <t>バンゴウ</t>
    </rPh>
    <phoneticPr fontId="3"/>
  </si>
  <si>
    <t>選択肢</t>
    <rPh sb="0" eb="3">
      <t>センタクシ</t>
    </rPh>
    <phoneticPr fontId="3"/>
  </si>
  <si>
    <t>回答</t>
    <rPh sb="0" eb="2">
      <t>カイトウ</t>
    </rPh>
    <phoneticPr fontId="3"/>
  </si>
  <si>
    <t>その他回答</t>
    <rPh sb="2" eb="5">
      <t>タカイトウ</t>
    </rPh>
    <phoneticPr fontId="3"/>
  </si>
  <si>
    <t>ソート</t>
    <phoneticPr fontId="3"/>
  </si>
  <si>
    <t>設問番号</t>
    <rPh sb="0" eb="4">
      <t>セツモンバンゴウ</t>
    </rPh>
    <phoneticPr fontId="3"/>
  </si>
  <si>
    <t>ここからは、排出量取引の経験についてお尋ねします。</t>
    <phoneticPr fontId="3"/>
  </si>
  <si>
    <t>毎月、東京都からニュースレター（電子メール）を配信していることについて（一つ選択してください。）</t>
  </si>
  <si>
    <t>（一つ選択してください。）</t>
  </si>
  <si>
    <t>取引を実施する際に何を重視しますか（一つ選択してください。）</t>
  </si>
  <si>
    <t>保有するクレジットの無効化への意向について教えてください（一つ選択してください。）</t>
  </si>
  <si>
    <t>Ｊクレジットの購入方法（予定を含む）について教えてください（一つ選択してください。）</t>
  </si>
  <si>
    <t>非化石証書の購入方法（予定を含む）について教えてください（一つ選択してください。）</t>
  </si>
  <si>
    <t>（当てはまるものすべて選択してください。）</t>
  </si>
  <si>
    <t>保有するクレジットの無効化を行う目的を教えてください（当てはまるものすべて選択してください。）</t>
  </si>
  <si>
    <t>ニュースレターで取り上げて欲しい内容（当てはまるものすべて選択してください。）</t>
  </si>
  <si>
    <t>CDP気候変動質問書に回答する理由について教えてください（当てはまるものすべて選択してください。）</t>
  </si>
  <si>
    <t>排出量取引を実施する際の障害（当てはまるものすべて選択してください。）　</t>
  </si>
  <si>
    <t>排出量取引の取引相手を見つけるために、東京都にどのような取組を期待しますか（当てはまるものすべて選択してください。）　</t>
  </si>
  <si>
    <t>Q1</t>
  </si>
  <si>
    <t>その他</t>
  </si>
  <si>
    <t>Q18</t>
  </si>
  <si>
    <t>クレジットの発行手続き※を行ったことがある</t>
  </si>
  <si>
    <t>クレジットの振替手続き※（有償）を行ったことがある</t>
  </si>
  <si>
    <t>クレジットの振替手続き※（無償）を行ったことがある</t>
  </si>
  <si>
    <t>無効化手続き※を行ったことがある</t>
  </si>
  <si>
    <t>Q19</t>
  </si>
  <si>
    <t>クレジットの振替手続き（有償・無償）を行ったことがある方にお聞きします。いくらで何トン程度の取引をしましたか</t>
  </si>
  <si>
    <t>直近の取引【1回目】</t>
  </si>
  <si>
    <t>直近の取引【2回目】</t>
  </si>
  <si>
    <t>直近の取引【3回目】</t>
  </si>
  <si>
    <t>Q20</t>
  </si>
  <si>
    <t>取引相手の探し方が分からない</t>
  </si>
  <si>
    <t>探してはいるが、取引相手が見つからない</t>
  </si>
  <si>
    <t>適正な取引価格が分からない</t>
  </si>
  <si>
    <t>契約書の作成や社内決裁等の手続の負担が大きい</t>
  </si>
  <si>
    <t>特に障害はない</t>
  </si>
  <si>
    <t>Q21</t>
  </si>
  <si>
    <t>説明会やマッチングセミナーを対面/オンラインで開催してほしい</t>
  </si>
  <si>
    <t>説明会やマッチングセミナーにて、クレジットの購入・販売について、プレゼン（登壇）させてほしい</t>
  </si>
  <si>
    <t>東京都環境局のホームページ上に仲介業等、クレジットの購入・販売を取り扱う事業者を掲載してほしい</t>
  </si>
  <si>
    <t>東京都 総量削減義務と排出量取引システムの電子化等（手続きの簡素化の観点）に特に必要と思うものをお答えください</t>
  </si>
  <si>
    <t>各種紙申請に係る代表者印の省略</t>
  </si>
  <si>
    <t>紙による申請の電子化※</t>
  </si>
  <si>
    <t>東京都 総量削減義務と排出量取引システム上のメッセージ交換の利便性向上</t>
  </si>
  <si>
    <t>クレジット販売希望事業者及びクレジット購入希望事業者の情報の充実
（現在のシステム上の「見積受付登録事業者照会」機能の充実）</t>
  </si>
  <si>
    <t>Q25</t>
  </si>
  <si>
    <t>Q26</t>
  </si>
  <si>
    <t>対面なら参加したい</t>
  </si>
  <si>
    <t>オンラインなら参加したい</t>
  </si>
  <si>
    <t>ホームページに資料や動画が掲載されていれば、対面やオンラインでの説明会は必要ない</t>
  </si>
  <si>
    <t>参加したことがない／参加は希望しない</t>
  </si>
  <si>
    <t>Q28</t>
  </si>
  <si>
    <t>大変参考になっている</t>
  </si>
  <si>
    <t>参考になっている</t>
  </si>
  <si>
    <t>参考にならない</t>
  </si>
  <si>
    <t>受け取ったことがない</t>
  </si>
  <si>
    <t>Q29</t>
  </si>
  <si>
    <t>取引価格に関すること</t>
  </si>
  <si>
    <t>取引実績等件数</t>
  </si>
  <si>
    <t>東京都の気候変動対策情報</t>
  </si>
  <si>
    <t>Q42</t>
  </si>
  <si>
    <t>紙アンケートが良い</t>
  </si>
  <si>
    <t>Q5</t>
  </si>
  <si>
    <t>自らの削減対策のほか、バンキングを活用して、達成できる</t>
  </si>
  <si>
    <t>自らの削減対策やバンキングの活用を主とするが、不足分は他者のクレジットを活用して達成する</t>
  </si>
  <si>
    <t>有効な自らの削減対策がないため、主に他者のクレジットを活用して達成する</t>
  </si>
  <si>
    <t>Q6</t>
  </si>
  <si>
    <t>グループ会社等他事業所に第三計画期間中に無償で移転する</t>
  </si>
  <si>
    <t>他対象事業所に第三計画期間中に超過削減量の一部または全量を積極的に販売したい</t>
  </si>
  <si>
    <t>仲介事業者に第三計画期間中に超過削減量の一部または全量を積極的に販売したい</t>
  </si>
  <si>
    <t>要請があれば第三計画期間中に超過削減量の一部または全量を販売したい</t>
  </si>
  <si>
    <t>第三計画期間中に無効化して、イベントやパンフレットの印刷等のオフセットをする</t>
  </si>
  <si>
    <t>未定・その他</t>
  </si>
  <si>
    <t>Q7</t>
  </si>
  <si>
    <t>仲介事業者に相談し、仲介事業者からクレジットを確保する</t>
  </si>
  <si>
    <t>未定</t>
  </si>
  <si>
    <t>Q8</t>
  </si>
  <si>
    <t>他事業所から超過削減量を購入</t>
  </si>
  <si>
    <t>他事業所から再エネクレジットを購入</t>
  </si>
  <si>
    <t>他事業所から中小クレジットを購入</t>
  </si>
  <si>
    <t>他事業所から都外クレジットを購入</t>
  </si>
  <si>
    <t>他事業所から埼玉連携クレジットを購入</t>
  </si>
  <si>
    <t>再エネクレジット発行のためにグリーン電力証書を購入</t>
  </si>
  <si>
    <t xml:space="preserve">積極的に対象事業所に販売したい
</t>
  </si>
  <si>
    <t>積極的に仲介事業者に販売したい</t>
  </si>
  <si>
    <t>要請があれば販売したい</t>
  </si>
  <si>
    <t>無効化して、イベントやパンフレットの印刷等のオフセットをする</t>
  </si>
  <si>
    <t>販売するクレジットがない</t>
  </si>
  <si>
    <t>Q10</t>
  </si>
  <si>
    <t>当該事業所で第二計画期間に生じたクレジット（有効期限は第三計画期間末まで）の販売時期</t>
  </si>
  <si>
    <t>Q12</t>
  </si>
  <si>
    <t xml:space="preserve">クレジットの価格が安いこと </t>
  </si>
  <si>
    <t>クレジットの種類※</t>
  </si>
  <si>
    <t>会計処理等手続きが容易であること</t>
  </si>
  <si>
    <t>別のIDで回答済み</t>
  </si>
  <si>
    <t>Q13</t>
  </si>
  <si>
    <t>クレジットの購入・販売時の取引価格を決定する際に重視する情報</t>
  </si>
  <si>
    <t>グリーンエネルギー証書など他の制度のクレジットの価格</t>
  </si>
  <si>
    <t>Q14</t>
  </si>
  <si>
    <t xml:space="preserve">業務等で付き合いのある事業者に声をかける
</t>
  </si>
  <si>
    <t>同一法人やグループ企業など資本関係のある事業者に声をかける</t>
  </si>
  <si>
    <t>民間のクレジット仲介業者を利用する</t>
  </si>
  <si>
    <t>グリーン電力証書の発行事業者を利用する</t>
  </si>
  <si>
    <t>総量削減義務と排出量取引システム※の見積受付登録事業者照会を活用する</t>
  </si>
  <si>
    <t>公開情報ページ※に掲載されている指定（特定）地球温暖化対策事業所及び口座開設者の情報を活用する</t>
  </si>
  <si>
    <t>上記以外の取引相手を見つけるための手段　</t>
  </si>
  <si>
    <t>Q15</t>
  </si>
  <si>
    <t>無効化を申請したい</t>
  </si>
  <si>
    <t>社内で検討をしたことはあるが申請までは至っていない</t>
  </si>
  <si>
    <t>無効化を申請する予定はない</t>
  </si>
  <si>
    <t>わからない</t>
  </si>
  <si>
    <t>Q16</t>
  </si>
  <si>
    <t>イベント（会議）のオフセット</t>
  </si>
  <si>
    <t>報告書等の印刷のオフセット</t>
  </si>
  <si>
    <t>製品等のオフセット</t>
  </si>
  <si>
    <t>Q17</t>
  </si>
  <si>
    <t>保有するクレジットの無効化申請を希望しない理由を教えてください</t>
  </si>
  <si>
    <t>無効化しても、使い道がない</t>
  </si>
  <si>
    <t>申請の手続がわからない</t>
  </si>
  <si>
    <t>そもそも無効化がどのような制度かわからない</t>
  </si>
  <si>
    <t>Q30</t>
  </si>
  <si>
    <t>目標を持っている</t>
  </si>
  <si>
    <t>目標を今後策定する予定</t>
  </si>
  <si>
    <t>目標を持っていない</t>
  </si>
  <si>
    <t>Q31</t>
  </si>
  <si>
    <t>Q32</t>
  </si>
  <si>
    <t>JCM</t>
  </si>
  <si>
    <t>非化石証書（FIT非化石証書、非FIT非化石証書（再エネ指定あり・なし））</t>
  </si>
  <si>
    <t>グリーン電力証書／グリーン熱証書</t>
  </si>
  <si>
    <t>民間セクターが運営するオフセットクレジット（VCS、Gold Standard等）</t>
  </si>
  <si>
    <t>Q33</t>
  </si>
  <si>
    <t>電力メニューを通じて小売電気事業者から間接的に購入</t>
  </si>
  <si>
    <t>自らオークションに参加して購入</t>
  </si>
  <si>
    <t>回答し、開示している</t>
  </si>
  <si>
    <t>回答しているが、開示していない</t>
  </si>
  <si>
    <t>回答していない</t>
  </si>
  <si>
    <t>自社の気候変動対策として取り組むべき分野等を把握するため</t>
  </si>
  <si>
    <t>グローバルな視点で自社の取組を把握するため</t>
  </si>
  <si>
    <t>環境先進企業であることを投資家にアピールするため</t>
  </si>
  <si>
    <t>取引先企業から要請があったため</t>
  </si>
  <si>
    <t>東京都が管理する「総量削減義務と排出量取引システム」にログインする頻度をID別で教えてください</t>
  </si>
  <si>
    <t>Q27</t>
  </si>
  <si>
    <t>説明会へのご意見や取り上げてほしい内容をご記入ください（自由回答）</t>
  </si>
  <si>
    <t>Q43</t>
  </si>
  <si>
    <t>排出量取引に関する要望（自由回答）</t>
  </si>
  <si>
    <t>Q11</t>
  </si>
  <si>
    <t>当該事業所の2021年度・2022年度（上半期）の温室効果ガス排出量の増減の傾向（2020年度比）</t>
  </si>
  <si>
    <t>Q34</t>
  </si>
  <si>
    <t>自由</t>
    <rPh sb="0" eb="2">
      <t>ジユウ</t>
    </rPh>
    <phoneticPr fontId="3"/>
  </si>
  <si>
    <t>アンケート開始にあたっての注意事項：</t>
    <rPh sb="13" eb="17">
      <t>チュウイジコウ</t>
    </rPh>
    <phoneticPr fontId="3"/>
  </si>
  <si>
    <t>1. 今年度（2022年度）中に販売したい</t>
    <phoneticPr fontId="3"/>
  </si>
  <si>
    <t>3. 第三計画期間の実績確定後、整理期間中（2025年4月～2026年9月末）に販売したい</t>
    <phoneticPr fontId="3"/>
  </si>
  <si>
    <t>4. 未定</t>
    <rPh sb="3" eb="5">
      <t>ミテイ</t>
    </rPh>
    <phoneticPr fontId="3"/>
  </si>
  <si>
    <r>
      <t xml:space="preserve">3. </t>
    </r>
    <r>
      <rPr>
        <sz val="10"/>
        <rFont val="游ゴシック"/>
        <family val="3"/>
        <charset val="128"/>
        <scheme val="minor"/>
      </rPr>
      <t>仲介事業者から入手する取引価格の情報</t>
    </r>
    <phoneticPr fontId="3"/>
  </si>
  <si>
    <t>https://www.kankyo.metro.tokyo.lg.jp/climate/large_scale/meeting/h31/torihiki.html</t>
    <phoneticPr fontId="3"/>
  </si>
  <si>
    <t>今年度（2022年度）中に販売したい</t>
  </si>
  <si>
    <t>第三計画期間の実績確定後、整理期間中（2025年4月～2026年9月末）に販売したい</t>
  </si>
  <si>
    <t>仲介事業者から入手する取引価格の情報</t>
  </si>
  <si>
    <t>東京都の温室効果ガス排出総量削減義務の対象事業所の皆様にお尋ねします。</t>
    <rPh sb="16" eb="18">
      <t>ギム</t>
    </rPh>
    <phoneticPr fontId="3"/>
  </si>
  <si>
    <t>3. 東京都 総量削減義務と排出量取引システム上の連絡先担当者の変更を自らシステム上で変更できる機能
（現在は電子メールによるご連絡を受けてからの変更）</t>
    <phoneticPr fontId="3"/>
  </si>
  <si>
    <t>4. WordやExcel様式でのアンケートを電子メールで回答する方が良い</t>
    <rPh sb="13" eb="15">
      <t>ヨウシキ</t>
    </rPh>
    <rPh sb="23" eb="25">
      <t>デンシ</t>
    </rPh>
    <phoneticPr fontId="3"/>
  </si>
  <si>
    <t>■指定番号</t>
    <rPh sb="1" eb="3">
      <t>シテイ</t>
    </rPh>
    <rPh sb="3" eb="5">
      <t>バンゴウ</t>
    </rPh>
    <phoneticPr fontId="3"/>
  </si>
  <si>
    <r>
      <t>希望価格（円/t-CO</t>
    </r>
    <r>
      <rPr>
        <b/>
        <vertAlign val="subscript"/>
        <sz val="10.5"/>
        <rFont val="游ゴシック"/>
        <family val="3"/>
        <charset val="128"/>
        <scheme val="minor"/>
      </rPr>
      <t>2</t>
    </r>
    <r>
      <rPr>
        <b/>
        <sz val="10.5"/>
        <rFont val="游ゴシック"/>
        <family val="3"/>
        <charset val="128"/>
        <scheme val="minor"/>
      </rPr>
      <t>）（※0円も可）</t>
    </r>
    <rPh sb="5" eb="6">
      <t>エン</t>
    </rPh>
    <phoneticPr fontId="3"/>
  </si>
  <si>
    <r>
      <t>クレジットの量
（t-CO</t>
    </r>
    <r>
      <rPr>
        <b/>
        <vertAlign val="subscript"/>
        <sz val="10.5"/>
        <color theme="1"/>
        <rFont val="游ゴシック"/>
        <family val="3"/>
        <charset val="128"/>
        <scheme val="minor"/>
      </rPr>
      <t>2</t>
    </r>
    <r>
      <rPr>
        <b/>
        <sz val="10.5"/>
        <color theme="1"/>
        <rFont val="游ゴシック"/>
        <family val="3"/>
        <charset val="128"/>
        <scheme val="minor"/>
      </rPr>
      <t>）</t>
    </r>
    <rPh sb="6" eb="7">
      <t>リョウ</t>
    </rPh>
    <phoneticPr fontId="3"/>
  </si>
  <si>
    <r>
      <t>2. グループ会社等他事業所のクレジットを</t>
    </r>
    <r>
      <rPr>
        <u val="double"/>
        <sz val="10"/>
        <rFont val="游ゴシック"/>
        <family val="3"/>
        <charset val="128"/>
        <scheme val="minor"/>
      </rPr>
      <t>有償で</t>
    </r>
    <r>
      <rPr>
        <sz val="10"/>
        <rFont val="游ゴシック"/>
        <family val="3"/>
        <charset val="128"/>
        <scheme val="minor"/>
      </rPr>
      <t>移転し、確保する</t>
    </r>
    <rPh sb="21" eb="23">
      <t>ユウショウ</t>
    </rPh>
    <phoneticPr fontId="3"/>
  </si>
  <si>
    <t>3. クレジットを販売している対象事業所を探して、相対取引をして、確保する</t>
    <phoneticPr fontId="3"/>
  </si>
  <si>
    <r>
      <t>4. 価格次第では</t>
    </r>
    <r>
      <rPr>
        <sz val="10"/>
        <color theme="1"/>
        <rFont val="游ゴシック"/>
        <family val="2"/>
        <charset val="128"/>
        <scheme val="minor"/>
      </rPr>
      <t>販売しても良い</t>
    </r>
    <rPh sb="3" eb="5">
      <t>カカク</t>
    </rPh>
    <rPh sb="5" eb="7">
      <t>シダイ</t>
    </rPh>
    <rPh sb="9" eb="11">
      <t>ハンバイ</t>
    </rPh>
    <rPh sb="14" eb="15">
      <t>ヨ</t>
    </rPh>
    <phoneticPr fontId="3"/>
  </si>
  <si>
    <t>希望価格：</t>
    <rPh sb="0" eb="4">
      <t>キボウカカク</t>
    </rPh>
    <phoneticPr fontId="3"/>
  </si>
  <si>
    <t>理由：</t>
    <rPh sb="0" eb="2">
      <t>リユウ</t>
    </rPh>
    <phoneticPr fontId="3"/>
  </si>
  <si>
    <t>2. 第三計画期間の整理期間前まで（2025年3月末まで）に販売したい</t>
    <phoneticPr fontId="3"/>
  </si>
  <si>
    <r>
      <t>（それぞれ一つ</t>
    </r>
    <r>
      <rPr>
        <b/>
        <sz val="11"/>
        <color theme="1"/>
        <rFont val="游ゴシック"/>
        <family val="3"/>
        <charset val="128"/>
        <scheme val="minor"/>
      </rPr>
      <t>○をつけてください。）（新型コロナウイルスの影響等も加味して回答ください）</t>
    </r>
    <phoneticPr fontId="3"/>
  </si>
  <si>
    <t>回答済みの指定番号：</t>
    <phoneticPr fontId="3"/>
  </si>
  <si>
    <t xml:space="preserve">1. 東京都が公表するクレジットの査定価格や申告価格
</t>
    <rPh sb="22" eb="24">
      <t>シンコク</t>
    </rPh>
    <rPh sb="24" eb="26">
      <t>カカク</t>
    </rPh>
    <phoneticPr fontId="3"/>
  </si>
  <si>
    <r>
      <t>取引価格（円/t-CO</t>
    </r>
    <r>
      <rPr>
        <b/>
        <vertAlign val="subscript"/>
        <sz val="10.5"/>
        <rFont val="游ゴシック"/>
        <family val="3"/>
        <charset val="128"/>
        <scheme val="minor"/>
      </rPr>
      <t>2</t>
    </r>
    <r>
      <rPr>
        <b/>
        <sz val="10.5"/>
        <rFont val="游ゴシック"/>
        <family val="3"/>
        <charset val="128"/>
        <scheme val="minor"/>
      </rPr>
      <t>）（※0円も可）</t>
    </r>
    <rPh sb="0" eb="2">
      <t>トリヒキ</t>
    </rPh>
    <rPh sb="5" eb="6">
      <t>エン</t>
    </rPh>
    <phoneticPr fontId="3"/>
  </si>
  <si>
    <t>5. 一般管理口座を開設しているが、排出量取引の手続きを行ったことはない</t>
    <rPh sb="28" eb="29">
      <t>オコナ</t>
    </rPh>
    <phoneticPr fontId="3"/>
  </si>
  <si>
    <t>ご記入いただいた指定番号の事業所についてお答えください。</t>
    <phoneticPr fontId="3"/>
  </si>
  <si>
    <t>■事業所名</t>
    <rPh sb="1" eb="5">
      <t>ジギョウショメイ</t>
    </rPh>
    <phoneticPr fontId="3"/>
  </si>
  <si>
    <t>一般管理口座を開設しているが、排出量取引の手続きを行ったことはない</t>
  </si>
  <si>
    <t>見積受付登録事業者照会の登録者の増加を促してほしい</t>
  </si>
  <si>
    <t>東京都 総量削減義務と排出量取引システム上の連絡先担当者の変更を自らシステム上で変更できる機能
（現在は電子メールによるご連絡を受けてからの変更）</t>
  </si>
  <si>
    <t>WordやExcel様式でのアンケートを電子メールで回答する方が良い</t>
  </si>
  <si>
    <t>自らの削減対策のみで、バンキング※を活用せずに、十分に達成できる</t>
  </si>
  <si>
    <t xml:space="preserve">次期第四計画期間に全量バンキングし、第四計画期間の義務履行に使用
</t>
  </si>
  <si>
    <t>次期第四計画期間に一部バンキングし、第四計画期間の義務履行に使用</t>
  </si>
  <si>
    <t>グループ会社等他事業所のクレジットを無償で移転※し、確保する</t>
  </si>
  <si>
    <t>グループ会社等他事業所のクレジットを有償で移転し、確保する</t>
  </si>
  <si>
    <t>クレジットを販売している対象事業所を探して、相対取引をして、確保する</t>
  </si>
  <si>
    <t>第三計画期間の整理期間前まで（2025年3月末まで）に販売したい</t>
  </si>
  <si>
    <t>グループ企業内等で無償又は安価に調達できること</t>
  </si>
  <si>
    <t xml:space="preserve">東京都が公表するクレジットの査定価格や申告価格
</t>
  </si>
  <si>
    <t>1. オンライン形式のアンケートが良い</t>
    <phoneticPr fontId="3"/>
  </si>
  <si>
    <t>2. 紙でもオンライン形式でもどちらでもよい</t>
    <rPh sb="11" eb="13">
      <t>ケイシキ</t>
    </rPh>
    <phoneticPr fontId="3"/>
  </si>
  <si>
    <r>
      <t>円/t-CO</t>
    </r>
    <r>
      <rPr>
        <b/>
        <vertAlign val="subscript"/>
        <sz val="10"/>
        <color theme="1"/>
        <rFont val="游ゴシック"/>
        <family val="3"/>
        <charset val="128"/>
        <scheme val="minor"/>
      </rPr>
      <t>2</t>
    </r>
    <rPh sb="0" eb="1">
      <t>エン</t>
    </rPh>
    <phoneticPr fontId="3"/>
  </si>
  <si>
    <t>番号</t>
  </si>
  <si>
    <t>所名</t>
  </si>
  <si>
    <t>オンライン形式のアンケートが良い</t>
  </si>
  <si>
    <t>紙でもオンライン形式でもどちらでもよい</t>
  </si>
  <si>
    <t>その他(文字)</t>
    <rPh sb="4" eb="6">
      <t>モジ</t>
    </rPh>
    <phoneticPr fontId="3"/>
  </si>
  <si>
    <t>直近の取引【1回目】(量)</t>
    <rPh sb="11" eb="12">
      <t>リョウ</t>
    </rPh>
    <phoneticPr fontId="3"/>
  </si>
  <si>
    <t>直近の取引【1回目】(価格)</t>
    <rPh sb="11" eb="13">
      <t>カカク</t>
    </rPh>
    <phoneticPr fontId="3"/>
  </si>
  <si>
    <t>直近の取引【2回目】(量)</t>
    <rPh sb="11" eb="12">
      <t>リョウ</t>
    </rPh>
    <phoneticPr fontId="3"/>
  </si>
  <si>
    <t>直近の取引【2回目】(価格)</t>
    <rPh sb="11" eb="13">
      <t>カカク</t>
    </rPh>
    <phoneticPr fontId="3"/>
  </si>
  <si>
    <t>直近の取引【3回目】(量)</t>
    <rPh sb="11" eb="12">
      <t>リョウ</t>
    </rPh>
    <phoneticPr fontId="3"/>
  </si>
  <si>
    <t>直近の取引【3回目】(価格)</t>
    <rPh sb="11" eb="13">
      <t>カカク</t>
    </rPh>
    <phoneticPr fontId="3"/>
  </si>
  <si>
    <t>選択肢</t>
    <rPh sb="0" eb="3">
      <t>センタクシ</t>
    </rPh>
    <phoneticPr fontId="3"/>
  </si>
  <si>
    <t>その他(文字)</t>
    <rPh sb="2" eb="3">
      <t>タ</t>
    </rPh>
    <rPh sb="4" eb="6">
      <t>モジ</t>
    </rPh>
    <phoneticPr fontId="3"/>
  </si>
  <si>
    <t>未定・その他(文字)</t>
    <rPh sb="0" eb="2">
      <t>ミテイ</t>
    </rPh>
    <rPh sb="5" eb="6">
      <t>タ</t>
    </rPh>
    <rPh sb="7" eb="9">
      <t>モジ</t>
    </rPh>
    <phoneticPr fontId="3"/>
  </si>
  <si>
    <t>指定番号</t>
    <rPh sb="0" eb="4">
      <t>シテイバンゴウ</t>
    </rPh>
    <phoneticPr fontId="3"/>
  </si>
  <si>
    <t>クレジットの販売先または購入先の見つけ方（当てはまるものすべて選択してください。）</t>
    <phoneticPr fontId="3"/>
  </si>
  <si>
    <t>内容：</t>
    <rPh sb="0" eb="2">
      <t>ナイヨウ</t>
    </rPh>
    <phoneticPr fontId="3"/>
  </si>
  <si>
    <t>内容</t>
    <rPh sb="0" eb="2">
      <t>ナイヨウ</t>
    </rPh>
    <phoneticPr fontId="3"/>
  </si>
  <si>
    <t>量</t>
    <rPh sb="0" eb="1">
      <t>リョウ</t>
    </rPh>
    <phoneticPr fontId="3"/>
  </si>
  <si>
    <t>価格</t>
    <rPh sb="0" eb="2">
      <t>カカク</t>
    </rPh>
    <phoneticPr fontId="3"/>
  </si>
  <si>
    <t>みずほリサーチ&amp;テクノロジーズ株式会社　サステナビリティコンサルティング第１部　地球環境チーム（担当：金池、松本、元木）</t>
    <rPh sb="48" eb="50">
      <t>タントウ</t>
    </rPh>
    <rPh sb="51" eb="53">
      <t>カナイケ</t>
    </rPh>
    <rPh sb="54" eb="56">
      <t>マツモト</t>
    </rPh>
    <rPh sb="57" eb="59">
      <t>モトキ</t>
    </rPh>
    <phoneticPr fontId="3"/>
  </si>
  <si>
    <t>東京都排出量取引制度アンケート調査事務局：</t>
    <phoneticPr fontId="3"/>
  </si>
  <si>
    <t>tmg_torihiki_survey@mizuho-rt.co.jp</t>
  </si>
  <si>
    <t>03-5281-5287（受付時間：平日 10:00-17:00）</t>
    <phoneticPr fontId="3"/>
  </si>
  <si>
    <t>メール</t>
    <phoneticPr fontId="3"/>
  </si>
  <si>
    <t>電話</t>
    <rPh sb="0" eb="2">
      <t>デンワ</t>
    </rPh>
    <phoneticPr fontId="3"/>
  </si>
  <si>
    <t>本アンケートは、東京都の「大規模事業所に対する温室効果ガス排出総量削減義務と排出量取引制度（以下、本制度）」における排出量取引制度の運用及び今後の制度改正の参考とすることを目的としています。
排出量取引への取組状況や今後の予定などのアンケートの集計結果は、東京都排出量取引セミナー（2022年12月開催予定）において公表予定です。
なお、回答者個々の回答内容が公表されることはありませんのでご安心ください。</t>
    <phoneticPr fontId="3"/>
  </si>
  <si>
    <t>貴社・貴団体の指定管理口座番号（指定番号）（例：130-100-xxxx-0のxxxx[4桁の数字]）と事業所名をご記入ください</t>
    <rPh sb="3" eb="4">
      <t>キ</t>
    </rPh>
    <rPh sb="4" eb="6">
      <t>ダンタイ</t>
    </rPh>
    <rPh sb="7" eb="11">
      <t>シテイカンリ</t>
    </rPh>
    <rPh sb="11" eb="13">
      <t>コウザ</t>
    </rPh>
    <rPh sb="13" eb="15">
      <t>バンゴウ</t>
    </rPh>
    <rPh sb="16" eb="18">
      <t>シテイ</t>
    </rPh>
    <rPh sb="18" eb="20">
      <t>バンゴウ</t>
    </rPh>
    <rPh sb="22" eb="23">
      <t>レイ</t>
    </rPh>
    <rPh sb="45" eb="46">
      <t>ケタ</t>
    </rPh>
    <rPh sb="47" eb="49">
      <t>スウジ</t>
    </rPh>
    <phoneticPr fontId="3"/>
  </si>
  <si>
    <t>https://www9.kankyo.metro.tokyo.lg.jp/CapAndTrade/tradingaccount/auth/TpPage</t>
    <phoneticPr fontId="3"/>
  </si>
  <si>
    <t>本年度（2022年度）は、第三計画期間（2020年度~2024年度末）の3年度目です。第三計画期間の義務履行期限は、計画期間終了から1年6か月後の2026年9月末の予定です。計画期間終了後の1年6か月を「整理期間」と呼んでいます。</t>
    <phoneticPr fontId="3"/>
  </si>
  <si>
    <t>移転とは、ある管理口座に記録されている各種クレジットを減少させ、他の管理口座において各種クレジットの増加を記録することです。（例：A一般管理口座の超過削減量100t（全保有量）をB一般管理口座に移転する。すると、A一般管理口座の保有超過削減量は100t減少し保有量は0tとなる。B一般管理口座の超過削減量は100t増加する。）</t>
    <phoneticPr fontId="3"/>
  </si>
  <si>
    <t>2020年度と比較して少し減少
(0.9～0.8倍程度)</t>
    <phoneticPr fontId="3"/>
  </si>
  <si>
    <t>2020年度と比較して減少
(0.7倍以下)</t>
    <rPh sb="19" eb="21">
      <t>イカ</t>
    </rPh>
    <phoneticPr fontId="3"/>
  </si>
  <si>
    <t>公開情報ページとは、指定（特定）地球温暖化対策事業所及び口座開設者の情報を公開するページです。</t>
    <phoneticPr fontId="3"/>
  </si>
  <si>
    <t>https://www9.kankyo.metro.tokyo.lg.jp/koukai/koukai.html</t>
    <phoneticPr fontId="3"/>
  </si>
  <si>
    <t>「総量削減義務と排出量取引システム」とは東京都が実施する本制度において、事業所ごとの削減義務履行状況の確認やクレジット等の管理等を行うシステムのことです。</t>
    <phoneticPr fontId="3"/>
  </si>
  <si>
    <t>保有するクレジットの無効化申請を予定しない、または検討したものの申請に至らない理由を教えてください</t>
    <phoneticPr fontId="3"/>
  </si>
  <si>
    <t>Q24</t>
  </si>
  <si>
    <t>貴社・貴団体はCDP気候変動質問書に回答していますか（一つ選択してください。）</t>
    <rPh sb="3" eb="4">
      <t>キ</t>
    </rPh>
    <rPh sb="4" eb="6">
      <t>ダンタイ</t>
    </rPh>
    <phoneticPr fontId="3"/>
  </si>
  <si>
    <t>1. ある</t>
    <phoneticPr fontId="3"/>
  </si>
  <si>
    <t>2. ない</t>
    <phoneticPr fontId="3"/>
  </si>
  <si>
    <t>https://www.kankyo.metro.tokyo.lg.jp/climate/large_scale/trade/index.files/torihikinyuumon2022.pdf</t>
    <phoneticPr fontId="3"/>
  </si>
  <si>
    <t xml:space="preserve">システムログインURL
</t>
    <phoneticPr fontId="3"/>
  </si>
  <si>
    <t>詳細なシステム全体の説明は以下のホームページ75ページ以降をご参照ください。IDについては84ページに記載しています。</t>
    <phoneticPr fontId="3"/>
  </si>
  <si>
    <t>1. 申請書データを電子メールで東京都に提出</t>
    <phoneticPr fontId="3"/>
  </si>
  <si>
    <t>2. 申請書データを「総量削減義務と排出量取引システム」を介して東京都に提出（システム上でアップロード）</t>
    <phoneticPr fontId="3"/>
  </si>
  <si>
    <t>3. 申請書の情報について、「総量削減義務と排出量取引システム」上で、直接必要事項を入力し、東京都へ提出</t>
    <phoneticPr fontId="3"/>
  </si>
  <si>
    <t>各種申請とは、口座名義人等氏名等変更届出書や振替可能削減量振替申請書等の申請のことです。</t>
    <phoneticPr fontId="3"/>
  </si>
  <si>
    <t>https://www.kankyo.metro.tokyo.lg.jp/climate/large_scale/documents/index.html#cmstorihiki</t>
  </si>
  <si>
    <t>ここからは、東京都が毎年開催している排出量取引の説明会についてお尋ねします。
2019年度までは新規担当者向けの説明会や東京都排出量取引セミナー＆マッチングフェアを対面で開催しておりました。2020年度以降は東京都環境局のホームページに説明会の資料を掲載しております。（新型コロナウイルス感染症の感染拡大防止の観点から、対面での開催を控えております）</t>
    <phoneticPr fontId="3"/>
  </si>
  <si>
    <t>東京都排出量取引セミナー＆マッチングフェア2022の資料を以下に掲載しています。</t>
    <phoneticPr fontId="3"/>
  </si>
  <si>
    <t>1. 排出量取引制度の内容についての詳細な解説</t>
    <phoneticPr fontId="3"/>
  </si>
  <si>
    <t>2. 取引価格に関すること</t>
    <phoneticPr fontId="3"/>
  </si>
  <si>
    <t>3. 取引実績等件数</t>
    <phoneticPr fontId="3"/>
  </si>
  <si>
    <t>新規管理者等制度講習会、地球温暖化対策計画書の作成に関する説明会などがあります。</t>
    <phoneticPr fontId="3"/>
  </si>
  <si>
    <t>東京都は、2050年ゼロエミッションの実現に向けて、2030年までに温室効果ガス排出量を50％削減（2000年比）する「カーボンハーフ」を表明し、取り組みを進めています。
ここからは、回答者様が所属している企業・団体様の温室効果ガス排出量の削減に向けたクレジット活用の取組等についてお尋ねします。</t>
    <phoneticPr fontId="3"/>
  </si>
  <si>
    <t>貴社・貴団体は中長期の温室効果ガス排出削減目標を定めていますか（一つ選択してください。）　</t>
    <phoneticPr fontId="3"/>
  </si>
  <si>
    <t>削減目標量
（例：t-CO₂）</t>
    <rPh sb="0" eb="2">
      <t>サクゲン</t>
    </rPh>
    <rPh sb="2" eb="4">
      <t>モクヒョウ</t>
    </rPh>
    <rPh sb="4" eb="5">
      <t>リョウ</t>
    </rPh>
    <rPh sb="7" eb="8">
      <t>レイ</t>
    </rPh>
    <phoneticPr fontId="3"/>
  </si>
  <si>
    <t>貴社・貴団体は、自らの温室効果ガス排出削減目標の達成、または本制度以外の温室効果ガス排出削減目標の報告のために、</t>
    <phoneticPr fontId="3"/>
  </si>
  <si>
    <t>ある</t>
    <phoneticPr fontId="3"/>
  </si>
  <si>
    <t>ない
(数年以内に利用予定)</t>
    <rPh sb="4" eb="6">
      <t>スウネン</t>
    </rPh>
    <rPh sb="6" eb="8">
      <t>イナイ</t>
    </rPh>
    <rPh sb="9" eb="13">
      <t>リヨウヨテイ</t>
    </rPh>
    <phoneticPr fontId="3"/>
  </si>
  <si>
    <t>ない
(今のところ予定なし)</t>
    <rPh sb="4" eb="5">
      <t>イマ</t>
    </rPh>
    <rPh sb="9" eb="11">
      <t>ヨテイ</t>
    </rPh>
    <phoneticPr fontId="3"/>
  </si>
  <si>
    <t>例：CDP回答、SBT報告、RE100報告、温対法排出量調整、省エネ法報告、経団連目標達成、カーボンオフセット（印刷、イベント等）等</t>
    <phoneticPr fontId="3"/>
  </si>
  <si>
    <t>Ｊクレジットの利用状況について教えてください</t>
    <phoneticPr fontId="3"/>
  </si>
  <si>
    <t>（それぞれ一つ選択してください。「ある」又は「数年以内に利用予定」を選択した場合は、利用目的を記入してください。）</t>
    <phoneticPr fontId="3"/>
  </si>
  <si>
    <t>年度</t>
    <rPh sb="0" eb="2">
      <t>ネンド</t>
    </rPh>
    <phoneticPr fontId="3"/>
  </si>
  <si>
    <t>現在</t>
    <rPh sb="0" eb="2">
      <t>ゲンザイ</t>
    </rPh>
    <phoneticPr fontId="3"/>
  </si>
  <si>
    <t>将来【1つ目】</t>
    <rPh sb="0" eb="2">
      <t>ショウライ</t>
    </rPh>
    <rPh sb="5" eb="6">
      <t>メ</t>
    </rPh>
    <phoneticPr fontId="3"/>
  </si>
  <si>
    <t>将来【2つ目】</t>
    <rPh sb="0" eb="2">
      <t>ショウライ</t>
    </rPh>
    <rPh sb="5" eb="6">
      <t>メ</t>
    </rPh>
    <phoneticPr fontId="3"/>
  </si>
  <si>
    <t>将来【3つ目】</t>
    <rPh sb="0" eb="2">
      <t>ショウライ</t>
    </rPh>
    <rPh sb="5" eb="6">
      <t>メ</t>
    </rPh>
    <phoneticPr fontId="3"/>
  </si>
  <si>
    <t>2021年度</t>
    <rPh sb="4" eb="6">
      <t>ネンド</t>
    </rPh>
    <phoneticPr fontId="3"/>
  </si>
  <si>
    <t>非化石証書の利用状況について教えてください</t>
    <phoneticPr fontId="3"/>
  </si>
  <si>
    <t>現在及び将来の非化石証書の利用予定量を年度ごとに教えてください（将来については最大３つご記入ください。）</t>
    <phoneticPr fontId="3"/>
  </si>
  <si>
    <t>現在及び将来のＪクレジットの利用予定量を年度ごとに教えてください（将来については最大３つご記入ください。）</t>
    <phoneticPr fontId="3"/>
  </si>
  <si>
    <r>
      <t>利用予定量（t-CO</t>
    </r>
    <r>
      <rPr>
        <b/>
        <vertAlign val="subscript"/>
        <sz val="10.5"/>
        <color theme="1"/>
        <rFont val="游ゴシック"/>
        <family val="3"/>
        <charset val="128"/>
        <scheme val="minor"/>
      </rPr>
      <t>2</t>
    </r>
    <r>
      <rPr>
        <b/>
        <sz val="10.5"/>
        <color theme="1"/>
        <rFont val="游ゴシック"/>
        <family val="3"/>
        <charset val="128"/>
        <scheme val="minor"/>
      </rPr>
      <t>）</t>
    </r>
    <phoneticPr fontId="3"/>
  </si>
  <si>
    <r>
      <t>t-CO</t>
    </r>
    <r>
      <rPr>
        <b/>
        <vertAlign val="subscript"/>
        <sz val="10"/>
        <color theme="1"/>
        <rFont val="游ゴシック"/>
        <family val="3"/>
        <charset val="128"/>
        <scheme val="minor"/>
      </rPr>
      <t>2</t>
    </r>
    <phoneticPr fontId="3"/>
  </si>
  <si>
    <t>ない</t>
    <phoneticPr fontId="3"/>
  </si>
  <si>
    <t>申請書データを電子メールで東京都に提出</t>
  </si>
  <si>
    <t>申請書データを「総量削減義務と排出量取引システム」を介して東京都に提出（システム上でアップロード）</t>
  </si>
  <si>
    <t>申請書の情報について、「総量削減義務と排出量取引システム」上で、直接必要事項を入力し、東京都へ提出</t>
  </si>
  <si>
    <t>（基準年比削減目標と削減目標量のできれば両方を、難しい場合はどちらかをご記入ください）</t>
    <rPh sb="20" eb="22">
      <t>リョウホウ</t>
    </rPh>
    <rPh sb="24" eb="25">
      <t>ムズカ</t>
    </rPh>
    <rPh sb="27" eb="29">
      <t>バアイ</t>
    </rPh>
    <phoneticPr fontId="3"/>
  </si>
  <si>
    <t>温室効果ガス削減目標【1つ目】</t>
    <phoneticPr fontId="3"/>
  </si>
  <si>
    <t>温室効果ガス削減目標【2つ目】</t>
    <phoneticPr fontId="3"/>
  </si>
  <si>
    <t>温室効果ガス削減目標【3つ目】</t>
    <phoneticPr fontId="3"/>
  </si>
  <si>
    <t>Ｊクレジット（省エネ）（ある）</t>
  </si>
  <si>
    <t>Ｊクレジット（省エネ）（数年以内に利用予定）</t>
    <rPh sb="12" eb="14">
      <t>スウネン</t>
    </rPh>
    <rPh sb="14" eb="16">
      <t>イナイ</t>
    </rPh>
    <rPh sb="17" eb="21">
      <t>リヨウヨテイ</t>
    </rPh>
    <phoneticPr fontId="3"/>
  </si>
  <si>
    <t>Ｊクレジット（省エネ）（今のところ予定なし）</t>
    <rPh sb="12" eb="13">
      <t>イマ</t>
    </rPh>
    <rPh sb="17" eb="19">
      <t>ヨテイ</t>
    </rPh>
    <phoneticPr fontId="3"/>
  </si>
  <si>
    <t>Ｊクレジット（省エネ）（利用目的）</t>
    <rPh sb="12" eb="16">
      <t>リヨウモクテキ</t>
    </rPh>
    <phoneticPr fontId="3"/>
  </si>
  <si>
    <t>Ｊクレジット（森林）（ある）</t>
  </si>
  <si>
    <t>Ｊクレジット（森林）（数年以内に利用予定）</t>
    <rPh sb="11" eb="13">
      <t>スウネン</t>
    </rPh>
    <rPh sb="13" eb="15">
      <t>イナイ</t>
    </rPh>
    <rPh sb="16" eb="20">
      <t>リヨウヨテイ</t>
    </rPh>
    <phoneticPr fontId="3"/>
  </si>
  <si>
    <t>Ｊクレジット（森林）（今のところ予定なし）</t>
    <rPh sb="11" eb="12">
      <t>イマ</t>
    </rPh>
    <rPh sb="16" eb="18">
      <t>ヨテイ</t>
    </rPh>
    <phoneticPr fontId="3"/>
  </si>
  <si>
    <t>Ｊクレジット（森林）（利用目的）</t>
    <rPh sb="11" eb="15">
      <t>リヨウモクテキ</t>
    </rPh>
    <phoneticPr fontId="3"/>
  </si>
  <si>
    <t>Ｊクレジット（森林）【現在】（年度）</t>
    <rPh sb="11" eb="13">
      <t>ゲンザイ</t>
    </rPh>
    <rPh sb="15" eb="17">
      <t>ネンド</t>
    </rPh>
    <phoneticPr fontId="3"/>
  </si>
  <si>
    <t>Ｊクレジット（森林）【現在】（利用予定量）</t>
    <rPh sb="11" eb="13">
      <t>ゲンザイ</t>
    </rPh>
    <rPh sb="15" eb="17">
      <t>リヨウ</t>
    </rPh>
    <rPh sb="17" eb="19">
      <t>ヨテイ</t>
    </rPh>
    <rPh sb="19" eb="20">
      <t>リョウ</t>
    </rPh>
    <phoneticPr fontId="3"/>
  </si>
  <si>
    <t>Ｊクレジット（森林）【将来①】（年度）</t>
    <rPh sb="16" eb="18">
      <t>ネンド</t>
    </rPh>
    <phoneticPr fontId="3"/>
  </si>
  <si>
    <t>Ｊクレジット（森林）【将来①】（利用予定量）</t>
    <rPh sb="16" eb="18">
      <t>リヨウ</t>
    </rPh>
    <rPh sb="18" eb="20">
      <t>ヨテイ</t>
    </rPh>
    <rPh sb="20" eb="21">
      <t>リョウ</t>
    </rPh>
    <phoneticPr fontId="3"/>
  </si>
  <si>
    <t>Ｊクレジット（森林）【将来②】（年度）</t>
    <rPh sb="16" eb="18">
      <t>ネンド</t>
    </rPh>
    <phoneticPr fontId="3"/>
  </si>
  <si>
    <t>Ｊクレジット（森林）【将来②】（利用予定量）</t>
    <rPh sb="16" eb="18">
      <t>リヨウ</t>
    </rPh>
    <rPh sb="18" eb="20">
      <t>ヨテイ</t>
    </rPh>
    <rPh sb="20" eb="21">
      <t>リョウ</t>
    </rPh>
    <phoneticPr fontId="3"/>
  </si>
  <si>
    <t>Ｊクレジット（森林）【将来③】（年度）</t>
    <rPh sb="16" eb="18">
      <t>ネンド</t>
    </rPh>
    <phoneticPr fontId="3"/>
  </si>
  <si>
    <t>Ｊクレジット（森林）【将来③】（利用予定量）</t>
    <rPh sb="16" eb="18">
      <t>リヨウ</t>
    </rPh>
    <rPh sb="18" eb="20">
      <t>ヨテイ</t>
    </rPh>
    <rPh sb="20" eb="21">
      <t>リョウ</t>
    </rPh>
    <phoneticPr fontId="3"/>
  </si>
  <si>
    <t>Ｊクレジット（省エネ）【現在】（年度）</t>
    <rPh sb="12" eb="14">
      <t>ゲンザイ</t>
    </rPh>
    <rPh sb="16" eb="18">
      <t>ネンド</t>
    </rPh>
    <phoneticPr fontId="3"/>
  </si>
  <si>
    <t>Ｊクレジット（省エネ）【現在】（利用予定量）</t>
    <rPh sb="12" eb="14">
      <t>ゲンザイ</t>
    </rPh>
    <rPh sb="16" eb="18">
      <t>リヨウ</t>
    </rPh>
    <rPh sb="18" eb="20">
      <t>ヨテイ</t>
    </rPh>
    <rPh sb="20" eb="21">
      <t>リョウ</t>
    </rPh>
    <phoneticPr fontId="3"/>
  </si>
  <si>
    <t>Ｊクレジット（省エネ）【将来①】（年度）</t>
    <rPh sb="17" eb="19">
      <t>ネンド</t>
    </rPh>
    <phoneticPr fontId="3"/>
  </si>
  <si>
    <t>Ｊクレジット（省エネ）【将来①】（利用予定量）</t>
    <rPh sb="17" eb="19">
      <t>リヨウ</t>
    </rPh>
    <rPh sb="19" eb="21">
      <t>ヨテイ</t>
    </rPh>
    <rPh sb="21" eb="22">
      <t>リョウ</t>
    </rPh>
    <phoneticPr fontId="3"/>
  </si>
  <si>
    <t>Ｊクレジット（省エネ）【将来②】（年度）</t>
    <rPh sb="17" eb="19">
      <t>ネンド</t>
    </rPh>
    <phoneticPr fontId="3"/>
  </si>
  <si>
    <t>Ｊクレジット（省エネ）【将来②】（利用予定量）</t>
    <rPh sb="17" eb="19">
      <t>リヨウ</t>
    </rPh>
    <rPh sb="19" eb="21">
      <t>ヨテイ</t>
    </rPh>
    <rPh sb="21" eb="22">
      <t>リョウ</t>
    </rPh>
    <phoneticPr fontId="3"/>
  </si>
  <si>
    <t>Ｊクレジット（省エネ）【将来③】（年度）</t>
    <rPh sb="17" eb="19">
      <t>ネンド</t>
    </rPh>
    <phoneticPr fontId="3"/>
  </si>
  <si>
    <t>Ｊクレジット（省エネ）【将来③】（利用予定量）</t>
    <rPh sb="17" eb="19">
      <t>リヨウ</t>
    </rPh>
    <rPh sb="19" eb="21">
      <t>ヨテイ</t>
    </rPh>
    <rPh sb="21" eb="22">
      <t>リョウ</t>
    </rPh>
    <phoneticPr fontId="3"/>
  </si>
  <si>
    <t>FIT非化石証書（ある）</t>
  </si>
  <si>
    <t>FIT非化石証書（数年以内に利用予定）</t>
    <rPh sb="9" eb="11">
      <t>スウネン</t>
    </rPh>
    <rPh sb="11" eb="13">
      <t>イナイ</t>
    </rPh>
    <rPh sb="14" eb="18">
      <t>リヨウヨテイ</t>
    </rPh>
    <phoneticPr fontId="3"/>
  </si>
  <si>
    <t>FIT非化石証書（今のところ予定なし）</t>
    <rPh sb="9" eb="10">
      <t>イマ</t>
    </rPh>
    <rPh sb="14" eb="16">
      <t>ヨテイ</t>
    </rPh>
    <phoneticPr fontId="3"/>
  </si>
  <si>
    <t>FIT非化石証書（利用目的）</t>
    <rPh sb="9" eb="13">
      <t>リヨウモクテキ</t>
    </rPh>
    <phoneticPr fontId="3"/>
  </si>
  <si>
    <t>非FIT非化石証書（再エネ指定）（ある）</t>
    <phoneticPr fontId="3"/>
  </si>
  <si>
    <t>非FIT非化石証書（再エネ指定）（数年以内に利用予定）</t>
    <rPh sb="17" eb="19">
      <t>スウネン</t>
    </rPh>
    <rPh sb="19" eb="21">
      <t>イナイ</t>
    </rPh>
    <rPh sb="22" eb="26">
      <t>リヨウヨテイ</t>
    </rPh>
    <phoneticPr fontId="3"/>
  </si>
  <si>
    <t>非FIT非化石証書（再エネ指定）（今のところ予定なし）</t>
    <rPh sb="17" eb="18">
      <t>イマ</t>
    </rPh>
    <rPh sb="22" eb="24">
      <t>ヨテイ</t>
    </rPh>
    <phoneticPr fontId="3"/>
  </si>
  <si>
    <t>非FIT非化石証書（再エネ指定）（利用目的）</t>
    <rPh sb="17" eb="21">
      <t>リヨウモクテキ</t>
    </rPh>
    <phoneticPr fontId="3"/>
  </si>
  <si>
    <t>FIT非化石証書（非化石証書の種類がわからない）</t>
    <rPh sb="15" eb="17">
      <t>シュルイ</t>
    </rPh>
    <phoneticPr fontId="3"/>
  </si>
  <si>
    <t>非FIT非化石証書（再エネ指定）（非化石証書の種類がわからない）</t>
    <rPh sb="23" eb="25">
      <t>シュルイ</t>
    </rPh>
    <phoneticPr fontId="3"/>
  </si>
  <si>
    <t>非FIT非化石証書（再エネ指定なし）（ある）</t>
    <phoneticPr fontId="3"/>
  </si>
  <si>
    <t>非FIT非化石証書（再エネ指定なし）（数年以内に利用予定）</t>
    <rPh sb="19" eb="21">
      <t>スウネン</t>
    </rPh>
    <rPh sb="21" eb="23">
      <t>イナイ</t>
    </rPh>
    <rPh sb="24" eb="28">
      <t>リヨウヨテイ</t>
    </rPh>
    <phoneticPr fontId="3"/>
  </si>
  <si>
    <t>非FIT非化石証書（再エネ指定なし）（今のところ予定なし）</t>
    <rPh sb="19" eb="20">
      <t>イマ</t>
    </rPh>
    <rPh sb="24" eb="26">
      <t>ヨテイ</t>
    </rPh>
    <phoneticPr fontId="3"/>
  </si>
  <si>
    <t>非FIT非化石証書（再エネ指定なし）（非化石証書の種類がわからない）</t>
    <rPh sb="25" eb="27">
      <t>シュルイ</t>
    </rPh>
    <phoneticPr fontId="3"/>
  </si>
  <si>
    <t>非FIT非化石証書（再エネ指定なし）（利用目的）</t>
    <rPh sb="19" eb="23">
      <t>リヨウモクテキ</t>
    </rPh>
    <phoneticPr fontId="3"/>
  </si>
  <si>
    <t>現在及び将来の非化石証書の利用予定量を年度ごとに教えてください（将来については最大３つご記入ください。）</t>
  </si>
  <si>
    <t>FIT非化石証書【現在】（年度）</t>
    <rPh sb="9" eb="11">
      <t>ゲンザイ</t>
    </rPh>
    <rPh sb="13" eb="15">
      <t>ネンド</t>
    </rPh>
    <phoneticPr fontId="3"/>
  </si>
  <si>
    <t>FIT非化石証書【現在】（利用予定量）</t>
    <rPh sb="9" eb="11">
      <t>ゲンザイ</t>
    </rPh>
    <rPh sb="13" eb="15">
      <t>リヨウ</t>
    </rPh>
    <rPh sb="15" eb="17">
      <t>ヨテイ</t>
    </rPh>
    <rPh sb="17" eb="18">
      <t>リョウ</t>
    </rPh>
    <phoneticPr fontId="3"/>
  </si>
  <si>
    <t>FIT非化石証書【将来①】（年度）</t>
    <rPh sb="14" eb="16">
      <t>ネンド</t>
    </rPh>
    <phoneticPr fontId="3"/>
  </si>
  <si>
    <t>FIT非化石証書【将来①】（利用予定量）</t>
    <rPh sb="14" eb="16">
      <t>リヨウ</t>
    </rPh>
    <rPh sb="16" eb="18">
      <t>ヨテイ</t>
    </rPh>
    <rPh sb="18" eb="19">
      <t>リョウ</t>
    </rPh>
    <phoneticPr fontId="3"/>
  </si>
  <si>
    <t>FIT非化石証書【将来②】（年度）</t>
    <rPh sb="14" eb="16">
      <t>ネンド</t>
    </rPh>
    <phoneticPr fontId="3"/>
  </si>
  <si>
    <t>FIT非化石証書【将来②】（利用予定量）</t>
    <rPh sb="14" eb="16">
      <t>リヨウ</t>
    </rPh>
    <rPh sb="16" eb="18">
      <t>ヨテイ</t>
    </rPh>
    <rPh sb="18" eb="19">
      <t>リョウ</t>
    </rPh>
    <phoneticPr fontId="3"/>
  </si>
  <si>
    <t>FIT非化石証書【将来③】（年度）</t>
    <rPh sb="14" eb="16">
      <t>ネンド</t>
    </rPh>
    <phoneticPr fontId="3"/>
  </si>
  <si>
    <t>FIT非化石証書【将来③】（利用予定量）</t>
    <rPh sb="14" eb="16">
      <t>リヨウ</t>
    </rPh>
    <rPh sb="16" eb="18">
      <t>ヨテイ</t>
    </rPh>
    <rPh sb="18" eb="19">
      <t>リョウ</t>
    </rPh>
    <phoneticPr fontId="3"/>
  </si>
  <si>
    <t>非FIT非化石証書（再エネ指定）【現在】（年度）</t>
    <rPh sb="17" eb="19">
      <t>ゲンザイ</t>
    </rPh>
    <rPh sb="21" eb="23">
      <t>ネンド</t>
    </rPh>
    <phoneticPr fontId="3"/>
  </si>
  <si>
    <t>非FIT非化石証書（再エネ指定）【現在】（利用予定量）</t>
    <rPh sb="17" eb="19">
      <t>ゲンザイ</t>
    </rPh>
    <rPh sb="21" eb="23">
      <t>リヨウ</t>
    </rPh>
    <rPh sb="23" eb="25">
      <t>ヨテイ</t>
    </rPh>
    <rPh sb="25" eb="26">
      <t>リョウ</t>
    </rPh>
    <phoneticPr fontId="3"/>
  </si>
  <si>
    <t>非FIT非化石証書（再エネ指定）【将来①】（年度）</t>
    <rPh sb="22" eb="24">
      <t>ネンド</t>
    </rPh>
    <phoneticPr fontId="3"/>
  </si>
  <si>
    <t>非FIT非化石証書（再エネ指定）【将来①】（利用予定量）</t>
    <rPh sb="22" eb="24">
      <t>リヨウ</t>
    </rPh>
    <rPh sb="24" eb="26">
      <t>ヨテイ</t>
    </rPh>
    <rPh sb="26" eb="27">
      <t>リョウ</t>
    </rPh>
    <phoneticPr fontId="3"/>
  </si>
  <si>
    <t>非FIT非化石証書（再エネ指定）【将来②】（年度）</t>
    <rPh sb="22" eb="24">
      <t>ネンド</t>
    </rPh>
    <phoneticPr fontId="3"/>
  </si>
  <si>
    <t>非FIT非化石証書（再エネ指定）【将来②】（利用予定量）</t>
    <rPh sb="22" eb="24">
      <t>リヨウ</t>
    </rPh>
    <rPh sb="24" eb="26">
      <t>ヨテイ</t>
    </rPh>
    <rPh sb="26" eb="27">
      <t>リョウ</t>
    </rPh>
    <phoneticPr fontId="3"/>
  </si>
  <si>
    <t>非FIT非化石証書（再エネ指定）【将来③】（年度）</t>
    <rPh sb="22" eb="24">
      <t>ネンド</t>
    </rPh>
    <phoneticPr fontId="3"/>
  </si>
  <si>
    <t>非FIT非化石証書（再エネ指定）【将来③】（利用予定量）</t>
    <rPh sb="22" eb="24">
      <t>リヨウ</t>
    </rPh>
    <rPh sb="24" eb="26">
      <t>ヨテイ</t>
    </rPh>
    <rPh sb="26" eb="27">
      <t>リョウ</t>
    </rPh>
    <phoneticPr fontId="3"/>
  </si>
  <si>
    <t>非FIT非化石証書（再エネ指定なし）【現在】（年度）</t>
    <rPh sb="19" eb="21">
      <t>ゲンザイ</t>
    </rPh>
    <rPh sb="23" eb="25">
      <t>ネンド</t>
    </rPh>
    <phoneticPr fontId="3"/>
  </si>
  <si>
    <t>非FIT非化石証書（再エネ指定なし）【現在】（利用予定量）</t>
    <rPh sb="19" eb="21">
      <t>ゲンザイ</t>
    </rPh>
    <rPh sb="23" eb="25">
      <t>リヨウ</t>
    </rPh>
    <rPh sb="25" eb="27">
      <t>ヨテイ</t>
    </rPh>
    <rPh sb="27" eb="28">
      <t>リョウ</t>
    </rPh>
    <phoneticPr fontId="3"/>
  </si>
  <si>
    <t>非FIT非化石証書（再エネ指定なし）【将来①】（年度）</t>
    <rPh sb="24" eb="26">
      <t>ネンド</t>
    </rPh>
    <phoneticPr fontId="3"/>
  </si>
  <si>
    <t>非FIT非化石証書（再エネ指定なし）【将来①】（利用予定量）</t>
    <rPh sb="24" eb="26">
      <t>リヨウ</t>
    </rPh>
    <rPh sb="26" eb="28">
      <t>ヨテイ</t>
    </rPh>
    <rPh sb="28" eb="29">
      <t>リョウ</t>
    </rPh>
    <phoneticPr fontId="3"/>
  </si>
  <si>
    <t>非FIT非化石証書（再エネ指定なし）【将来②】（年度）</t>
    <rPh sb="24" eb="26">
      <t>ネンド</t>
    </rPh>
    <phoneticPr fontId="3"/>
  </si>
  <si>
    <t>非FIT非化石証書（再エネ指定なし）【将来②】（利用予定量）</t>
    <rPh sb="24" eb="26">
      <t>リヨウ</t>
    </rPh>
    <rPh sb="26" eb="28">
      <t>ヨテイ</t>
    </rPh>
    <rPh sb="28" eb="29">
      <t>リョウ</t>
    </rPh>
    <phoneticPr fontId="3"/>
  </si>
  <si>
    <t>非FIT非化石証書（再エネ指定なし）【将来③】（年度）</t>
    <rPh sb="24" eb="26">
      <t>ネンド</t>
    </rPh>
    <phoneticPr fontId="3"/>
  </si>
  <si>
    <t>非FIT非化石証書（再エネ指定なし）【将来③】（利用予定量）</t>
    <rPh sb="24" eb="26">
      <t>リヨウ</t>
    </rPh>
    <rPh sb="26" eb="28">
      <t>ヨテイ</t>
    </rPh>
    <rPh sb="28" eb="29">
      <t>リョウ</t>
    </rPh>
    <phoneticPr fontId="3"/>
  </si>
  <si>
    <t>貴社・貴団体は中長期の温室効果ガス削減目標を定めていますか（一つ選択してください。）　</t>
  </si>
  <si>
    <t>2021年度の排出量の傾向（2020年度比）著しく増加
(2倍以上)</t>
  </si>
  <si>
    <t xml:space="preserve">2021年度の排出量の傾向（2020年度比）増加
(1.3～1.5倍程度)
</t>
  </si>
  <si>
    <t xml:space="preserve">2021年度の排出量の傾向（2020年度比）少し増加
(1.1～1.2倍程度)
</t>
  </si>
  <si>
    <t>2021年度の排出量の傾向（2020年度比）変わらない</t>
  </si>
  <si>
    <t>2021年度の排出量の傾向（2020年度比）2020年度と比較して少し減少
(0.9～0.8倍程度)</t>
  </si>
  <si>
    <t>2021年度の排出量の傾向（2020年度比）2020年度と比較して減少
(0.7倍以下)</t>
  </si>
  <si>
    <t>2022年度上半期の排出量の傾向（2020年度比）著しく増加
(2倍以上)</t>
  </si>
  <si>
    <t>2022年度上半期の排出量の傾向（2020年度比）大幅に増加
(1.6～2倍程度)</t>
  </si>
  <si>
    <t xml:space="preserve">2022年度上半期の排出量の傾向（2020年度比）増加
(1.3～1.5倍程度)
</t>
  </si>
  <si>
    <t xml:space="preserve">2022年度上半期の排出量の傾向（2020年度比）少し増加
(1.1～1.2倍程度)
</t>
  </si>
  <si>
    <t>2022年度上半期の排出量の傾向（2020年度比）変わらない</t>
  </si>
  <si>
    <t>2022年度上半期の排出量の傾向（2020年度比）2020年度と比較して少し減少
(0.9～0.8倍程度)</t>
  </si>
  <si>
    <t>2022年度上半期の排出量の傾向（2020年度比）2020年度と比較して減少
(0.7倍以下)</t>
  </si>
  <si>
    <t>回答されているご担当者様は、これまでに下記選択肢に記載した排出量取引に関係する手続きを経験していますか</t>
    <rPh sb="35" eb="37">
      <t>カンケイ</t>
    </rPh>
    <phoneticPr fontId="3"/>
  </si>
  <si>
    <t>6. 一般管理口座を開設しておらず、排出量取引の手続きを行ったことはない</t>
    <rPh sb="28" eb="29">
      <t>オコナ</t>
    </rPh>
    <phoneticPr fontId="3"/>
  </si>
  <si>
    <t>5. 会計・税務の処理方法が分からない</t>
    <rPh sb="6" eb="8">
      <t>ゼイム</t>
    </rPh>
    <phoneticPr fontId="3"/>
  </si>
  <si>
    <t>7. 排出量取引を行ったことがないため、分からない</t>
    <phoneticPr fontId="3"/>
  </si>
  <si>
    <t>https://www.kankyo.metro.tokyo.lg.jp/climate/large_scale/trade/index.files/torihikinyuumon2022.pdf</t>
  </si>
  <si>
    <t>貴事業所で第三計画期間に生じた超過削減量（第三計画期間に創出し、有効期限が次期第四計画期間のもの）の使用意向</t>
    <rPh sb="40" eb="41">
      <t>ヨン</t>
    </rPh>
    <phoneticPr fontId="3"/>
  </si>
  <si>
    <t>貴事業所の第三計画期間の義務達成に向けたクレジットの確保方法</t>
  </si>
  <si>
    <t>貴事業所で購入予定のクレジットの種類、量、価格（当てはまるものすべて選択してください。）</t>
  </si>
  <si>
    <t>貴事業所で第二計画期間に生じたクレジットの使用意向</t>
  </si>
  <si>
    <t>貴事業所で第二計画期間に生じたクレジット（有効期限は第三計画期間末まで）の販売時期</t>
  </si>
  <si>
    <t>貴事業所の2021年度・2022年度（上半期）の温室効果ガス排出量の増減の傾向（2020年度比）</t>
  </si>
  <si>
    <t>2. 他事業所から再エネクレジット（環境価値換算）を購入</t>
    <phoneticPr fontId="3"/>
  </si>
  <si>
    <t>3. 他事業所から都内中小クレジットを購入</t>
    <rPh sb="9" eb="11">
      <t>トナイ</t>
    </rPh>
    <phoneticPr fontId="3"/>
  </si>
  <si>
    <t>6. 再エネクレジット（その他削減量）発行のためにグリーン電力証書を購入</t>
    <phoneticPr fontId="3"/>
  </si>
  <si>
    <t>7. クレジットを保有していたが、既に取引を行ったため、現在はクレジットを保有していない</t>
    <phoneticPr fontId="3"/>
  </si>
  <si>
    <t xml:space="preserve">都制度で利用できるクレジットの種類：超過削減量、再エネクレジット、都内中小クレジット、都外クレジット、埼玉連携クレジット
東京都環境局のホームページからも確認できます（下記資料p.18参照）
</t>
    <rPh sb="92" eb="94">
      <t>サンショウ</t>
    </rPh>
    <phoneticPr fontId="3"/>
  </si>
  <si>
    <t>1. 保有するクレジットを義務履行に利用予定</t>
    <phoneticPr fontId="3"/>
  </si>
  <si>
    <t>3. 保有するクレジットを（有償で）販売したい</t>
    <rPh sb="14" eb="16">
      <t>ユウショウ</t>
    </rPh>
    <phoneticPr fontId="3"/>
  </si>
  <si>
    <t>5. 申請の手続がわからない</t>
    <phoneticPr fontId="3"/>
  </si>
  <si>
    <t>6. そもそも無効化がどのような制度かわからない</t>
    <phoneticPr fontId="3"/>
  </si>
  <si>
    <t>2. 保有するクレジットをグループ会社等の取引（無償または安価）に活用予定</t>
    <rPh sb="21" eb="23">
      <t>トリヒキ</t>
    </rPh>
    <rPh sb="24" eb="26">
      <t>ムショウ</t>
    </rPh>
    <rPh sb="29" eb="31">
      <t>アンカ</t>
    </rPh>
    <rPh sb="33" eb="35">
      <t>カツヨウ</t>
    </rPh>
    <rPh sb="35" eb="37">
      <t>ヨテイ</t>
    </rPh>
    <phoneticPr fontId="3"/>
  </si>
  <si>
    <t>回答されているご担当者様は、これまでに下記選択肢に記載した排出量取引に関係する手続きを経験していますか</t>
    <rPh sb="35" eb="37">
      <t>カンケイ</t>
    </rPh>
    <rPh sb="39" eb="41">
      <t>テツヅ</t>
    </rPh>
    <phoneticPr fontId="3"/>
  </si>
  <si>
    <r>
      <t>【自由記入欄】　</t>
    </r>
    <r>
      <rPr>
        <sz val="10"/>
        <color theme="1"/>
        <rFont val="游ゴシック"/>
        <family val="3"/>
        <charset val="128"/>
        <scheme val="minor"/>
      </rPr>
      <t>制度に関するご意見・ご要望等がありましたら、ご自由に御記入ください。</t>
    </r>
    <rPh sb="1" eb="6">
      <t>ジユウキニュウラン</t>
    </rPh>
    <phoneticPr fontId="3"/>
  </si>
  <si>
    <t>Q23</t>
  </si>
  <si>
    <t>一般管理口座を開設しておらず、排出量取引の手続きを行ったことはない</t>
  </si>
  <si>
    <t>S</t>
    <phoneticPr fontId="3"/>
  </si>
  <si>
    <t>M</t>
    <phoneticPr fontId="3"/>
  </si>
  <si>
    <t>F</t>
    <phoneticPr fontId="3"/>
  </si>
  <si>
    <t>S_matrix</t>
    <phoneticPr fontId="3"/>
  </si>
  <si>
    <t>Free</t>
    <phoneticPr fontId="3"/>
  </si>
  <si>
    <t>M_Free</t>
    <phoneticPr fontId="3"/>
  </si>
  <si>
    <t>S_Free</t>
    <phoneticPr fontId="3"/>
  </si>
  <si>
    <t>今後の参考とするため、本アンケート調査についてご回答ください</t>
    <phoneticPr fontId="3"/>
  </si>
  <si>
    <t>ニュースレターで取り上げて欲しい内容</t>
  </si>
  <si>
    <t>排出量取引制度の内容についての詳細な解説</t>
  </si>
  <si>
    <t>排出量取引以外の本制度の説明会や講習会等※の開催情報</t>
  </si>
  <si>
    <t>排出量取引の説明会の開催方法について</t>
    <phoneticPr fontId="3"/>
  </si>
  <si>
    <t>毎月、東京都からニュースレター（電子メール）を配信していることについて</t>
    <phoneticPr fontId="3"/>
  </si>
  <si>
    <t>各種紙による申請※を電子化する場合、どのようなやり方が望ましいですか</t>
    <phoneticPr fontId="3"/>
  </si>
  <si>
    <t>クレジット販売希望事業者及びクレジット購入希望事業者の情報の充実
（現在のシステム上の「見積受付登録事業者照会」機能の充実）</t>
    <phoneticPr fontId="3"/>
  </si>
  <si>
    <t>東京都が管理する「総量削減義務と排出量取引システム」にログインしたことがありますか</t>
    <phoneticPr fontId="3"/>
  </si>
  <si>
    <t>排出量取引の取引相手を見つけるために、東京都にどのような取組を期待しますか</t>
    <phoneticPr fontId="3"/>
  </si>
  <si>
    <t>排出量取引を実施する際の障害</t>
    <phoneticPr fontId="3"/>
  </si>
  <si>
    <t>会計・税務の処理方法が分からない</t>
  </si>
  <si>
    <t>排出量取引を行ったことがないため、分からない</t>
  </si>
  <si>
    <t>指定管理口座の口座名義人用ユーザID（1か月に1回程度）</t>
  </si>
  <si>
    <t>指定管理口座の口座名義人用ユーザID（3か月に1回程度）</t>
  </si>
  <si>
    <t>指定管理口座の口座名義人用ユーザID（半年に1回程度）</t>
  </si>
  <si>
    <t>指定管理口座の口座名義人用ユーザID（1年に1回程度）</t>
  </si>
  <si>
    <t>指定管理口座の口座名義人用ユーザID（1年～3年に1回程度）</t>
  </si>
  <si>
    <t>指定管理口座の口座名義人用ユーザID（3年以上利用していない）</t>
  </si>
  <si>
    <t>指定管理口座の口座名義人用ユーザID（当該IDを保有していない）</t>
  </si>
  <si>
    <t>指定管理口座の口座名義人用ユーザID（当該IDを保有しているか
分からない）</t>
  </si>
  <si>
    <t>一般管理口座の口座名義人用ユーザID（1か月に1回程度）</t>
  </si>
  <si>
    <t>一般管理口座の口座名義人用ユーザID（3か月に1回程度）</t>
  </si>
  <si>
    <t>一般管理口座の口座名義人用ユーザID（半年に1回程度）</t>
  </si>
  <si>
    <t>一般管理口座の口座名義人用ユーザID（1年に1回程度）</t>
  </si>
  <si>
    <t>一般管理口座の口座名義人用ユーザID（1年～3年に1回程度）</t>
  </si>
  <si>
    <t>一般管理口座の口座名義人用ユーザID（3年以上利用していない）</t>
  </si>
  <si>
    <t>一般管理口座の口座名義人用ユーザID（当該IDを保有していない）</t>
  </si>
  <si>
    <t>一般管理口座の口座名義人用ユーザID（当該IDを保有しているか
分からない）</t>
  </si>
  <si>
    <t>指定管理口座の連絡先担当者用ユーザID（1か月に1回程度）</t>
  </si>
  <si>
    <t>指定管理口座の連絡先担当者用ユーザID（3か月に1回程度）</t>
  </si>
  <si>
    <t>指定管理口座の連絡先担当者用ユーザID（半年に1回程度）</t>
  </si>
  <si>
    <t>指定管理口座の連絡先担当者用ユーザID（1年に1回程度）</t>
  </si>
  <si>
    <t>指定管理口座の連絡先担当者用ユーザID（1年～3年に1回程度）</t>
  </si>
  <si>
    <t>指定管理口座の連絡先担当者用ユーザID（3年以上利用していない）</t>
  </si>
  <si>
    <t>指定管理口座の連絡先担当者用ユーザID（当該IDを保有していない）</t>
  </si>
  <si>
    <t>指定管理口座の連絡先担当者用ユーザID（当該IDを保有しているか
分からない）</t>
  </si>
  <si>
    <t>一般管理口座の連絡先担当者用ユーザID（1か月に1回程度）</t>
  </si>
  <si>
    <t>一般管理口座の連絡先担当者用ユーザID（3か月に1回程度）</t>
  </si>
  <si>
    <t>一般管理口座の連絡先担当者用ユーザID（半年に1回程度）</t>
  </si>
  <si>
    <t>一般管理口座の連絡先担当者用ユーザID（1年に1回程度）</t>
  </si>
  <si>
    <t>一般管理口座の連絡先担当者用ユーザID（1年～3年に1回程度）</t>
  </si>
  <si>
    <t>一般管理口座の連絡先担当者用ユーザID（3年以上利用していない）</t>
  </si>
  <si>
    <t>一般管理口座の連絡先担当者用ユーザID（当該IDを保有していない）</t>
  </si>
  <si>
    <t>一般管理口座の連絡先担当者用ユーザID（当該IDを保有しているか
分からない）</t>
  </si>
  <si>
    <t>事業所連絡先担当者用ユーザID（1か月に1回程度）</t>
  </si>
  <si>
    <t>事業所連絡先担当者用ユーザID（3か月に1回程度）</t>
  </si>
  <si>
    <t>事業所連絡先担当者用ユーザID（半年に1回程度）</t>
  </si>
  <si>
    <t>事業所連絡先担当者用ユーザID（1年に1回程度）</t>
  </si>
  <si>
    <t>事業所連絡先担当者用ユーザID（1年～3年に1回程度）</t>
  </si>
  <si>
    <t>事業所連絡先担当者用ユーザID（3年以上利用していない）</t>
  </si>
  <si>
    <t>事業所連絡先担当者用ユーザID（当該IDを保有していない）</t>
  </si>
  <si>
    <t>事業所連絡先担当者用ユーザID（当該IDを保有しているか
分からない）</t>
  </si>
  <si>
    <t>IDの違いを意識していないがログインしている（1か月に1回程度）</t>
  </si>
  <si>
    <t>IDの違いを意識していないがログインしている（3か月に1回程度）</t>
  </si>
  <si>
    <t>IDの違いを意識していないがログインしている（半年に1回程度）</t>
  </si>
  <si>
    <t>IDの違いを意識していないがログインしている（1年に1回程度）</t>
  </si>
  <si>
    <t>IDの違いを意識していないがログインしている（1年～3年に1回程度）</t>
  </si>
  <si>
    <t>IDの違いを意識していないがログインしている（3年以上利用していない）</t>
  </si>
  <si>
    <t>Q35</t>
  </si>
  <si>
    <t>Q36</t>
  </si>
  <si>
    <t>Q38</t>
  </si>
  <si>
    <t>Q39</t>
  </si>
  <si>
    <t>Ｊクレジットの利用状況について教えてください</t>
  </si>
  <si>
    <t>現在及び将来のＪクレジットの利用予定量を年度ごとに教えてください（将来については最大３つご記入ください。）</t>
  </si>
  <si>
    <t>非化石証書の利用状況について教えてください</t>
  </si>
  <si>
    <t>温室効果ガス削減目標【1つ目】（目標年）</t>
  </si>
  <si>
    <t>温室効果ガス削減目標【1つ目】（基準年）</t>
  </si>
  <si>
    <t>温室効果ガス削減目標【1つ目】（基準年比削減目標）</t>
  </si>
  <si>
    <t>温室効果ガス削減目標【1つ目】（削減目標量）</t>
  </si>
  <si>
    <t>温室効果ガス削減目標【2つ目】（目標年）</t>
  </si>
  <si>
    <t>温室効果ガス削減目標【2つ目】（基準年）</t>
  </si>
  <si>
    <t>温室効果ガス削減目標【2つ目】（基準年比削減目標）</t>
  </si>
  <si>
    <t>温室効果ガス削減目標【2つ目】（削減目標量）</t>
  </si>
  <si>
    <t>温室効果ガス削減目標【3つ目】（目標年）</t>
  </si>
  <si>
    <t>温室効果ガス削減目標【3つ目】（基準年）</t>
  </si>
  <si>
    <t>温室効果ガス削減目標【3つ目】（基準年比削減目標）</t>
  </si>
  <si>
    <t>温室効果ガス削減目標【3つ目】（削減目標量）</t>
  </si>
  <si>
    <t>自ら入札に参加して購入</t>
  </si>
  <si>
    <t>仲介業者を通して購入</t>
  </si>
  <si>
    <t>売り出しクレジット一覧から販売者に直接交渉して購入</t>
  </si>
  <si>
    <t>他の情報開示にも活用できるため</t>
    <phoneticPr fontId="3"/>
  </si>
  <si>
    <t>他の情報開示にも活用できるため（他の情報開示先）</t>
    <rPh sb="16" eb="17">
      <t>タ</t>
    </rPh>
    <rPh sb="18" eb="23">
      <t>ジョウホウカイジサキ</t>
    </rPh>
    <phoneticPr fontId="3"/>
  </si>
  <si>
    <t>CDP気候変動質問書に回答する理由について教えてください</t>
    <phoneticPr fontId="3"/>
  </si>
  <si>
    <t>貴社・貴団体はCDP気候変動質問書に回答していますか</t>
    <phoneticPr fontId="3"/>
  </si>
  <si>
    <t>M_matrix</t>
    <phoneticPr fontId="3"/>
  </si>
  <si>
    <t>非化石証書の購入方法（予定を含む）について教えてください</t>
    <phoneticPr fontId="3"/>
  </si>
  <si>
    <t>S_matrix_Free</t>
    <phoneticPr fontId="3"/>
  </si>
  <si>
    <t>matrix_Free</t>
    <phoneticPr fontId="3"/>
  </si>
  <si>
    <t>Ｊクレジットの購入方法（予定を含む）について教えてください</t>
    <phoneticPr fontId="3"/>
  </si>
  <si>
    <t>貴社・貴団体は中長期の温室効果ガス排出削減目標を定めていますか</t>
    <phoneticPr fontId="3"/>
  </si>
  <si>
    <t>必須</t>
    <rPh sb="0" eb="2">
      <t>ヒッス</t>
    </rPh>
    <phoneticPr fontId="3"/>
  </si>
  <si>
    <t>貴社・貴団体の指定管理口座番号（指定番号）と事業所名</t>
    <rPh sb="3" eb="4">
      <t>キ</t>
    </rPh>
    <rPh sb="4" eb="6">
      <t>ダンタイ</t>
    </rPh>
    <rPh sb="7" eb="11">
      <t>シテイカンリ</t>
    </rPh>
    <rPh sb="11" eb="13">
      <t>コウザ</t>
    </rPh>
    <rPh sb="13" eb="15">
      <t>バンゴウ</t>
    </rPh>
    <rPh sb="16" eb="18">
      <t>シテイ</t>
    </rPh>
    <rPh sb="18" eb="20">
      <t>バンゴウ</t>
    </rPh>
    <phoneticPr fontId="3"/>
  </si>
  <si>
    <t>価格次第では第三計画期間中に販売しても良い</t>
    <phoneticPr fontId="3"/>
  </si>
  <si>
    <t>価格次第では第三計画期間中に販売しても良い（希望価格）</t>
    <rPh sb="22" eb="26">
      <t>キボウカカク</t>
    </rPh>
    <phoneticPr fontId="3"/>
  </si>
  <si>
    <t>貴事業所で購入予定のクレジットの種類、量、価格</t>
    <phoneticPr fontId="3"/>
  </si>
  <si>
    <t>M_matrix_Free</t>
    <phoneticPr fontId="3"/>
  </si>
  <si>
    <t>価格次第では販売しても良い</t>
    <phoneticPr fontId="3"/>
  </si>
  <si>
    <t>価格次第では販売しても良い（希望価格）</t>
    <rPh sb="14" eb="18">
      <t>キボウカカク</t>
    </rPh>
    <phoneticPr fontId="3"/>
  </si>
  <si>
    <t>要請があっても販売する意向はない</t>
    <phoneticPr fontId="3"/>
  </si>
  <si>
    <t>要請があっても販売する意向はない（理由）</t>
    <rPh sb="17" eb="19">
      <t>リユウ</t>
    </rPh>
    <phoneticPr fontId="3"/>
  </si>
  <si>
    <t>取引を実施する際に何を重視しますか</t>
    <phoneticPr fontId="3"/>
  </si>
  <si>
    <t>S_必須</t>
    <rPh sb="2" eb="4">
      <t>ヒッス</t>
    </rPh>
    <phoneticPr fontId="3"/>
  </si>
  <si>
    <t>クレジットの販売先または購入先の見つけ方</t>
    <phoneticPr fontId="3"/>
  </si>
  <si>
    <t>保有するクレジットの無効化への意向について教えてください</t>
    <phoneticPr fontId="3"/>
  </si>
  <si>
    <t>保有するクレジットの無効化を行う目的を教えてください</t>
    <phoneticPr fontId="3"/>
  </si>
  <si>
    <t>保有するクレジットを義務履行に利用予定</t>
  </si>
  <si>
    <t>保有するクレジットをグループ会社等の取引（無償または安価）に活用予定</t>
  </si>
  <si>
    <t>保有するクレジットを（有償で）販売したい</t>
  </si>
  <si>
    <t>matrix_必須</t>
    <rPh sb="7" eb="9">
      <t>ヒッス</t>
    </rPh>
    <phoneticPr fontId="3"/>
  </si>
  <si>
    <t>貴社・貴団体で策定している温室効果ガス排出削減目標を具体的に教えてください（少なくとも一つ、最大3つご記入ください）</t>
    <rPh sb="38" eb="39">
      <t>スク</t>
    </rPh>
    <rPh sb="43" eb="44">
      <t>ヒト</t>
    </rPh>
    <phoneticPr fontId="3"/>
  </si>
  <si>
    <r>
      <t>貴事業所の第三計画期間</t>
    </r>
    <r>
      <rPr>
        <vertAlign val="superscript"/>
        <sz val="10"/>
        <rFont val="游ゴシック"/>
        <family val="3"/>
        <charset val="128"/>
        <scheme val="minor"/>
      </rPr>
      <t>※</t>
    </r>
    <r>
      <rPr>
        <sz val="10"/>
        <rFont val="游ゴシック"/>
        <family val="3"/>
        <charset val="128"/>
        <scheme val="minor"/>
      </rPr>
      <t>の削減義務の達成の見通し</t>
    </r>
    <rPh sb="0" eb="1">
      <t>キ</t>
    </rPh>
    <phoneticPr fontId="3"/>
  </si>
  <si>
    <t>No</t>
    <phoneticPr fontId="3"/>
  </si>
  <si>
    <t>CK</t>
    <phoneticPr fontId="3"/>
  </si>
  <si>
    <t xml:space="preserve">「見積受付登録事業者照会」とは、総量削減義務と排出量取引システム上でクレジットの購入事業者及び販売事業者を検索できる機能のことです。
東京都環境局のホームページに掲載している「排出量取引入門」のp.36参照
</t>
  </si>
  <si>
    <t>【Q5. 義務達成見通しで 1または2 を選択した方のみ必須回答】</t>
    <rPh sb="28" eb="30">
      <t>ヒッス</t>
    </rPh>
    <phoneticPr fontId="3"/>
  </si>
  <si>
    <t>【Q5. 義務達成見通しで 3または4 を選択した方のみ必須回答】</t>
    <rPh sb="28" eb="30">
      <t>ヒッス</t>
    </rPh>
    <phoneticPr fontId="3"/>
  </si>
  <si>
    <t>バンキングとは、削減計画期間中に各種クレジットを発行したものの、当該削減計画期間の義務履行には利用しなかったクレジットを、翌削減計画期間に持ち越すことです。</t>
    <rPh sb="32" eb="34">
      <t>トウガイ</t>
    </rPh>
    <phoneticPr fontId="3"/>
  </si>
  <si>
    <t xml:space="preserve">1. 第四計画期間へ全量バンキングし、第四計画期間の義務履行に使用
</t>
    <rPh sb="4" eb="5">
      <t>ヨン</t>
    </rPh>
    <phoneticPr fontId="3"/>
  </si>
  <si>
    <t>2. 第四計画期間へ一部バンキングし、第四計画期間の義務履行にも使用</t>
    <phoneticPr fontId="3"/>
  </si>
  <si>
    <t>ここからは、東京都が管理する「総量削減義務と排出量取引システム」という電子システムについてお尋ねします。第四計画期間に向けた検討の参考情報とするため、以下の設問にご回答ください。</t>
    <rPh sb="53" eb="54">
      <t>ヨン</t>
    </rPh>
    <phoneticPr fontId="3"/>
  </si>
  <si>
    <t>4. 他の対象事業所に第三計画期間中に超過削減量の一部または全量を積極的に販売したい</t>
    <phoneticPr fontId="3"/>
  </si>
  <si>
    <t>【Q31. 温室効果ガス削減目標で1を選択した方のみ任意回答】</t>
    <rPh sb="26" eb="28">
      <t>ニンイ</t>
    </rPh>
    <phoneticPr fontId="3"/>
  </si>
  <si>
    <r>
      <t xml:space="preserve">Ｊクレジットの利用
（それぞれどれか一つ選択）
</t>
    </r>
    <r>
      <rPr>
        <b/>
        <sz val="10"/>
        <color rgb="FFFF0000"/>
        <rFont val="游ゴシック"/>
        <family val="3"/>
        <charset val="128"/>
        <scheme val="minor"/>
      </rPr>
      <t>【必須回答】</t>
    </r>
    <rPh sb="25" eb="29">
      <t>ヒッスカイトウ</t>
    </rPh>
    <phoneticPr fontId="3"/>
  </si>
  <si>
    <r>
      <t xml:space="preserve">利用目的
（具体的に記入してください）
</t>
    </r>
    <r>
      <rPr>
        <b/>
        <sz val="10"/>
        <color rgb="FFFF0000"/>
        <rFont val="游ゴシック"/>
        <family val="3"/>
        <charset val="128"/>
        <scheme val="minor"/>
      </rPr>
      <t>【任意回答】</t>
    </r>
    <rPh sb="21" eb="25">
      <t>ニンイカイトウ</t>
    </rPh>
    <phoneticPr fontId="3"/>
  </si>
  <si>
    <r>
      <t xml:space="preserve">非化石証書の利用
（それぞれどれか一つを選択）
</t>
    </r>
    <r>
      <rPr>
        <b/>
        <sz val="10.5"/>
        <color rgb="FFFF0000"/>
        <rFont val="游ゴシック"/>
        <family val="3"/>
        <charset val="128"/>
        <scheme val="minor"/>
      </rPr>
      <t>【必須回答】</t>
    </r>
    <rPh sb="0" eb="5">
      <t>ヒカセキショウショ</t>
    </rPh>
    <rPh sb="25" eb="29">
      <t>ヒッスカイトウ</t>
    </rPh>
    <phoneticPr fontId="3"/>
  </si>
  <si>
    <t>排出量取引に関する要望（自由回答【任意回答】）</t>
    <rPh sb="14" eb="16">
      <t>カイトウ</t>
    </rPh>
    <rPh sb="17" eb="21">
      <t>ニンイカイトウ</t>
    </rPh>
    <phoneticPr fontId="3"/>
  </si>
  <si>
    <t>説明会へのご意見や取り上げてほしい内容をご記入ください（自由回答【任意回答】）</t>
    <rPh sb="33" eb="37">
      <t>ニンイカイトウ</t>
    </rPh>
    <phoneticPr fontId="3"/>
  </si>
  <si>
    <r>
      <t>　　電子化等に特に必要と思うものを選択し</t>
    </r>
    <r>
      <rPr>
        <b/>
        <sz val="10"/>
        <rFont val="游ゴシック"/>
        <family val="3"/>
        <charset val="128"/>
        <scheme val="minor"/>
      </rPr>
      <t>【必須回答】</t>
    </r>
    <r>
      <rPr>
        <sz val="10"/>
        <rFont val="游ゴシック"/>
        <family val="3"/>
        <charset val="128"/>
        <scheme val="minor"/>
      </rPr>
      <t xml:space="preserve">
　　そのうえで、選択した項目について、優先順位をつけてください</t>
    </r>
    <r>
      <rPr>
        <b/>
        <sz val="10"/>
        <rFont val="游ゴシック"/>
        <family val="3"/>
        <charset val="128"/>
        <scheme val="minor"/>
      </rPr>
      <t>【任意回答】</t>
    </r>
    <rPh sb="2" eb="5">
      <t>デンシカ</t>
    </rPh>
    <rPh sb="5" eb="6">
      <t>トウ</t>
    </rPh>
    <rPh sb="7" eb="8">
      <t>トク</t>
    </rPh>
    <rPh sb="9" eb="11">
      <t>ヒツヨウ</t>
    </rPh>
    <rPh sb="12" eb="13">
      <t>オモ</t>
    </rPh>
    <rPh sb="17" eb="19">
      <t>センタク</t>
    </rPh>
    <rPh sb="21" eb="25">
      <t>ヒッスカイトウ</t>
    </rPh>
    <rPh sb="35" eb="37">
      <t>センタク</t>
    </rPh>
    <rPh sb="39" eb="41">
      <t>コウモク</t>
    </rPh>
    <rPh sb="46" eb="50">
      <t>ユウセンジュンイ</t>
    </rPh>
    <rPh sb="59" eb="63">
      <t>ニンイカイトウ</t>
    </rPh>
    <phoneticPr fontId="3"/>
  </si>
  <si>
    <t>7. 特に必要と思うものはない</t>
    <rPh sb="3" eb="4">
      <t>トク</t>
    </rPh>
    <rPh sb="5" eb="7">
      <t>ヒツヨウ</t>
    </rPh>
    <rPh sb="8" eb="9">
      <t>オモ</t>
    </rPh>
    <phoneticPr fontId="3"/>
  </si>
  <si>
    <t>現在は、取引関係の全ての申請をホームページ上のExcelデータ（押印前の申請書）を電子メール等でご提出いただき、押印の確認のため、申請書（紙）もご提出（郵送又は窓口提出）いただいております。</t>
    <phoneticPr fontId="3"/>
  </si>
  <si>
    <t>当該IDを保有していない</t>
    <rPh sb="0" eb="2">
      <t>トウガイ</t>
    </rPh>
    <phoneticPr fontId="3"/>
  </si>
  <si>
    <t>（1～5それぞれ一つ選んでください。いずれも「保有しているか分からない」場合、6「IDの違いを意識していない」を選択してください）</t>
    <rPh sb="44" eb="45">
      <t>チガ</t>
    </rPh>
    <rPh sb="47" eb="49">
      <t>イシキ</t>
    </rPh>
    <rPh sb="56" eb="58">
      <t>センタク</t>
    </rPh>
    <phoneticPr fontId="3"/>
  </si>
  <si>
    <t>Q8･9</t>
    <phoneticPr fontId="3"/>
  </si>
  <si>
    <t>【Q10. 第二計画期間で生じたクレジットの使用意向で1・2・3・4のどれかを選択した方のみ必須回答】</t>
    <rPh sb="6" eb="7">
      <t>ダイ</t>
    </rPh>
    <rPh sb="7" eb="8">
      <t>ニ</t>
    </rPh>
    <rPh sb="13" eb="14">
      <t>ショウ</t>
    </rPh>
    <phoneticPr fontId="3"/>
  </si>
  <si>
    <t>【Q16. 無効化意向で1を選択した方のみ必須回答】</t>
    <phoneticPr fontId="3"/>
  </si>
  <si>
    <t>【Q16. 無効化意向で 2または3 を選択した方のみ必須回答】</t>
    <phoneticPr fontId="3"/>
  </si>
  <si>
    <t>【Q19. 排出量取引の経験で 2または3 を選択した方のみ任意回答】</t>
    <rPh sb="30" eb="32">
      <t>ニンイ</t>
    </rPh>
    <phoneticPr fontId="3"/>
  </si>
  <si>
    <t>Q22</t>
  </si>
  <si>
    <t>Q25･26</t>
    <phoneticPr fontId="3"/>
  </si>
  <si>
    <t>1. Ｊクレジット（再エネ、省エネ、森林）</t>
    <rPh sb="10" eb="11">
      <t>サイ</t>
    </rPh>
    <rPh sb="14" eb="15">
      <t>ショウ</t>
    </rPh>
    <rPh sb="18" eb="20">
      <t>シンリン</t>
    </rPh>
    <phoneticPr fontId="3"/>
  </si>
  <si>
    <t>2. JCM</t>
    <phoneticPr fontId="3"/>
  </si>
  <si>
    <t>3. 非化石証書（FIT非化石証書、非FIT非化石証書（再エネ指定あり・なし））</t>
    <phoneticPr fontId="3"/>
  </si>
  <si>
    <t>4. グリーン電力証書／グリーン熱証書</t>
    <phoneticPr fontId="3"/>
  </si>
  <si>
    <t>5. 民間セクターが運営するオフセットクレジット（VCS、Gold Standard等）</t>
    <phoneticPr fontId="3"/>
  </si>
  <si>
    <t>【Q36. Ｊクレジットの利用状況について、1・2・3の回答において「ある」または「ない（数年以内に利用予定）」を選択した方のみ任意回答】</t>
    <rPh sb="13" eb="17">
      <t>リヨウジョウキョウ</t>
    </rPh>
    <rPh sb="28" eb="30">
      <t>カイトウ</t>
    </rPh>
    <rPh sb="64" eb="66">
      <t>ニンイ</t>
    </rPh>
    <phoneticPr fontId="3"/>
  </si>
  <si>
    <t>Q37</t>
  </si>
  <si>
    <t>例：CDP回答、SBT報告、RE100、温対法報告、経団連目標達成　等</t>
    <phoneticPr fontId="3"/>
  </si>
  <si>
    <r>
      <t xml:space="preserve">利用目的
（具体的に記入してください）
</t>
    </r>
    <r>
      <rPr>
        <b/>
        <sz val="10.5"/>
        <color rgb="FFFF0000"/>
        <rFont val="游ゴシック"/>
        <family val="3"/>
        <charset val="128"/>
        <scheme val="minor"/>
      </rPr>
      <t>【任意回答】</t>
    </r>
    <phoneticPr fontId="3"/>
  </si>
  <si>
    <t>【Q39. 非化石証書の利用状況について、1・2・3の回答において「ある」または「ない（数年以内に利用予定）」を選択した方のみ任意回答】</t>
    <rPh sb="6" eb="11">
      <t>ヒカセキショウショ</t>
    </rPh>
    <rPh sb="12" eb="16">
      <t>リヨウジョウキョウ</t>
    </rPh>
    <rPh sb="27" eb="29">
      <t>カイトウ</t>
    </rPh>
    <rPh sb="63" eb="65">
      <t>ニンイ</t>
    </rPh>
    <phoneticPr fontId="3"/>
  </si>
  <si>
    <t>Q40</t>
  </si>
  <si>
    <t>Q41</t>
  </si>
  <si>
    <t>【Q41. CDP質問書回答で 1または2 と選択した方のみ必須回答】</t>
    <rPh sb="9" eb="14">
      <t>シツモンショカイトウ</t>
    </rPh>
    <rPh sb="23" eb="25">
      <t>センタク</t>
    </rPh>
    <rPh sb="27" eb="28">
      <t>カタ</t>
    </rPh>
    <rPh sb="30" eb="32">
      <t>ヒッス</t>
    </rPh>
    <rPh sb="32" eb="34">
      <t>カイトウ</t>
    </rPh>
    <phoneticPr fontId="3"/>
  </si>
  <si>
    <t>Q44</t>
  </si>
  <si>
    <t>Q44</t>
    <phoneticPr fontId="3"/>
  </si>
  <si>
    <t>Q9</t>
    <phoneticPr fontId="3"/>
  </si>
  <si>
    <t>特に必要と思うものはない</t>
    <rPh sb="0" eb="1">
      <t>トク</t>
    </rPh>
    <rPh sb="2" eb="4">
      <t>ヒツヨウ</t>
    </rPh>
    <rPh sb="5" eb="6">
      <t>オモ</t>
    </rPh>
    <phoneticPr fontId="3"/>
  </si>
  <si>
    <t>Ｊクレジット（再エネ・省エネ・森林）</t>
    <rPh sb="11" eb="12">
      <t>ショウ</t>
    </rPh>
    <rPh sb="15" eb="17">
      <t>シンリン</t>
    </rPh>
    <phoneticPr fontId="3"/>
  </si>
  <si>
    <t>大幅に増加
(1.6～1.9倍程度)</t>
    <phoneticPr fontId="3"/>
  </si>
  <si>
    <t>2021年度の排出量の傾向（2020年度比）大幅に増加
(1.6～1.9倍程度)</t>
    <phoneticPr fontId="3"/>
  </si>
  <si>
    <r>
      <rPr>
        <b/>
        <sz val="9"/>
        <rFont val="游ゴシック"/>
        <family val="3"/>
        <charset val="128"/>
        <scheme val="minor"/>
      </rPr>
      <t>1～5のIDを「保有しているか分からない」場合に回答【任意回答】</t>
    </r>
    <r>
      <rPr>
        <sz val="10"/>
        <rFont val="游ゴシック"/>
        <family val="3"/>
        <charset val="128"/>
        <scheme val="minor"/>
      </rPr>
      <t xml:space="preserve">
6. IDの違いを意識していないがログインしている</t>
    </r>
    <rPh sb="8" eb="10">
      <t>ホユウ</t>
    </rPh>
    <rPh sb="15" eb="16">
      <t>ワ</t>
    </rPh>
    <rPh sb="21" eb="23">
      <t>バアイ</t>
    </rPh>
    <rPh sb="24" eb="26">
      <t>カイトウ</t>
    </rPh>
    <rPh sb="27" eb="31">
      <t>ニンイカイトウ</t>
    </rPh>
    <phoneticPr fontId="3"/>
  </si>
  <si>
    <r>
      <t xml:space="preserve">優先順位
</t>
    </r>
    <r>
      <rPr>
        <b/>
        <sz val="8"/>
        <rFont val="游ゴシック"/>
        <family val="3"/>
        <charset val="128"/>
        <scheme val="minor"/>
      </rPr>
      <t>高いものを1として最大6まで順に付番</t>
    </r>
    <rPh sb="0" eb="4">
      <t>ユウセンジュンイ</t>
    </rPh>
    <rPh sb="5" eb="6">
      <t>タカ</t>
    </rPh>
    <rPh sb="14" eb="16">
      <t>サイダイ</t>
    </rPh>
    <rPh sb="19" eb="20">
      <t>ジュン</t>
    </rPh>
    <rPh sb="21" eb="22">
      <t>ツ</t>
    </rPh>
    <rPh sb="22" eb="23">
      <t>バン</t>
    </rPh>
    <phoneticPr fontId="3"/>
  </si>
  <si>
    <t>　1～5それぞれについてログイン頻度を選択し【必須回答】
　いずれも「保有しているか分からない」場合、
　6を選択してください【任意回答】</t>
    <rPh sb="16" eb="18">
      <t>ヒンド</t>
    </rPh>
    <rPh sb="48" eb="50">
      <t>バアイ</t>
    </rPh>
    <rPh sb="55" eb="57">
      <t>センタク</t>
    </rPh>
    <rPh sb="64" eb="68">
      <t>ニンイカイトウ</t>
    </rPh>
    <phoneticPr fontId="3"/>
  </si>
  <si>
    <t>東京都の排出量取引制度に関するアンケート（2022年度）</t>
    <rPh sb="26" eb="27">
      <t>ド</t>
    </rPh>
    <phoneticPr fontId="3"/>
  </si>
  <si>
    <t>【Q34. クレジット活用で 3 を選択した方のみ必須回答】</t>
    <phoneticPr fontId="3"/>
  </si>
  <si>
    <t>【Q34. クレジット活用で 1 を選択した方のみ必須回答】</t>
    <phoneticPr fontId="3"/>
  </si>
  <si>
    <t>【Q34. クレジット活用で 1 を選択した方のみ回答】</t>
    <phoneticPr fontId="3"/>
  </si>
  <si>
    <t>【Q34. クレジット活用で 3 を選択した方のみ回答】</t>
    <phoneticPr fontId="3"/>
  </si>
  <si>
    <t>1. 温室効果ガス排出削減目標【1つ目】</t>
    <rPh sb="3" eb="7">
      <t>オンシツコウカ</t>
    </rPh>
    <rPh sb="9" eb="11">
      <t>ハイシュツ</t>
    </rPh>
    <rPh sb="11" eb="13">
      <t>サクゲン</t>
    </rPh>
    <rPh sb="13" eb="15">
      <t>モクヒョウ</t>
    </rPh>
    <rPh sb="18" eb="19">
      <t>メ</t>
    </rPh>
    <phoneticPr fontId="3"/>
  </si>
  <si>
    <t>2. 温室効果ガス排出削減目標【2つ目】</t>
    <rPh sb="3" eb="5">
      <t>オンシツ</t>
    </rPh>
    <rPh sb="5" eb="7">
      <t>コウカ</t>
    </rPh>
    <rPh sb="9" eb="11">
      <t>ハイシュツ</t>
    </rPh>
    <rPh sb="11" eb="13">
      <t>サクゲン</t>
    </rPh>
    <rPh sb="13" eb="15">
      <t>モクヒョウ</t>
    </rPh>
    <rPh sb="18" eb="19">
      <t>メ</t>
    </rPh>
    <phoneticPr fontId="3"/>
  </si>
  <si>
    <t>3. 温室効果ガス排出削減目標【3つ目】</t>
    <rPh sb="3" eb="5">
      <t>オンシツ</t>
    </rPh>
    <rPh sb="5" eb="7">
      <t>コウカ</t>
    </rPh>
    <rPh sb="9" eb="11">
      <t>ハイシュツ</t>
    </rPh>
    <rPh sb="11" eb="13">
      <t>サクゲン</t>
    </rPh>
    <rPh sb="13" eb="15">
      <t>モクヒョウ</t>
    </rPh>
    <rPh sb="18" eb="19">
      <t>メ</t>
    </rPh>
    <phoneticPr fontId="3"/>
  </si>
  <si>
    <t>目標年
（例：2030年）
（例：2040年）
（例：2050年）</t>
    <rPh sb="0" eb="3">
      <t>モクヒョウネン</t>
    </rPh>
    <rPh sb="5" eb="6">
      <t>レイ</t>
    </rPh>
    <rPh sb="11" eb="12">
      <t>ネン</t>
    </rPh>
    <rPh sb="15" eb="16">
      <t>レイ</t>
    </rPh>
    <rPh sb="21" eb="22">
      <t>ネン</t>
    </rPh>
    <rPh sb="25" eb="26">
      <t>レイ</t>
    </rPh>
    <rPh sb="31" eb="32">
      <t>ネン</t>
    </rPh>
    <phoneticPr fontId="3"/>
  </si>
  <si>
    <t xml:space="preserve">基準年
（例：2000年）
</t>
    <rPh sb="0" eb="3">
      <t>キジュンネン</t>
    </rPh>
    <rPh sb="5" eb="6">
      <t>レイ</t>
    </rPh>
    <rPh sb="11" eb="12">
      <t>ネン</t>
    </rPh>
    <phoneticPr fontId="3"/>
  </si>
  <si>
    <t>基準年比削減目標
（例：50％）
（例：80％）
（例：100％）</t>
    <rPh sb="0" eb="2">
      <t>キジュン</t>
    </rPh>
    <rPh sb="2" eb="3">
      <t>ネン</t>
    </rPh>
    <rPh sb="3" eb="4">
      <t>ヒ</t>
    </rPh>
    <rPh sb="4" eb="6">
      <t>サクゲン</t>
    </rPh>
    <rPh sb="6" eb="8">
      <t>モクヒョウ</t>
    </rPh>
    <rPh sb="10" eb="11">
      <t>レイ</t>
    </rPh>
    <phoneticPr fontId="3"/>
  </si>
  <si>
    <t>第二計画期間に生じたクレジットはない</t>
  </si>
  <si>
    <t>8. 第二計画期間に生じたクレジットはない</t>
    <phoneticPr fontId="3"/>
  </si>
  <si>
    <t xml:space="preserve"> </t>
    <phoneticPr fontId="3"/>
  </si>
  <si>
    <r>
      <t>　　選択した項目について、購入予定のクレジットの量と
　　購入希望価格（0円/t-CO</t>
    </r>
    <r>
      <rPr>
        <vertAlign val="subscript"/>
        <sz val="9"/>
        <rFont val="游ゴシック"/>
        <family val="3"/>
        <charset val="128"/>
        <scheme val="minor"/>
      </rPr>
      <t>2</t>
    </r>
    <r>
      <rPr>
        <sz val="9"/>
        <rFont val="游ゴシック"/>
        <family val="3"/>
        <charset val="128"/>
        <scheme val="minor"/>
      </rPr>
      <t>でも可）を答えてください</t>
    </r>
    <rPh sb="2" eb="4">
      <t>センタク</t>
    </rPh>
    <rPh sb="6" eb="8">
      <t>コウモク</t>
    </rPh>
    <rPh sb="13" eb="17">
      <t>コウニュウヨテイ</t>
    </rPh>
    <rPh sb="24" eb="25">
      <t>リョウ</t>
    </rPh>
    <rPh sb="29" eb="31">
      <t>コウニュウ</t>
    </rPh>
    <rPh sb="31" eb="35">
      <t>キボウカカク</t>
    </rPh>
    <rPh sb="37" eb="38">
      <t>エン</t>
    </rPh>
    <rPh sb="46" eb="47">
      <t>カ</t>
    </rPh>
    <rPh sb="49" eb="50">
      <t>コタ</t>
    </rPh>
    <phoneticPr fontId="3"/>
  </si>
  <si>
    <r>
      <t>ここからは、無効化についてお尋ねします。無効化とは、申請によりクレジットを本制度の義務充当に利用できない状態にすることで、クレジットの環境価値をカーボンオフセット等の本制度の義務履行以外に活用することです。（例：印刷時に発生したCO</t>
    </r>
    <r>
      <rPr>
        <b/>
        <vertAlign val="subscript"/>
        <sz val="11"/>
        <rFont val="游ゴシック"/>
        <family val="3"/>
        <charset val="128"/>
        <scheme val="minor"/>
      </rPr>
      <t>2</t>
    </r>
    <r>
      <rPr>
        <b/>
        <sz val="11"/>
        <rFont val="游ゴシック"/>
        <family val="3"/>
        <charset val="128"/>
        <scheme val="minor"/>
      </rPr>
      <t>排出量について、カーボンオフセットを活用して、ゼロカーボンの印刷物として発行する）</t>
    </r>
    <phoneticPr fontId="3"/>
  </si>
  <si>
    <r>
      <t>　　選択した項目について、購入したクレジットの量と
　　取引価格（0円/t-CO</t>
    </r>
    <r>
      <rPr>
        <vertAlign val="subscript"/>
        <sz val="9"/>
        <rFont val="游ゴシック"/>
        <family val="3"/>
        <charset val="128"/>
        <scheme val="minor"/>
      </rPr>
      <t>2</t>
    </r>
    <r>
      <rPr>
        <sz val="9"/>
        <rFont val="游ゴシック"/>
        <family val="3"/>
        <charset val="128"/>
        <scheme val="minor"/>
      </rPr>
      <t>でも可）を答えてください</t>
    </r>
    <rPh sb="2" eb="4">
      <t>センタク</t>
    </rPh>
    <rPh sb="6" eb="8">
      <t>コウモク</t>
    </rPh>
    <rPh sb="13" eb="15">
      <t>コウニュウ</t>
    </rPh>
    <rPh sb="23" eb="24">
      <t>リョウ</t>
    </rPh>
    <rPh sb="46" eb="47">
      <t>コタ</t>
    </rPh>
    <phoneticPr fontId="3"/>
  </si>
  <si>
    <t>ここからは、事業者様ごとに会社単位でご回答いただきます。
一般管理口座のみ保有者の回答者様、及び、複数の対象事業所を担当されている回答者様で初めて回答される方は、Q13にて1から5のどれかを選択し、Q14以降もアンケートを続けてください。
複数の対象事業所を担当されている回答者様で、すでに別の事業所のID/パスワードでQ13以降を回答済みの方はQ13で6を選択し、その回答を記入した指定番号もあわせてご記入ください。本設問で回答が終了します。</t>
    <rPh sb="163" eb="165">
      <t>イコウ</t>
    </rPh>
    <phoneticPr fontId="3"/>
  </si>
  <si>
    <t>7. クレジット等を活用する予定はない</t>
    <rPh sb="8" eb="9">
      <t>トウ</t>
    </rPh>
    <rPh sb="10" eb="12">
      <t>カツヨウ</t>
    </rPh>
    <rPh sb="14" eb="16">
      <t>ヨテイ</t>
    </rPh>
    <phoneticPr fontId="3"/>
  </si>
  <si>
    <t>クレジット等を活用する予定はない</t>
  </si>
  <si>
    <r>
      <t>貴事業所の第三計画期間</t>
    </r>
    <r>
      <rPr>
        <b/>
        <vertAlign val="superscript"/>
        <sz val="11"/>
        <rFont val="游ゴシック"/>
        <family val="3"/>
        <charset val="128"/>
        <scheme val="minor"/>
      </rPr>
      <t>※1</t>
    </r>
    <r>
      <rPr>
        <b/>
        <sz val="11"/>
        <rFont val="游ゴシック"/>
        <family val="3"/>
        <charset val="128"/>
        <scheme val="minor"/>
      </rPr>
      <t>の削減義務の達成の見通し（一つ選択してください。）</t>
    </r>
    <rPh sb="0" eb="1">
      <t>キ</t>
    </rPh>
    <phoneticPr fontId="3"/>
  </si>
  <si>
    <r>
      <t>1. 自らの削減対策のみで、バンキング</t>
    </r>
    <r>
      <rPr>
        <vertAlign val="superscript"/>
        <sz val="10"/>
        <rFont val="游ゴシック"/>
        <family val="3"/>
        <charset val="128"/>
        <scheme val="minor"/>
      </rPr>
      <t>※</t>
    </r>
    <r>
      <rPr>
        <vertAlign val="superscript"/>
        <sz val="10"/>
        <rFont val="游ゴシック"/>
        <family val="2"/>
        <charset val="128"/>
        <scheme val="minor"/>
      </rPr>
      <t>2</t>
    </r>
    <r>
      <rPr>
        <sz val="10"/>
        <rFont val="游ゴシック"/>
        <family val="3"/>
        <charset val="128"/>
        <scheme val="minor"/>
      </rPr>
      <t>を活用せずに、十分に達成できる</t>
    </r>
    <phoneticPr fontId="3"/>
  </si>
  <si>
    <t xml:space="preserve">※1 
</t>
    <phoneticPr fontId="3"/>
  </si>
  <si>
    <t xml:space="preserve">※2 
</t>
    <phoneticPr fontId="3"/>
  </si>
  <si>
    <r>
      <t>1. グループ会社等他事業所のクレジットを</t>
    </r>
    <r>
      <rPr>
        <u val="double"/>
        <sz val="10"/>
        <rFont val="游ゴシック"/>
        <family val="3"/>
        <charset val="128"/>
        <scheme val="minor"/>
      </rPr>
      <t>無償で</t>
    </r>
    <r>
      <rPr>
        <sz val="10"/>
        <rFont val="游ゴシック"/>
        <family val="3"/>
        <charset val="128"/>
        <scheme val="minor"/>
      </rPr>
      <t>移転</t>
    </r>
    <r>
      <rPr>
        <vertAlign val="superscript"/>
        <sz val="10"/>
        <rFont val="游ゴシック"/>
        <family val="3"/>
        <charset val="128"/>
        <scheme val="minor"/>
      </rPr>
      <t>※1</t>
    </r>
    <r>
      <rPr>
        <sz val="10"/>
        <rFont val="游ゴシック"/>
        <family val="3"/>
        <charset val="128"/>
        <scheme val="minor"/>
      </rPr>
      <t>し、確保する</t>
    </r>
    <phoneticPr fontId="3"/>
  </si>
  <si>
    <r>
      <t>3. クレジットの種類</t>
    </r>
    <r>
      <rPr>
        <vertAlign val="superscript"/>
        <sz val="10"/>
        <rFont val="游ゴシック"/>
        <family val="3"/>
        <charset val="128"/>
        <scheme val="minor"/>
      </rPr>
      <t>※1</t>
    </r>
    <phoneticPr fontId="3"/>
  </si>
  <si>
    <t xml:space="preserve">※3
</t>
    <phoneticPr fontId="3"/>
  </si>
  <si>
    <r>
      <t>6. 公開情報ページ</t>
    </r>
    <r>
      <rPr>
        <vertAlign val="superscript"/>
        <sz val="10"/>
        <color theme="1"/>
        <rFont val="游ゴシック"/>
        <family val="3"/>
        <charset val="128"/>
        <scheme val="minor"/>
      </rPr>
      <t>※3</t>
    </r>
    <r>
      <rPr>
        <sz val="10"/>
        <color theme="1"/>
        <rFont val="游ゴシック"/>
        <family val="3"/>
        <charset val="128"/>
        <scheme val="minor"/>
      </rPr>
      <t>に掲載されている指定（特定）地球温暖化対策事業所及び口座開設者の情報を活用する</t>
    </r>
    <phoneticPr fontId="3"/>
  </si>
  <si>
    <r>
      <t>1. 見積受付登録事業者照会</t>
    </r>
    <r>
      <rPr>
        <vertAlign val="superscript"/>
        <sz val="10"/>
        <rFont val="游ゴシック"/>
        <family val="3"/>
        <charset val="128"/>
        <scheme val="minor"/>
      </rPr>
      <t>※1</t>
    </r>
    <r>
      <rPr>
        <sz val="10"/>
        <rFont val="游ゴシック"/>
        <family val="3"/>
        <charset val="128"/>
        <scheme val="minor"/>
      </rPr>
      <t>の登録者の増加を促してほしい</t>
    </r>
    <rPh sb="24" eb="25">
      <t>ウナガ</t>
    </rPh>
    <phoneticPr fontId="3"/>
  </si>
  <si>
    <r>
      <t>各種紙による申請</t>
    </r>
    <r>
      <rPr>
        <b/>
        <vertAlign val="superscript"/>
        <sz val="11"/>
        <color theme="1"/>
        <rFont val="游ゴシック"/>
        <family val="3"/>
        <charset val="128"/>
        <scheme val="minor"/>
      </rPr>
      <t>※1</t>
    </r>
    <r>
      <rPr>
        <b/>
        <sz val="11"/>
        <color theme="1"/>
        <rFont val="游ゴシック"/>
        <family val="3"/>
        <charset val="128"/>
        <scheme val="minor"/>
      </rPr>
      <t>を電子化する場合、どのようなやり方が望ましいですか（当てはまるものすべて選択してください。）</t>
    </r>
    <phoneticPr fontId="3"/>
  </si>
  <si>
    <r>
      <t>排出量取引の説明会</t>
    </r>
    <r>
      <rPr>
        <b/>
        <vertAlign val="superscript"/>
        <sz val="11"/>
        <color theme="1"/>
        <rFont val="游ゴシック"/>
        <family val="3"/>
        <charset val="128"/>
        <scheme val="minor"/>
      </rPr>
      <t>※1</t>
    </r>
    <r>
      <rPr>
        <b/>
        <sz val="11"/>
        <color theme="1"/>
        <rFont val="游ゴシック"/>
        <family val="3"/>
        <charset val="128"/>
        <scheme val="minor"/>
      </rPr>
      <t>の開催方法について（一つ選択してください。）</t>
    </r>
    <phoneticPr fontId="3"/>
  </si>
  <si>
    <r>
      <t>4. 排出量取引以外の本制度の説明会や講習会等</t>
    </r>
    <r>
      <rPr>
        <vertAlign val="superscript"/>
        <sz val="10"/>
        <color theme="1"/>
        <rFont val="游ゴシック"/>
        <family val="3"/>
        <charset val="128"/>
        <scheme val="minor"/>
      </rPr>
      <t>※1</t>
    </r>
    <r>
      <rPr>
        <sz val="10"/>
        <color theme="1"/>
        <rFont val="游ゴシック"/>
        <family val="3"/>
        <charset val="128"/>
        <scheme val="minor"/>
      </rPr>
      <t>の開催情報</t>
    </r>
    <phoneticPr fontId="3"/>
  </si>
  <si>
    <r>
      <t>1. クレジットの発行手続き</t>
    </r>
    <r>
      <rPr>
        <vertAlign val="superscript"/>
        <sz val="10"/>
        <color theme="1"/>
        <rFont val="游ゴシック"/>
        <family val="3"/>
        <charset val="128"/>
        <scheme val="minor"/>
      </rPr>
      <t>※1</t>
    </r>
    <r>
      <rPr>
        <sz val="10"/>
        <color theme="1"/>
        <rFont val="游ゴシック"/>
        <family val="3"/>
        <charset val="128"/>
        <scheme val="minor"/>
      </rPr>
      <t>を行ったことがある</t>
    </r>
    <phoneticPr fontId="3"/>
  </si>
  <si>
    <r>
      <t>2. クレジットの振替手続き</t>
    </r>
    <r>
      <rPr>
        <vertAlign val="superscript"/>
        <sz val="10"/>
        <color theme="1"/>
        <rFont val="游ゴシック"/>
        <family val="3"/>
        <charset val="128"/>
        <scheme val="minor"/>
      </rPr>
      <t>※2</t>
    </r>
    <r>
      <rPr>
        <sz val="10"/>
        <color theme="1"/>
        <rFont val="游ゴシック"/>
        <family val="3"/>
        <charset val="128"/>
        <scheme val="minor"/>
      </rPr>
      <t>（有償）を行ったことがある</t>
    </r>
    <phoneticPr fontId="3"/>
  </si>
  <si>
    <r>
      <t>3. クレジットの振替手続き</t>
    </r>
    <r>
      <rPr>
        <vertAlign val="superscript"/>
        <sz val="10"/>
        <color theme="1"/>
        <rFont val="游ゴシック"/>
        <family val="3"/>
        <charset val="128"/>
        <scheme val="minor"/>
      </rPr>
      <t>※2</t>
    </r>
    <r>
      <rPr>
        <sz val="10"/>
        <color theme="1"/>
        <rFont val="游ゴシック"/>
        <family val="3"/>
        <charset val="128"/>
        <scheme val="minor"/>
      </rPr>
      <t>（無償）を行ったことがある</t>
    </r>
    <phoneticPr fontId="3"/>
  </si>
  <si>
    <r>
      <t>4. 無効化手続き</t>
    </r>
    <r>
      <rPr>
        <vertAlign val="superscript"/>
        <sz val="10"/>
        <color theme="1"/>
        <rFont val="游ゴシック"/>
        <family val="3"/>
        <charset val="128"/>
        <scheme val="minor"/>
      </rPr>
      <t>※3</t>
    </r>
    <r>
      <rPr>
        <sz val="10"/>
        <color theme="1"/>
        <rFont val="游ゴシック"/>
        <family val="3"/>
        <charset val="128"/>
        <scheme val="minor"/>
      </rPr>
      <t>を行ったことがある</t>
    </r>
    <phoneticPr fontId="3"/>
  </si>
  <si>
    <r>
      <t>東京都が管理する「総量削減義務と排出量取引システム」</t>
    </r>
    <r>
      <rPr>
        <b/>
        <vertAlign val="superscript"/>
        <sz val="11"/>
        <color theme="1"/>
        <rFont val="游ゴシック"/>
        <family val="3"/>
        <charset val="128"/>
        <scheme val="minor"/>
      </rPr>
      <t>※1</t>
    </r>
    <r>
      <rPr>
        <b/>
        <sz val="11"/>
        <color theme="1"/>
        <rFont val="游ゴシック"/>
        <family val="3"/>
        <charset val="128"/>
        <scheme val="minor"/>
      </rPr>
      <t>にログイン</t>
    </r>
    <r>
      <rPr>
        <b/>
        <sz val="11"/>
        <color theme="1"/>
        <rFont val="游ゴシック"/>
        <family val="3"/>
        <charset val="128"/>
        <scheme val="minor"/>
      </rPr>
      <t>したことがありますか（一つ選択してください。）</t>
    </r>
    <phoneticPr fontId="3"/>
  </si>
  <si>
    <t xml:space="preserve">※1
</t>
    <phoneticPr fontId="3"/>
  </si>
  <si>
    <t>※2</t>
    <phoneticPr fontId="3"/>
  </si>
  <si>
    <r>
      <t>2. 紙による申請の電子化</t>
    </r>
    <r>
      <rPr>
        <vertAlign val="superscript"/>
        <sz val="10"/>
        <color theme="1"/>
        <rFont val="游ゴシック"/>
        <family val="3"/>
        <charset val="128"/>
        <scheme val="minor"/>
      </rPr>
      <t>※1</t>
    </r>
    <phoneticPr fontId="3"/>
  </si>
  <si>
    <r>
      <t>5. 総量削減義務と排出量取引システム</t>
    </r>
    <r>
      <rPr>
        <vertAlign val="superscript"/>
        <sz val="10"/>
        <color theme="1"/>
        <rFont val="游ゴシック"/>
        <family val="3"/>
        <charset val="128"/>
        <scheme val="minor"/>
      </rPr>
      <t>※1</t>
    </r>
    <r>
      <rPr>
        <sz val="10"/>
        <color theme="1"/>
        <rFont val="游ゴシック"/>
        <family val="3"/>
        <charset val="128"/>
        <scheme val="minor"/>
      </rPr>
      <t>の見積受付登録事業者照会</t>
    </r>
    <r>
      <rPr>
        <vertAlign val="superscript"/>
        <sz val="10"/>
        <color theme="1"/>
        <rFont val="游ゴシック"/>
        <family val="3"/>
        <charset val="128"/>
        <scheme val="minor"/>
      </rPr>
      <t>※2</t>
    </r>
    <r>
      <rPr>
        <sz val="10"/>
        <color theme="1"/>
        <rFont val="游ゴシック"/>
        <family val="3"/>
        <charset val="128"/>
        <scheme val="minor"/>
      </rPr>
      <t>を活用する</t>
    </r>
    <phoneticPr fontId="3"/>
  </si>
  <si>
    <t>クレジット等を活用した経験や今後活用する予定はありますか（当てはまるものすべて選択してください。）</t>
    <rPh sb="5" eb="6">
      <t>トウ</t>
    </rPh>
    <rPh sb="11" eb="13">
      <t>ケイケン</t>
    </rPh>
    <rPh sb="14" eb="16">
      <t>コンゴ</t>
    </rPh>
    <rPh sb="16" eb="18">
      <t>カツヨウ</t>
    </rPh>
    <phoneticPr fontId="3"/>
  </si>
  <si>
    <t>排出量取引アンケートは、これまで紙のアンケート調査票を郵送し、回答を返送いただく形、もしくはWord版のアンケート調査票を電子メールにて送信し、回答を返信いただく形で実施してきました。今回初の試みとしてオンライン形式（Web上）でのアンケートを実施しています（オンライン形式での回答が難しい場合はExcel版のアンケート調査票にて回答）。今後の参考とするため、本アンケート調査についてご回答ください（一つ選択してください。）</t>
    <rPh sb="200" eb="201">
      <t>ヒト</t>
    </rPh>
    <phoneticPr fontId="3"/>
  </si>
  <si>
    <t>貴社・貴団体は、自社の温室効果ガス削減目標の達成、または東京都制度以外の温室効果ガス削減目標の報告のために、クレジット等を活用した経験や今後活用する予定はありますか</t>
    <phoneticPr fontId="3"/>
  </si>
  <si>
    <r>
      <t xml:space="preserve">●本調査票（アンケート調査票【指定】.xlsx または trade01.xlsx）は、本制度の対象事業所様用（特定地球温暖化対策事業所）の調査票です。
</t>
    </r>
    <r>
      <rPr>
        <b/>
        <sz val="10"/>
        <rFont val="游ゴシック"/>
        <family val="3"/>
        <charset val="128"/>
        <scheme val="minor"/>
      </rPr>
      <t>（本制度の対象事業所ではないが、一般管理口座を保有している事業者様は、別途掲載の アンケート調査票【一般】.xlsx または trade02.xlsx にてご回答ください。）</t>
    </r>
    <r>
      <rPr>
        <b/>
        <sz val="11"/>
        <rFont val="游ゴシック"/>
        <family val="3"/>
        <charset val="128"/>
        <scheme val="minor"/>
      </rPr>
      <t xml:space="preserve">
●本調査票の設問番号は、オンライン形式のアンケート調査票に一致しておりますので、番号が連続しておりません。
●本調査票は、Q1~Q12までが制度対象事業所様に対する設問、Q13～Q44が事業者様に対する設問と構成が分かれています。複数事業所のご担当者様は、Q1～Q44まで全問ご回答いただいたのち、保有されている残りの対象事業所分について、それぞれの調査票でQ1~Q12までの事業所様に対する設問にご回答ください。
●各設問は、特に断り書きのない限り、必須回答となりますので、回答漏れのないようお願いいたします。
●択一式や複数回答の設問の回答次第では（その他を選択等）説明欄が黄色に着色されますので、具体的な内容のご記入をお願いいたします。
●１事業所につき１つの調査票でご回答ください。
●ご不明点等につきましては、以下の東京都排出量取引制度アンケート調査事務局までご連絡ください。
●回答結果は以下の東京都排出量取引制度アンケート調査事務局までお送りください。</t>
    </r>
    <rPh sb="165" eb="166">
      <t>ホン</t>
    </rPh>
    <rPh sb="207" eb="209">
      <t>レンゾク</t>
    </rPh>
    <rPh sb="219" eb="223">
      <t>ホンチョウサヒョウ</t>
    </rPh>
    <rPh sb="234" eb="238">
      <t>セイドタイショウ</t>
    </rPh>
    <rPh sb="241" eb="242">
      <t>サマ</t>
    </rPh>
    <rPh sb="243" eb="244">
      <t>タイ</t>
    </rPh>
    <rPh sb="246" eb="248">
      <t>セツモン</t>
    </rPh>
    <rPh sb="260" eb="261">
      <t>サマ</t>
    </rPh>
    <rPh sb="262" eb="263">
      <t>タイ</t>
    </rPh>
    <rPh sb="265" eb="267">
      <t>セツモン</t>
    </rPh>
    <rPh sb="289" eb="290">
      <t>サマ</t>
    </rPh>
    <rPh sb="300" eb="302">
      <t>ゼンモン</t>
    </rPh>
    <rPh sb="320" eb="321">
      <t>ノコ</t>
    </rPh>
    <rPh sb="339" eb="341">
      <t>チョウサ</t>
    </rPh>
    <rPh sb="341" eb="342">
      <t>ヒョウ</t>
    </rPh>
    <rPh sb="355" eb="356">
      <t>サマ</t>
    </rPh>
    <rPh sb="357" eb="358">
      <t>タイ</t>
    </rPh>
    <rPh sb="360" eb="362">
      <t>セツモン</t>
    </rPh>
    <rPh sb="422" eb="424">
      <t>タクイツ</t>
    </rPh>
    <rPh sb="424" eb="425">
      <t>シキ</t>
    </rPh>
    <rPh sb="426" eb="428">
      <t>フクスウ</t>
    </rPh>
    <rPh sb="428" eb="430">
      <t>カイトウ</t>
    </rPh>
    <rPh sb="431" eb="433">
      <t>セツモン</t>
    </rPh>
    <rPh sb="434" eb="436">
      <t>カイトウ</t>
    </rPh>
    <rPh sb="436" eb="438">
      <t>シダイ</t>
    </rPh>
    <rPh sb="443" eb="444">
      <t>タ</t>
    </rPh>
    <rPh sb="445" eb="447">
      <t>センタク</t>
    </rPh>
    <rPh sb="447" eb="448">
      <t>トウ</t>
    </rPh>
    <rPh sb="449" eb="451">
      <t>セツメイ</t>
    </rPh>
    <rPh sb="451" eb="452">
      <t>ラン</t>
    </rPh>
    <rPh sb="453" eb="455">
      <t>キイロ</t>
    </rPh>
    <rPh sb="456" eb="458">
      <t>チャクショク</t>
    </rPh>
    <rPh sb="465" eb="468">
      <t>グタイテキ</t>
    </rPh>
    <rPh sb="469" eb="471">
      <t>ナイヨウ</t>
    </rPh>
    <rPh sb="473" eb="475">
      <t>キニュウ</t>
    </rPh>
    <rPh sb="477" eb="478">
      <t>ネガ</t>
    </rPh>
    <rPh sb="564" eb="566">
      <t>イカ</t>
    </rPh>
    <phoneticPr fontId="3"/>
  </si>
  <si>
    <t>2. グループ企業内等で（無償又は安価に）調達できること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</si>
</sst>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65" x14ac:knownFonts="1">
    <font>
      <sz val="11"/>
      <color theme="1"/>
      <name val="游ゴシック"/>
      <family val="2"/>
      <charset val="128"/>
      <scheme val="minor"/>
    </font>
    <font>
      <sz val="11"/>
      <color rgb="FFFF0000"/>
      <name val="游ゴシック"/>
      <family val="2"/>
      <charset val="128"/>
      <scheme val="minor"/>
    </font>
    <font>
      <sz val="11"/>
      <color theme="0"/>
      <name val="游ゴシック"/>
      <family val="2"/>
      <charset val="128"/>
      <scheme val="minor"/>
    </font>
    <font>
      <sz val="6"/>
      <name val="游ゴシック"/>
      <family val="2"/>
      <charset val="128"/>
      <scheme val="minor"/>
    </font>
    <font>
      <sz val="12"/>
      <color theme="1"/>
      <name val="Meiryo UI"/>
      <family val="3"/>
      <charset val="128"/>
    </font>
    <font>
      <b/>
      <sz val="11"/>
      <color theme="1"/>
      <name val="游ゴシック"/>
      <family val="3"/>
      <charset val="128"/>
      <scheme val="minor"/>
    </font>
    <font>
      <b/>
      <sz val="16"/>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0"/>
      <name val="游ゴシック"/>
      <family val="3"/>
      <charset val="128"/>
      <scheme val="minor"/>
    </font>
    <font>
      <sz val="9"/>
      <color theme="1"/>
      <name val="游ゴシック"/>
      <family val="3"/>
      <charset val="128"/>
      <scheme val="minor"/>
    </font>
    <font>
      <sz val="6"/>
      <color rgb="FFFF0000"/>
      <name val="游ゴシック"/>
      <family val="2"/>
      <charset val="128"/>
      <scheme val="minor"/>
    </font>
    <font>
      <u/>
      <sz val="11"/>
      <color theme="10"/>
      <name val="游ゴシック"/>
      <family val="2"/>
      <charset val="128"/>
      <scheme val="minor"/>
    </font>
    <font>
      <sz val="8.5"/>
      <color rgb="FFFF0000"/>
      <name val="游ゴシック"/>
      <family val="2"/>
      <charset val="128"/>
      <scheme val="minor"/>
    </font>
    <font>
      <sz val="8.5"/>
      <color theme="1"/>
      <name val="游ゴシック"/>
      <family val="2"/>
      <charset val="128"/>
      <scheme val="minor"/>
    </font>
    <font>
      <sz val="8.5"/>
      <color theme="1"/>
      <name val="游ゴシック"/>
      <family val="3"/>
      <charset val="128"/>
      <scheme val="minor"/>
    </font>
    <font>
      <sz val="8.5"/>
      <color rgb="FFFF0000"/>
      <name val="游ゴシック"/>
      <family val="3"/>
      <charset val="128"/>
      <scheme val="minor"/>
    </font>
    <font>
      <u/>
      <sz val="8.5"/>
      <color theme="10"/>
      <name val="游ゴシック"/>
      <family val="3"/>
      <charset val="128"/>
      <scheme val="minor"/>
    </font>
    <font>
      <b/>
      <sz val="11"/>
      <color rgb="FFFF0000"/>
      <name val="游ゴシック"/>
      <family val="3"/>
      <charset val="128"/>
      <scheme val="minor"/>
    </font>
    <font>
      <sz val="11"/>
      <color theme="0"/>
      <name val="游ゴシック"/>
      <family val="3"/>
      <charset val="128"/>
      <scheme val="minor"/>
    </font>
    <font>
      <b/>
      <sz val="10"/>
      <color theme="1"/>
      <name val="游ゴシック"/>
      <family val="3"/>
      <charset val="128"/>
      <scheme val="minor"/>
    </font>
    <font>
      <vertAlign val="superscript"/>
      <sz val="10"/>
      <color theme="1"/>
      <name val="游ゴシック"/>
      <family val="3"/>
      <charset val="128"/>
      <scheme val="minor"/>
    </font>
    <font>
      <sz val="9"/>
      <color rgb="FF000000"/>
      <name val="Meiryo UI"/>
      <family val="3"/>
      <charset val="128"/>
    </font>
    <font>
      <b/>
      <sz val="10.5"/>
      <color theme="1"/>
      <name val="游ゴシック"/>
      <family val="3"/>
      <charset val="128"/>
      <scheme val="minor"/>
    </font>
    <font>
      <u/>
      <sz val="8.5"/>
      <color theme="10"/>
      <name val="游ゴシック"/>
      <family val="2"/>
      <charset val="128"/>
      <scheme val="minor"/>
    </font>
    <font>
      <b/>
      <sz val="12"/>
      <color theme="0"/>
      <name val="游ゴシック"/>
      <family val="3"/>
      <charset val="128"/>
      <scheme val="minor"/>
    </font>
    <font>
      <sz val="10"/>
      <name val="游ゴシック"/>
      <family val="3"/>
      <charset val="128"/>
      <scheme val="minor"/>
    </font>
    <font>
      <sz val="11"/>
      <color theme="1"/>
      <name val="游ゴシック"/>
      <family val="3"/>
      <charset val="128"/>
      <scheme val="minor"/>
    </font>
    <font>
      <b/>
      <sz val="8"/>
      <name val="游ゴシック"/>
      <family val="3"/>
      <charset val="128"/>
      <scheme val="minor"/>
    </font>
    <font>
      <sz val="8"/>
      <color rgb="FFFF0000"/>
      <name val="游ゴシック"/>
      <family val="2"/>
      <charset val="128"/>
      <scheme val="minor"/>
    </font>
    <font>
      <sz val="8"/>
      <color rgb="FFFF0000"/>
      <name val="游ゴシック"/>
      <family val="3"/>
      <charset val="128"/>
      <scheme val="minor"/>
    </font>
    <font>
      <sz val="6"/>
      <color rgb="FF002060"/>
      <name val="游ゴシック"/>
      <family val="2"/>
      <charset val="128"/>
      <scheme val="minor"/>
    </font>
    <font>
      <sz val="11"/>
      <name val="游ゴシック"/>
      <family val="2"/>
      <charset val="128"/>
      <scheme val="minor"/>
    </font>
    <font>
      <sz val="11"/>
      <name val="游ゴシック"/>
      <family val="3"/>
      <charset val="128"/>
      <scheme val="minor"/>
    </font>
    <font>
      <b/>
      <sz val="11"/>
      <name val="游ゴシック"/>
      <family val="3"/>
      <charset val="128"/>
      <scheme val="minor"/>
    </font>
    <font>
      <b/>
      <sz val="11"/>
      <color rgb="FF00B050"/>
      <name val="游ゴシック"/>
      <family val="3"/>
      <charset val="128"/>
      <scheme val="minor"/>
    </font>
    <font>
      <sz val="11"/>
      <color rgb="FF00B050"/>
      <name val="游ゴシック"/>
      <family val="3"/>
      <charset val="128"/>
      <scheme val="minor"/>
    </font>
    <font>
      <sz val="8.5"/>
      <color rgb="FF00B050"/>
      <name val="游ゴシック"/>
      <family val="3"/>
      <charset val="128"/>
      <scheme val="minor"/>
    </font>
    <font>
      <sz val="10"/>
      <color rgb="FF00B050"/>
      <name val="游ゴシック"/>
      <family val="3"/>
      <charset val="128"/>
      <scheme val="minor"/>
    </font>
    <font>
      <sz val="8.5"/>
      <name val="游ゴシック"/>
      <family val="3"/>
      <charset val="128"/>
      <scheme val="minor"/>
    </font>
    <font>
      <b/>
      <sz val="10"/>
      <name val="游ゴシック"/>
      <family val="3"/>
      <charset val="128"/>
      <scheme val="minor"/>
    </font>
    <font>
      <vertAlign val="superscript"/>
      <sz val="10"/>
      <name val="游ゴシック"/>
      <family val="3"/>
      <charset val="128"/>
      <scheme val="minor"/>
    </font>
    <font>
      <sz val="9"/>
      <name val="游ゴシック"/>
      <family val="3"/>
      <charset val="128"/>
      <scheme val="minor"/>
    </font>
    <font>
      <b/>
      <sz val="10.5"/>
      <name val="游ゴシック"/>
      <family val="3"/>
      <charset val="128"/>
      <scheme val="minor"/>
    </font>
    <font>
      <b/>
      <sz val="9"/>
      <name val="游ゴシック"/>
      <family val="3"/>
      <charset val="128"/>
      <scheme val="minor"/>
    </font>
    <font>
      <b/>
      <sz val="10.5"/>
      <color theme="1"/>
      <name val="Meiryo UI"/>
      <family val="3"/>
      <charset val="128"/>
    </font>
    <font>
      <b/>
      <vertAlign val="subscript"/>
      <sz val="10.5"/>
      <name val="游ゴシック"/>
      <family val="3"/>
      <charset val="128"/>
      <scheme val="minor"/>
    </font>
    <font>
      <b/>
      <vertAlign val="subscript"/>
      <sz val="10.5"/>
      <color theme="1"/>
      <name val="游ゴシック"/>
      <family val="3"/>
      <charset val="128"/>
      <scheme val="minor"/>
    </font>
    <font>
      <u val="double"/>
      <sz val="10"/>
      <name val="游ゴシック"/>
      <family val="3"/>
      <charset val="128"/>
      <scheme val="minor"/>
    </font>
    <font>
      <sz val="10"/>
      <name val="游ゴシック"/>
      <family val="2"/>
      <charset val="128"/>
      <scheme val="minor"/>
    </font>
    <font>
      <b/>
      <vertAlign val="superscript"/>
      <sz val="11"/>
      <name val="游ゴシック"/>
      <family val="3"/>
      <charset val="128"/>
      <scheme val="minor"/>
    </font>
    <font>
      <b/>
      <sz val="9"/>
      <color theme="1"/>
      <name val="游ゴシック"/>
      <family val="3"/>
      <charset val="128"/>
      <scheme val="minor"/>
    </font>
    <font>
      <b/>
      <vertAlign val="subscript"/>
      <sz val="10"/>
      <color theme="1"/>
      <name val="游ゴシック"/>
      <family val="3"/>
      <charset val="128"/>
      <scheme val="minor"/>
    </font>
    <font>
      <b/>
      <u/>
      <sz val="11"/>
      <color theme="10"/>
      <name val="游ゴシック"/>
      <family val="3"/>
      <charset val="128"/>
      <scheme val="minor"/>
    </font>
    <font>
      <sz val="9"/>
      <color theme="1"/>
      <name val="游ゴシック"/>
      <family val="2"/>
      <charset val="128"/>
      <scheme val="minor"/>
    </font>
    <font>
      <b/>
      <vertAlign val="superscript"/>
      <sz val="11"/>
      <color theme="1"/>
      <name val="游ゴシック"/>
      <family val="3"/>
      <charset val="128"/>
      <scheme val="minor"/>
    </font>
    <font>
      <sz val="10"/>
      <color theme="1"/>
      <name val="Meiryo UI"/>
      <family val="3"/>
      <charset val="128"/>
    </font>
    <font>
      <sz val="10"/>
      <color rgb="FFFF0000"/>
      <name val="游ゴシック"/>
      <family val="3"/>
      <charset val="128"/>
      <scheme val="minor"/>
    </font>
    <font>
      <b/>
      <sz val="10"/>
      <color rgb="FFFF0000"/>
      <name val="游ゴシック"/>
      <family val="3"/>
      <charset val="128"/>
      <scheme val="minor"/>
    </font>
    <font>
      <b/>
      <sz val="10.5"/>
      <color rgb="FFFF0000"/>
      <name val="游ゴシック"/>
      <family val="3"/>
      <charset val="128"/>
      <scheme val="minor"/>
    </font>
    <font>
      <b/>
      <sz val="8"/>
      <color rgb="FFFF0000"/>
      <name val="游ゴシック"/>
      <family val="2"/>
      <charset val="128"/>
      <scheme val="minor"/>
    </font>
    <font>
      <sz val="11"/>
      <color rgb="FFFF0000"/>
      <name val="游ゴシック"/>
      <family val="3"/>
      <charset val="128"/>
      <scheme val="minor"/>
    </font>
    <font>
      <vertAlign val="subscript"/>
      <sz val="9"/>
      <name val="游ゴシック"/>
      <family val="3"/>
      <charset val="128"/>
      <scheme val="minor"/>
    </font>
    <font>
      <b/>
      <vertAlign val="subscript"/>
      <sz val="11"/>
      <name val="游ゴシック"/>
      <family val="3"/>
      <charset val="128"/>
      <scheme val="minor"/>
    </font>
    <font>
      <vertAlign val="superscript"/>
      <sz val="10"/>
      <name val="游ゴシック"/>
      <family val="2"/>
      <charset val="128"/>
      <scheme val="minor"/>
    </font>
  </fonts>
  <fills count="8">
    <fill>
      <patternFill patternType="none"/>
    </fill>
    <fill>
      <patternFill patternType="gray125"/>
    </fill>
    <fill>
      <patternFill patternType="solid">
        <fgColor rgb="FF00206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4.9989318521683403E-2"/>
        <bgColor indexed="64"/>
      </patternFill>
    </fill>
  </fills>
  <borders count="2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422">
    <xf numFmtId="0" fontId="0" fillId="0" borderId="0" xfId="0">
      <alignment vertical="center"/>
    </xf>
    <xf numFmtId="0" fontId="0" fillId="0" borderId="0" xfId="0" applyAlignment="1">
      <alignment vertical="top"/>
    </xf>
    <xf numFmtId="0" fontId="0" fillId="0" borderId="0" xfId="0" applyBorder="1" applyAlignment="1">
      <alignment vertical="top"/>
    </xf>
    <xf numFmtId="0" fontId="0" fillId="0" borderId="0" xfId="0" applyAlignment="1">
      <alignment horizontal="left" vertical="top"/>
    </xf>
    <xf numFmtId="0" fontId="14" fillId="0" borderId="0" xfId="0" applyFont="1" applyBorder="1" applyAlignment="1">
      <alignment vertical="top"/>
    </xf>
    <xf numFmtId="0" fontId="15" fillId="0" borderId="0" xfId="0" applyFont="1" applyBorder="1" applyAlignment="1">
      <alignment vertical="top"/>
    </xf>
    <xf numFmtId="0" fontId="0" fillId="0" borderId="0" xfId="0" applyAlignment="1">
      <alignment horizontal="left" vertical="center"/>
    </xf>
    <xf numFmtId="0" fontId="0" fillId="0" borderId="0" xfId="0" applyAlignment="1">
      <alignment vertical="center"/>
    </xf>
    <xf numFmtId="0" fontId="15" fillId="0" borderId="0" xfId="0" applyFont="1" applyAlignment="1">
      <alignment vertical="top"/>
    </xf>
    <xf numFmtId="0" fontId="0" fillId="0" borderId="0" xfId="0" applyAlignment="1" applyProtection="1">
      <alignment vertical="top"/>
      <protection locked="0"/>
    </xf>
    <xf numFmtId="0" fontId="15" fillId="0" borderId="0" xfId="0" applyFont="1" applyBorder="1" applyAlignment="1" applyProtection="1">
      <alignment vertical="top"/>
      <protection locked="0"/>
    </xf>
    <xf numFmtId="0" fontId="11" fillId="0" borderId="0" xfId="0" applyFont="1" applyAlignment="1" applyProtection="1">
      <alignment horizontal="left" vertical="top"/>
      <protection locked="0"/>
    </xf>
    <xf numFmtId="0" fontId="11" fillId="0" borderId="0" xfId="0" applyFont="1" applyBorder="1" applyAlignment="1" applyProtection="1">
      <alignment horizontal="left" vertical="top"/>
      <protection locked="0"/>
    </xf>
    <xf numFmtId="0" fontId="13" fillId="0" borderId="0" xfId="0" applyFont="1" applyBorder="1" applyAlignment="1" applyProtection="1">
      <alignment horizontal="left" vertical="top"/>
      <protection locked="0"/>
    </xf>
    <xf numFmtId="0" fontId="11" fillId="0" borderId="0" xfId="0" applyFont="1" applyAlignment="1" applyProtection="1">
      <alignment horizontal="left" vertical="center"/>
      <protection locked="0"/>
    </xf>
    <xf numFmtId="0" fontId="16" fillId="0" borderId="0" xfId="0" applyFont="1" applyBorder="1" applyAlignment="1" applyProtection="1">
      <alignment horizontal="left" vertical="top"/>
      <protection locked="0"/>
    </xf>
    <xf numFmtId="0" fontId="16" fillId="0" borderId="0" xfId="0" applyFont="1" applyAlignment="1" applyProtection="1">
      <alignment horizontal="left" vertical="top"/>
      <protection locked="0"/>
    </xf>
    <xf numFmtId="0" fontId="31" fillId="0" borderId="0" xfId="0" applyFont="1" applyAlignment="1" applyProtection="1">
      <alignment horizontal="left" vertical="top"/>
      <protection locked="0"/>
    </xf>
    <xf numFmtId="0" fontId="0" fillId="0" borderId="0" xfId="0" applyBorder="1" applyAlignment="1" applyProtection="1">
      <alignment vertical="top"/>
    </xf>
    <xf numFmtId="0" fontId="0" fillId="0" borderId="0" xfId="0" applyAlignment="1" applyProtection="1">
      <alignment vertical="top"/>
    </xf>
    <xf numFmtId="0" fontId="0" fillId="0" borderId="0" xfId="0" applyAlignment="1" applyProtection="1">
      <alignment horizontal="left" vertical="top"/>
    </xf>
    <xf numFmtId="0" fontId="8" fillId="0" borderId="0" xfId="0" applyFont="1" applyAlignment="1" applyProtection="1">
      <alignment horizontal="left" vertical="top"/>
    </xf>
    <xf numFmtId="0" fontId="34" fillId="5" borderId="0" xfId="0" applyFont="1" applyFill="1" applyBorder="1" applyAlignment="1" applyProtection="1">
      <alignment vertical="top"/>
    </xf>
    <xf numFmtId="0" fontId="32" fillId="5" borderId="0" xfId="0" applyFont="1" applyFill="1" applyBorder="1" applyAlignment="1" applyProtection="1">
      <alignment vertical="top"/>
    </xf>
    <xf numFmtId="0" fontId="33" fillId="5" borderId="0" xfId="0" applyFont="1" applyFill="1" applyAlignment="1" applyProtection="1">
      <alignment vertical="top"/>
    </xf>
    <xf numFmtId="0" fontId="33" fillId="5" borderId="0" xfId="0" applyFont="1" applyFill="1" applyAlignment="1" applyProtection="1">
      <alignment horizontal="left" vertical="top"/>
    </xf>
    <xf numFmtId="0" fontId="9" fillId="2" borderId="0" xfId="0" applyFont="1" applyFill="1" applyBorder="1" applyAlignment="1" applyProtection="1">
      <alignment horizontal="center" vertical="top"/>
    </xf>
    <xf numFmtId="0" fontId="9" fillId="0" borderId="0" xfId="0" applyFont="1" applyFill="1" applyBorder="1" applyAlignment="1" applyProtection="1">
      <alignment horizontal="center" vertical="top"/>
    </xf>
    <xf numFmtId="0" fontId="5" fillId="0" borderId="0" xfId="0" applyFont="1" applyAlignment="1" applyProtection="1">
      <alignment vertical="top"/>
    </xf>
    <xf numFmtId="0" fontId="0" fillId="0" borderId="3" xfId="0" applyBorder="1" applyAlignment="1" applyProtection="1">
      <alignment vertical="top"/>
    </xf>
    <xf numFmtId="0" fontId="0" fillId="0" borderId="4" xfId="0" applyBorder="1" applyAlignment="1" applyProtection="1">
      <alignment vertical="top"/>
    </xf>
    <xf numFmtId="0" fontId="0" fillId="0" borderId="4" xfId="0" applyBorder="1" applyAlignment="1" applyProtection="1">
      <alignment horizontal="left" vertical="top"/>
    </xf>
    <xf numFmtId="0" fontId="0" fillId="0" borderId="5" xfId="0" applyBorder="1" applyAlignment="1" applyProtection="1">
      <alignment vertical="top"/>
    </xf>
    <xf numFmtId="0" fontId="4" fillId="0" borderId="6" xfId="0" applyFont="1" applyBorder="1" applyAlignment="1" applyProtection="1">
      <alignment vertical="top"/>
    </xf>
    <xf numFmtId="0" fontId="4" fillId="0" borderId="0" xfId="0" applyFont="1" applyBorder="1" applyAlignment="1" applyProtection="1">
      <alignment vertical="top"/>
    </xf>
    <xf numFmtId="0" fontId="0" fillId="0" borderId="7" xfId="0" applyBorder="1" applyAlignment="1" applyProtection="1">
      <alignment vertical="top"/>
    </xf>
    <xf numFmtId="0" fontId="8" fillId="0" borderId="0" xfId="0" applyFont="1" applyBorder="1" applyAlignment="1" applyProtection="1">
      <alignment horizontal="left" vertical="top"/>
    </xf>
    <xf numFmtId="0" fontId="0" fillId="0" borderId="8" xfId="0" applyBorder="1" applyAlignment="1" applyProtection="1">
      <alignment vertical="top"/>
    </xf>
    <xf numFmtId="0" fontId="0" fillId="0" borderId="9" xfId="0" applyBorder="1" applyAlignment="1" applyProtection="1">
      <alignment vertical="top"/>
    </xf>
    <xf numFmtId="0" fontId="0" fillId="0" borderId="10" xfId="0" applyBorder="1" applyAlignment="1" applyProtection="1">
      <alignment vertical="top"/>
    </xf>
    <xf numFmtId="0" fontId="19" fillId="0" borderId="0" xfId="0" applyFont="1" applyFill="1" applyAlignment="1" applyProtection="1">
      <alignment vertical="top"/>
    </xf>
    <xf numFmtId="0" fontId="4" fillId="0" borderId="6" xfId="0" applyFont="1" applyBorder="1" applyAlignment="1" applyProtection="1">
      <alignment horizontal="left" vertical="top"/>
    </xf>
    <xf numFmtId="0" fontId="4" fillId="0" borderId="0" xfId="0" applyFont="1" applyBorder="1" applyAlignment="1" applyProtection="1">
      <alignment horizontal="left" vertical="top"/>
    </xf>
    <xf numFmtId="0" fontId="0" fillId="0" borderId="7" xfId="0" applyBorder="1" applyAlignment="1" applyProtection="1">
      <alignment horizontal="left" vertical="top"/>
    </xf>
    <xf numFmtId="0" fontId="18" fillId="0" borderId="0" xfId="0" applyFont="1" applyBorder="1" applyAlignment="1" applyProtection="1">
      <alignment vertical="top"/>
    </xf>
    <xf numFmtId="0" fontId="0" fillId="0" borderId="6" xfId="0" applyBorder="1" applyAlignment="1" applyProtection="1">
      <alignment vertical="top"/>
    </xf>
    <xf numFmtId="0" fontId="8" fillId="0" borderId="0" xfId="0" applyFont="1" applyBorder="1" applyAlignment="1" applyProtection="1">
      <alignment vertical="top"/>
    </xf>
    <xf numFmtId="0" fontId="14" fillId="0" borderId="0" xfId="0" applyFont="1" applyBorder="1" applyAlignment="1" applyProtection="1">
      <alignment vertical="top"/>
    </xf>
    <xf numFmtId="0" fontId="14" fillId="0" borderId="0" xfId="0" applyFont="1" applyBorder="1" applyAlignment="1" applyProtection="1">
      <alignment horizontal="right" vertical="top" wrapText="1"/>
    </xf>
    <xf numFmtId="0" fontId="15" fillId="0" borderId="0" xfId="0" applyFont="1" applyBorder="1" applyAlignment="1" applyProtection="1">
      <alignment vertical="top" wrapText="1"/>
    </xf>
    <xf numFmtId="0" fontId="15" fillId="0" borderId="0" xfId="0" applyFont="1" applyBorder="1" applyAlignment="1" applyProtection="1">
      <alignment vertical="top"/>
    </xf>
    <xf numFmtId="0" fontId="17" fillId="0" borderId="0" xfId="1" applyFont="1" applyBorder="1" applyAlignment="1" applyProtection="1">
      <alignment vertical="top"/>
    </xf>
    <xf numFmtId="0" fontId="8" fillId="0" borderId="4" xfId="0" applyFont="1" applyBorder="1" applyAlignment="1" applyProtection="1">
      <alignment horizontal="left" vertical="top" wrapText="1"/>
    </xf>
    <xf numFmtId="0" fontId="8" fillId="0" borderId="4" xfId="0" applyFont="1" applyBorder="1" applyAlignment="1" applyProtection="1">
      <alignment horizontal="center" vertical="top" wrapText="1"/>
    </xf>
    <xf numFmtId="0" fontId="8" fillId="0" borderId="4" xfId="0" applyFont="1" applyBorder="1" applyAlignment="1" applyProtection="1">
      <alignment vertical="top" wrapText="1"/>
    </xf>
    <xf numFmtId="0" fontId="10" fillId="0" borderId="0" xfId="0" applyFont="1" applyBorder="1" applyAlignment="1" applyProtection="1">
      <alignment vertical="top" wrapText="1"/>
    </xf>
    <xf numFmtId="0" fontId="20" fillId="0" borderId="0" xfId="0" applyFont="1" applyBorder="1" applyAlignment="1" applyProtection="1">
      <alignment vertical="top" wrapText="1"/>
    </xf>
    <xf numFmtId="0" fontId="20" fillId="0" borderId="0" xfId="0" applyFont="1" applyBorder="1" applyAlignment="1" applyProtection="1">
      <alignment horizontal="center" vertical="top" wrapText="1"/>
    </xf>
    <xf numFmtId="0" fontId="8" fillId="0" borderId="0" xfId="0" applyFont="1" applyBorder="1" applyAlignment="1" applyProtection="1">
      <alignment horizontal="center" vertical="top" wrapText="1"/>
    </xf>
    <xf numFmtId="0" fontId="8" fillId="0" borderId="0" xfId="0" applyFont="1" applyBorder="1" applyAlignment="1" applyProtection="1">
      <alignment vertical="top" wrapText="1"/>
    </xf>
    <xf numFmtId="0" fontId="8" fillId="0" borderId="9" xfId="0" applyFont="1" applyBorder="1" applyAlignment="1" applyProtection="1">
      <alignment horizontal="left" vertical="top" wrapText="1"/>
    </xf>
    <xf numFmtId="0" fontId="8" fillId="0" borderId="9" xfId="0" applyFont="1" applyBorder="1" applyAlignment="1" applyProtection="1">
      <alignment horizontal="center" vertical="top" wrapText="1"/>
    </xf>
    <xf numFmtId="0" fontId="8" fillId="0" borderId="9" xfId="0" applyFont="1" applyBorder="1" applyAlignment="1" applyProtection="1">
      <alignment vertical="top" wrapText="1"/>
    </xf>
    <xf numFmtId="0" fontId="7" fillId="0" borderId="12" xfId="0" applyFont="1" applyBorder="1" applyAlignment="1" applyProtection="1">
      <alignment horizontal="center" vertical="top" wrapText="1"/>
    </xf>
    <xf numFmtId="0" fontId="8" fillId="0" borderId="12" xfId="0" applyFont="1" applyBorder="1" applyAlignment="1" applyProtection="1">
      <alignment horizontal="center" vertical="top" wrapText="1"/>
    </xf>
    <xf numFmtId="0" fontId="0" fillId="0" borderId="0" xfId="0" applyBorder="1" applyAlignment="1" applyProtection="1">
      <alignment horizontal="left" vertical="center"/>
    </xf>
    <xf numFmtId="0" fontId="8" fillId="0" borderId="12" xfId="0" applyFont="1" applyBorder="1" applyAlignment="1" applyProtection="1">
      <alignment vertical="center"/>
    </xf>
    <xf numFmtId="0" fontId="8" fillId="0" borderId="11" xfId="0" applyFont="1" applyBorder="1" applyAlignment="1" applyProtection="1">
      <alignment vertical="center"/>
    </xf>
    <xf numFmtId="0" fontId="0" fillId="0" borderId="2" xfId="0" applyBorder="1" applyAlignment="1" applyProtection="1">
      <alignment vertical="center"/>
    </xf>
    <xf numFmtId="0" fontId="0" fillId="0" borderId="0" xfId="0" applyAlignment="1" applyProtection="1">
      <alignment horizontal="left" vertical="center"/>
    </xf>
    <xf numFmtId="0" fontId="15" fillId="0" borderId="0" xfId="0" applyFont="1" applyAlignment="1" applyProtection="1">
      <alignment vertical="top"/>
    </xf>
    <xf numFmtId="0" fontId="15" fillId="0" borderId="0" xfId="0" applyFont="1" applyAlignment="1" applyProtection="1">
      <alignment horizontal="left" vertical="top"/>
    </xf>
    <xf numFmtId="0" fontId="23" fillId="0" borderId="0" xfId="0" applyFont="1" applyBorder="1" applyAlignment="1" applyProtection="1">
      <alignment vertical="top" wrapText="1"/>
    </xf>
    <xf numFmtId="0" fontId="8" fillId="0" borderId="0" xfId="0" applyFont="1" applyBorder="1" applyAlignment="1" applyProtection="1">
      <alignment horizontal="right" vertical="top" wrapText="1"/>
    </xf>
    <xf numFmtId="0" fontId="4" fillId="0" borderId="6" xfId="0" applyFont="1" applyBorder="1" applyAlignment="1" applyProtection="1">
      <alignment horizontal="left" vertical="center"/>
    </xf>
    <xf numFmtId="0" fontId="4" fillId="0" borderId="0" xfId="0" applyFont="1" applyBorder="1" applyAlignment="1" applyProtection="1">
      <alignment horizontal="left" vertical="center"/>
    </xf>
    <xf numFmtId="0" fontId="0" fillId="0" borderId="7" xfId="0" applyBorder="1" applyAlignment="1" applyProtection="1">
      <alignment horizontal="left" vertical="center"/>
    </xf>
    <xf numFmtId="0" fontId="2" fillId="0" borderId="0" xfId="0" applyFont="1" applyFill="1" applyBorder="1" applyAlignment="1" applyProtection="1">
      <alignment horizontal="left" vertical="top"/>
    </xf>
    <xf numFmtId="0" fontId="8" fillId="0" borderId="0" xfId="0" applyFont="1" applyBorder="1" applyAlignment="1" applyProtection="1">
      <alignment horizontal="left" vertical="top" wrapText="1"/>
    </xf>
    <xf numFmtId="0" fontId="8" fillId="0" borderId="0" xfId="0" applyFont="1" applyBorder="1" applyAlignment="1" applyProtection="1">
      <alignment horizontal="left" vertical="center" wrapText="1"/>
    </xf>
    <xf numFmtId="0" fontId="0" fillId="0" borderId="9" xfId="0" applyBorder="1" applyAlignment="1" applyProtection="1">
      <alignment horizontal="left" vertical="top"/>
    </xf>
    <xf numFmtId="0" fontId="5" fillId="0" borderId="0" xfId="0" applyFont="1" applyAlignment="1" applyProtection="1">
      <alignment horizontal="left" vertical="top"/>
    </xf>
    <xf numFmtId="0" fontId="6" fillId="0" borderId="0" xfId="0" applyFont="1" applyAlignment="1" applyProtection="1">
      <alignment horizontal="left" vertical="top"/>
    </xf>
    <xf numFmtId="0" fontId="0" fillId="0" borderId="0" xfId="0" applyBorder="1" applyAlignment="1" applyProtection="1">
      <alignment horizontal="left" vertical="top"/>
    </xf>
    <xf numFmtId="0" fontId="0" fillId="0" borderId="0" xfId="0" applyNumberFormat="1" applyBorder="1" applyAlignment="1" applyProtection="1">
      <alignment vertical="top"/>
    </xf>
    <xf numFmtId="0" fontId="7" fillId="0" borderId="0" xfId="0" applyFont="1" applyBorder="1" applyAlignment="1" applyProtection="1">
      <alignment vertical="top"/>
    </xf>
    <xf numFmtId="0" fontId="0" fillId="0" borderId="9" xfId="0" applyBorder="1" applyAlignment="1" applyProtection="1">
      <alignment vertical="top" wrapText="1"/>
    </xf>
    <xf numFmtId="0" fontId="0" fillId="0" borderId="10" xfId="0" applyBorder="1" applyAlignment="1" applyProtection="1">
      <alignment vertical="top" wrapText="1"/>
    </xf>
    <xf numFmtId="0" fontId="7" fillId="0" borderId="11" xfId="0" applyFont="1" applyBorder="1" applyAlignment="1" applyProtection="1">
      <alignment horizontal="center" vertical="top" wrapText="1"/>
    </xf>
    <xf numFmtId="0" fontId="0" fillId="0" borderId="11" xfId="0" applyBorder="1" applyAlignment="1" applyProtection="1">
      <alignment horizontal="left" vertical="center"/>
    </xf>
    <xf numFmtId="0" fontId="0" fillId="0" borderId="1" xfId="0" applyBorder="1" applyAlignment="1" applyProtection="1">
      <alignment horizontal="left" vertical="center"/>
    </xf>
    <xf numFmtId="0" fontId="0" fillId="0" borderId="2" xfId="0" applyBorder="1" applyAlignment="1" applyProtection="1">
      <alignment horizontal="left" vertical="center"/>
    </xf>
    <xf numFmtId="0" fontId="0" fillId="0" borderId="0" xfId="0" applyBorder="1" applyAlignment="1" applyProtection="1">
      <alignment vertical="center"/>
    </xf>
    <xf numFmtId="0" fontId="5" fillId="0" borderId="11" xfId="0" applyFont="1" applyBorder="1" applyAlignment="1" applyProtection="1">
      <alignment vertical="center"/>
    </xf>
    <xf numFmtId="0" fontId="0" fillId="0" borderId="1" xfId="0" applyBorder="1" applyAlignment="1" applyProtection="1">
      <alignment vertical="center"/>
    </xf>
    <xf numFmtId="0" fontId="0" fillId="0" borderId="0" xfId="0" applyAlignment="1" applyProtection="1">
      <alignment vertical="center"/>
    </xf>
    <xf numFmtId="0" fontId="7" fillId="0" borderId="0" xfId="0" applyFont="1" applyBorder="1" applyAlignment="1" applyProtection="1">
      <alignment vertical="center" wrapText="1"/>
    </xf>
    <xf numFmtId="0" fontId="8" fillId="0" borderId="0" xfId="0" applyFont="1" applyBorder="1" applyAlignment="1" applyProtection="1">
      <alignment vertical="center" wrapText="1"/>
    </xf>
    <xf numFmtId="0" fontId="24" fillId="0" borderId="0" xfId="1" applyFont="1" applyBorder="1" applyAlignment="1" applyProtection="1">
      <alignment vertical="top"/>
    </xf>
    <xf numFmtId="0" fontId="25" fillId="0" borderId="0" xfId="0" applyFont="1" applyBorder="1" applyAlignment="1" applyProtection="1">
      <alignment horizontal="center" vertical="top"/>
    </xf>
    <xf numFmtId="0" fontId="0" fillId="0" borderId="11" xfId="0" applyNumberFormat="1" applyBorder="1" applyAlignment="1" applyProtection="1">
      <alignment vertical="top"/>
    </xf>
    <xf numFmtId="0" fontId="36" fillId="0" borderId="0" xfId="0" applyFont="1" applyBorder="1" applyAlignment="1" applyProtection="1">
      <alignment vertical="top"/>
    </xf>
    <xf numFmtId="0" fontId="37" fillId="0" borderId="0" xfId="0" applyFont="1" applyAlignment="1">
      <alignment vertical="top"/>
    </xf>
    <xf numFmtId="0" fontId="37" fillId="0" borderId="0" xfId="0" applyFont="1" applyAlignment="1" applyProtection="1">
      <alignment vertical="top"/>
    </xf>
    <xf numFmtId="0" fontId="35" fillId="0" borderId="0" xfId="0" applyFont="1" applyAlignment="1" applyProtection="1">
      <alignment vertical="top"/>
    </xf>
    <xf numFmtId="0" fontId="38" fillId="0" borderId="0" xfId="0" applyFont="1" applyAlignment="1" applyProtection="1">
      <alignment vertical="top"/>
    </xf>
    <xf numFmtId="0" fontId="38" fillId="0" borderId="0" xfId="0" applyFont="1" applyBorder="1" applyAlignment="1" applyProtection="1">
      <alignment vertical="top"/>
    </xf>
    <xf numFmtId="0" fontId="26" fillId="0" borderId="0" xfId="0" applyFont="1" applyBorder="1" applyAlignment="1" applyProtection="1">
      <alignment horizontal="left" vertical="top" wrapText="1"/>
    </xf>
    <xf numFmtId="0" fontId="27" fillId="0" borderId="0" xfId="0" applyFont="1" applyAlignment="1" applyProtection="1">
      <alignment horizontal="left" vertical="top"/>
    </xf>
    <xf numFmtId="0" fontId="40" fillId="0" borderId="2" xfId="0" applyFont="1" applyBorder="1" applyAlignment="1" applyProtection="1">
      <alignment horizontal="center" vertical="top" wrapText="1"/>
    </xf>
    <xf numFmtId="0" fontId="26" fillId="0" borderId="0" xfId="0" applyFont="1" applyBorder="1" applyAlignment="1" applyProtection="1">
      <alignment horizontal="center" vertical="top" wrapText="1"/>
    </xf>
    <xf numFmtId="0" fontId="34" fillId="0" borderId="0" xfId="0" applyFont="1" applyAlignment="1" applyProtection="1">
      <alignment vertical="top"/>
    </xf>
    <xf numFmtId="0" fontId="43" fillId="0" borderId="0" xfId="0" applyFont="1" applyAlignment="1" applyProtection="1">
      <alignment vertical="top"/>
    </xf>
    <xf numFmtId="0" fontId="17" fillId="0" borderId="0" xfId="1" applyFont="1" applyAlignment="1" applyProtection="1">
      <alignment vertical="top"/>
    </xf>
    <xf numFmtId="0" fontId="33" fillId="0" borderId="6" xfId="0" applyFont="1" applyBorder="1" applyAlignment="1" applyProtection="1">
      <alignment vertical="top"/>
    </xf>
    <xf numFmtId="0" fontId="33" fillId="0" borderId="0" xfId="0" applyFont="1" applyBorder="1" applyAlignment="1" applyProtection="1">
      <alignment vertical="top"/>
    </xf>
    <xf numFmtId="0" fontId="33" fillId="0" borderId="0" xfId="0" applyFont="1" applyFill="1" applyAlignment="1" applyProtection="1">
      <alignment horizontal="left" vertical="top"/>
    </xf>
    <xf numFmtId="0" fontId="36" fillId="0" borderId="0" xfId="0" applyFont="1" applyFill="1" applyAlignment="1" applyProtection="1">
      <alignment horizontal="left" vertical="top"/>
    </xf>
    <xf numFmtId="0" fontId="8" fillId="0" borderId="0" xfId="0" applyFont="1" applyFill="1" applyAlignment="1" applyProtection="1">
      <alignment horizontal="left" vertical="top"/>
    </xf>
    <xf numFmtId="0" fontId="8" fillId="0" borderId="1" xfId="0" applyFont="1" applyBorder="1" applyAlignment="1" applyProtection="1">
      <alignment vertical="center"/>
    </xf>
    <xf numFmtId="0" fontId="26" fillId="0" borderId="12" xfId="0" applyFont="1" applyBorder="1" applyAlignment="1" applyProtection="1">
      <alignment vertical="center"/>
    </xf>
    <xf numFmtId="0" fontId="0" fillId="0" borderId="0" xfId="0" applyBorder="1" applyAlignment="1" applyProtection="1">
      <alignment horizontal="left" vertical="top"/>
    </xf>
    <xf numFmtId="0" fontId="15" fillId="0" borderId="0" xfId="0" applyFont="1" applyBorder="1" applyAlignment="1" applyProtection="1">
      <alignment horizontal="left" vertical="top" wrapText="1"/>
    </xf>
    <xf numFmtId="0" fontId="8" fillId="0" borderId="15" xfId="0" applyFont="1" applyBorder="1" applyAlignment="1" applyProtection="1">
      <alignment vertical="center"/>
    </xf>
    <xf numFmtId="0" fontId="8" fillId="0" borderId="2" xfId="0" applyFont="1" applyBorder="1" applyAlignment="1" applyProtection="1">
      <alignment vertical="center"/>
    </xf>
    <xf numFmtId="0" fontId="26" fillId="0" borderId="14" xfId="0" applyFont="1" applyBorder="1" applyAlignment="1" applyProtection="1">
      <alignment vertical="center"/>
    </xf>
    <xf numFmtId="0" fontId="26" fillId="0" borderId="0" xfId="0" applyFont="1" applyBorder="1" applyAlignment="1" applyProtection="1">
      <alignment vertical="top"/>
    </xf>
    <xf numFmtId="0" fontId="11" fillId="0" borderId="0" xfId="0" applyFont="1" applyFill="1" applyBorder="1" applyAlignment="1" applyProtection="1">
      <alignment horizontal="left" vertical="top"/>
      <protection locked="0"/>
    </xf>
    <xf numFmtId="0" fontId="0" fillId="0" borderId="0" xfId="0" applyFill="1" applyAlignment="1" applyProtection="1">
      <alignment vertical="top"/>
    </xf>
    <xf numFmtId="0" fontId="4" fillId="0" borderId="6" xfId="0" applyFont="1" applyFill="1" applyBorder="1" applyAlignment="1" applyProtection="1">
      <alignment vertical="top"/>
    </xf>
    <xf numFmtId="0" fontId="4" fillId="0" borderId="0" xfId="0" applyFont="1" applyFill="1" applyBorder="1" applyAlignment="1" applyProtection="1">
      <alignment vertical="top"/>
    </xf>
    <xf numFmtId="0" fontId="7" fillId="0" borderId="0" xfId="0" applyFont="1" applyFill="1" applyBorder="1" applyAlignment="1" applyProtection="1">
      <alignment horizontal="left" vertical="top" wrapText="1"/>
    </xf>
    <xf numFmtId="0" fontId="0" fillId="0" borderId="0" xfId="0" applyFill="1" applyBorder="1" applyAlignment="1" applyProtection="1">
      <alignment horizontal="left" vertical="top"/>
    </xf>
    <xf numFmtId="0" fontId="0" fillId="0" borderId="7" xfId="0" applyFill="1" applyBorder="1" applyAlignment="1" applyProtection="1">
      <alignment vertical="top"/>
    </xf>
    <xf numFmtId="0" fontId="0" fillId="0" borderId="0" xfId="0" applyFill="1" applyBorder="1" applyAlignment="1" applyProtection="1">
      <alignment vertical="top"/>
    </xf>
    <xf numFmtId="0" fontId="0" fillId="0" borderId="0" xfId="0" applyFill="1" applyAlignment="1">
      <alignment vertical="top"/>
    </xf>
    <xf numFmtId="0" fontId="45" fillId="0" borderId="0" xfId="0" applyFont="1" applyFill="1" applyBorder="1" applyAlignment="1">
      <alignment horizontal="left" vertical="top"/>
    </xf>
    <xf numFmtId="0" fontId="9" fillId="2" borderId="0" xfId="0" applyFont="1" applyFill="1" applyBorder="1" applyAlignment="1" applyProtection="1">
      <alignment horizontal="center" vertical="center" shrinkToFit="1"/>
    </xf>
    <xf numFmtId="0" fontId="51" fillId="0" borderId="1" xfId="0" applyNumberFormat="1" applyFont="1" applyBorder="1" applyAlignment="1" applyProtection="1">
      <alignment vertical="top"/>
    </xf>
    <xf numFmtId="0" fontId="20" fillId="0" borderId="1" xfId="0" applyFont="1" applyBorder="1" applyAlignment="1" applyProtection="1">
      <alignment vertical="top"/>
    </xf>
    <xf numFmtId="0" fontId="34" fillId="5" borderId="0" xfId="0" applyFont="1" applyFill="1" applyBorder="1" applyAlignment="1" applyProtection="1">
      <alignment horizontal="left" vertical="center" wrapText="1"/>
    </xf>
    <xf numFmtId="0" fontId="34" fillId="5" borderId="0" xfId="0" applyFont="1" applyFill="1" applyBorder="1" applyAlignment="1" applyProtection="1">
      <alignment horizontal="left" vertical="center"/>
    </xf>
    <xf numFmtId="0" fontId="8" fillId="0" borderId="2" xfId="0" applyFont="1" applyBorder="1" applyAlignment="1" applyProtection="1">
      <alignment horizontal="center" vertical="top" wrapText="1"/>
    </xf>
    <xf numFmtId="0" fontId="5" fillId="0" borderId="0" xfId="0" applyFont="1" applyAlignment="1" applyProtection="1">
      <alignment horizontal="left" vertical="top"/>
    </xf>
    <xf numFmtId="0" fontId="0" fillId="0" borderId="0" xfId="0" applyBorder="1" applyAlignment="1" applyProtection="1">
      <alignment horizontal="left" vertical="top"/>
    </xf>
    <xf numFmtId="0" fontId="8" fillId="0" borderId="1" xfId="0" applyFont="1" applyBorder="1" applyAlignment="1" applyProtection="1">
      <alignment horizontal="center" vertical="top" wrapText="1"/>
    </xf>
    <xf numFmtId="0" fontId="5" fillId="0" borderId="0" xfId="0" applyFont="1" applyAlignment="1" applyProtection="1">
      <alignment horizontal="left" vertical="top"/>
    </xf>
    <xf numFmtId="0" fontId="8" fillId="0" borderId="2" xfId="0" applyFont="1" applyBorder="1" applyAlignment="1" applyProtection="1">
      <alignment horizontal="center" vertical="top" wrapText="1"/>
    </xf>
    <xf numFmtId="0" fontId="8" fillId="0" borderId="1" xfId="0" applyFont="1" applyBorder="1" applyAlignment="1" applyProtection="1">
      <alignment horizontal="center" vertical="top" wrapText="1"/>
    </xf>
    <xf numFmtId="0" fontId="34" fillId="5" borderId="0" xfId="0" applyFont="1" applyFill="1" applyAlignment="1" applyProtection="1">
      <alignment vertical="top"/>
    </xf>
    <xf numFmtId="0" fontId="53" fillId="5" borderId="0" xfId="1" applyFont="1" applyFill="1" applyBorder="1" applyAlignment="1" applyProtection="1">
      <alignment vertical="top" wrapText="1"/>
    </xf>
    <xf numFmtId="0" fontId="11" fillId="0" borderId="0" xfId="0" applyFont="1" applyFill="1" applyAlignment="1" applyProtection="1">
      <alignment horizontal="left" vertical="top"/>
      <protection locked="0"/>
    </xf>
    <xf numFmtId="0" fontId="34" fillId="0" borderId="0" xfId="0" applyFont="1" applyFill="1" applyBorder="1" applyAlignment="1" applyProtection="1">
      <alignment horizontal="left" vertical="top" wrapText="1"/>
    </xf>
    <xf numFmtId="0" fontId="29" fillId="0" borderId="0" xfId="0" applyFont="1" applyFill="1" applyAlignment="1" applyProtection="1">
      <alignment horizontal="left" vertical="top"/>
      <protection locked="0"/>
    </xf>
    <xf numFmtId="0" fontId="7" fillId="0" borderId="2" xfId="0" applyFont="1" applyBorder="1" applyAlignment="1" applyProtection="1">
      <alignment horizontal="center" vertical="top" wrapText="1"/>
    </xf>
    <xf numFmtId="0" fontId="5" fillId="0" borderId="5" xfId="0" applyFont="1" applyBorder="1" applyAlignment="1" applyProtection="1">
      <alignment vertical="top"/>
    </xf>
    <xf numFmtId="0" fontId="15" fillId="0" borderId="0" xfId="0" applyFont="1" applyBorder="1" applyAlignment="1" applyProtection="1">
      <alignment horizontal="right" vertical="top" wrapText="1"/>
    </xf>
    <xf numFmtId="0" fontId="5" fillId="0" borderId="0" xfId="0" applyFont="1" applyFill="1" applyAlignment="1" applyProtection="1">
      <alignment vertical="top"/>
    </xf>
    <xf numFmtId="49" fontId="10" fillId="0" borderId="0" xfId="0" applyNumberFormat="1" applyFont="1" applyBorder="1" applyAlignment="1" applyProtection="1">
      <alignment horizontal="center" vertical="center" wrapText="1"/>
    </xf>
    <xf numFmtId="0" fontId="7" fillId="0" borderId="3" xfId="0" applyFont="1" applyBorder="1" applyAlignment="1" applyProtection="1">
      <alignment vertical="top" wrapText="1"/>
    </xf>
    <xf numFmtId="0" fontId="7" fillId="0" borderId="4" xfId="0" applyFont="1" applyBorder="1" applyAlignment="1" applyProtection="1">
      <alignment vertical="top" wrapText="1"/>
    </xf>
    <xf numFmtId="0" fontId="7" fillId="0" borderId="8" xfId="0" applyFont="1" applyBorder="1" applyAlignment="1" applyProtection="1">
      <alignment vertical="top" wrapText="1"/>
    </xf>
    <xf numFmtId="0" fontId="7" fillId="0" borderId="9" xfId="0" applyFont="1" applyBorder="1" applyAlignment="1" applyProtection="1">
      <alignment vertical="top" wrapText="1"/>
    </xf>
    <xf numFmtId="0" fontId="5" fillId="0" borderId="0" xfId="0" applyFont="1" applyAlignment="1" applyProtection="1">
      <alignment horizontal="left" vertical="top"/>
    </xf>
    <xf numFmtId="0" fontId="0" fillId="0" borderId="0" xfId="0" applyBorder="1" applyAlignment="1" applyProtection="1">
      <alignment horizontal="left" vertical="top"/>
    </xf>
    <xf numFmtId="0" fontId="8" fillId="0" borderId="1" xfId="0" applyFont="1" applyBorder="1" applyAlignment="1" applyProtection="1">
      <alignment horizontal="center" vertical="top" wrapText="1"/>
    </xf>
    <xf numFmtId="0" fontId="7" fillId="0" borderId="16" xfId="0" applyFont="1" applyBorder="1" applyAlignment="1" applyProtection="1">
      <alignment horizontal="center" vertical="top" wrapText="1"/>
    </xf>
    <xf numFmtId="0" fontId="0" fillId="0" borderId="1" xfId="0" applyBorder="1" applyAlignment="1" applyProtection="1">
      <alignment vertical="top"/>
    </xf>
    <xf numFmtId="0" fontId="0" fillId="0" borderId="11" xfId="0" applyBorder="1" applyAlignment="1" applyProtection="1">
      <alignment vertical="top"/>
    </xf>
    <xf numFmtId="0" fontId="0" fillId="0" borderId="2" xfId="0" applyBorder="1" applyAlignment="1" applyProtection="1">
      <alignment vertical="top"/>
    </xf>
    <xf numFmtId="0" fontId="0" fillId="0" borderId="19" xfId="0" applyBorder="1" applyAlignment="1" applyProtection="1">
      <alignment vertical="top"/>
    </xf>
    <xf numFmtId="0" fontId="0" fillId="0" borderId="28" xfId="0" applyBorder="1" applyAlignment="1" applyProtection="1">
      <alignment vertical="top"/>
    </xf>
    <xf numFmtId="0" fontId="20" fillId="0" borderId="11" xfId="0" applyFont="1" applyBorder="1" applyAlignment="1" applyProtection="1">
      <alignment horizontal="center" vertical="top"/>
    </xf>
    <xf numFmtId="0" fontId="20" fillId="0" borderId="21" xfId="0" applyFont="1" applyBorder="1" applyAlignment="1" applyProtection="1">
      <alignment horizontal="center" vertical="top"/>
    </xf>
    <xf numFmtId="0" fontId="20" fillId="0" borderId="27" xfId="0" applyFont="1" applyBorder="1" applyAlignment="1" applyProtection="1">
      <alignment horizontal="center" vertical="top"/>
    </xf>
    <xf numFmtId="0" fontId="20" fillId="0" borderId="9" xfId="0" applyFont="1" applyBorder="1" applyAlignment="1" applyProtection="1">
      <alignment horizontal="center" vertical="top"/>
    </xf>
    <xf numFmtId="0" fontId="22" fillId="0" borderId="0" xfId="0" applyFont="1" applyAlignment="1">
      <alignment horizontal="left" vertical="center" indent="1"/>
    </xf>
    <xf numFmtId="176" fontId="42" fillId="0" borderId="1" xfId="0" applyNumberFormat="1" applyFont="1" applyBorder="1" applyAlignment="1" applyProtection="1">
      <alignment vertical="top" wrapText="1"/>
      <protection locked="0"/>
    </xf>
    <xf numFmtId="176" fontId="42" fillId="0" borderId="0" xfId="0" applyNumberFormat="1" applyFont="1" applyBorder="1" applyAlignment="1" applyProtection="1">
      <alignment horizontal="center" vertical="top" wrapText="1"/>
    </xf>
    <xf numFmtId="176" fontId="42" fillId="0" borderId="0" xfId="0" applyNumberFormat="1" applyFont="1" applyBorder="1" applyAlignment="1" applyProtection="1">
      <alignment horizontal="left" vertical="top" wrapText="1"/>
    </xf>
    <xf numFmtId="0" fontId="8" fillId="4" borderId="0" xfId="0" applyFont="1" applyFill="1" applyAlignment="1">
      <alignment vertical="center" wrapText="1"/>
    </xf>
    <xf numFmtId="0" fontId="7" fillId="0" borderId="0" xfId="0" applyFont="1" applyFill="1">
      <alignment vertical="center"/>
    </xf>
    <xf numFmtId="0" fontId="8" fillId="4" borderId="0" xfId="0" applyFont="1" applyFill="1">
      <alignment vertical="center"/>
    </xf>
    <xf numFmtId="0" fontId="8" fillId="3" borderId="0" xfId="0" applyFont="1" applyFill="1">
      <alignment vertical="center"/>
    </xf>
    <xf numFmtId="0" fontId="8" fillId="3" borderId="0" xfId="0" applyFont="1" applyFill="1" applyAlignment="1">
      <alignment vertical="center" wrapText="1"/>
    </xf>
    <xf numFmtId="0" fontId="8" fillId="0" borderId="0" xfId="0" applyFont="1" applyFill="1" applyAlignment="1">
      <alignment vertical="center" wrapText="1"/>
    </xf>
    <xf numFmtId="0" fontId="57" fillId="0" borderId="0" xfId="0" applyFont="1" applyFill="1">
      <alignment vertical="center"/>
    </xf>
    <xf numFmtId="0" fontId="57" fillId="4" borderId="0" xfId="0" applyFont="1" applyFill="1">
      <alignment vertical="center"/>
    </xf>
    <xf numFmtId="0" fontId="57" fillId="0" borderId="0" xfId="0" applyNumberFormat="1" applyFont="1" applyFill="1" applyAlignment="1">
      <alignment horizontal="right" vertical="center"/>
    </xf>
    <xf numFmtId="0" fontId="57" fillId="4" borderId="0" xfId="0" applyNumberFormat="1" applyFont="1" applyFill="1" applyAlignment="1">
      <alignment horizontal="right" vertical="center"/>
    </xf>
    <xf numFmtId="0" fontId="57" fillId="3" borderId="0" xfId="0" applyNumberFormat="1" applyFont="1" applyFill="1" applyAlignment="1">
      <alignment horizontal="right" vertical="center"/>
    </xf>
    <xf numFmtId="0" fontId="57" fillId="3" borderId="0" xfId="0" applyFont="1" applyFill="1">
      <alignment vertical="center"/>
    </xf>
    <xf numFmtId="0" fontId="8" fillId="0" borderId="0" xfId="0" applyNumberFormat="1" applyFont="1" applyFill="1">
      <alignment vertical="center"/>
    </xf>
    <xf numFmtId="0" fontId="57" fillId="4" borderId="0" xfId="0" applyNumberFormat="1" applyFont="1" applyFill="1">
      <alignment vertical="center"/>
    </xf>
    <xf numFmtId="0" fontId="57" fillId="3" borderId="0" xfId="0" applyNumberFormat="1" applyFont="1" applyFill="1">
      <alignment vertical="center"/>
    </xf>
    <xf numFmtId="0" fontId="57" fillId="0" borderId="0" xfId="0" applyNumberFormat="1" applyFont="1" applyFill="1">
      <alignment vertical="center"/>
    </xf>
    <xf numFmtId="0" fontId="8" fillId="0" borderId="9" xfId="0" applyFont="1" applyFill="1" applyBorder="1" applyAlignment="1">
      <alignment vertical="center" wrapText="1"/>
    </xf>
    <xf numFmtId="0" fontId="8" fillId="4" borderId="9" xfId="0" applyFont="1" applyFill="1" applyBorder="1" applyAlignment="1">
      <alignment vertical="center" wrapText="1"/>
    </xf>
    <xf numFmtId="0" fontId="8" fillId="3" borderId="9" xfId="0" applyFont="1" applyFill="1" applyBorder="1" applyAlignment="1">
      <alignment vertical="center" wrapText="1"/>
    </xf>
    <xf numFmtId="0" fontId="8" fillId="0" borderId="11"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7" fillId="0" borderId="11" xfId="0" applyFont="1" applyFill="1" applyBorder="1" applyAlignment="1">
      <alignment horizontal="left" vertical="center"/>
    </xf>
    <xf numFmtId="0" fontId="8" fillId="4" borderId="11" xfId="0" applyFont="1" applyFill="1" applyBorder="1" applyAlignment="1">
      <alignment horizontal="left" vertical="center"/>
    </xf>
    <xf numFmtId="0" fontId="8" fillId="3" borderId="11" xfId="0" applyFont="1" applyFill="1" applyBorder="1" applyAlignment="1">
      <alignment horizontal="left" vertical="center"/>
    </xf>
    <xf numFmtId="0" fontId="10" fillId="0" borderId="0" xfId="0" applyFont="1" applyBorder="1" applyAlignment="1" applyProtection="1">
      <alignment horizontal="left" vertical="top" wrapText="1"/>
      <protection locked="0"/>
    </xf>
    <xf numFmtId="0" fontId="18" fillId="0" borderId="0" xfId="0" applyFont="1" applyAlignment="1" applyProtection="1">
      <alignment horizontal="right" vertical="top"/>
    </xf>
    <xf numFmtId="176" fontId="42" fillId="0" borderId="0" xfId="0" applyNumberFormat="1" applyFont="1" applyBorder="1" applyAlignment="1" applyProtection="1">
      <alignment vertical="top" wrapText="1"/>
      <protection locked="0"/>
    </xf>
    <xf numFmtId="0" fontId="40" fillId="0" borderId="0"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8" fillId="0" borderId="0" xfId="0" applyFont="1" applyFill="1">
      <alignment vertical="center"/>
    </xf>
    <xf numFmtId="0" fontId="7" fillId="3" borderId="0" xfId="0" applyFont="1" applyFill="1">
      <alignment vertical="center"/>
    </xf>
    <xf numFmtId="0" fontId="7" fillId="4" borderId="0" xfId="0" applyFont="1" applyFill="1">
      <alignment vertical="center"/>
    </xf>
    <xf numFmtId="0" fontId="7" fillId="4" borderId="11" xfId="0" applyFont="1" applyFill="1" applyBorder="1" applyAlignment="1">
      <alignment horizontal="left" vertical="center"/>
    </xf>
    <xf numFmtId="0" fontId="8" fillId="0" borderId="11" xfId="0" applyFont="1" applyFill="1" applyBorder="1" applyAlignment="1">
      <alignment horizontal="left" vertical="center"/>
    </xf>
    <xf numFmtId="0" fontId="16" fillId="0" borderId="0" xfId="0" applyFont="1" applyFill="1" applyAlignment="1" applyProtection="1">
      <alignment horizontal="left" vertical="top"/>
      <protection locked="0"/>
    </xf>
    <xf numFmtId="0" fontId="1" fillId="0" borderId="0" xfId="0" applyFont="1" applyAlignment="1" applyProtection="1">
      <alignment vertical="top"/>
      <protection locked="0"/>
    </xf>
    <xf numFmtId="0" fontId="1" fillId="0" borderId="0" xfId="0" applyFont="1" applyFill="1" applyAlignment="1" applyProtection="1">
      <alignment vertical="top"/>
      <protection locked="0"/>
    </xf>
    <xf numFmtId="0" fontId="1" fillId="0" borderId="0" xfId="0" applyFont="1" applyFill="1" applyAlignment="1">
      <alignment vertical="top"/>
    </xf>
    <xf numFmtId="0" fontId="1" fillId="0" borderId="0" xfId="0" applyFont="1" applyAlignment="1">
      <alignment vertical="top"/>
    </xf>
    <xf numFmtId="0" fontId="29" fillId="0" borderId="0" xfId="0" applyFont="1" applyFill="1" applyAlignment="1" applyProtection="1">
      <alignment vertical="top"/>
      <protection locked="0"/>
    </xf>
    <xf numFmtId="0" fontId="30" fillId="0" borderId="0" xfId="0" applyFont="1" applyFill="1" applyAlignment="1" applyProtection="1">
      <alignment horizontal="left" vertical="top"/>
      <protection locked="0"/>
    </xf>
    <xf numFmtId="0" fontId="30" fillId="0" borderId="0" xfId="0" applyFont="1" applyFill="1" applyAlignment="1" applyProtection="1">
      <alignment vertical="top"/>
      <protection locked="0"/>
    </xf>
    <xf numFmtId="0" fontId="61" fillId="0" borderId="0" xfId="0" applyFont="1" applyFill="1" applyAlignment="1">
      <alignment horizontal="left" vertical="top"/>
    </xf>
    <xf numFmtId="0" fontId="61" fillId="0" borderId="0" xfId="0" applyFont="1" applyAlignment="1">
      <alignment horizontal="left" vertical="top"/>
    </xf>
    <xf numFmtId="0" fontId="61" fillId="0" borderId="0" xfId="0" applyFont="1" applyFill="1" applyBorder="1" applyAlignment="1">
      <alignment vertical="top"/>
    </xf>
    <xf numFmtId="0" fontId="61" fillId="0" borderId="0" xfId="0" applyFont="1" applyBorder="1" applyAlignment="1">
      <alignment vertical="top"/>
    </xf>
    <xf numFmtId="0" fontId="16" fillId="0" borderId="0" xfId="0" applyFont="1" applyFill="1" applyBorder="1" applyAlignment="1">
      <alignment vertical="top"/>
    </xf>
    <xf numFmtId="0" fontId="16" fillId="0" borderId="0" xfId="0" applyFont="1" applyBorder="1" applyAlignment="1">
      <alignment vertical="top"/>
    </xf>
    <xf numFmtId="0" fontId="61" fillId="0" borderId="0" xfId="0" applyFont="1" applyFill="1" applyAlignment="1">
      <alignment horizontal="left" vertical="center"/>
    </xf>
    <xf numFmtId="0" fontId="61" fillId="0" borderId="0" xfId="0" applyFont="1" applyAlignment="1">
      <alignment horizontal="left" vertical="center"/>
    </xf>
    <xf numFmtId="0" fontId="61" fillId="0" borderId="0" xfId="0" applyFont="1" applyFill="1" applyAlignment="1">
      <alignment vertical="center"/>
    </xf>
    <xf numFmtId="0" fontId="61" fillId="0" borderId="0" xfId="0" applyFont="1" applyAlignment="1">
      <alignment vertical="center"/>
    </xf>
    <xf numFmtId="0" fontId="61" fillId="0" borderId="0" xfId="0" applyNumberFormat="1" applyFont="1" applyFill="1" applyAlignment="1" applyProtection="1">
      <alignment vertical="top"/>
      <protection locked="0"/>
    </xf>
    <xf numFmtId="0" fontId="30" fillId="0" borderId="0" xfId="0" applyFont="1" applyFill="1" applyProtection="1">
      <alignment vertical="center"/>
      <protection locked="0"/>
    </xf>
    <xf numFmtId="0" fontId="16" fillId="0" borderId="0" xfId="0" applyFont="1" applyFill="1" applyAlignment="1">
      <alignment vertical="top"/>
    </xf>
    <xf numFmtId="0" fontId="16" fillId="0" borderId="0" xfId="0" applyFont="1" applyAlignment="1">
      <alignment vertical="top"/>
    </xf>
    <xf numFmtId="0" fontId="30" fillId="0" borderId="0" xfId="0" applyNumberFormat="1" applyFont="1" applyFill="1" applyAlignment="1" applyProtection="1">
      <alignment vertical="top"/>
      <protection locked="0"/>
    </xf>
    <xf numFmtId="0" fontId="61" fillId="0" borderId="0" xfId="0" applyNumberFormat="1" applyFont="1" applyFill="1" applyAlignment="1">
      <alignment vertical="top"/>
    </xf>
    <xf numFmtId="0" fontId="30" fillId="0" borderId="0" xfId="0" applyFont="1" applyFill="1" applyBorder="1" applyAlignment="1" applyProtection="1">
      <alignment vertical="top"/>
      <protection locked="0"/>
    </xf>
    <xf numFmtId="0" fontId="16" fillId="0" borderId="0" xfId="0" applyFont="1" applyFill="1" applyAlignment="1" applyProtection="1">
      <alignment vertical="top"/>
      <protection locked="0"/>
    </xf>
    <xf numFmtId="0" fontId="16" fillId="0" borderId="0" xfId="0" applyNumberFormat="1" applyFont="1" applyFill="1" applyBorder="1" applyAlignment="1" applyProtection="1">
      <alignment vertical="top"/>
      <protection locked="0"/>
    </xf>
    <xf numFmtId="0" fontId="16" fillId="0" borderId="0" xfId="0" applyFont="1" applyFill="1" applyBorder="1" applyAlignment="1" applyProtection="1">
      <alignment vertical="top"/>
      <protection locked="0"/>
    </xf>
    <xf numFmtId="0" fontId="16" fillId="0" borderId="0" xfId="0" applyFont="1" applyBorder="1" applyAlignment="1" applyProtection="1">
      <alignment vertical="top"/>
      <protection locked="0"/>
    </xf>
    <xf numFmtId="0" fontId="30" fillId="0" borderId="0" xfId="0" applyFont="1" applyFill="1" applyAlignment="1" applyProtection="1">
      <alignment horizontal="left" vertical="center"/>
      <protection locked="0"/>
    </xf>
    <xf numFmtId="0" fontId="10" fillId="0" borderId="0" xfId="0" applyNumberFormat="1" applyFont="1" applyBorder="1" applyAlignment="1" applyProtection="1">
      <alignment vertical="top" wrapText="1"/>
      <protection locked="0"/>
    </xf>
    <xf numFmtId="0" fontId="13" fillId="0" borderId="0" xfId="0" applyFont="1" applyAlignment="1" applyProtection="1">
      <alignment horizontal="left" vertical="top"/>
      <protection locked="0"/>
    </xf>
    <xf numFmtId="0" fontId="29" fillId="0" borderId="0" xfId="0" applyFont="1" applyFill="1" applyProtection="1">
      <alignment vertical="center"/>
      <protection locked="0"/>
    </xf>
    <xf numFmtId="0" fontId="60" fillId="0" borderId="0" xfId="0" applyFont="1" applyFill="1" applyAlignment="1" applyProtection="1">
      <alignment horizontal="left" vertical="top"/>
      <protection locked="0"/>
    </xf>
    <xf numFmtId="0" fontId="16" fillId="0" borderId="0" xfId="0" applyFont="1" applyFill="1" applyProtection="1">
      <alignment vertical="center"/>
      <protection locked="0"/>
    </xf>
    <xf numFmtId="0" fontId="30" fillId="0" borderId="0" xfId="0" applyFont="1" applyFill="1" applyAlignment="1" applyProtection="1">
      <alignment vertical="center"/>
      <protection locked="0"/>
    </xf>
    <xf numFmtId="0" fontId="61" fillId="0" borderId="0" xfId="0" applyFont="1" applyFill="1" applyAlignment="1" applyProtection="1">
      <alignment vertical="top"/>
      <protection locked="0"/>
    </xf>
    <xf numFmtId="0" fontId="23" fillId="0" borderId="1" xfId="0" applyFont="1" applyBorder="1" applyAlignment="1" applyProtection="1">
      <alignment horizontal="center" vertical="center" wrapText="1"/>
    </xf>
    <xf numFmtId="0" fontId="23" fillId="0" borderId="11" xfId="0" applyFont="1" applyBorder="1" applyAlignment="1" applyProtection="1">
      <alignment horizontal="center" vertical="center" wrapText="1"/>
    </xf>
    <xf numFmtId="0" fontId="23" fillId="0" borderId="2"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8" fillId="0" borderId="1"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0" xfId="0" applyFont="1" applyBorder="1" applyAlignment="1" applyProtection="1">
      <alignment horizontal="left" vertical="top" wrapText="1"/>
    </xf>
    <xf numFmtId="0" fontId="15" fillId="0" borderId="0" xfId="0" applyFont="1" applyBorder="1" applyAlignment="1" applyProtection="1">
      <alignment horizontal="left" vertical="top" wrapText="1"/>
    </xf>
    <xf numFmtId="0" fontId="34" fillId="7" borderId="0" xfId="0" applyFont="1" applyFill="1" applyBorder="1" applyAlignment="1" applyProtection="1">
      <alignment horizontal="left" vertical="top" wrapText="1"/>
    </xf>
    <xf numFmtId="49" fontId="10" fillId="0" borderId="1" xfId="0" applyNumberFormat="1" applyFont="1" applyBorder="1" applyAlignment="1" applyProtection="1">
      <alignment horizontal="center" vertical="center" wrapText="1"/>
      <protection locked="0"/>
    </xf>
    <xf numFmtId="49" fontId="10" fillId="0" borderId="2" xfId="0" applyNumberFormat="1" applyFont="1" applyBorder="1" applyAlignment="1" applyProtection="1">
      <alignment horizontal="center" vertical="center" wrapText="1"/>
      <protection locked="0"/>
    </xf>
    <xf numFmtId="0" fontId="10" fillId="0" borderId="1" xfId="0" applyNumberFormat="1" applyFont="1" applyBorder="1" applyAlignment="1" applyProtection="1">
      <alignment horizontal="left" vertical="top" wrapText="1"/>
      <protection locked="0"/>
    </xf>
    <xf numFmtId="0" fontId="10" fillId="0" borderId="11" xfId="0" applyNumberFormat="1" applyFont="1" applyBorder="1" applyAlignment="1" applyProtection="1">
      <alignment horizontal="left" vertical="top" wrapText="1"/>
      <protection locked="0"/>
    </xf>
    <xf numFmtId="0" fontId="10" fillId="0" borderId="2" xfId="0" applyNumberFormat="1" applyFont="1" applyBorder="1" applyAlignment="1" applyProtection="1">
      <alignment horizontal="left" vertical="top" wrapText="1"/>
      <protection locked="0"/>
    </xf>
    <xf numFmtId="0" fontId="34" fillId="6" borderId="0" xfId="0" applyFont="1" applyFill="1" applyBorder="1" applyAlignment="1" applyProtection="1">
      <alignment horizontal="left" vertical="top" wrapText="1"/>
    </xf>
    <xf numFmtId="0" fontId="26" fillId="0" borderId="0" xfId="0" applyFont="1" applyBorder="1" applyAlignment="1" applyProtection="1">
      <alignment horizontal="left" vertical="top" wrapText="1"/>
    </xf>
    <xf numFmtId="0" fontId="10" fillId="0" borderId="1"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43" fillId="0" borderId="0" xfId="0" applyFont="1" applyBorder="1" applyAlignment="1" applyProtection="1">
      <alignment horizontal="center" vertical="top" wrapText="1"/>
    </xf>
    <xf numFmtId="0" fontId="10" fillId="0" borderId="1" xfId="0" applyNumberFormat="1" applyFont="1" applyBorder="1" applyAlignment="1" applyProtection="1">
      <alignment vertical="top" wrapText="1"/>
      <protection locked="0"/>
    </xf>
    <xf numFmtId="0" fontId="10" fillId="0" borderId="11" xfId="0" applyNumberFormat="1" applyFont="1" applyBorder="1" applyAlignment="1" applyProtection="1">
      <alignment vertical="top" wrapText="1"/>
      <protection locked="0"/>
    </xf>
    <xf numFmtId="0" fontId="10" fillId="0" borderId="2" xfId="0" applyNumberFormat="1" applyFont="1" applyBorder="1" applyAlignment="1" applyProtection="1">
      <alignment vertical="top" wrapText="1"/>
      <protection locked="0"/>
    </xf>
    <xf numFmtId="0" fontId="8" fillId="0" borderId="15" xfId="0" applyFont="1" applyBorder="1" applyAlignment="1" applyProtection="1">
      <alignment horizontal="center" vertical="top" wrapText="1"/>
    </xf>
    <xf numFmtId="0" fontId="8" fillId="0" borderId="2" xfId="0" applyFont="1" applyBorder="1" applyAlignment="1" applyProtection="1">
      <alignment horizontal="center" vertical="top" wrapText="1"/>
    </xf>
    <xf numFmtId="0" fontId="5" fillId="0" borderId="0" xfId="0" applyFont="1" applyAlignment="1" applyProtection="1">
      <alignment horizontal="left" vertical="top" wrapText="1"/>
    </xf>
    <xf numFmtId="0" fontId="8" fillId="0" borderId="0" xfId="0" applyFont="1" applyBorder="1" applyAlignment="1" applyProtection="1">
      <alignment horizontal="left" vertical="center" wrapText="1"/>
    </xf>
    <xf numFmtId="0" fontId="26" fillId="0" borderId="1" xfId="0" applyFont="1" applyBorder="1" applyAlignment="1" applyProtection="1">
      <alignment horizontal="left" vertical="center" wrapText="1"/>
    </xf>
    <xf numFmtId="0" fontId="26" fillId="0" borderId="11" xfId="0" applyFont="1" applyBorder="1" applyAlignment="1" applyProtection="1">
      <alignment horizontal="left" vertical="center" wrapText="1"/>
    </xf>
    <xf numFmtId="0" fontId="26" fillId="0" borderId="2" xfId="0" applyFont="1" applyBorder="1" applyAlignment="1" applyProtection="1">
      <alignment horizontal="left" vertical="center" wrapText="1"/>
    </xf>
    <xf numFmtId="0" fontId="42" fillId="0" borderId="6" xfId="0" applyFont="1" applyBorder="1" applyAlignment="1" applyProtection="1">
      <alignment horizontal="left" vertical="top" wrapText="1"/>
    </xf>
    <xf numFmtId="0" fontId="42" fillId="0" borderId="0" xfId="0" applyFont="1" applyBorder="1" applyAlignment="1" applyProtection="1">
      <alignment horizontal="left" vertical="top" wrapText="1"/>
    </xf>
    <xf numFmtId="0" fontId="23" fillId="0" borderId="0" xfId="0" applyFont="1" applyBorder="1" applyAlignment="1" applyProtection="1">
      <alignment horizontal="center" vertical="top" wrapText="1"/>
    </xf>
    <xf numFmtId="0" fontId="23" fillId="0" borderId="9" xfId="0" applyFont="1" applyBorder="1" applyAlignment="1" applyProtection="1">
      <alignment horizontal="center" vertical="top" wrapText="1"/>
    </xf>
    <xf numFmtId="0" fontId="39" fillId="0" borderId="0" xfId="0" applyFont="1" applyBorder="1" applyAlignment="1" applyProtection="1">
      <alignment horizontal="left" vertical="top" wrapText="1"/>
    </xf>
    <xf numFmtId="0" fontId="26" fillId="0" borderId="6" xfId="0" applyFont="1" applyBorder="1" applyAlignment="1" applyProtection="1">
      <alignment horizontal="left" vertical="center" wrapText="1"/>
    </xf>
    <xf numFmtId="0" fontId="26" fillId="0" borderId="0" xfId="0" applyFont="1" applyBorder="1" applyAlignment="1" applyProtection="1">
      <alignment horizontal="left" vertical="center" wrapText="1"/>
    </xf>
    <xf numFmtId="0" fontId="54" fillId="0" borderId="8" xfId="0" applyFont="1" applyBorder="1" applyAlignment="1" applyProtection="1">
      <alignment horizontal="left" vertical="top" wrapText="1"/>
    </xf>
    <xf numFmtId="0" fontId="10" fillId="0" borderId="9" xfId="0" applyFont="1" applyBorder="1" applyAlignment="1" applyProtection="1">
      <alignment horizontal="left" vertical="top"/>
    </xf>
    <xf numFmtId="0" fontId="10" fillId="0" borderId="10" xfId="0" applyFont="1" applyBorder="1" applyAlignment="1" applyProtection="1">
      <alignment horizontal="left" vertical="top"/>
    </xf>
    <xf numFmtId="0" fontId="10" fillId="0" borderId="1" xfId="0" applyNumberFormat="1" applyFont="1" applyBorder="1" applyAlignment="1" applyProtection="1">
      <alignment vertical="top"/>
      <protection locked="0"/>
    </xf>
    <xf numFmtId="0" fontId="10" fillId="0" borderId="11" xfId="0" applyNumberFormat="1" applyFont="1" applyBorder="1" applyAlignment="1" applyProtection="1">
      <alignment vertical="top"/>
      <protection locked="0"/>
    </xf>
    <xf numFmtId="0" fontId="10" fillId="0" borderId="2" xfId="0" applyNumberFormat="1" applyFont="1" applyBorder="1" applyAlignment="1" applyProtection="1">
      <alignment vertical="top"/>
      <protection locked="0"/>
    </xf>
    <xf numFmtId="0" fontId="8" fillId="0" borderId="1" xfId="0" applyFont="1" applyBorder="1" applyAlignment="1" applyProtection="1">
      <alignment horizontal="left" vertical="center"/>
    </xf>
    <xf numFmtId="0" fontId="8" fillId="0" borderId="11" xfId="0" applyFont="1" applyBorder="1" applyAlignment="1" applyProtection="1">
      <alignment horizontal="left" vertical="center"/>
    </xf>
    <xf numFmtId="0" fontId="8" fillId="0" borderId="2" xfId="0" applyFont="1" applyBorder="1" applyAlignment="1" applyProtection="1">
      <alignment horizontal="left" vertical="center"/>
    </xf>
    <xf numFmtId="0" fontId="10" fillId="0" borderId="1" xfId="0" applyFont="1" applyBorder="1" applyAlignment="1" applyProtection="1">
      <alignment horizontal="right" vertical="top" wrapText="1"/>
      <protection locked="0"/>
    </xf>
    <xf numFmtId="0" fontId="10" fillId="0" borderId="2" xfId="0" applyFont="1" applyBorder="1" applyAlignment="1" applyProtection="1">
      <alignment horizontal="right" vertical="top" wrapText="1"/>
      <protection locked="0"/>
    </xf>
    <xf numFmtId="0" fontId="8" fillId="0" borderId="11"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34" fillId="7" borderId="0" xfId="0" applyFont="1" applyFill="1" applyBorder="1" applyAlignment="1" applyProtection="1">
      <alignment horizontal="left" vertical="center" wrapText="1"/>
    </xf>
    <xf numFmtId="0" fontId="8" fillId="0" borderId="13" xfId="0" applyFont="1" applyBorder="1" applyAlignment="1" applyProtection="1">
      <alignment horizontal="center" vertical="center"/>
    </xf>
    <xf numFmtId="0" fontId="8" fillId="0" borderId="14" xfId="0" applyFont="1" applyBorder="1" applyAlignment="1" applyProtection="1">
      <alignment horizontal="center" vertical="center"/>
    </xf>
    <xf numFmtId="0" fontId="6" fillId="0" borderId="0" xfId="0" applyFont="1" applyAlignment="1" applyProtection="1">
      <alignment horizontal="left" vertical="top"/>
    </xf>
    <xf numFmtId="0" fontId="5" fillId="0" borderId="0" xfId="0" applyFont="1" applyAlignment="1" applyProtection="1">
      <alignment horizontal="left" vertical="top"/>
    </xf>
    <xf numFmtId="0" fontId="34" fillId="6" borderId="0" xfId="0" applyFont="1" applyFill="1" applyBorder="1" applyAlignment="1" applyProtection="1">
      <alignment horizontal="left" vertical="top"/>
    </xf>
    <xf numFmtId="0" fontId="49" fillId="0" borderId="0" xfId="0" applyFont="1" applyBorder="1" applyAlignment="1" applyProtection="1">
      <alignment horizontal="left" vertical="top" wrapText="1"/>
    </xf>
    <xf numFmtId="0" fontId="56" fillId="3" borderId="1" xfId="0" applyFont="1" applyFill="1" applyBorder="1" applyAlignment="1" applyProtection="1">
      <alignment horizontal="left" vertical="top" wrapText="1"/>
      <protection locked="0"/>
    </xf>
    <xf numFmtId="0" fontId="56" fillId="3" borderId="11" xfId="0" applyFont="1" applyFill="1" applyBorder="1" applyAlignment="1" applyProtection="1">
      <alignment horizontal="left" vertical="top" wrapText="1"/>
      <protection locked="0"/>
    </xf>
    <xf numFmtId="0" fontId="56" fillId="3" borderId="2" xfId="0" applyFont="1" applyFill="1" applyBorder="1" applyAlignment="1" applyProtection="1">
      <alignment horizontal="left" vertical="top" wrapText="1"/>
      <protection locked="0"/>
    </xf>
    <xf numFmtId="0" fontId="0" fillId="0" borderId="0" xfId="0" applyBorder="1" applyAlignment="1" applyProtection="1">
      <alignment horizontal="left" vertical="top"/>
    </xf>
    <xf numFmtId="0" fontId="0" fillId="0" borderId="7" xfId="0" applyBorder="1" applyAlignment="1" applyProtection="1">
      <alignment horizontal="left" vertical="top"/>
    </xf>
    <xf numFmtId="0" fontId="7" fillId="0" borderId="0" xfId="0" applyFont="1" applyBorder="1" applyAlignment="1" applyProtection="1">
      <alignment horizontal="left" vertical="top" wrapText="1"/>
    </xf>
    <xf numFmtId="0" fontId="34" fillId="5" borderId="0" xfId="0" applyFont="1" applyFill="1" applyBorder="1" applyAlignment="1" applyProtection="1">
      <alignment horizontal="left" vertical="center" wrapText="1"/>
    </xf>
    <xf numFmtId="0" fontId="53" fillId="5" borderId="0" xfId="1" applyFont="1" applyFill="1" applyBorder="1" applyAlignment="1" applyProtection="1">
      <alignment horizontal="left" vertical="top" wrapText="1"/>
    </xf>
    <xf numFmtId="0" fontId="10" fillId="0" borderId="11" xfId="0" applyNumberFormat="1" applyFont="1" applyBorder="1" applyAlignment="1" applyProtection="1">
      <alignment horizontal="left" vertical="top" wrapText="1" shrinkToFit="1"/>
      <protection locked="0"/>
    </xf>
    <xf numFmtId="0" fontId="10" fillId="0" borderId="2" xfId="0" applyNumberFormat="1" applyFont="1" applyBorder="1" applyAlignment="1" applyProtection="1">
      <alignment horizontal="left" vertical="top" wrapText="1" shrinkToFit="1"/>
      <protection locked="0"/>
    </xf>
    <xf numFmtId="0" fontId="20" fillId="0" borderId="1" xfId="0" applyNumberFormat="1" applyFont="1" applyBorder="1" applyAlignment="1" applyProtection="1">
      <alignment horizontal="left" vertical="top"/>
    </xf>
    <xf numFmtId="0" fontId="20" fillId="0" borderId="11" xfId="0" applyNumberFormat="1" applyFont="1" applyBorder="1" applyAlignment="1" applyProtection="1">
      <alignment horizontal="left" vertical="top"/>
    </xf>
    <xf numFmtId="0" fontId="20" fillId="0" borderId="11" xfId="0" applyNumberFormat="1" applyFont="1" applyBorder="1" applyAlignment="1" applyProtection="1">
      <alignment horizontal="center" vertical="top"/>
    </xf>
    <xf numFmtId="0" fontId="20" fillId="0" borderId="2" xfId="0" applyNumberFormat="1" applyFont="1" applyBorder="1" applyAlignment="1" applyProtection="1">
      <alignment horizontal="center" vertical="top"/>
    </xf>
    <xf numFmtId="0" fontId="10" fillId="0" borderId="11" xfId="0" applyNumberFormat="1" applyFont="1" applyBorder="1" applyAlignment="1" applyProtection="1">
      <alignment horizontal="right" vertical="top" wrapText="1"/>
      <protection locked="0"/>
    </xf>
    <xf numFmtId="0" fontId="54" fillId="0" borderId="1" xfId="0" applyNumberFormat="1" applyFont="1" applyBorder="1" applyAlignment="1" applyProtection="1">
      <alignment horizontal="left" vertical="top" wrapText="1"/>
      <protection locked="0"/>
    </xf>
    <xf numFmtId="0" fontId="54" fillId="0" borderId="11" xfId="0" applyNumberFormat="1" applyFont="1" applyBorder="1" applyAlignment="1" applyProtection="1">
      <alignment horizontal="left" vertical="top" wrapText="1"/>
      <protection locked="0"/>
    </xf>
    <xf numFmtId="0" fontId="54" fillId="0" borderId="2" xfId="0" applyNumberFormat="1" applyFont="1" applyBorder="1" applyAlignment="1" applyProtection="1">
      <alignment horizontal="left" vertical="top" wrapText="1"/>
      <protection locked="0"/>
    </xf>
    <xf numFmtId="0" fontId="20" fillId="0" borderId="1" xfId="0" applyFont="1" applyBorder="1" applyAlignment="1" applyProtection="1">
      <alignment horizontal="left" vertical="center" wrapText="1"/>
    </xf>
    <xf numFmtId="0" fontId="20" fillId="0" borderId="11" xfId="0" applyFont="1" applyBorder="1" applyAlignment="1" applyProtection="1">
      <alignment horizontal="left" vertical="center" wrapText="1"/>
    </xf>
    <xf numFmtId="0" fontId="34" fillId="6" borderId="0" xfId="0" applyFont="1" applyFill="1" applyBorder="1" applyAlignment="1" applyProtection="1">
      <alignment horizontal="left" vertical="center" wrapText="1"/>
    </xf>
    <xf numFmtId="0" fontId="34" fillId="6" borderId="0" xfId="0" applyFont="1" applyFill="1" applyBorder="1" applyAlignment="1" applyProtection="1">
      <alignment horizontal="left" vertical="center"/>
    </xf>
    <xf numFmtId="0" fontId="5" fillId="0" borderId="1" xfId="0" applyFont="1" applyBorder="1" applyAlignment="1" applyProtection="1">
      <alignment horizontal="center" vertical="top"/>
    </xf>
    <xf numFmtId="0" fontId="5" fillId="0" borderId="11" xfId="0" applyFont="1" applyBorder="1" applyAlignment="1" applyProtection="1">
      <alignment horizontal="center" vertical="top"/>
    </xf>
    <xf numFmtId="0" fontId="5" fillId="0" borderId="2" xfId="0" applyFont="1" applyBorder="1" applyAlignment="1" applyProtection="1">
      <alignment horizontal="center" vertical="top"/>
    </xf>
    <xf numFmtId="0" fontId="8" fillId="0" borderId="1" xfId="0" applyFont="1" applyBorder="1" applyAlignment="1" applyProtection="1">
      <alignment horizontal="center" vertical="top" wrapText="1"/>
    </xf>
    <xf numFmtId="0" fontId="54" fillId="0" borderId="1" xfId="0" applyNumberFormat="1" applyFont="1" applyBorder="1" applyAlignment="1" applyProtection="1">
      <alignment horizontal="left" vertical="top" wrapText="1" shrinkToFit="1"/>
      <protection locked="0"/>
    </xf>
    <xf numFmtId="0" fontId="54" fillId="0" borderId="11" xfId="0" applyNumberFormat="1" applyFont="1" applyBorder="1" applyAlignment="1" applyProtection="1">
      <alignment horizontal="left" vertical="top" wrapText="1" shrinkToFit="1"/>
      <protection locked="0"/>
    </xf>
    <xf numFmtId="0" fontId="54" fillId="0" borderId="2" xfId="0" applyNumberFormat="1" applyFont="1" applyBorder="1" applyAlignment="1" applyProtection="1">
      <alignment horizontal="left" vertical="top" wrapText="1" shrinkToFit="1"/>
      <protection locked="0"/>
    </xf>
    <xf numFmtId="0" fontId="25" fillId="0" borderId="0" xfId="0" applyFont="1" applyBorder="1" applyAlignment="1" applyProtection="1">
      <alignment horizontal="center" vertical="top"/>
    </xf>
    <xf numFmtId="0" fontId="8" fillId="0" borderId="3" xfId="0" applyFont="1" applyBorder="1" applyAlignment="1" applyProtection="1">
      <alignment horizontal="left" vertical="top" wrapText="1"/>
    </xf>
    <xf numFmtId="0" fontId="8" fillId="0" borderId="4" xfId="0" applyFont="1" applyBorder="1" applyAlignment="1" applyProtection="1">
      <alignment horizontal="left" vertical="top" wrapText="1"/>
    </xf>
    <xf numFmtId="0" fontId="8" fillId="0" borderId="5" xfId="0" applyFont="1" applyBorder="1" applyAlignment="1" applyProtection="1">
      <alignment horizontal="left" vertical="top" wrapText="1"/>
    </xf>
    <xf numFmtId="0" fontId="10" fillId="0" borderId="6"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0" fillId="0" borderId="10" xfId="0" applyFont="1" applyBorder="1" applyAlignment="1" applyProtection="1">
      <alignment horizontal="left" vertical="top" wrapText="1"/>
      <protection locked="0"/>
    </xf>
    <xf numFmtId="0" fontId="8" fillId="0" borderId="1" xfId="0" applyNumberFormat="1" applyFont="1" applyBorder="1" applyAlignment="1" applyProtection="1">
      <alignment vertical="top"/>
      <protection locked="0"/>
    </xf>
    <xf numFmtId="0" fontId="8" fillId="0" borderId="11" xfId="0" applyNumberFormat="1" applyFont="1" applyBorder="1" applyAlignment="1" applyProtection="1">
      <alignment vertical="top"/>
      <protection locked="0"/>
    </xf>
    <xf numFmtId="0" fontId="8" fillId="0" borderId="2" xfId="0" applyNumberFormat="1" applyFont="1" applyBorder="1" applyAlignment="1" applyProtection="1">
      <alignment vertical="top"/>
      <protection locked="0"/>
    </xf>
    <xf numFmtId="0" fontId="20" fillId="0" borderId="1" xfId="0" applyFont="1" applyBorder="1" applyAlignment="1" applyProtection="1">
      <alignment horizontal="center" vertical="center" wrapText="1"/>
    </xf>
    <xf numFmtId="0" fontId="20" fillId="0" borderId="11" xfId="0" applyFont="1" applyBorder="1" applyAlignment="1" applyProtection="1">
      <alignment horizontal="center" vertical="center" wrapText="1"/>
    </xf>
    <xf numFmtId="0" fontId="20" fillId="0" borderId="2"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20" fillId="0" borderId="3" xfId="0" applyFont="1" applyFill="1" applyBorder="1" applyAlignment="1" applyProtection="1">
      <alignment horizontal="left" vertical="top" wrapText="1"/>
    </xf>
    <xf numFmtId="0" fontId="20" fillId="0" borderId="4" xfId="0" applyFont="1" applyFill="1" applyBorder="1" applyAlignment="1" applyProtection="1">
      <alignment horizontal="left" vertical="top" wrapText="1"/>
    </xf>
    <xf numFmtId="0" fontId="20" fillId="0" borderId="5" xfId="0"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wrapText="1"/>
      <protection locked="0"/>
    </xf>
    <xf numFmtId="0" fontId="10" fillId="0" borderId="7" xfId="0" applyFont="1" applyFill="1" applyBorder="1" applyAlignment="1" applyProtection="1">
      <alignment horizontal="left" vertical="top" wrapText="1"/>
      <protection locked="0"/>
    </xf>
    <xf numFmtId="0" fontId="10" fillId="0" borderId="8" xfId="0" applyFont="1" applyFill="1" applyBorder="1" applyAlignment="1" applyProtection="1">
      <alignment horizontal="left" vertical="top" wrapText="1"/>
      <protection locked="0"/>
    </xf>
    <xf numFmtId="0" fontId="10" fillId="0" borderId="9" xfId="0" applyFont="1" applyFill="1" applyBorder="1" applyAlignment="1" applyProtection="1">
      <alignment horizontal="left" vertical="top" wrapText="1"/>
      <protection locked="0"/>
    </xf>
    <xf numFmtId="0" fontId="10" fillId="0" borderId="10" xfId="0" applyFont="1" applyFill="1" applyBorder="1" applyAlignment="1" applyProtection="1">
      <alignment horizontal="left" vertical="top" wrapText="1"/>
      <protection locked="0"/>
    </xf>
    <xf numFmtId="0" fontId="34" fillId="7" borderId="0" xfId="0" applyFont="1" applyFill="1" applyBorder="1" applyAlignment="1" applyProtection="1">
      <alignment horizontal="left" vertical="top"/>
    </xf>
    <xf numFmtId="0" fontId="8" fillId="0" borderId="3" xfId="0" applyFont="1" applyBorder="1" applyAlignment="1" applyProtection="1">
      <alignment horizontal="left" vertical="center"/>
    </xf>
    <xf numFmtId="0" fontId="8" fillId="0" borderId="4" xfId="0" applyFont="1" applyBorder="1" applyAlignment="1" applyProtection="1">
      <alignment horizontal="left" vertical="center"/>
    </xf>
    <xf numFmtId="0" fontId="8" fillId="0" borderId="5" xfId="0" applyFont="1" applyBorder="1" applyAlignment="1" applyProtection="1">
      <alignment horizontal="left" vertical="center"/>
    </xf>
    <xf numFmtId="0" fontId="8" fillId="0" borderId="6"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7" xfId="0" applyFont="1" applyBorder="1" applyAlignment="1" applyProtection="1">
      <alignment horizontal="left" vertical="center"/>
    </xf>
    <xf numFmtId="0" fontId="8" fillId="0" borderId="17" xfId="0" applyFont="1" applyBorder="1" applyAlignment="1" applyProtection="1">
      <alignment horizontal="left" vertical="center"/>
    </xf>
    <xf numFmtId="0" fontId="8" fillId="0" borderId="18" xfId="0" applyFont="1" applyBorder="1" applyAlignment="1" applyProtection="1">
      <alignment horizontal="left" vertical="center"/>
    </xf>
    <xf numFmtId="0" fontId="8" fillId="0" borderId="19" xfId="0" applyFont="1" applyBorder="1" applyAlignment="1" applyProtection="1">
      <alignment horizontal="left" vertical="center"/>
    </xf>
    <xf numFmtId="0" fontId="8" fillId="0" borderId="23" xfId="0" applyFont="1" applyBorder="1" applyAlignment="1" applyProtection="1">
      <alignment horizontal="left" vertical="center"/>
    </xf>
    <xf numFmtId="0" fontId="8" fillId="0" borderId="24" xfId="0" applyFont="1" applyBorder="1" applyAlignment="1" applyProtection="1">
      <alignment horizontal="left" vertical="center"/>
    </xf>
    <xf numFmtId="0" fontId="8" fillId="0" borderId="25" xfId="0" applyFont="1" applyBorder="1" applyAlignment="1" applyProtection="1">
      <alignment horizontal="left" vertical="center"/>
    </xf>
    <xf numFmtId="0" fontId="8" fillId="0" borderId="8" xfId="0" applyFont="1" applyBorder="1" applyAlignment="1" applyProtection="1">
      <alignment horizontal="left" vertical="center"/>
    </xf>
    <xf numFmtId="0" fontId="8" fillId="0" borderId="9" xfId="0" applyFont="1" applyBorder="1" applyAlignment="1" applyProtection="1">
      <alignment horizontal="left" vertical="center"/>
    </xf>
    <xf numFmtId="0" fontId="8" fillId="0" borderId="10" xfId="0" applyFont="1" applyBorder="1" applyAlignment="1" applyProtection="1">
      <alignment horizontal="left" vertical="center"/>
    </xf>
    <xf numFmtId="0" fontId="23" fillId="0" borderId="11" xfId="0" applyFont="1" applyBorder="1" applyAlignment="1" applyProtection="1">
      <alignment horizontal="center" vertical="top"/>
    </xf>
    <xf numFmtId="0" fontId="23" fillId="0" borderId="2" xfId="0" applyFont="1" applyBorder="1" applyAlignment="1" applyProtection="1">
      <alignment horizontal="center" vertical="top"/>
    </xf>
    <xf numFmtId="0" fontId="23" fillId="0" borderId="1" xfId="0" applyFont="1" applyBorder="1" applyAlignment="1" applyProtection="1">
      <alignment horizontal="center" vertical="top"/>
    </xf>
    <xf numFmtId="0" fontId="8" fillId="0" borderId="1" xfId="0" applyFont="1" applyBorder="1" applyAlignment="1" applyProtection="1">
      <alignment horizontal="left" vertical="top"/>
    </xf>
    <xf numFmtId="0" fontId="8" fillId="0" borderId="11" xfId="0" applyFont="1" applyBorder="1" applyAlignment="1" applyProtection="1">
      <alignment horizontal="left" vertical="top"/>
    </xf>
    <xf numFmtId="0" fontId="8" fillId="0" borderId="2" xfId="0" applyFont="1" applyBorder="1" applyAlignment="1" applyProtection="1">
      <alignment horizontal="left" vertical="top"/>
    </xf>
    <xf numFmtId="0" fontId="8" fillId="0" borderId="20" xfId="0" applyFont="1" applyBorder="1" applyAlignment="1" applyProtection="1">
      <alignment horizontal="left" vertical="top"/>
    </xf>
    <xf numFmtId="0" fontId="8" fillId="0" borderId="21" xfId="0" applyFont="1" applyBorder="1" applyAlignment="1" applyProtection="1">
      <alignment horizontal="left" vertical="top"/>
    </xf>
    <xf numFmtId="0" fontId="8" fillId="0" borderId="22" xfId="0" applyFont="1" applyBorder="1" applyAlignment="1" applyProtection="1">
      <alignment horizontal="left" vertical="top"/>
    </xf>
    <xf numFmtId="0" fontId="8" fillId="0" borderId="26" xfId="0" applyFont="1" applyBorder="1" applyAlignment="1" applyProtection="1">
      <alignment horizontal="left" vertical="top"/>
    </xf>
    <xf numFmtId="0" fontId="8" fillId="0" borderId="27" xfId="0" applyFont="1" applyBorder="1" applyAlignment="1" applyProtection="1">
      <alignment horizontal="left" vertical="top"/>
    </xf>
    <xf numFmtId="0" fontId="8" fillId="0" borderId="28" xfId="0" applyFont="1" applyBorder="1" applyAlignment="1" applyProtection="1">
      <alignment horizontal="left" vertical="top"/>
    </xf>
    <xf numFmtId="0" fontId="8" fillId="0" borderId="8" xfId="0" applyFont="1" applyBorder="1" applyAlignment="1" applyProtection="1">
      <alignment horizontal="left" vertical="top"/>
    </xf>
    <xf numFmtId="0" fontId="8" fillId="0" borderId="9" xfId="0" applyFont="1" applyBorder="1" applyAlignment="1" applyProtection="1">
      <alignment horizontal="left" vertical="top"/>
    </xf>
    <xf numFmtId="0" fontId="8" fillId="0" borderId="10" xfId="0" applyFont="1" applyBorder="1" applyAlignment="1" applyProtection="1">
      <alignment horizontal="left" vertical="top"/>
    </xf>
    <xf numFmtId="0" fontId="8" fillId="0" borderId="1" xfId="0" applyFont="1" applyBorder="1" applyAlignment="1" applyProtection="1">
      <alignment horizontal="center" vertical="top"/>
    </xf>
    <xf numFmtId="0" fontId="8" fillId="0" borderId="11" xfId="0" applyFont="1" applyBorder="1" applyAlignment="1" applyProtection="1">
      <alignment horizontal="center" vertical="top"/>
    </xf>
    <xf numFmtId="0" fontId="8" fillId="0" borderId="2" xfId="0" applyFont="1" applyBorder="1" applyAlignment="1" applyProtection="1">
      <alignment horizontal="center" vertical="top"/>
    </xf>
    <xf numFmtId="0" fontId="10" fillId="0" borderId="1" xfId="0" applyFont="1" applyBorder="1" applyAlignment="1" applyProtection="1">
      <alignment horizontal="center" vertical="top"/>
      <protection locked="0"/>
    </xf>
    <xf numFmtId="0" fontId="10" fillId="0" borderId="11" xfId="0" applyFont="1" applyBorder="1" applyAlignment="1" applyProtection="1">
      <alignment horizontal="center" vertical="top"/>
      <protection locked="0"/>
    </xf>
    <xf numFmtId="0" fontId="10" fillId="0" borderId="2" xfId="0" applyFont="1" applyBorder="1" applyAlignment="1" applyProtection="1">
      <alignment horizontal="center" vertical="top"/>
      <protection locked="0"/>
    </xf>
    <xf numFmtId="0" fontId="10" fillId="0" borderId="20" xfId="0" applyFont="1" applyBorder="1" applyAlignment="1" applyProtection="1">
      <alignment horizontal="center" vertical="top"/>
      <protection locked="0"/>
    </xf>
    <xf numFmtId="0" fontId="10" fillId="0" borderId="21" xfId="0" applyFont="1" applyBorder="1" applyAlignment="1" applyProtection="1">
      <alignment horizontal="center" vertical="top"/>
      <protection locked="0"/>
    </xf>
    <xf numFmtId="0" fontId="10" fillId="0" borderId="22" xfId="0" applyFont="1" applyBorder="1" applyAlignment="1" applyProtection="1">
      <alignment horizontal="center" vertical="top"/>
      <protection locked="0"/>
    </xf>
    <xf numFmtId="0" fontId="8" fillId="0" borderId="26" xfId="0" applyFont="1" applyBorder="1" applyAlignment="1" applyProtection="1">
      <alignment horizontal="center" vertical="top"/>
    </xf>
    <xf numFmtId="0" fontId="8" fillId="0" borderId="27" xfId="0" applyFont="1" applyBorder="1" applyAlignment="1" applyProtection="1">
      <alignment horizontal="center" vertical="top"/>
    </xf>
    <xf numFmtId="0" fontId="8" fillId="0" borderId="28" xfId="0" applyFont="1" applyBorder="1" applyAlignment="1" applyProtection="1">
      <alignment horizontal="center" vertical="top"/>
    </xf>
    <xf numFmtId="0" fontId="8" fillId="0" borderId="8" xfId="0" applyFont="1" applyBorder="1" applyAlignment="1" applyProtection="1">
      <alignment horizontal="center" vertical="top"/>
    </xf>
    <xf numFmtId="0" fontId="8" fillId="0" borderId="9" xfId="0" applyFont="1" applyBorder="1" applyAlignment="1" applyProtection="1">
      <alignment horizontal="center" vertical="top"/>
    </xf>
    <xf numFmtId="0" fontId="8" fillId="0" borderId="10" xfId="0" applyFont="1" applyBorder="1" applyAlignment="1" applyProtection="1">
      <alignment horizontal="center" vertical="top"/>
    </xf>
    <xf numFmtId="0" fontId="10" fillId="0" borderId="26" xfId="0" applyFont="1" applyBorder="1" applyAlignment="1" applyProtection="1">
      <alignment horizontal="center" vertical="top"/>
      <protection locked="0"/>
    </xf>
    <xf numFmtId="0" fontId="10" fillId="0" borderId="27" xfId="0" applyFont="1" applyBorder="1" applyAlignment="1" applyProtection="1">
      <alignment horizontal="center" vertical="top"/>
      <protection locked="0"/>
    </xf>
    <xf numFmtId="0" fontId="10" fillId="0" borderId="8" xfId="0" applyFont="1" applyBorder="1" applyAlignment="1" applyProtection="1">
      <alignment horizontal="center" vertical="top"/>
      <protection locked="0"/>
    </xf>
    <xf numFmtId="0" fontId="10" fillId="0" borderId="9" xfId="0" applyFont="1" applyBorder="1" applyAlignment="1" applyProtection="1">
      <alignment horizontal="center" vertical="top"/>
      <protection locked="0"/>
    </xf>
    <xf numFmtId="0" fontId="5" fillId="0" borderId="1"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2" xfId="0" applyFont="1" applyBorder="1" applyAlignment="1" applyProtection="1">
      <alignment horizontal="center" vertical="center"/>
    </xf>
  </cellXfs>
  <cellStyles count="2">
    <cellStyle name="ハイパーリンク" xfId="1" builtinId="8"/>
    <cellStyle name="標準" xfId="0" builtinId="0"/>
  </cellStyles>
  <dxfs count="5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A$38" lockText="1"/>
</file>

<file path=xl/ctrlProps/ctrlProp10.xml><?xml version="1.0" encoding="utf-8"?>
<formControlPr xmlns="http://schemas.microsoft.com/office/spreadsheetml/2009/9/main" objectType="CheckBox" fmlaLink="$A$68" lockText="1" noThreeD="1"/>
</file>

<file path=xl/ctrlProps/ctrlProp100.xml><?xml version="1.0" encoding="utf-8"?>
<formControlPr xmlns="http://schemas.microsoft.com/office/spreadsheetml/2009/9/main" objectType="CheckBox" fmlaLink="$A$278" lockText="1" noThreeD="1"/>
</file>

<file path=xl/ctrlProps/ctrlProp101.xml><?xml version="1.0" encoding="utf-8"?>
<formControlPr xmlns="http://schemas.microsoft.com/office/spreadsheetml/2009/9/main" objectType="CheckBox" fmlaLink="$A$279" lockText="1" noThreeD="1"/>
</file>

<file path=xl/ctrlProps/ctrlProp102.xml><?xml version="1.0" encoding="utf-8"?>
<formControlPr xmlns="http://schemas.microsoft.com/office/spreadsheetml/2009/9/main" objectType="CheckBox" fmlaLink="$A$325" lockText="1" noThreeD="1"/>
</file>

<file path=xl/ctrlProps/ctrlProp103.xml><?xml version="1.0" encoding="utf-8"?>
<formControlPr xmlns="http://schemas.microsoft.com/office/spreadsheetml/2009/9/main" objectType="CheckBox" fmlaLink="$A$327" lockText="1" noThreeD="1"/>
</file>

<file path=xl/ctrlProps/ctrlProp104.xml><?xml version="1.0" encoding="utf-8"?>
<formControlPr xmlns="http://schemas.microsoft.com/office/spreadsheetml/2009/9/main" objectType="CheckBox" fmlaLink="$A$329" lockText="1" noThreeD="1"/>
</file>

<file path=xl/ctrlProps/ctrlProp105.xml><?xml version="1.0" encoding="utf-8"?>
<formControlPr xmlns="http://schemas.microsoft.com/office/spreadsheetml/2009/9/main" objectType="CheckBox" fmlaLink="$A$331" lockText="1" noThreeD="1"/>
</file>

<file path=xl/ctrlProps/ctrlProp106.xml><?xml version="1.0" encoding="utf-8"?>
<formControlPr xmlns="http://schemas.microsoft.com/office/spreadsheetml/2009/9/main" objectType="CheckBox" fmlaLink="$A$333" lockText="1" noThreeD="1"/>
</file>

<file path=xl/ctrlProps/ctrlProp107.xml><?xml version="1.0" encoding="utf-8"?>
<formControlPr xmlns="http://schemas.microsoft.com/office/spreadsheetml/2009/9/main" objectType="CheckBox" fmlaLink="$A$335" lockText="1" noThreeD="1"/>
</file>

<file path=xl/ctrlProps/ctrlProp108.xml><?xml version="1.0" encoding="utf-8"?>
<formControlPr xmlns="http://schemas.microsoft.com/office/spreadsheetml/2009/9/main" objectType="CheckBox" fmlaLink="$A$345" lockText="1" noThreeD="1"/>
</file>

<file path=xl/ctrlProps/ctrlProp109.xml><?xml version="1.0" encoding="utf-8"?>
<formControlPr xmlns="http://schemas.microsoft.com/office/spreadsheetml/2009/9/main" objectType="CheckBox" fmlaLink="$A$346" lockText="1" noThreeD="1"/>
</file>

<file path=xl/ctrlProps/ctrlProp11.xml><?xml version="1.0" encoding="utf-8"?>
<formControlPr xmlns="http://schemas.microsoft.com/office/spreadsheetml/2009/9/main" objectType="CheckBox" fmlaLink="$A$69" lockText="1" noThreeD="1"/>
</file>

<file path=xl/ctrlProps/ctrlProp110.xml><?xml version="1.0" encoding="utf-8"?>
<formControlPr xmlns="http://schemas.microsoft.com/office/spreadsheetml/2009/9/main" objectType="CheckBox" fmlaLink="$A$347" lockText="1" noThreeD="1"/>
</file>

<file path=xl/ctrlProps/ctrlProp111.xml><?xml version="1.0" encoding="utf-8"?>
<formControlPr xmlns="http://schemas.microsoft.com/office/spreadsheetml/2009/9/main" objectType="CheckBox" fmlaLink="$A$348" lockText="1" noThreeD="1"/>
</file>

<file path=xl/ctrlProps/ctrlProp112.xml><?xml version="1.0" encoding="utf-8"?>
<formControlPr xmlns="http://schemas.microsoft.com/office/spreadsheetml/2009/9/main" objectType="Radio" firstButton="1" fmlaLink="$A$361" lockText="1"/>
</file>

<file path=xl/ctrlProps/ctrlProp113.xml><?xml version="1.0" encoding="utf-8"?>
<formControlPr xmlns="http://schemas.microsoft.com/office/spreadsheetml/2009/9/main" objectType="Radio" lockText="1"/>
</file>

<file path=xl/ctrlProps/ctrlProp114.xml><?xml version="1.0" encoding="utf-8"?>
<formControlPr xmlns="http://schemas.microsoft.com/office/spreadsheetml/2009/9/main" objectType="Radio"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lockText="1"/>
</file>

<file path=xl/ctrlProps/ctrlProp117.xml><?xml version="1.0" encoding="utf-8"?>
<formControlPr xmlns="http://schemas.microsoft.com/office/spreadsheetml/2009/9/main" objectType="Radio" firstButton="1" fmlaLink="$A$386" lockText="1"/>
</file>

<file path=xl/ctrlProps/ctrlProp118.xml><?xml version="1.0" encoding="utf-8"?>
<formControlPr xmlns="http://schemas.microsoft.com/office/spreadsheetml/2009/9/main" objectType="Radio" lockText="1"/>
</file>

<file path=xl/ctrlProps/ctrlProp119.xml><?xml version="1.0" encoding="utf-8"?>
<formControlPr xmlns="http://schemas.microsoft.com/office/spreadsheetml/2009/9/main" objectType="Radio" lockText="1"/>
</file>

<file path=xl/ctrlProps/ctrlProp12.xml><?xml version="1.0" encoding="utf-8"?>
<formControlPr xmlns="http://schemas.microsoft.com/office/spreadsheetml/2009/9/main" objectType="CheckBox" fmlaLink="$A$70"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lockText="1"/>
</file>

<file path=xl/ctrlProps/ctrlProp122.xml><?xml version="1.0" encoding="utf-8"?>
<formControlPr xmlns="http://schemas.microsoft.com/office/spreadsheetml/2009/9/main" objectType="Radio" lockText="1"/>
</file>

<file path=xl/ctrlProps/ctrlProp123.xml><?xml version="1.0" encoding="utf-8"?>
<formControlPr xmlns="http://schemas.microsoft.com/office/spreadsheetml/2009/9/main" objectType="CheckBox" fmlaLink="$A$396" lockText="1" noThreeD="1"/>
</file>

<file path=xl/ctrlProps/ctrlProp124.xml><?xml version="1.0" encoding="utf-8"?>
<formControlPr xmlns="http://schemas.microsoft.com/office/spreadsheetml/2009/9/main" objectType="CheckBox" fmlaLink="$A$397" lockText="1" noThreeD="1"/>
</file>

<file path=xl/ctrlProps/ctrlProp125.xml><?xml version="1.0" encoding="utf-8"?>
<formControlPr xmlns="http://schemas.microsoft.com/office/spreadsheetml/2009/9/main" objectType="CheckBox" fmlaLink="$A$398" lockText="1" noThreeD="1"/>
</file>

<file path=xl/ctrlProps/ctrlProp126.xml><?xml version="1.0" encoding="utf-8"?>
<formControlPr xmlns="http://schemas.microsoft.com/office/spreadsheetml/2009/9/main" objectType="CheckBox" fmlaLink="$A$399" lockText="1" noThreeD="1"/>
</file>

<file path=xl/ctrlProps/ctrlProp127.xml><?xml version="1.0" encoding="utf-8"?>
<formControlPr xmlns="http://schemas.microsoft.com/office/spreadsheetml/2009/9/main" objectType="CheckBox" fmlaLink="$A$400" lockText="1" noThreeD="1"/>
</file>

<file path=xl/ctrlProps/ctrlProp128.xml><?xml version="1.0" encoding="utf-8"?>
<formControlPr xmlns="http://schemas.microsoft.com/office/spreadsheetml/2009/9/main" objectType="CheckBox" fmlaLink="$A$401" lockText="1" noThreeD="1"/>
</file>

<file path=xl/ctrlProps/ctrlProp129.xml><?xml version="1.0" encoding="utf-8"?>
<formControlPr xmlns="http://schemas.microsoft.com/office/spreadsheetml/2009/9/main" objectType="Radio" firstButton="1" fmlaLink="$A$413" lockText="1"/>
</file>

<file path=xl/ctrlProps/ctrlProp13.xml><?xml version="1.0" encoding="utf-8"?>
<formControlPr xmlns="http://schemas.microsoft.com/office/spreadsheetml/2009/9/main" objectType="CheckBox" fmlaLink="$A$71" lockText="1" noThreeD="1"/>
</file>

<file path=xl/ctrlProps/ctrlProp130.xml><?xml version="1.0" encoding="utf-8"?>
<formControlPr xmlns="http://schemas.microsoft.com/office/spreadsheetml/2009/9/main" objectType="Radio" lockText="1"/>
</file>

<file path=xl/ctrlProps/ctrlProp131.xml><?xml version="1.0" encoding="utf-8"?>
<formControlPr xmlns="http://schemas.microsoft.com/office/spreadsheetml/2009/9/main" objectType="Radio" lockText="1"/>
</file>

<file path=xl/ctrlProps/ctrlProp132.xml><?xml version="1.0" encoding="utf-8"?>
<formControlPr xmlns="http://schemas.microsoft.com/office/spreadsheetml/2009/9/main" objectType="CheckBox" fmlaLink="$A$427" lockText="1" noThreeD="1"/>
</file>

<file path=xl/ctrlProps/ctrlProp133.xml><?xml version="1.0" encoding="utf-8"?>
<formControlPr xmlns="http://schemas.microsoft.com/office/spreadsheetml/2009/9/main" objectType="CheckBox" fmlaLink="$A$429" lockText="1" noThreeD="1"/>
</file>

<file path=xl/ctrlProps/ctrlProp134.xml><?xml version="1.0" encoding="utf-8"?>
<formControlPr xmlns="http://schemas.microsoft.com/office/spreadsheetml/2009/9/main" objectType="CheckBox" fmlaLink="$A$431" lockText="1" noThreeD="1"/>
</file>

<file path=xl/ctrlProps/ctrlProp135.xml><?xml version="1.0" encoding="utf-8"?>
<formControlPr xmlns="http://schemas.microsoft.com/office/spreadsheetml/2009/9/main" objectType="CheckBox" fmlaLink="$A$438" lockText="1" noThreeD="1"/>
</file>

<file path=xl/ctrlProps/ctrlProp136.xml><?xml version="1.0" encoding="utf-8"?>
<formControlPr xmlns="http://schemas.microsoft.com/office/spreadsheetml/2009/9/main" objectType="CheckBox" fmlaLink="$A$439" lockText="1" noThreeD="1"/>
</file>

<file path=xl/ctrlProps/ctrlProp137.xml><?xml version="1.0" encoding="utf-8"?>
<formControlPr xmlns="http://schemas.microsoft.com/office/spreadsheetml/2009/9/main" objectType="CheckBox" fmlaLink="$A$442" lockText="1" noThreeD="1"/>
</file>

<file path=xl/ctrlProps/ctrlProp138.xml><?xml version="1.0" encoding="utf-8"?>
<formControlPr xmlns="http://schemas.microsoft.com/office/spreadsheetml/2009/9/main" objectType="CheckBox" fmlaLink="$A$443" lockText="1" noThreeD="1"/>
</file>

<file path=xl/ctrlProps/ctrlProp139.xml><?xml version="1.0" encoding="utf-8"?>
<formControlPr xmlns="http://schemas.microsoft.com/office/spreadsheetml/2009/9/main" objectType="CheckBox" fmlaLink="$A$441" lockText="1" noThreeD="1"/>
</file>

<file path=xl/ctrlProps/ctrlProp14.xml><?xml version="1.0" encoding="utf-8"?>
<formControlPr xmlns="http://schemas.microsoft.com/office/spreadsheetml/2009/9/main" objectType="CheckBox" fmlaLink="A52" lockText="1" noThreeD="1"/>
</file>

<file path=xl/ctrlProps/ctrlProp140.xml><?xml version="1.0" encoding="utf-8"?>
<formControlPr xmlns="http://schemas.microsoft.com/office/spreadsheetml/2009/9/main" objectType="CheckBox" fmlaLink="$A$440" lockText="1" noThreeD="1"/>
</file>

<file path=xl/ctrlProps/ctrlProp141.xml><?xml version="1.0" encoding="utf-8"?>
<formControlPr xmlns="http://schemas.microsoft.com/office/spreadsheetml/2009/9/main" objectType="Radio" firstButton="1" fmlaLink="$A$452" lockText="1"/>
</file>

<file path=xl/ctrlProps/ctrlProp142.xml><?xml version="1.0" encoding="utf-8"?>
<formControlPr xmlns="http://schemas.microsoft.com/office/spreadsheetml/2009/9/main" objectType="Radio" lockText="1"/>
</file>

<file path=xl/ctrlProps/ctrlProp143.xml><?xml version="1.0" encoding="utf-8"?>
<formControlPr xmlns="http://schemas.microsoft.com/office/spreadsheetml/2009/9/main" objectType="Radio" lockText="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lockText="1"/>
</file>

<file path=xl/ctrlProps/ctrlProp146.xml><?xml version="1.0" encoding="utf-8"?>
<formControlPr xmlns="http://schemas.microsoft.com/office/spreadsheetml/2009/9/main" objectType="Radio" lockText="1"/>
</file>

<file path=xl/ctrlProps/ctrlProp147.xml><?xml version="1.0" encoding="utf-8"?>
<formControlPr xmlns="http://schemas.microsoft.com/office/spreadsheetml/2009/9/main" objectType="Radio" firstButton="1" fmlaLink="$A$466" lockText="1"/>
</file>

<file path=xl/ctrlProps/ctrlProp148.xml><?xml version="1.0" encoding="utf-8"?>
<formControlPr xmlns="http://schemas.microsoft.com/office/spreadsheetml/2009/9/main" objectType="Radio" firstButton="1" fmlaLink="$A$465" lockText="1"/>
</file>

<file path=xl/ctrlProps/ctrlProp149.xml><?xml version="1.0" encoding="utf-8"?>
<formControlPr xmlns="http://schemas.microsoft.com/office/spreadsheetml/2009/9/main" objectType="Radio" lockText="1"/>
</file>

<file path=xl/ctrlProps/ctrlProp15.xml><?xml version="1.0" encoding="utf-8"?>
<formControlPr xmlns="http://schemas.microsoft.com/office/spreadsheetml/2009/9/main" objectType="CheckBox" fmlaLink="A53" lockText="1" noThreeD="1"/>
</file>

<file path=xl/ctrlProps/ctrlProp150.xml><?xml version="1.0" encoding="utf-8"?>
<formControlPr xmlns="http://schemas.microsoft.com/office/spreadsheetml/2009/9/main" objectType="Radio" lockText="1"/>
</file>

<file path=xl/ctrlProps/ctrlProp151.xml><?xml version="1.0" encoding="utf-8"?>
<formControlPr xmlns="http://schemas.microsoft.com/office/spreadsheetml/2009/9/main" objectType="Radio" lockText="1"/>
</file>

<file path=xl/ctrlProps/ctrlProp152.xml><?xml version="1.0" encoding="utf-8"?>
<formControlPr xmlns="http://schemas.microsoft.com/office/spreadsheetml/2009/9/main" objectType="Radio" lockText="1"/>
</file>

<file path=xl/ctrlProps/ctrlProp153.xml><?xml version="1.0" encoding="utf-8"?>
<formControlPr xmlns="http://schemas.microsoft.com/office/spreadsheetml/2009/9/main" objectType="Radio" firstButton="1" fmlaLink="$A$490" lockText="1"/>
</file>

<file path=xl/ctrlProps/ctrlProp154.xml><?xml version="1.0" encoding="utf-8"?>
<formControlPr xmlns="http://schemas.microsoft.com/office/spreadsheetml/2009/9/main" objectType="Radio" lockText="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Radio" lockText="1"/>
</file>

<file path=xl/ctrlProps/ctrlProp157.xml><?xml version="1.0" encoding="utf-8"?>
<formControlPr xmlns="http://schemas.microsoft.com/office/spreadsheetml/2009/9/main" objectType="Radio" firstButton="1" fmlaLink="$A$525" lockText="1"/>
</file>

<file path=xl/ctrlProps/ctrlProp158.xml><?xml version="1.0" encoding="utf-8"?>
<formControlPr xmlns="http://schemas.microsoft.com/office/spreadsheetml/2009/9/main" objectType="Radio" lockText="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CheckBox" fmlaLink="A54" lockText="1" noThreeD="1"/>
</file>

<file path=xl/ctrlProps/ctrlProp160.xml><?xml version="1.0" encoding="utf-8"?>
<formControlPr xmlns="http://schemas.microsoft.com/office/spreadsheetml/2009/9/main" objectType="Radio" lockText="1"/>
</file>

<file path=xl/ctrlProps/ctrlProp161.xml><?xml version="1.0" encoding="utf-8"?>
<formControlPr xmlns="http://schemas.microsoft.com/office/spreadsheetml/2009/9/main" objectType="CheckBox" fmlaLink="$A$534" lockText="1" noThreeD="1"/>
</file>

<file path=xl/ctrlProps/ctrlProp162.xml><?xml version="1.0" encoding="utf-8"?>
<formControlPr xmlns="http://schemas.microsoft.com/office/spreadsheetml/2009/9/main" objectType="CheckBox" fmlaLink="$A$535" lockText="1" noThreeD="1"/>
</file>

<file path=xl/ctrlProps/ctrlProp163.xml><?xml version="1.0" encoding="utf-8"?>
<formControlPr xmlns="http://schemas.microsoft.com/office/spreadsheetml/2009/9/main" objectType="CheckBox" fmlaLink="$A$536" lockText="1" noThreeD="1"/>
</file>

<file path=xl/ctrlProps/ctrlProp164.xml><?xml version="1.0" encoding="utf-8"?>
<formControlPr xmlns="http://schemas.microsoft.com/office/spreadsheetml/2009/9/main" objectType="CheckBox" fmlaLink="$A$537" lockText="1" noThreeD="1"/>
</file>

<file path=xl/ctrlProps/ctrlProp165.xml><?xml version="1.0" encoding="utf-8"?>
<formControlPr xmlns="http://schemas.microsoft.com/office/spreadsheetml/2009/9/main" objectType="CheckBox" fmlaLink="$A$538" lockText="1" noThreeD="1"/>
</file>

<file path=xl/ctrlProps/ctrlProp166.xml><?xml version="1.0" encoding="utf-8"?>
<formControlPr xmlns="http://schemas.microsoft.com/office/spreadsheetml/2009/9/main" objectType="CheckBox" fmlaLink="$A$539" lockText="1" noThreeD="1"/>
</file>

<file path=xl/ctrlProps/ctrlProp167.xml><?xml version="1.0" encoding="utf-8"?>
<formControlPr xmlns="http://schemas.microsoft.com/office/spreadsheetml/2009/9/main" objectType="Radio" firstButton="1" fmlaLink="$A$311" lockText="1"/>
</file>

<file path=xl/ctrlProps/ctrlProp168.xml><?xml version="1.0" encoding="utf-8"?>
<formControlPr xmlns="http://schemas.microsoft.com/office/spreadsheetml/2009/9/main" objectType="Radio" lockText="1"/>
</file>

<file path=xl/ctrlProps/ctrlProp169.xml><?xml version="1.0" encoding="utf-8"?>
<formControlPr xmlns="http://schemas.microsoft.com/office/spreadsheetml/2009/9/main" objectType="Radio" lockText="1"/>
</file>

<file path=xl/ctrlProps/ctrlProp17.xml><?xml version="1.0" encoding="utf-8"?>
<formControlPr xmlns="http://schemas.microsoft.com/office/spreadsheetml/2009/9/main" objectType="CheckBox" fmlaLink="A55" lockText="1" noThreeD="1"/>
</file>

<file path=xl/ctrlProps/ctrlProp170.xml><?xml version="1.0" encoding="utf-8"?>
<formControlPr xmlns="http://schemas.microsoft.com/office/spreadsheetml/2009/9/main" objectType="Radio" lockText="1"/>
</file>

<file path=xl/ctrlProps/ctrlProp171.xml><?xml version="1.0" encoding="utf-8"?>
<formControlPr xmlns="http://schemas.microsoft.com/office/spreadsheetml/2009/9/main" objectType="Radio" firstButton="1" fmlaLink="$A$312" lockText="1"/>
</file>

<file path=xl/ctrlProps/ctrlProp172.xml><?xml version="1.0" encoding="utf-8"?>
<formControlPr xmlns="http://schemas.microsoft.com/office/spreadsheetml/2009/9/main" objectType="Radio" lockText="1"/>
</file>

<file path=xl/ctrlProps/ctrlProp173.xml><?xml version="1.0" encoding="utf-8"?>
<formControlPr xmlns="http://schemas.microsoft.com/office/spreadsheetml/2009/9/main" objectType="Radio" lockText="1"/>
</file>

<file path=xl/ctrlProps/ctrlProp174.xml><?xml version="1.0" encoding="utf-8"?>
<formControlPr xmlns="http://schemas.microsoft.com/office/spreadsheetml/2009/9/main" objectType="Radio" lockText="1"/>
</file>

<file path=xl/ctrlProps/ctrlProp175.xml><?xml version="1.0" encoding="utf-8"?>
<formControlPr xmlns="http://schemas.microsoft.com/office/spreadsheetml/2009/9/main" objectType="Radio" firstButton="1" fmlaLink="$A$313" lockText="1"/>
</file>

<file path=xl/ctrlProps/ctrlProp176.xml><?xml version="1.0" encoding="utf-8"?>
<formControlPr xmlns="http://schemas.microsoft.com/office/spreadsheetml/2009/9/main" objectType="Radio" lockText="1"/>
</file>

<file path=xl/ctrlProps/ctrlProp177.xml><?xml version="1.0" encoding="utf-8"?>
<formControlPr xmlns="http://schemas.microsoft.com/office/spreadsheetml/2009/9/main" objectType="Radio" lockText="1"/>
</file>

<file path=xl/ctrlProps/ctrlProp178.xml><?xml version="1.0" encoding="utf-8"?>
<formControlPr xmlns="http://schemas.microsoft.com/office/spreadsheetml/2009/9/main" objectType="Radio" lockText="1"/>
</file>

<file path=xl/ctrlProps/ctrlProp179.xml><?xml version="1.0" encoding="utf-8"?>
<formControlPr xmlns="http://schemas.microsoft.com/office/spreadsheetml/2009/9/main" objectType="Radio" firstButton="1" fmlaLink="$A$314" lockText="1"/>
</file>

<file path=xl/ctrlProps/ctrlProp18.xml><?xml version="1.0" encoding="utf-8"?>
<formControlPr xmlns="http://schemas.microsoft.com/office/spreadsheetml/2009/9/main" objectType="CheckBox" fmlaLink="A56" lockText="1" noThreeD="1"/>
</file>

<file path=xl/ctrlProps/ctrlProp180.xml><?xml version="1.0" encoding="utf-8"?>
<formControlPr xmlns="http://schemas.microsoft.com/office/spreadsheetml/2009/9/main" objectType="Radio" lockText="1"/>
</file>

<file path=xl/ctrlProps/ctrlProp181.xml><?xml version="1.0" encoding="utf-8"?>
<formControlPr xmlns="http://schemas.microsoft.com/office/spreadsheetml/2009/9/main" objectType="Radio" lockText="1"/>
</file>

<file path=xl/ctrlProps/ctrlProp182.xml><?xml version="1.0" encoding="utf-8"?>
<formControlPr xmlns="http://schemas.microsoft.com/office/spreadsheetml/2009/9/main" objectType="Radio" lockText="1"/>
</file>

<file path=xl/ctrlProps/ctrlProp183.xml><?xml version="1.0" encoding="utf-8"?>
<formControlPr xmlns="http://schemas.microsoft.com/office/spreadsheetml/2009/9/main" objectType="Radio" firstButton="1" fmlaLink="$A$316" lockText="1"/>
</file>

<file path=xl/ctrlProps/ctrlProp184.xml><?xml version="1.0" encoding="utf-8"?>
<formControlPr xmlns="http://schemas.microsoft.com/office/spreadsheetml/2009/9/main" objectType="Radio" lockText="1"/>
</file>

<file path=xl/ctrlProps/ctrlProp185.xml><?xml version="1.0" encoding="utf-8"?>
<formControlPr xmlns="http://schemas.microsoft.com/office/spreadsheetml/2009/9/main" objectType="Radio" lockText="1"/>
</file>

<file path=xl/ctrlProps/ctrlProp186.xml><?xml version="1.0" encoding="utf-8"?>
<formControlPr xmlns="http://schemas.microsoft.com/office/spreadsheetml/2009/9/main" objectType="Radio" lockText="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CheckBox" fmlaLink="A57" lockText="1"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firstButton="1" fmlaLink="$A$315" lockText="1"/>
</file>

<file path=xl/ctrlProps/ctrlProp193.xml><?xml version="1.0" encoding="utf-8"?>
<formControlPr xmlns="http://schemas.microsoft.com/office/spreadsheetml/2009/9/main" objectType="Radio" lockText="1"/>
</file>

<file path=xl/ctrlProps/ctrlProp194.xml><?xml version="1.0" encoding="utf-8"?>
<formControlPr xmlns="http://schemas.microsoft.com/office/spreadsheetml/2009/9/main" objectType="Radio" lockText="1"/>
</file>

<file path=xl/ctrlProps/ctrlProp195.xml><?xml version="1.0" encoding="utf-8"?>
<formControlPr xmlns="http://schemas.microsoft.com/office/spreadsheetml/2009/9/main" objectType="Radio" lockText="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Radio" firstButton="1" fmlaLink="$A$291"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CheckBox" fmlaLink="$A$72" lockText="1" noThreeD="1"/>
</file>

<file path=xl/ctrlProps/ctrlProp200.xml><?xml version="1.0" encoding="utf-8"?>
<formControlPr xmlns="http://schemas.microsoft.com/office/spreadsheetml/2009/9/main" objectType="Radio" lockText="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Radio" firstButton="1" fmlaLink="$A$467" lockText="1"/>
</file>

<file path=xl/ctrlProps/ctrlProp206.xml><?xml version="1.0" encoding="utf-8"?>
<formControlPr xmlns="http://schemas.microsoft.com/office/spreadsheetml/2009/9/main" objectType="Radio" lockText="1"/>
</file>

<file path=xl/ctrlProps/ctrlProp207.xml><?xml version="1.0" encoding="utf-8"?>
<formControlPr xmlns="http://schemas.microsoft.com/office/spreadsheetml/2009/9/main" objectType="Radio" lockText="1"/>
</file>

<file path=xl/ctrlProps/ctrlProp208.xml><?xml version="1.0" encoding="utf-8"?>
<formControlPr xmlns="http://schemas.microsoft.com/office/spreadsheetml/2009/9/main" objectType="Radio" firstButton="1" fmlaLink="$A$502" lockText="1"/>
</file>

<file path=xl/ctrlProps/ctrlProp209.xml><?xml version="1.0" encoding="utf-8"?>
<formControlPr xmlns="http://schemas.microsoft.com/office/spreadsheetml/2009/9/main" objectType="Radio" firstButton="1" fmlaLink="$A$501" lockText="1"/>
</file>

<file path=xl/ctrlProps/ctrlProp21.xml><?xml version="1.0" encoding="utf-8"?>
<formControlPr xmlns="http://schemas.microsoft.com/office/spreadsheetml/2009/9/main" objectType="CheckBox" fmlaLink="$A$84" lockText="1" noThreeD="1"/>
</file>

<file path=xl/ctrlProps/ctrlProp210.xml><?xml version="1.0" encoding="utf-8"?>
<formControlPr xmlns="http://schemas.microsoft.com/office/spreadsheetml/2009/9/main" objectType="Radio" lockText="1"/>
</file>

<file path=xl/ctrlProps/ctrlProp211.xml><?xml version="1.0" encoding="utf-8"?>
<formControlPr xmlns="http://schemas.microsoft.com/office/spreadsheetml/2009/9/main" objectType="Radio" lockText="1"/>
</file>

<file path=xl/ctrlProps/ctrlProp212.xml><?xml version="1.0" encoding="utf-8"?>
<formControlPr xmlns="http://schemas.microsoft.com/office/spreadsheetml/2009/9/main" objectType="Radio" lockText="1"/>
</file>

<file path=xl/ctrlProps/ctrlProp213.xml><?xml version="1.0" encoding="utf-8"?>
<formControlPr xmlns="http://schemas.microsoft.com/office/spreadsheetml/2009/9/main" objectType="Radio" lockText="1"/>
</file>

<file path=xl/ctrlProps/ctrlProp214.xml><?xml version="1.0" encoding="utf-8"?>
<formControlPr xmlns="http://schemas.microsoft.com/office/spreadsheetml/2009/9/main" objectType="Radio" firstButton="1" fmlaLink="$A$503" lockText="1"/>
</file>

<file path=xl/ctrlProps/ctrlProp215.xml><?xml version="1.0" encoding="utf-8"?>
<formControlPr xmlns="http://schemas.microsoft.com/office/spreadsheetml/2009/9/main" objectType="Radio" lockText="1"/>
</file>

<file path=xl/ctrlProps/ctrlProp216.xml><?xml version="1.0" encoding="utf-8"?>
<formControlPr xmlns="http://schemas.microsoft.com/office/spreadsheetml/2009/9/main" objectType="Radio" lockText="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fmlaLink="$A$86" lockText="1"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Radio" lockText="1"/>
</file>

<file path=xl/ctrlProps/ctrlProp222.xml><?xml version="1.0" encoding="utf-8"?>
<formControlPr xmlns="http://schemas.microsoft.com/office/spreadsheetml/2009/9/main" objectType="Radio" lockText="1"/>
</file>

<file path=xl/ctrlProps/ctrlProp223.xml><?xml version="1.0" encoding="utf-8"?>
<formControlPr xmlns="http://schemas.microsoft.com/office/spreadsheetml/2009/9/main" objectType="Radio" lockText="1"/>
</file>

<file path=xl/ctrlProps/ctrlProp224.xml><?xml version="1.0" encoding="utf-8"?>
<formControlPr xmlns="http://schemas.microsoft.com/office/spreadsheetml/2009/9/main" objectType="Radio" lockText="1"/>
</file>

<file path=xl/ctrlProps/ctrlProp225.xml><?xml version="1.0" encoding="utf-8"?>
<formControlPr xmlns="http://schemas.microsoft.com/office/spreadsheetml/2009/9/main" objectType="Radio" lockText="1"/>
</file>

<file path=xl/ctrlProps/ctrlProp226.xml><?xml version="1.0" encoding="utf-8"?>
<formControlPr xmlns="http://schemas.microsoft.com/office/spreadsheetml/2009/9/main" objectType="Radio" lockText="1"/>
</file>

<file path=xl/ctrlProps/ctrlProp227.xml><?xml version="1.0" encoding="utf-8"?>
<formControlPr xmlns="http://schemas.microsoft.com/office/spreadsheetml/2009/9/main" objectType="Radio" lockText="1"/>
</file>

<file path=xl/ctrlProps/ctrlProp228.xml><?xml version="1.0" encoding="utf-8"?>
<formControlPr xmlns="http://schemas.microsoft.com/office/spreadsheetml/2009/9/main" objectType="Radio" lockText="1"/>
</file>

<file path=xl/ctrlProps/ctrlProp229.xml><?xml version="1.0" encoding="utf-8"?>
<formControlPr xmlns="http://schemas.microsoft.com/office/spreadsheetml/2009/9/main" objectType="Radio" lockText="1"/>
</file>

<file path=xl/ctrlProps/ctrlProp23.xml><?xml version="1.0" encoding="utf-8"?>
<formControlPr xmlns="http://schemas.microsoft.com/office/spreadsheetml/2009/9/main" objectType="CheckBox" fmlaLink="$A$88" lockText="1" noThreeD="1"/>
</file>

<file path=xl/ctrlProps/ctrlProp230.xml><?xml version="1.0" encoding="utf-8"?>
<formControlPr xmlns="http://schemas.microsoft.com/office/spreadsheetml/2009/9/main" objectType="Radio" lockText="1"/>
</file>

<file path=xl/ctrlProps/ctrlProp231.xml><?xml version="1.0" encoding="utf-8"?>
<formControlPr xmlns="http://schemas.microsoft.com/office/spreadsheetml/2009/9/main" objectType="Radio" lockText="1"/>
</file>

<file path=xl/ctrlProps/ctrlProp232.xml><?xml version="1.0" encoding="utf-8"?>
<formControlPr xmlns="http://schemas.microsoft.com/office/spreadsheetml/2009/9/main" objectType="Radio" lockText="1"/>
</file>

<file path=xl/ctrlProps/ctrlProp233.xml><?xml version="1.0" encoding="utf-8"?>
<formControlPr xmlns="http://schemas.microsoft.com/office/spreadsheetml/2009/9/main" objectType="Radio" lockText="1"/>
</file>

<file path=xl/ctrlProps/ctrlProp234.xml><?xml version="1.0" encoding="utf-8"?>
<formControlPr xmlns="http://schemas.microsoft.com/office/spreadsheetml/2009/9/main" objectType="Radio" lockText="1"/>
</file>

<file path=xl/ctrlProps/ctrlProp235.xml><?xml version="1.0" encoding="utf-8"?>
<formControlPr xmlns="http://schemas.microsoft.com/office/spreadsheetml/2009/9/main" objectType="Radio" lockText="1"/>
</file>

<file path=xl/ctrlProps/ctrlProp236.xml><?xml version="1.0" encoding="utf-8"?>
<formControlPr xmlns="http://schemas.microsoft.com/office/spreadsheetml/2009/9/main" objectType="Radio" lockText="1"/>
</file>

<file path=xl/ctrlProps/ctrlProp237.xml><?xml version="1.0" encoding="utf-8"?>
<formControlPr xmlns="http://schemas.microsoft.com/office/spreadsheetml/2009/9/main" objectType="Radio" lockText="1"/>
</file>

<file path=xl/ctrlProps/ctrlProp238.xml><?xml version="1.0" encoding="utf-8"?>
<formControlPr xmlns="http://schemas.microsoft.com/office/spreadsheetml/2009/9/main" objectType="Radio" lockText="1"/>
</file>

<file path=xl/ctrlProps/ctrlProp239.xml><?xml version="1.0" encoding="utf-8"?>
<formControlPr xmlns="http://schemas.microsoft.com/office/spreadsheetml/2009/9/main" objectType="Radio" lockText="1"/>
</file>

<file path=xl/ctrlProps/ctrlProp24.xml><?xml version="1.0" encoding="utf-8"?>
<formControlPr xmlns="http://schemas.microsoft.com/office/spreadsheetml/2009/9/main" objectType="CheckBox" fmlaLink="$A$90" lockText="1" noThreeD="1"/>
</file>

<file path=xl/ctrlProps/ctrlProp240.xml><?xml version="1.0" encoding="utf-8"?>
<formControlPr xmlns="http://schemas.microsoft.com/office/spreadsheetml/2009/9/main" objectType="Radio" lockText="1"/>
</file>

<file path=xl/ctrlProps/ctrlProp241.xml><?xml version="1.0" encoding="utf-8"?>
<formControlPr xmlns="http://schemas.microsoft.com/office/spreadsheetml/2009/9/main" objectType="Radio" lockText="1"/>
</file>

<file path=xl/ctrlProps/ctrlProp242.xml><?xml version="1.0" encoding="utf-8"?>
<formControlPr xmlns="http://schemas.microsoft.com/office/spreadsheetml/2009/9/main" objectType="Radio" lockText="1"/>
</file>

<file path=xl/ctrlProps/ctrlProp243.xml><?xml version="1.0" encoding="utf-8"?>
<formControlPr xmlns="http://schemas.microsoft.com/office/spreadsheetml/2009/9/main" objectType="Radio" lockText="1"/>
</file>

<file path=xl/ctrlProps/ctrlProp244.xml><?xml version="1.0" encoding="utf-8"?>
<formControlPr xmlns="http://schemas.microsoft.com/office/spreadsheetml/2009/9/main" objectType="Radio" lockText="1"/>
</file>

<file path=xl/ctrlProps/ctrlProp245.xml><?xml version="1.0" encoding="utf-8"?>
<formControlPr xmlns="http://schemas.microsoft.com/office/spreadsheetml/2009/9/main" objectType="Radio" lockText="1"/>
</file>

<file path=xl/ctrlProps/ctrlProp246.xml><?xml version="1.0" encoding="utf-8"?>
<formControlPr xmlns="http://schemas.microsoft.com/office/spreadsheetml/2009/9/main" objectType="Radio" lockText="1"/>
</file>

<file path=xl/ctrlProps/ctrlProp247.xml><?xml version="1.0" encoding="utf-8"?>
<formControlPr xmlns="http://schemas.microsoft.com/office/spreadsheetml/2009/9/main" objectType="Radio" lockText="1"/>
</file>

<file path=xl/ctrlProps/ctrlProp248.xml><?xml version="1.0" encoding="utf-8"?>
<formControlPr xmlns="http://schemas.microsoft.com/office/spreadsheetml/2009/9/main" objectType="Radio" lockText="1"/>
</file>

<file path=xl/ctrlProps/ctrlProp249.xml><?xml version="1.0" encoding="utf-8"?>
<formControlPr xmlns="http://schemas.microsoft.com/office/spreadsheetml/2009/9/main" objectType="Radio" lockText="1"/>
</file>

<file path=xl/ctrlProps/ctrlProp25.xml><?xml version="1.0" encoding="utf-8"?>
<formControlPr xmlns="http://schemas.microsoft.com/office/spreadsheetml/2009/9/main" objectType="CheckBox" fmlaLink="$A$92" lockText="1" noThreeD="1"/>
</file>

<file path=xl/ctrlProps/ctrlProp250.xml><?xml version="1.0" encoding="utf-8"?>
<formControlPr xmlns="http://schemas.microsoft.com/office/spreadsheetml/2009/9/main" objectType="Radio" lockText="1"/>
</file>

<file path=xl/ctrlProps/ctrlProp251.xml><?xml version="1.0" encoding="utf-8"?>
<formControlPr xmlns="http://schemas.microsoft.com/office/spreadsheetml/2009/9/main" objectType="Radio" lockText="1"/>
</file>

<file path=xl/ctrlProps/ctrlProp252.xml><?xml version="1.0" encoding="utf-8"?>
<formControlPr xmlns="http://schemas.microsoft.com/office/spreadsheetml/2009/9/main" objectType="Radio" lockText="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CheckBox" fmlaLink="$A$268" lockText="1" noThreeD="1"/>
</file>

<file path=xl/ctrlProps/ctrlProp255.xml><?xml version="1.0" encoding="utf-8"?>
<formControlPr xmlns="http://schemas.microsoft.com/office/spreadsheetml/2009/9/main" objectType="CheckBox" fmlaLink="$A$337" lockText="1" noThreeD="1"/>
</file>

<file path=xl/ctrlProps/ctrlProp256.xml><?xml version="1.0" encoding="utf-8"?>
<formControlPr xmlns="http://schemas.microsoft.com/office/spreadsheetml/2009/9/main" objectType="CheckBox" fmlaLink="A111" lockText="1" noThreeD="1"/>
</file>

<file path=xl/ctrlProps/ctrlProp257.xml><?xml version="1.0" encoding="utf-8"?>
<formControlPr xmlns="http://schemas.microsoft.com/office/spreadsheetml/2009/9/main" objectType="CheckBox" fmlaLink="$A$445" lockText="1" noThreeD="1"/>
</file>

<file path=xl/ctrlProps/ctrlProp258.xml><?xml version="1.0" encoding="utf-8"?>
<formControlPr xmlns="http://schemas.microsoft.com/office/spreadsheetml/2009/9/main" objectType="Radio" firstButton="1" fmlaLink="$A$550" lockText="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CheckBox" fmlaLink="$A$94" lockText="1" noThreeD="1"/>
</file>

<file path=xl/ctrlProps/ctrlProp260.xml><?xml version="1.0" encoding="utf-8"?>
<formControlPr xmlns="http://schemas.microsoft.com/office/spreadsheetml/2009/9/main" objectType="Radio" lockText="1"/>
</file>

<file path=xl/ctrlProps/ctrlProp261.xml><?xml version="1.0" encoding="utf-8"?>
<formControlPr xmlns="http://schemas.microsoft.com/office/spreadsheetml/2009/9/main" objectType="Radio" lockText="1"/>
</file>

<file path=xl/ctrlProps/ctrlProp262.xml><?xml version="1.0" encoding="utf-8"?>
<formControlPr xmlns="http://schemas.microsoft.com/office/spreadsheetml/2009/9/main" objectType="Radio" lockText="1"/>
</file>

<file path=xl/ctrlProps/ctrlProp263.xml><?xml version="1.0" encoding="utf-8"?>
<formControlPr xmlns="http://schemas.microsoft.com/office/spreadsheetml/2009/9/main" objectType="Radio" lockText="1"/>
</file>

<file path=xl/ctrlProps/ctrlProp27.xml><?xml version="1.0" encoding="utf-8"?>
<formControlPr xmlns="http://schemas.microsoft.com/office/spreadsheetml/2009/9/main" objectType="CheckBox" fmlaLink="$A$102" lockText="1" noThreeD="1"/>
</file>

<file path=xl/ctrlProps/ctrlProp28.xml><?xml version="1.0" encoding="utf-8"?>
<formControlPr xmlns="http://schemas.microsoft.com/office/spreadsheetml/2009/9/main" objectType="CheckBox" fmlaLink="$A$59" lockText="1" noThreeD="1"/>
</file>

<file path=xl/ctrlProps/ctrlProp29.xml><?xml version="1.0" encoding="utf-8"?>
<formControlPr xmlns="http://schemas.microsoft.com/office/spreadsheetml/2009/9/main" objectType="CheckBox" fmlaLink="$A$112" lockText="1" noThreeD="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CheckBox" fmlaLink="A103" lockText="1" noThreeD="1"/>
</file>

<file path=xl/ctrlProps/ctrlProp31.xml><?xml version="1.0" encoding="utf-8"?>
<formControlPr xmlns="http://schemas.microsoft.com/office/spreadsheetml/2009/9/main" objectType="CheckBox" fmlaLink="A104" lockText="1" noThreeD="1"/>
</file>

<file path=xl/ctrlProps/ctrlProp32.xml><?xml version="1.0" encoding="utf-8"?>
<formControlPr xmlns="http://schemas.microsoft.com/office/spreadsheetml/2009/9/main" objectType="CheckBox" fmlaLink="A107" lockText="1" noThreeD="1"/>
</file>

<file path=xl/ctrlProps/ctrlProp33.xml><?xml version="1.0" encoding="utf-8"?>
<formControlPr xmlns="http://schemas.microsoft.com/office/spreadsheetml/2009/9/main" objectType="CheckBox" fmlaLink="A109" lockText="1" noThreeD="1"/>
</file>

<file path=xl/ctrlProps/ctrlProp34.xml><?xml version="1.0" encoding="utf-8"?>
<formControlPr xmlns="http://schemas.microsoft.com/office/spreadsheetml/2009/9/main" objectType="CheckBox" fmlaLink="A110" lockText="1" noThreeD="1"/>
</file>

<file path=xl/ctrlProps/ctrlProp35.xml><?xml version="1.0" encoding="utf-8"?>
<formControlPr xmlns="http://schemas.microsoft.com/office/spreadsheetml/2009/9/main" objectType="CheckBox" fmlaLink="A105" lockText="1" noThreeD="1"/>
</file>

<file path=xl/ctrlProps/ctrlProp36.xml><?xml version="1.0" encoding="utf-8"?>
<formControlPr xmlns="http://schemas.microsoft.com/office/spreadsheetml/2009/9/main" objectType="Radio" firstButton="1" fmlaLink="$A$120" lockText="1"/>
</file>

<file path=xl/ctrlProps/ctrlProp37.xml><?xml version="1.0" encoding="utf-8"?>
<formControlPr xmlns="http://schemas.microsoft.com/office/spreadsheetml/2009/9/main" objectType="Radio" lockText="1"/>
</file>

<file path=xl/ctrlProps/ctrlProp38.xml><?xml version="1.0" encoding="utf-8"?>
<formControlPr xmlns="http://schemas.microsoft.com/office/spreadsheetml/2009/9/main" objectType="Radio"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A$132" lockText="1"/>
</file>

<file path=xl/ctrlProps/ctrlProp43.xml><?xml version="1.0" encoding="utf-8"?>
<formControlPr xmlns="http://schemas.microsoft.com/office/spreadsheetml/2009/9/main" objectType="Radio"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A$131" lockText="1"/>
</file>

<file path=xl/ctrlProps/ctrlProp46.xml><?xml version="1.0" encoding="utf-8"?>
<formControlPr xmlns="http://schemas.microsoft.com/office/spreadsheetml/2009/9/main" objectType="Radio" lockText="1"/>
</file>

<file path=xl/ctrlProps/ctrlProp47.xml><?xml version="1.0" encoding="utf-8"?>
<formControlPr xmlns="http://schemas.microsoft.com/office/spreadsheetml/2009/9/main" objectType="Radio" firstButton="1" fmlaLink="$A$144"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Radio"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Radio" lockText="1"/>
</file>

<file path=xl/ctrlProps/ctrlProp53.xml><?xml version="1.0" encoding="utf-8"?>
<formControlPr xmlns="http://schemas.microsoft.com/office/spreadsheetml/2009/9/main" objectType="CheckBox" fmlaLink="$A$163" lockText="1" noThreeD="1"/>
</file>

<file path=xl/ctrlProps/ctrlProp54.xml><?xml version="1.0" encoding="utf-8"?>
<formControlPr xmlns="http://schemas.microsoft.com/office/spreadsheetml/2009/9/main" objectType="CheckBox" fmlaLink="$A$164" lockText="1" noThreeD="1"/>
</file>

<file path=xl/ctrlProps/ctrlProp55.xml><?xml version="1.0" encoding="utf-8"?>
<formControlPr xmlns="http://schemas.microsoft.com/office/spreadsheetml/2009/9/main" objectType="CheckBox" fmlaLink="$A$165" lockText="1" noThreeD="1"/>
</file>

<file path=xl/ctrlProps/ctrlProp56.xml><?xml version="1.0" encoding="utf-8"?>
<formControlPr xmlns="http://schemas.microsoft.com/office/spreadsheetml/2009/9/main" objectType="CheckBox" fmlaLink="$A$166" lockText="1" noThreeD="1"/>
</file>

<file path=xl/ctrlProps/ctrlProp57.xml><?xml version="1.0" encoding="utf-8"?>
<formControlPr xmlns="http://schemas.microsoft.com/office/spreadsheetml/2009/9/main" objectType="CheckBox" fmlaLink="$A$171" lockText="1" noThreeD="1"/>
</file>

<file path=xl/ctrlProps/ctrlProp58.xml><?xml version="1.0" encoding="utf-8"?>
<formControlPr xmlns="http://schemas.microsoft.com/office/spreadsheetml/2009/9/main" objectType="CheckBox" fmlaLink="$A$172" lockText="1" noThreeD="1"/>
</file>

<file path=xl/ctrlProps/ctrlProp59.xml><?xml version="1.0" encoding="utf-8"?>
<formControlPr xmlns="http://schemas.microsoft.com/office/spreadsheetml/2009/9/main" objectType="CheckBox" fmlaLink="$A$173" lockText="1" noThreeD="1"/>
</file>

<file path=xl/ctrlProps/ctrlProp6.xml><?xml version="1.0" encoding="utf-8"?>
<formControlPr xmlns="http://schemas.microsoft.com/office/spreadsheetml/2009/9/main" objectType="CheckBox" fmlaLink="$A$51" lockText="1" noThreeD="1"/>
</file>

<file path=xl/ctrlProps/ctrlProp60.xml><?xml version="1.0" encoding="utf-8"?>
<formControlPr xmlns="http://schemas.microsoft.com/office/spreadsheetml/2009/9/main" objectType="CheckBox" fmlaLink="$A$174" lockText="1" noThreeD="1"/>
</file>

<file path=xl/ctrlProps/ctrlProp61.xml><?xml version="1.0" encoding="utf-8"?>
<formControlPr xmlns="http://schemas.microsoft.com/office/spreadsheetml/2009/9/main" objectType="CheckBox" fmlaLink="$A$175" lockText="1" noThreeD="1"/>
</file>

<file path=xl/ctrlProps/ctrlProp62.xml><?xml version="1.0" encoding="utf-8"?>
<formControlPr xmlns="http://schemas.microsoft.com/office/spreadsheetml/2009/9/main" objectType="CheckBox" fmlaLink="$A$176" lockText="1" noThreeD="1"/>
</file>

<file path=xl/ctrlProps/ctrlProp63.xml><?xml version="1.0" encoding="utf-8"?>
<formControlPr xmlns="http://schemas.microsoft.com/office/spreadsheetml/2009/9/main" objectType="CheckBox" fmlaLink="$A$177" lockText="1" noThreeD="1"/>
</file>

<file path=xl/ctrlProps/ctrlProp64.xml><?xml version="1.0" encoding="utf-8"?>
<formControlPr xmlns="http://schemas.microsoft.com/office/spreadsheetml/2009/9/main" objectType="Radio" firstButton="1" fmlaLink="$A$194" lockText="1"/>
</file>

<file path=xl/ctrlProps/ctrlProp65.xml><?xml version="1.0" encoding="utf-8"?>
<formControlPr xmlns="http://schemas.microsoft.com/office/spreadsheetml/2009/9/main" objectType="Radio" lockText="1"/>
</file>

<file path=xl/ctrlProps/ctrlProp66.xml><?xml version="1.0" encoding="utf-8"?>
<formControlPr xmlns="http://schemas.microsoft.com/office/spreadsheetml/2009/9/main" objectType="Radio"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lockText="1"/>
</file>

<file path=xl/ctrlProps/ctrlProp69.xml><?xml version="1.0" encoding="utf-8"?>
<formControlPr xmlns="http://schemas.microsoft.com/office/spreadsheetml/2009/9/main" objectType="CheckBox" fmlaLink="$A$204" lockText="1" noThreeD="1"/>
</file>

<file path=xl/ctrlProps/ctrlProp7.xml><?xml version="1.0" encoding="utf-8"?>
<formControlPr xmlns="http://schemas.microsoft.com/office/spreadsheetml/2009/9/main" objectType="CheckBox" fmlaLink="$A$59" lockText="1" noThreeD="1"/>
</file>

<file path=xl/ctrlProps/ctrlProp70.xml><?xml version="1.0" encoding="utf-8"?>
<formControlPr xmlns="http://schemas.microsoft.com/office/spreadsheetml/2009/9/main" objectType="CheckBox" fmlaLink="$A$205" lockText="1" noThreeD="1"/>
</file>

<file path=xl/ctrlProps/ctrlProp71.xml><?xml version="1.0" encoding="utf-8"?>
<formControlPr xmlns="http://schemas.microsoft.com/office/spreadsheetml/2009/9/main" objectType="CheckBox" fmlaLink="$A$206" lockText="1" noThreeD="1"/>
</file>

<file path=xl/ctrlProps/ctrlProp72.xml><?xml version="1.0" encoding="utf-8"?>
<formControlPr xmlns="http://schemas.microsoft.com/office/spreadsheetml/2009/9/main" objectType="CheckBox" fmlaLink="$A$207" lockText="1" noThreeD="1"/>
</file>

<file path=xl/ctrlProps/ctrlProp73.xml><?xml version="1.0" encoding="utf-8"?>
<formControlPr xmlns="http://schemas.microsoft.com/office/spreadsheetml/2009/9/main" objectType="CheckBox" fmlaLink="$A$214" lockText="1" noThreeD="1"/>
</file>

<file path=xl/ctrlProps/ctrlProp74.xml><?xml version="1.0" encoding="utf-8"?>
<formControlPr xmlns="http://schemas.microsoft.com/office/spreadsheetml/2009/9/main" objectType="CheckBox" fmlaLink="$A$215" lockText="1" noThreeD="1"/>
</file>

<file path=xl/ctrlProps/ctrlProp75.xml><?xml version="1.0" encoding="utf-8"?>
<formControlPr xmlns="http://schemas.microsoft.com/office/spreadsheetml/2009/9/main" objectType="CheckBox" fmlaLink="$A$216" lockText="1" noThreeD="1"/>
</file>

<file path=xl/ctrlProps/ctrlProp76.xml><?xml version="1.0" encoding="utf-8"?>
<formControlPr xmlns="http://schemas.microsoft.com/office/spreadsheetml/2009/9/main" objectType="CheckBox" fmlaLink="$A$220" lockText="1" noThreeD="1"/>
</file>

<file path=xl/ctrlProps/ctrlProp77.xml><?xml version="1.0" encoding="utf-8"?>
<formControlPr xmlns="http://schemas.microsoft.com/office/spreadsheetml/2009/9/main" objectType="CheckBox" fmlaLink="$A$217" lockText="1" noThreeD="1"/>
</file>

<file path=xl/ctrlProps/ctrlProp78.xml><?xml version="1.0" encoding="utf-8"?>
<formControlPr xmlns="http://schemas.microsoft.com/office/spreadsheetml/2009/9/main" objectType="CheckBox" fmlaLink="$A$218" lockText="1" noThreeD="1"/>
</file>

<file path=xl/ctrlProps/ctrlProp79.xml><?xml version="1.0" encoding="utf-8"?>
<formControlPr xmlns="http://schemas.microsoft.com/office/spreadsheetml/2009/9/main" objectType="CheckBox" fmlaLink="$A$219" lockText="1" noThreeD="1"/>
</file>

<file path=xl/ctrlProps/ctrlProp8.xml><?xml version="1.0" encoding="utf-8"?>
<formControlPr xmlns="http://schemas.microsoft.com/office/spreadsheetml/2009/9/main" objectType="CheckBox" fmlaLink="#REF!" lockText="1" noThreeD="1"/>
</file>

<file path=xl/ctrlProps/ctrlProp80.xml><?xml version="1.0" encoding="utf-8"?>
<formControlPr xmlns="http://schemas.microsoft.com/office/spreadsheetml/2009/9/main" objectType="CheckBox" fmlaLink="$A$231" lockText="1" noThreeD="1"/>
</file>

<file path=xl/ctrlProps/ctrlProp81.xml><?xml version="1.0" encoding="utf-8"?>
<formControlPr xmlns="http://schemas.microsoft.com/office/spreadsheetml/2009/9/main" objectType="CheckBox" fmlaLink="$A$232" lockText="1" noThreeD="1"/>
</file>

<file path=xl/ctrlProps/ctrlProp82.xml><?xml version="1.0" encoding="utf-8"?>
<formControlPr xmlns="http://schemas.microsoft.com/office/spreadsheetml/2009/9/main" objectType="CheckBox" fmlaLink="$A$233" lockText="1" noThreeD="1"/>
</file>

<file path=xl/ctrlProps/ctrlProp83.xml><?xml version="1.0" encoding="utf-8"?>
<formControlPr xmlns="http://schemas.microsoft.com/office/spreadsheetml/2009/9/main" objectType="CheckBox" fmlaLink="$A$237" lockText="1" noThreeD="1"/>
</file>

<file path=xl/ctrlProps/ctrlProp84.xml><?xml version="1.0" encoding="utf-8"?>
<formControlPr xmlns="http://schemas.microsoft.com/office/spreadsheetml/2009/9/main" objectType="CheckBox" fmlaLink="$A$234" lockText="1" noThreeD="1"/>
</file>

<file path=xl/ctrlProps/ctrlProp85.xml><?xml version="1.0" encoding="utf-8"?>
<formControlPr xmlns="http://schemas.microsoft.com/office/spreadsheetml/2009/9/main" objectType="CheckBox" fmlaLink="$A$235" lockText="1" noThreeD="1"/>
</file>

<file path=xl/ctrlProps/ctrlProp86.xml><?xml version="1.0" encoding="utf-8"?>
<formControlPr xmlns="http://schemas.microsoft.com/office/spreadsheetml/2009/9/main" objectType="CheckBox" fmlaLink="$A$236" lockText="1" noThreeD="1"/>
</file>

<file path=xl/ctrlProps/ctrlProp87.xml><?xml version="1.0" encoding="utf-8"?>
<formControlPr xmlns="http://schemas.microsoft.com/office/spreadsheetml/2009/9/main" objectType="CheckBox" fmlaLink="$A$252" lockText="1" noThreeD="1"/>
</file>

<file path=xl/ctrlProps/ctrlProp88.xml><?xml version="1.0" encoding="utf-8"?>
<formControlPr xmlns="http://schemas.microsoft.com/office/spreadsheetml/2009/9/main" objectType="CheckBox" fmlaLink="$A$254" lockText="1" noThreeD="1"/>
</file>

<file path=xl/ctrlProps/ctrlProp89.xml><?xml version="1.0" encoding="utf-8"?>
<formControlPr xmlns="http://schemas.microsoft.com/office/spreadsheetml/2009/9/main" objectType="CheckBox" fmlaLink="$A$256" lockText="1" noThreeD="1"/>
</file>

<file path=xl/ctrlProps/ctrlProp9.xml><?xml version="1.0" encoding="utf-8"?>
<formControlPr xmlns="http://schemas.microsoft.com/office/spreadsheetml/2009/9/main" objectType="CheckBox" fmlaLink="$A$60" lockText="1" noThreeD="1"/>
</file>

<file path=xl/ctrlProps/ctrlProp90.xml><?xml version="1.0" encoding="utf-8"?>
<formControlPr xmlns="http://schemas.microsoft.com/office/spreadsheetml/2009/9/main" objectType="CheckBox" fmlaLink="$A$262" lockText="1" noThreeD="1"/>
</file>

<file path=xl/ctrlProps/ctrlProp91.xml><?xml version="1.0" encoding="utf-8"?>
<formControlPr xmlns="http://schemas.microsoft.com/office/spreadsheetml/2009/9/main" objectType="CheckBox" fmlaLink="$A$263" lockText="1" noThreeD="1"/>
</file>

<file path=xl/ctrlProps/ctrlProp92.xml><?xml version="1.0" encoding="utf-8"?>
<formControlPr xmlns="http://schemas.microsoft.com/office/spreadsheetml/2009/9/main" objectType="CheckBox" fmlaLink="$A$264" lockText="1" noThreeD="1"/>
</file>

<file path=xl/ctrlProps/ctrlProp93.xml><?xml version="1.0" encoding="utf-8"?>
<formControlPr xmlns="http://schemas.microsoft.com/office/spreadsheetml/2009/9/main" objectType="CheckBox" fmlaLink="$A$267" lockText="1" noThreeD="1"/>
</file>

<file path=xl/ctrlProps/ctrlProp94.xml><?xml version="1.0" encoding="utf-8"?>
<formControlPr xmlns="http://schemas.microsoft.com/office/spreadsheetml/2009/9/main" objectType="CheckBox" fmlaLink="$A$269" lockText="1" noThreeD="1"/>
</file>

<file path=xl/ctrlProps/ctrlProp95.xml><?xml version="1.0" encoding="utf-8"?>
<formControlPr xmlns="http://schemas.microsoft.com/office/spreadsheetml/2009/9/main" objectType="CheckBox" fmlaLink="$A$265" lockText="1" noThreeD="1"/>
</file>

<file path=xl/ctrlProps/ctrlProp96.xml><?xml version="1.0" encoding="utf-8"?>
<formControlPr xmlns="http://schemas.microsoft.com/office/spreadsheetml/2009/9/main" objectType="CheckBox" fmlaLink="$A$266" lockText="1" noThreeD="1"/>
</file>

<file path=xl/ctrlProps/ctrlProp97.xml><?xml version="1.0" encoding="utf-8"?>
<formControlPr xmlns="http://schemas.microsoft.com/office/spreadsheetml/2009/9/main" objectType="CheckBox" fmlaLink="$A$275" lockText="1" noThreeD="1"/>
</file>

<file path=xl/ctrlProps/ctrlProp98.xml><?xml version="1.0" encoding="utf-8"?>
<formControlPr xmlns="http://schemas.microsoft.com/office/spreadsheetml/2009/9/main" objectType="CheckBox" fmlaLink="$A$276" lockText="1" noThreeD="1"/>
</file>

<file path=xl/ctrlProps/ctrlProp99.xml><?xml version="1.0" encoding="utf-8"?>
<formControlPr xmlns="http://schemas.microsoft.com/office/spreadsheetml/2009/9/main" objectType="CheckBox" fmlaLink="$A$27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37</xdr:row>
          <xdr:rowOff>0</xdr:rowOff>
        </xdr:from>
        <xdr:to>
          <xdr:col>2</xdr:col>
          <xdr:colOff>371475</xdr:colOff>
          <xdr:row>38</xdr:row>
          <xdr:rowOff>19050</xdr:rowOff>
        </xdr:to>
        <xdr:sp macro="" textlink="">
          <xdr:nvSpPr>
            <xdr:cNvPr id="2051" name="Option Button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37</xdr:row>
          <xdr:rowOff>276225</xdr:rowOff>
        </xdr:from>
        <xdr:to>
          <xdr:col>2</xdr:col>
          <xdr:colOff>371475</xdr:colOff>
          <xdr:row>39</xdr:row>
          <xdr:rowOff>19050</xdr:rowOff>
        </xdr:to>
        <xdr:sp macro="" textlink="">
          <xdr:nvSpPr>
            <xdr:cNvPr id="2052" name="Option Button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38</xdr:row>
          <xdr:rowOff>257175</xdr:rowOff>
        </xdr:from>
        <xdr:to>
          <xdr:col>2</xdr:col>
          <xdr:colOff>381000</xdr:colOff>
          <xdr:row>40</xdr:row>
          <xdr:rowOff>9525</xdr:rowOff>
        </xdr:to>
        <xdr:sp macro="" textlink="">
          <xdr:nvSpPr>
            <xdr:cNvPr id="2053" name="Option Button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36</xdr:row>
          <xdr:rowOff>28575</xdr:rowOff>
        </xdr:from>
        <xdr:to>
          <xdr:col>2</xdr:col>
          <xdr:colOff>409575</xdr:colOff>
          <xdr:row>41</xdr:row>
          <xdr:rowOff>38100</xdr:rowOff>
        </xdr:to>
        <xdr:sp macro="" textlink="">
          <xdr:nvSpPr>
            <xdr:cNvPr id="2055" name="Group Box 7" hidden="1">
              <a:extLst>
                <a:ext uri="{63B3BB69-23CF-44E3-9099-C40C66FF867C}">
                  <a14:compatExt spid="_x0000_s20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39</xdr:row>
          <xdr:rowOff>209550</xdr:rowOff>
        </xdr:from>
        <xdr:to>
          <xdr:col>2</xdr:col>
          <xdr:colOff>371475</xdr:colOff>
          <xdr:row>41</xdr:row>
          <xdr:rowOff>9525</xdr:rowOff>
        </xdr:to>
        <xdr:sp macro="" textlink="">
          <xdr:nvSpPr>
            <xdr:cNvPr id="2056" name="Option Button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50</xdr:row>
          <xdr:rowOff>0</xdr:rowOff>
        </xdr:from>
        <xdr:to>
          <xdr:col>2</xdr:col>
          <xdr:colOff>381000</xdr:colOff>
          <xdr:row>51</xdr:row>
          <xdr:rowOff>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58</xdr:row>
          <xdr:rowOff>0</xdr:rowOff>
        </xdr:from>
        <xdr:to>
          <xdr:col>2</xdr:col>
          <xdr:colOff>381000</xdr:colOff>
          <xdr:row>58</xdr:row>
          <xdr:rowOff>219075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59</xdr:row>
          <xdr:rowOff>0</xdr:rowOff>
        </xdr:from>
        <xdr:to>
          <xdr:col>2</xdr:col>
          <xdr:colOff>381000</xdr:colOff>
          <xdr:row>59</xdr:row>
          <xdr:rowOff>219075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59</xdr:row>
          <xdr:rowOff>0</xdr:rowOff>
        </xdr:from>
        <xdr:to>
          <xdr:col>2</xdr:col>
          <xdr:colOff>381000</xdr:colOff>
          <xdr:row>59</xdr:row>
          <xdr:rowOff>219075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67</xdr:row>
          <xdr:rowOff>0</xdr:rowOff>
        </xdr:from>
        <xdr:to>
          <xdr:col>2</xdr:col>
          <xdr:colOff>381000</xdr:colOff>
          <xdr:row>68</xdr:row>
          <xdr:rowOff>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68</xdr:row>
          <xdr:rowOff>0</xdr:rowOff>
        </xdr:from>
        <xdr:to>
          <xdr:col>2</xdr:col>
          <xdr:colOff>381000</xdr:colOff>
          <xdr:row>68</xdr:row>
          <xdr:rowOff>219075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69</xdr:row>
          <xdr:rowOff>0</xdr:rowOff>
        </xdr:from>
        <xdr:to>
          <xdr:col>2</xdr:col>
          <xdr:colOff>381000</xdr:colOff>
          <xdr:row>69</xdr:row>
          <xdr:rowOff>219075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70</xdr:row>
          <xdr:rowOff>0</xdr:rowOff>
        </xdr:from>
        <xdr:to>
          <xdr:col>2</xdr:col>
          <xdr:colOff>381000</xdr:colOff>
          <xdr:row>70</xdr:row>
          <xdr:rowOff>219075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51</xdr:row>
          <xdr:rowOff>0</xdr:rowOff>
        </xdr:from>
        <xdr:to>
          <xdr:col>2</xdr:col>
          <xdr:colOff>381000</xdr:colOff>
          <xdr:row>51</xdr:row>
          <xdr:rowOff>219075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52</xdr:row>
          <xdr:rowOff>0</xdr:rowOff>
        </xdr:from>
        <xdr:to>
          <xdr:col>2</xdr:col>
          <xdr:colOff>381000</xdr:colOff>
          <xdr:row>52</xdr:row>
          <xdr:rowOff>219075</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53</xdr:row>
          <xdr:rowOff>0</xdr:rowOff>
        </xdr:from>
        <xdr:to>
          <xdr:col>2</xdr:col>
          <xdr:colOff>381000</xdr:colOff>
          <xdr:row>53</xdr:row>
          <xdr:rowOff>219075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54</xdr:row>
          <xdr:rowOff>0</xdr:rowOff>
        </xdr:from>
        <xdr:to>
          <xdr:col>2</xdr:col>
          <xdr:colOff>381000</xdr:colOff>
          <xdr:row>54</xdr:row>
          <xdr:rowOff>219075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55</xdr:row>
          <xdr:rowOff>0</xdr:rowOff>
        </xdr:from>
        <xdr:to>
          <xdr:col>2</xdr:col>
          <xdr:colOff>381000</xdr:colOff>
          <xdr:row>55</xdr:row>
          <xdr:rowOff>219075</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56</xdr:row>
          <xdr:rowOff>0</xdr:rowOff>
        </xdr:from>
        <xdr:to>
          <xdr:col>2</xdr:col>
          <xdr:colOff>381000</xdr:colOff>
          <xdr:row>56</xdr:row>
          <xdr:rowOff>219075</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71</xdr:row>
          <xdr:rowOff>0</xdr:rowOff>
        </xdr:from>
        <xdr:to>
          <xdr:col>2</xdr:col>
          <xdr:colOff>381000</xdr:colOff>
          <xdr:row>71</xdr:row>
          <xdr:rowOff>219075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83</xdr:row>
          <xdr:rowOff>0</xdr:rowOff>
        </xdr:from>
        <xdr:to>
          <xdr:col>2</xdr:col>
          <xdr:colOff>381000</xdr:colOff>
          <xdr:row>84</xdr:row>
          <xdr:rowOff>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85</xdr:row>
          <xdr:rowOff>0</xdr:rowOff>
        </xdr:from>
        <xdr:to>
          <xdr:col>2</xdr:col>
          <xdr:colOff>381000</xdr:colOff>
          <xdr:row>86</xdr:row>
          <xdr:rowOff>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0</xdr:rowOff>
        </xdr:from>
        <xdr:to>
          <xdr:col>2</xdr:col>
          <xdr:colOff>381000</xdr:colOff>
          <xdr:row>88</xdr:row>
          <xdr:rowOff>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89</xdr:row>
          <xdr:rowOff>0</xdr:rowOff>
        </xdr:from>
        <xdr:to>
          <xdr:col>2</xdr:col>
          <xdr:colOff>381000</xdr:colOff>
          <xdr:row>90</xdr:row>
          <xdr:rowOff>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91</xdr:row>
          <xdr:rowOff>0</xdr:rowOff>
        </xdr:from>
        <xdr:to>
          <xdr:col>2</xdr:col>
          <xdr:colOff>381000</xdr:colOff>
          <xdr:row>92</xdr:row>
          <xdr:rowOff>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93</xdr:row>
          <xdr:rowOff>0</xdr:rowOff>
        </xdr:from>
        <xdr:to>
          <xdr:col>2</xdr:col>
          <xdr:colOff>381000</xdr:colOff>
          <xdr:row>94</xdr:row>
          <xdr:rowOff>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97</xdr:row>
      <xdr:rowOff>238124</xdr:rowOff>
    </xdr:from>
    <xdr:to>
      <xdr:col>15</xdr:col>
      <xdr:colOff>146601</xdr:colOff>
      <xdr:row>99</xdr:row>
      <xdr:rowOff>114299</xdr:rowOff>
    </xdr:to>
    <xdr:sp macro="" textlink="">
      <xdr:nvSpPr>
        <xdr:cNvPr id="54" name="大かっこ 53"/>
        <xdr:cNvSpPr/>
      </xdr:nvSpPr>
      <xdr:spPr>
        <a:xfrm>
          <a:off x="495300" y="16802099"/>
          <a:ext cx="7576101" cy="352425"/>
        </a:xfrm>
        <a:prstGeom prst="bracketPair">
          <a:avLst>
            <a:gd name="adj" fmla="val 1310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54000" tIns="0" rIns="54000" bIns="0" numCol="1" spcCol="0" rtlCol="0" fromWordArt="0" anchor="ctr" anchorCtr="0" forceAA="0" compatLnSpc="1">
          <a:prstTxWarp prst="textNoShape">
            <a:avLst/>
          </a:prstTxWarp>
          <a:noAutofit/>
        </a:bodyPr>
        <a:lstStyle/>
        <a:p>
          <a:pPr marL="179705" indent="-179705" algn="just">
            <a:lnSpc>
              <a:spcPts val="1600"/>
            </a:lnSpc>
            <a:spcAft>
              <a:spcPts val="0"/>
            </a:spcAft>
            <a:tabLst>
              <a:tab pos="180340" algn="l"/>
            </a:tabLst>
          </a:pPr>
          <a:r>
            <a:rPr lang="en-US" altLang="ja-JP" sz="1000" kern="100">
              <a:effectLst/>
              <a:latin typeface="+mn-ea"/>
              <a:ea typeface="+mn-ea"/>
              <a:cs typeface="Times New Roman" panose="02020603050405020304" pitchFamily="18" charset="0"/>
            </a:rPr>
            <a:t>※</a:t>
          </a:r>
          <a:r>
            <a:rPr lang="en-US" sz="1000" kern="100">
              <a:effectLst/>
              <a:latin typeface="+mn-ea"/>
              <a:ea typeface="+mn-ea"/>
              <a:cs typeface="Times New Roman" panose="02020603050405020304" pitchFamily="18" charset="0"/>
            </a:rPr>
            <a:t>	</a:t>
          </a:r>
          <a:r>
            <a:rPr lang="ja-JP" altLang="en-US" sz="1000" kern="100">
              <a:effectLst/>
              <a:latin typeface="+mn-ea"/>
              <a:ea typeface="+mn-ea"/>
              <a:cs typeface="Times New Roman" panose="02020603050405020304" pitchFamily="18" charset="0"/>
            </a:rPr>
            <a:t>第二計画期間に生じたクレジット（超過削減量等）で現在保有しているクレジットは、今期第三計画期間で消滅します。</a:t>
          </a:r>
        </a:p>
      </xdr:txBody>
    </xdr:sp>
    <xdr:clientData/>
  </xdr:twoCellAnchor>
  <mc:AlternateContent xmlns:mc="http://schemas.openxmlformats.org/markup-compatibility/2006">
    <mc:Choice xmlns:a14="http://schemas.microsoft.com/office/drawing/2010/main" Requires="a14">
      <xdr:twoCellAnchor editAs="oneCell">
        <xdr:from>
          <xdr:col>2</xdr:col>
          <xdr:colOff>95250</xdr:colOff>
          <xdr:row>101</xdr:row>
          <xdr:rowOff>0</xdr:rowOff>
        </xdr:from>
        <xdr:to>
          <xdr:col>2</xdr:col>
          <xdr:colOff>381000</xdr:colOff>
          <xdr:row>102</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111</xdr:row>
          <xdr:rowOff>0</xdr:rowOff>
        </xdr:from>
        <xdr:to>
          <xdr:col>2</xdr:col>
          <xdr:colOff>381000</xdr:colOff>
          <xdr:row>111</xdr:row>
          <xdr:rowOff>219075</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111</xdr:row>
          <xdr:rowOff>0</xdr:rowOff>
        </xdr:from>
        <xdr:to>
          <xdr:col>2</xdr:col>
          <xdr:colOff>381000</xdr:colOff>
          <xdr:row>111</xdr:row>
          <xdr:rowOff>219075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102</xdr:row>
          <xdr:rowOff>0</xdr:rowOff>
        </xdr:from>
        <xdr:to>
          <xdr:col>2</xdr:col>
          <xdr:colOff>381000</xdr:colOff>
          <xdr:row>102</xdr:row>
          <xdr:rowOff>219075</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103</xdr:row>
          <xdr:rowOff>0</xdr:rowOff>
        </xdr:from>
        <xdr:to>
          <xdr:col>2</xdr:col>
          <xdr:colOff>381000</xdr:colOff>
          <xdr:row>103</xdr:row>
          <xdr:rowOff>219075</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106</xdr:row>
          <xdr:rowOff>0</xdr:rowOff>
        </xdr:from>
        <xdr:to>
          <xdr:col>2</xdr:col>
          <xdr:colOff>381000</xdr:colOff>
          <xdr:row>106</xdr:row>
          <xdr:rowOff>219075</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108</xdr:row>
          <xdr:rowOff>0</xdr:rowOff>
        </xdr:from>
        <xdr:to>
          <xdr:col>2</xdr:col>
          <xdr:colOff>381000</xdr:colOff>
          <xdr:row>108</xdr:row>
          <xdr:rowOff>219075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109</xdr:row>
          <xdr:rowOff>0</xdr:rowOff>
        </xdr:from>
        <xdr:to>
          <xdr:col>2</xdr:col>
          <xdr:colOff>381000</xdr:colOff>
          <xdr:row>109</xdr:row>
          <xdr:rowOff>219075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104</xdr:row>
          <xdr:rowOff>0</xdr:rowOff>
        </xdr:from>
        <xdr:to>
          <xdr:col>2</xdr:col>
          <xdr:colOff>381000</xdr:colOff>
          <xdr:row>104</xdr:row>
          <xdr:rowOff>219075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119</xdr:row>
          <xdr:rowOff>0</xdr:rowOff>
        </xdr:from>
        <xdr:to>
          <xdr:col>2</xdr:col>
          <xdr:colOff>371475</xdr:colOff>
          <xdr:row>120</xdr:row>
          <xdr:rowOff>19050</xdr:rowOff>
        </xdr:to>
        <xdr:sp macro="" textlink="">
          <xdr:nvSpPr>
            <xdr:cNvPr id="2112" name="Option Button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119</xdr:row>
          <xdr:rowOff>276225</xdr:rowOff>
        </xdr:from>
        <xdr:to>
          <xdr:col>2</xdr:col>
          <xdr:colOff>371475</xdr:colOff>
          <xdr:row>121</xdr:row>
          <xdr:rowOff>19050</xdr:rowOff>
        </xdr:to>
        <xdr:sp macro="" textlink="">
          <xdr:nvSpPr>
            <xdr:cNvPr id="2113" name="Option Button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120</xdr:row>
          <xdr:rowOff>257175</xdr:rowOff>
        </xdr:from>
        <xdr:to>
          <xdr:col>2</xdr:col>
          <xdr:colOff>381000</xdr:colOff>
          <xdr:row>122</xdr:row>
          <xdr:rowOff>9525</xdr:rowOff>
        </xdr:to>
        <xdr:sp macro="" textlink="">
          <xdr:nvSpPr>
            <xdr:cNvPr id="2114" name="Option Button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121</xdr:row>
          <xdr:rowOff>209550</xdr:rowOff>
        </xdr:from>
        <xdr:to>
          <xdr:col>2</xdr:col>
          <xdr:colOff>371475</xdr:colOff>
          <xdr:row>123</xdr:row>
          <xdr:rowOff>9525</xdr:rowOff>
        </xdr:to>
        <xdr:sp macro="" textlink="">
          <xdr:nvSpPr>
            <xdr:cNvPr id="2115" name="Option Button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118</xdr:row>
          <xdr:rowOff>57150</xdr:rowOff>
        </xdr:from>
        <xdr:to>
          <xdr:col>2</xdr:col>
          <xdr:colOff>428625</xdr:colOff>
          <xdr:row>123</xdr:row>
          <xdr:rowOff>38100</xdr:rowOff>
        </xdr:to>
        <xdr:sp macro="" textlink="">
          <xdr:nvSpPr>
            <xdr:cNvPr id="2117" name="Group Box 69" hidden="1">
              <a:extLst>
                <a:ext uri="{63B3BB69-23CF-44E3-9099-C40C66FF867C}">
                  <a14:compatExt spid="_x0000_s21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130</xdr:row>
          <xdr:rowOff>0</xdr:rowOff>
        </xdr:from>
        <xdr:to>
          <xdr:col>36</xdr:col>
          <xdr:colOff>28575</xdr:colOff>
          <xdr:row>131</xdr:row>
          <xdr:rowOff>38100</xdr:rowOff>
        </xdr:to>
        <xdr:sp macro="" textlink="">
          <xdr:nvSpPr>
            <xdr:cNvPr id="2126" name="Group Box 78" hidden="1">
              <a:extLst>
                <a:ext uri="{63B3BB69-23CF-44E3-9099-C40C66FF867C}">
                  <a14:compatExt spid="_x0000_s21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131</xdr:row>
          <xdr:rowOff>38100</xdr:rowOff>
        </xdr:from>
        <xdr:to>
          <xdr:col>8</xdr:col>
          <xdr:colOff>523875</xdr:colOff>
          <xdr:row>131</xdr:row>
          <xdr:rowOff>285750</xdr:rowOff>
        </xdr:to>
        <xdr:sp macro="" textlink="">
          <xdr:nvSpPr>
            <xdr:cNvPr id="2127" name="Option Button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131</xdr:row>
          <xdr:rowOff>38100</xdr:rowOff>
        </xdr:from>
        <xdr:to>
          <xdr:col>9</xdr:col>
          <xdr:colOff>523875</xdr:colOff>
          <xdr:row>131</xdr:row>
          <xdr:rowOff>285750</xdr:rowOff>
        </xdr:to>
        <xdr:sp macro="" textlink="">
          <xdr:nvSpPr>
            <xdr:cNvPr id="2128" name="Option Button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131</xdr:row>
          <xdr:rowOff>0</xdr:rowOff>
        </xdr:from>
        <xdr:to>
          <xdr:col>36</xdr:col>
          <xdr:colOff>9525</xdr:colOff>
          <xdr:row>131</xdr:row>
          <xdr:rowOff>285750</xdr:rowOff>
        </xdr:to>
        <xdr:sp macro="" textlink="">
          <xdr:nvSpPr>
            <xdr:cNvPr id="2134" name="Group Box 86" hidden="1">
              <a:extLst>
                <a:ext uri="{63B3BB69-23CF-44E3-9099-C40C66FF867C}">
                  <a14:compatExt spid="_x0000_s21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130</xdr:row>
          <xdr:rowOff>47625</xdr:rowOff>
        </xdr:from>
        <xdr:to>
          <xdr:col>8</xdr:col>
          <xdr:colOff>523875</xdr:colOff>
          <xdr:row>130</xdr:row>
          <xdr:rowOff>295275</xdr:rowOff>
        </xdr:to>
        <xdr:sp macro="" textlink="">
          <xdr:nvSpPr>
            <xdr:cNvPr id="2135" name="Option Button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130</xdr:row>
          <xdr:rowOff>47625</xdr:rowOff>
        </xdr:from>
        <xdr:to>
          <xdr:col>9</xdr:col>
          <xdr:colOff>523875</xdr:colOff>
          <xdr:row>130</xdr:row>
          <xdr:rowOff>295275</xdr:rowOff>
        </xdr:to>
        <xdr:sp macro="" textlink="">
          <xdr:nvSpPr>
            <xdr:cNvPr id="2136" name="Option Button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142</xdr:row>
          <xdr:rowOff>66675</xdr:rowOff>
        </xdr:from>
        <xdr:to>
          <xdr:col>2</xdr:col>
          <xdr:colOff>371475</xdr:colOff>
          <xdr:row>143</xdr:row>
          <xdr:rowOff>219075</xdr:rowOff>
        </xdr:to>
        <xdr:sp macro="" textlink="">
          <xdr:nvSpPr>
            <xdr:cNvPr id="2148" name="Option Button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143</xdr:row>
          <xdr:rowOff>219075</xdr:rowOff>
        </xdr:from>
        <xdr:to>
          <xdr:col>2</xdr:col>
          <xdr:colOff>381000</xdr:colOff>
          <xdr:row>144</xdr:row>
          <xdr:rowOff>219075</xdr:rowOff>
        </xdr:to>
        <xdr:sp macro="" textlink="">
          <xdr:nvSpPr>
            <xdr:cNvPr id="2149" name="Option Button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144</xdr:row>
          <xdr:rowOff>209550</xdr:rowOff>
        </xdr:from>
        <xdr:to>
          <xdr:col>2</xdr:col>
          <xdr:colOff>371475</xdr:colOff>
          <xdr:row>146</xdr:row>
          <xdr:rowOff>0</xdr:rowOff>
        </xdr:to>
        <xdr:sp macro="" textlink="">
          <xdr:nvSpPr>
            <xdr:cNvPr id="2150" name="Option Button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145</xdr:row>
          <xdr:rowOff>190500</xdr:rowOff>
        </xdr:from>
        <xdr:to>
          <xdr:col>2</xdr:col>
          <xdr:colOff>371475</xdr:colOff>
          <xdr:row>146</xdr:row>
          <xdr:rowOff>209550</xdr:rowOff>
        </xdr:to>
        <xdr:sp macro="" textlink="">
          <xdr:nvSpPr>
            <xdr:cNvPr id="2158" name="Option Button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146</xdr:row>
          <xdr:rowOff>200025</xdr:rowOff>
        </xdr:from>
        <xdr:to>
          <xdr:col>2</xdr:col>
          <xdr:colOff>371475</xdr:colOff>
          <xdr:row>147</xdr:row>
          <xdr:rowOff>228600</xdr:rowOff>
        </xdr:to>
        <xdr:sp macro="" textlink="">
          <xdr:nvSpPr>
            <xdr:cNvPr id="2159" name="Option Button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148</xdr:row>
          <xdr:rowOff>9525</xdr:rowOff>
        </xdr:from>
        <xdr:to>
          <xdr:col>2</xdr:col>
          <xdr:colOff>371475</xdr:colOff>
          <xdr:row>150</xdr:row>
          <xdr:rowOff>9525</xdr:rowOff>
        </xdr:to>
        <xdr:sp macro="" textlink="">
          <xdr:nvSpPr>
            <xdr:cNvPr id="2161" name="Option Button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162</xdr:row>
          <xdr:rowOff>0</xdr:rowOff>
        </xdr:from>
        <xdr:to>
          <xdr:col>2</xdr:col>
          <xdr:colOff>381000</xdr:colOff>
          <xdr:row>163</xdr:row>
          <xdr:rowOff>0</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163</xdr:row>
          <xdr:rowOff>0</xdr:rowOff>
        </xdr:from>
        <xdr:to>
          <xdr:col>2</xdr:col>
          <xdr:colOff>381000</xdr:colOff>
          <xdr:row>163</xdr:row>
          <xdr:rowOff>219075</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164</xdr:row>
          <xdr:rowOff>0</xdr:rowOff>
        </xdr:from>
        <xdr:to>
          <xdr:col>2</xdr:col>
          <xdr:colOff>381000</xdr:colOff>
          <xdr:row>164</xdr:row>
          <xdr:rowOff>219075</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165</xdr:row>
          <xdr:rowOff>0</xdr:rowOff>
        </xdr:from>
        <xdr:to>
          <xdr:col>2</xdr:col>
          <xdr:colOff>381000</xdr:colOff>
          <xdr:row>165</xdr:row>
          <xdr:rowOff>219075</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170</xdr:row>
          <xdr:rowOff>0</xdr:rowOff>
        </xdr:from>
        <xdr:to>
          <xdr:col>2</xdr:col>
          <xdr:colOff>381000</xdr:colOff>
          <xdr:row>171</xdr:row>
          <xdr:rowOff>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171</xdr:row>
          <xdr:rowOff>0</xdr:rowOff>
        </xdr:from>
        <xdr:to>
          <xdr:col>2</xdr:col>
          <xdr:colOff>381000</xdr:colOff>
          <xdr:row>171</xdr:row>
          <xdr:rowOff>219075</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172</xdr:row>
          <xdr:rowOff>0</xdr:rowOff>
        </xdr:from>
        <xdr:to>
          <xdr:col>2</xdr:col>
          <xdr:colOff>381000</xdr:colOff>
          <xdr:row>172</xdr:row>
          <xdr:rowOff>219075</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173</xdr:row>
          <xdr:rowOff>0</xdr:rowOff>
        </xdr:from>
        <xdr:to>
          <xdr:col>2</xdr:col>
          <xdr:colOff>381000</xdr:colOff>
          <xdr:row>173</xdr:row>
          <xdr:rowOff>219075</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174</xdr:row>
          <xdr:rowOff>0</xdr:rowOff>
        </xdr:from>
        <xdr:to>
          <xdr:col>2</xdr:col>
          <xdr:colOff>381000</xdr:colOff>
          <xdr:row>174</xdr:row>
          <xdr:rowOff>219075</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175</xdr:row>
          <xdr:rowOff>0</xdr:rowOff>
        </xdr:from>
        <xdr:to>
          <xdr:col>2</xdr:col>
          <xdr:colOff>381000</xdr:colOff>
          <xdr:row>175</xdr:row>
          <xdr:rowOff>219075</xdr:rowOff>
        </xdr:to>
        <xdr:sp macro="" textlink="">
          <xdr:nvSpPr>
            <xdr:cNvPr id="2181" name="Check Box 133" hidden="1">
              <a:extLst>
                <a:ext uri="{63B3BB69-23CF-44E3-9099-C40C66FF867C}">
                  <a14:compatExt spid="_x0000_s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176</xdr:row>
          <xdr:rowOff>0</xdr:rowOff>
        </xdr:from>
        <xdr:to>
          <xdr:col>2</xdr:col>
          <xdr:colOff>381000</xdr:colOff>
          <xdr:row>176</xdr:row>
          <xdr:rowOff>219075</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192</xdr:row>
          <xdr:rowOff>76200</xdr:rowOff>
        </xdr:from>
        <xdr:to>
          <xdr:col>2</xdr:col>
          <xdr:colOff>371475</xdr:colOff>
          <xdr:row>194</xdr:row>
          <xdr:rowOff>9525</xdr:rowOff>
        </xdr:to>
        <xdr:sp macro="" textlink="">
          <xdr:nvSpPr>
            <xdr:cNvPr id="2186" name="Option Button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193</xdr:row>
          <xdr:rowOff>228600</xdr:rowOff>
        </xdr:from>
        <xdr:to>
          <xdr:col>2</xdr:col>
          <xdr:colOff>381000</xdr:colOff>
          <xdr:row>194</xdr:row>
          <xdr:rowOff>219075</xdr:rowOff>
        </xdr:to>
        <xdr:sp macro="" textlink="">
          <xdr:nvSpPr>
            <xdr:cNvPr id="2187" name="Option Button 139" hidden="1">
              <a:extLst>
                <a:ext uri="{63B3BB69-23CF-44E3-9099-C40C66FF867C}">
                  <a14:compatExt spid="_x0000_s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194</xdr:row>
          <xdr:rowOff>209550</xdr:rowOff>
        </xdr:from>
        <xdr:to>
          <xdr:col>2</xdr:col>
          <xdr:colOff>371475</xdr:colOff>
          <xdr:row>195</xdr:row>
          <xdr:rowOff>219075</xdr:rowOff>
        </xdr:to>
        <xdr:sp macro="" textlink="">
          <xdr:nvSpPr>
            <xdr:cNvPr id="2188" name="Option Button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192</xdr:row>
          <xdr:rowOff>57150</xdr:rowOff>
        </xdr:from>
        <xdr:to>
          <xdr:col>2</xdr:col>
          <xdr:colOff>428625</xdr:colOff>
          <xdr:row>197</xdr:row>
          <xdr:rowOff>66675</xdr:rowOff>
        </xdr:to>
        <xdr:sp macro="" textlink="">
          <xdr:nvSpPr>
            <xdr:cNvPr id="2189" name="Group Box 141" hidden="1">
              <a:extLst>
                <a:ext uri="{63B3BB69-23CF-44E3-9099-C40C66FF867C}">
                  <a14:compatExt spid="_x0000_s21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195</xdr:row>
          <xdr:rowOff>209550</xdr:rowOff>
        </xdr:from>
        <xdr:to>
          <xdr:col>2</xdr:col>
          <xdr:colOff>371475</xdr:colOff>
          <xdr:row>196</xdr:row>
          <xdr:rowOff>219075</xdr:rowOff>
        </xdr:to>
        <xdr:sp macro="" textlink="">
          <xdr:nvSpPr>
            <xdr:cNvPr id="2190" name="Option Button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203</xdr:row>
          <xdr:rowOff>0</xdr:rowOff>
        </xdr:from>
        <xdr:to>
          <xdr:col>2</xdr:col>
          <xdr:colOff>381000</xdr:colOff>
          <xdr:row>204</xdr:row>
          <xdr:rowOff>0</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204</xdr:row>
          <xdr:rowOff>0</xdr:rowOff>
        </xdr:from>
        <xdr:to>
          <xdr:col>2</xdr:col>
          <xdr:colOff>381000</xdr:colOff>
          <xdr:row>204</xdr:row>
          <xdr:rowOff>219075</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205</xdr:row>
          <xdr:rowOff>0</xdr:rowOff>
        </xdr:from>
        <xdr:to>
          <xdr:col>2</xdr:col>
          <xdr:colOff>381000</xdr:colOff>
          <xdr:row>205</xdr:row>
          <xdr:rowOff>219075</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206</xdr:row>
          <xdr:rowOff>0</xdr:rowOff>
        </xdr:from>
        <xdr:to>
          <xdr:col>2</xdr:col>
          <xdr:colOff>381000</xdr:colOff>
          <xdr:row>206</xdr:row>
          <xdr:rowOff>219075</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213</xdr:row>
          <xdr:rowOff>0</xdr:rowOff>
        </xdr:from>
        <xdr:to>
          <xdr:col>2</xdr:col>
          <xdr:colOff>381000</xdr:colOff>
          <xdr:row>214</xdr:row>
          <xdr:rowOff>0</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214</xdr:row>
          <xdr:rowOff>0</xdr:rowOff>
        </xdr:from>
        <xdr:to>
          <xdr:col>2</xdr:col>
          <xdr:colOff>381000</xdr:colOff>
          <xdr:row>214</xdr:row>
          <xdr:rowOff>219075</xdr:rowOff>
        </xdr:to>
        <xdr:sp macro="" textlink="">
          <xdr:nvSpPr>
            <xdr:cNvPr id="2198" name="Check Box 150" hidden="1">
              <a:extLst>
                <a:ext uri="{63B3BB69-23CF-44E3-9099-C40C66FF867C}">
                  <a14:compatExt spid="_x0000_s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215</xdr:row>
          <xdr:rowOff>0</xdr:rowOff>
        </xdr:from>
        <xdr:to>
          <xdr:col>2</xdr:col>
          <xdr:colOff>381000</xdr:colOff>
          <xdr:row>215</xdr:row>
          <xdr:rowOff>219075</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219</xdr:row>
          <xdr:rowOff>0</xdr:rowOff>
        </xdr:from>
        <xdr:to>
          <xdr:col>2</xdr:col>
          <xdr:colOff>381000</xdr:colOff>
          <xdr:row>219</xdr:row>
          <xdr:rowOff>219075</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216</xdr:row>
          <xdr:rowOff>0</xdr:rowOff>
        </xdr:from>
        <xdr:to>
          <xdr:col>2</xdr:col>
          <xdr:colOff>381000</xdr:colOff>
          <xdr:row>216</xdr:row>
          <xdr:rowOff>219075</xdr:rowOff>
        </xdr:to>
        <xdr:sp macro="" textlink="">
          <xdr:nvSpPr>
            <xdr:cNvPr id="2201" name="Check Box 153" hidden="1">
              <a:extLst>
                <a:ext uri="{63B3BB69-23CF-44E3-9099-C40C66FF867C}">
                  <a14:compatExt spid="_x0000_s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217</xdr:row>
          <xdr:rowOff>0</xdr:rowOff>
        </xdr:from>
        <xdr:to>
          <xdr:col>2</xdr:col>
          <xdr:colOff>381000</xdr:colOff>
          <xdr:row>217</xdr:row>
          <xdr:rowOff>219075</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218</xdr:row>
          <xdr:rowOff>0</xdr:rowOff>
        </xdr:from>
        <xdr:to>
          <xdr:col>2</xdr:col>
          <xdr:colOff>381000</xdr:colOff>
          <xdr:row>218</xdr:row>
          <xdr:rowOff>219075</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225</xdr:row>
      <xdr:rowOff>240195</xdr:rowOff>
    </xdr:from>
    <xdr:to>
      <xdr:col>15</xdr:col>
      <xdr:colOff>124239</xdr:colOff>
      <xdr:row>228</xdr:row>
      <xdr:rowOff>0</xdr:rowOff>
    </xdr:to>
    <xdr:sp macro="" textlink="">
      <xdr:nvSpPr>
        <xdr:cNvPr id="100" name="大かっこ 99"/>
        <xdr:cNvSpPr/>
      </xdr:nvSpPr>
      <xdr:spPr>
        <a:xfrm>
          <a:off x="488674" y="42373825"/>
          <a:ext cx="9301369" cy="480392"/>
        </a:xfrm>
        <a:prstGeom prst="bracketPair">
          <a:avLst>
            <a:gd name="adj" fmla="val 1310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54000" tIns="0" rIns="54000" bIns="0" numCol="1" spcCol="0" rtlCol="0" fromWordArt="0" anchor="ctr" anchorCtr="0" forceAA="0" compatLnSpc="1">
          <a:prstTxWarp prst="textNoShape">
            <a:avLst/>
          </a:prstTxWarp>
          <a:noAutofit/>
        </a:bodyPr>
        <a:lstStyle/>
        <a:p>
          <a:pPr marL="179705" indent="-179705" algn="just">
            <a:lnSpc>
              <a:spcPts val="1600"/>
            </a:lnSpc>
            <a:spcAft>
              <a:spcPts val="0"/>
            </a:spcAft>
            <a:tabLst>
              <a:tab pos="180340" algn="l"/>
            </a:tabLst>
          </a:pPr>
          <a:r>
            <a:rPr lang="en-US" altLang="ja-JP" sz="1000" kern="100">
              <a:effectLst/>
              <a:latin typeface="+mn-ea"/>
              <a:ea typeface="+mn-ea"/>
              <a:cs typeface="Times New Roman" panose="02020603050405020304" pitchFamily="18" charset="0"/>
            </a:rPr>
            <a:t>※</a:t>
          </a:r>
          <a:r>
            <a:rPr lang="en-US" sz="1000" kern="100">
              <a:effectLst/>
              <a:latin typeface="+mn-ea"/>
              <a:ea typeface="+mn-ea"/>
              <a:cs typeface="Times New Roman" panose="02020603050405020304" pitchFamily="18" charset="0"/>
            </a:rPr>
            <a:t>	</a:t>
          </a:r>
          <a:r>
            <a:rPr lang="ja-JP" altLang="en-US" sz="1000" kern="100">
              <a:effectLst/>
              <a:latin typeface="+mn-ea"/>
              <a:ea typeface="+mn-ea"/>
              <a:cs typeface="Times New Roman" panose="02020603050405020304" pitchFamily="18" charset="0"/>
            </a:rPr>
            <a:t>本設問における排出量取引とは、削減量口座簿上（総量削減義務と排出量取引システム）において、クレジット等を記録、振替（取得と移転）、抹消することを指します。</a:t>
          </a:r>
        </a:p>
      </xdr:txBody>
    </xdr:sp>
    <xdr:clientData/>
  </xdr:twoCellAnchor>
  <mc:AlternateContent xmlns:mc="http://schemas.openxmlformats.org/markup-compatibility/2006">
    <mc:Choice xmlns:a14="http://schemas.microsoft.com/office/drawing/2010/main" Requires="a14">
      <xdr:twoCellAnchor editAs="oneCell">
        <xdr:from>
          <xdr:col>2</xdr:col>
          <xdr:colOff>95250</xdr:colOff>
          <xdr:row>230</xdr:row>
          <xdr:rowOff>0</xdr:rowOff>
        </xdr:from>
        <xdr:to>
          <xdr:col>2</xdr:col>
          <xdr:colOff>381000</xdr:colOff>
          <xdr:row>231</xdr:row>
          <xdr:rowOff>0</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231</xdr:row>
          <xdr:rowOff>0</xdr:rowOff>
        </xdr:from>
        <xdr:to>
          <xdr:col>2</xdr:col>
          <xdr:colOff>381000</xdr:colOff>
          <xdr:row>231</xdr:row>
          <xdr:rowOff>219075</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232</xdr:row>
          <xdr:rowOff>0</xdr:rowOff>
        </xdr:from>
        <xdr:to>
          <xdr:col>2</xdr:col>
          <xdr:colOff>381000</xdr:colOff>
          <xdr:row>232</xdr:row>
          <xdr:rowOff>219075</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236</xdr:row>
          <xdr:rowOff>0</xdr:rowOff>
        </xdr:from>
        <xdr:to>
          <xdr:col>2</xdr:col>
          <xdr:colOff>381000</xdr:colOff>
          <xdr:row>236</xdr:row>
          <xdr:rowOff>219075</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233</xdr:row>
          <xdr:rowOff>0</xdr:rowOff>
        </xdr:from>
        <xdr:to>
          <xdr:col>2</xdr:col>
          <xdr:colOff>381000</xdr:colOff>
          <xdr:row>233</xdr:row>
          <xdr:rowOff>219075</xdr:rowOff>
        </xdr:to>
        <xdr:sp macro="" textlink="">
          <xdr:nvSpPr>
            <xdr:cNvPr id="2209" name="Check Box 161"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234</xdr:row>
          <xdr:rowOff>0</xdr:rowOff>
        </xdr:from>
        <xdr:to>
          <xdr:col>2</xdr:col>
          <xdr:colOff>381000</xdr:colOff>
          <xdr:row>234</xdr:row>
          <xdr:rowOff>219075</xdr:rowOff>
        </xdr:to>
        <xdr:sp macro="" textlink="">
          <xdr:nvSpPr>
            <xdr:cNvPr id="2210" name="Check Box 162" hidden="1">
              <a:extLst>
                <a:ext uri="{63B3BB69-23CF-44E3-9099-C40C66FF867C}">
                  <a14:compatExt spid="_x0000_s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235</xdr:row>
          <xdr:rowOff>0</xdr:rowOff>
        </xdr:from>
        <xdr:to>
          <xdr:col>2</xdr:col>
          <xdr:colOff>381000</xdr:colOff>
          <xdr:row>235</xdr:row>
          <xdr:rowOff>219075</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251</xdr:row>
          <xdr:rowOff>0</xdr:rowOff>
        </xdr:from>
        <xdr:to>
          <xdr:col>2</xdr:col>
          <xdr:colOff>381000</xdr:colOff>
          <xdr:row>252</xdr:row>
          <xdr:rowOff>0</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253</xdr:row>
          <xdr:rowOff>0</xdr:rowOff>
        </xdr:from>
        <xdr:to>
          <xdr:col>2</xdr:col>
          <xdr:colOff>381000</xdr:colOff>
          <xdr:row>254</xdr:row>
          <xdr:rowOff>0</xdr:rowOff>
        </xdr:to>
        <xdr:sp macro="" textlink="">
          <xdr:nvSpPr>
            <xdr:cNvPr id="2217" name="Check Box 169" hidden="1">
              <a:extLst>
                <a:ext uri="{63B3BB69-23CF-44E3-9099-C40C66FF867C}">
                  <a14:compatExt spid="_x0000_s2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255</xdr:row>
          <xdr:rowOff>0</xdr:rowOff>
        </xdr:from>
        <xdr:to>
          <xdr:col>2</xdr:col>
          <xdr:colOff>381000</xdr:colOff>
          <xdr:row>256</xdr:row>
          <xdr:rowOff>0</xdr:rowOff>
        </xdr:to>
        <xdr:sp macro="" textlink="">
          <xdr:nvSpPr>
            <xdr:cNvPr id="2219" name="Check Box 171" hidden="1">
              <a:extLst>
                <a:ext uri="{63B3BB69-23CF-44E3-9099-C40C66FF867C}">
                  <a14:compatExt spid="_x0000_s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261</xdr:row>
          <xdr:rowOff>0</xdr:rowOff>
        </xdr:from>
        <xdr:to>
          <xdr:col>2</xdr:col>
          <xdr:colOff>381000</xdr:colOff>
          <xdr:row>262</xdr:row>
          <xdr:rowOff>0</xdr:rowOff>
        </xdr:to>
        <xdr:sp macro="" textlink="">
          <xdr:nvSpPr>
            <xdr:cNvPr id="2225" name="Check Box 177" hidden="1">
              <a:extLst>
                <a:ext uri="{63B3BB69-23CF-44E3-9099-C40C66FF867C}">
                  <a14:compatExt spid="_x0000_s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262</xdr:row>
          <xdr:rowOff>0</xdr:rowOff>
        </xdr:from>
        <xdr:to>
          <xdr:col>2</xdr:col>
          <xdr:colOff>381000</xdr:colOff>
          <xdr:row>262</xdr:row>
          <xdr:rowOff>219075</xdr:rowOff>
        </xdr:to>
        <xdr:sp macro="" textlink="">
          <xdr:nvSpPr>
            <xdr:cNvPr id="2233" name="Check Box 185" hidden="1">
              <a:extLst>
                <a:ext uri="{63B3BB69-23CF-44E3-9099-C40C66FF867C}">
                  <a14:compatExt spid="_x0000_s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263</xdr:row>
          <xdr:rowOff>0</xdr:rowOff>
        </xdr:from>
        <xdr:to>
          <xdr:col>2</xdr:col>
          <xdr:colOff>381000</xdr:colOff>
          <xdr:row>263</xdr:row>
          <xdr:rowOff>219075</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266</xdr:row>
          <xdr:rowOff>0</xdr:rowOff>
        </xdr:from>
        <xdr:to>
          <xdr:col>2</xdr:col>
          <xdr:colOff>381000</xdr:colOff>
          <xdr:row>266</xdr:row>
          <xdr:rowOff>219075</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268</xdr:row>
          <xdr:rowOff>0</xdr:rowOff>
        </xdr:from>
        <xdr:to>
          <xdr:col>2</xdr:col>
          <xdr:colOff>381000</xdr:colOff>
          <xdr:row>268</xdr:row>
          <xdr:rowOff>219075</xdr:rowOff>
        </xdr:to>
        <xdr:sp macro="" textlink="">
          <xdr:nvSpPr>
            <xdr:cNvPr id="2238" name="Check Box 190" hidden="1">
              <a:extLst>
                <a:ext uri="{63B3BB69-23CF-44E3-9099-C40C66FF867C}">
                  <a14:compatExt spid="_x0000_s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264</xdr:row>
          <xdr:rowOff>0</xdr:rowOff>
        </xdr:from>
        <xdr:to>
          <xdr:col>2</xdr:col>
          <xdr:colOff>381000</xdr:colOff>
          <xdr:row>264</xdr:row>
          <xdr:rowOff>219075</xdr:rowOff>
        </xdr:to>
        <xdr:sp macro="" textlink="">
          <xdr:nvSpPr>
            <xdr:cNvPr id="2241" name="Check Box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265</xdr:row>
          <xdr:rowOff>0</xdr:rowOff>
        </xdr:from>
        <xdr:to>
          <xdr:col>2</xdr:col>
          <xdr:colOff>381000</xdr:colOff>
          <xdr:row>265</xdr:row>
          <xdr:rowOff>219075</xdr:rowOff>
        </xdr:to>
        <xdr:sp macro="" textlink="">
          <xdr:nvSpPr>
            <xdr:cNvPr id="2243" name="Check Box 195" hidden="1">
              <a:extLst>
                <a:ext uri="{63B3BB69-23CF-44E3-9099-C40C66FF867C}">
                  <a14:compatExt spid="_x0000_s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274</xdr:row>
          <xdr:rowOff>0</xdr:rowOff>
        </xdr:from>
        <xdr:to>
          <xdr:col>2</xdr:col>
          <xdr:colOff>381000</xdr:colOff>
          <xdr:row>275</xdr:row>
          <xdr:rowOff>0</xdr:rowOff>
        </xdr:to>
        <xdr:sp macro="" textlink="">
          <xdr:nvSpPr>
            <xdr:cNvPr id="2244" name="Check Box 196" hidden="1">
              <a:extLst>
                <a:ext uri="{63B3BB69-23CF-44E3-9099-C40C66FF867C}">
                  <a14:compatExt spid="_x0000_s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275</xdr:row>
          <xdr:rowOff>0</xdr:rowOff>
        </xdr:from>
        <xdr:to>
          <xdr:col>2</xdr:col>
          <xdr:colOff>381000</xdr:colOff>
          <xdr:row>275</xdr:row>
          <xdr:rowOff>219075</xdr:rowOff>
        </xdr:to>
        <xdr:sp macro="" textlink="">
          <xdr:nvSpPr>
            <xdr:cNvPr id="2249" name="Check Box 201" hidden="1">
              <a:extLst>
                <a:ext uri="{63B3BB69-23CF-44E3-9099-C40C66FF867C}">
                  <a14:compatExt spid="_x0000_s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276</xdr:row>
          <xdr:rowOff>0</xdr:rowOff>
        </xdr:from>
        <xdr:to>
          <xdr:col>2</xdr:col>
          <xdr:colOff>381000</xdr:colOff>
          <xdr:row>276</xdr:row>
          <xdr:rowOff>219075</xdr:rowOff>
        </xdr:to>
        <xdr:sp macro="" textlink="">
          <xdr:nvSpPr>
            <xdr:cNvPr id="2250" name="Check Box 202" hidden="1">
              <a:extLst>
                <a:ext uri="{63B3BB69-23CF-44E3-9099-C40C66FF867C}">
                  <a14:compatExt spid="_x0000_s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277</xdr:row>
          <xdr:rowOff>0</xdr:rowOff>
        </xdr:from>
        <xdr:to>
          <xdr:col>2</xdr:col>
          <xdr:colOff>381000</xdr:colOff>
          <xdr:row>277</xdr:row>
          <xdr:rowOff>219075</xdr:rowOff>
        </xdr:to>
        <xdr:sp macro="" textlink="">
          <xdr:nvSpPr>
            <xdr:cNvPr id="2251" name="Check Box 203" hidden="1">
              <a:extLst>
                <a:ext uri="{63B3BB69-23CF-44E3-9099-C40C66FF867C}">
                  <a14:compatExt spid="_x0000_s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278</xdr:row>
          <xdr:rowOff>0</xdr:rowOff>
        </xdr:from>
        <xdr:to>
          <xdr:col>2</xdr:col>
          <xdr:colOff>381000</xdr:colOff>
          <xdr:row>278</xdr:row>
          <xdr:rowOff>219075</xdr:rowOff>
        </xdr:to>
        <xdr:sp macro="" textlink="">
          <xdr:nvSpPr>
            <xdr:cNvPr id="2254" name="Check Box 206" hidden="1">
              <a:extLst>
                <a:ext uri="{63B3BB69-23CF-44E3-9099-C40C66FF867C}">
                  <a14:compatExt spid="_x0000_s2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324</xdr:row>
          <xdr:rowOff>0</xdr:rowOff>
        </xdr:from>
        <xdr:to>
          <xdr:col>2</xdr:col>
          <xdr:colOff>381000</xdr:colOff>
          <xdr:row>325</xdr:row>
          <xdr:rowOff>0</xdr:rowOff>
        </xdr:to>
        <xdr:sp macro="" textlink="">
          <xdr:nvSpPr>
            <xdr:cNvPr id="2339" name="Check Box 291"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326</xdr:row>
          <xdr:rowOff>0</xdr:rowOff>
        </xdr:from>
        <xdr:to>
          <xdr:col>2</xdr:col>
          <xdr:colOff>381000</xdr:colOff>
          <xdr:row>327</xdr:row>
          <xdr:rowOff>0</xdr:rowOff>
        </xdr:to>
        <xdr:sp macro="" textlink="">
          <xdr:nvSpPr>
            <xdr:cNvPr id="2340" name="Check Box 292" hidden="1">
              <a:extLst>
                <a:ext uri="{63B3BB69-23CF-44E3-9099-C40C66FF867C}">
                  <a14:compatExt spid="_x0000_s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328</xdr:row>
          <xdr:rowOff>0</xdr:rowOff>
        </xdr:from>
        <xdr:to>
          <xdr:col>2</xdr:col>
          <xdr:colOff>381000</xdr:colOff>
          <xdr:row>329</xdr:row>
          <xdr:rowOff>0</xdr:rowOff>
        </xdr:to>
        <xdr:sp macro="" textlink="">
          <xdr:nvSpPr>
            <xdr:cNvPr id="2341" name="Check Box 293" hidden="1">
              <a:extLst>
                <a:ext uri="{63B3BB69-23CF-44E3-9099-C40C66FF867C}">
                  <a14:compatExt spid="_x0000_s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330</xdr:row>
          <xdr:rowOff>0</xdr:rowOff>
        </xdr:from>
        <xdr:to>
          <xdr:col>2</xdr:col>
          <xdr:colOff>381000</xdr:colOff>
          <xdr:row>331</xdr:row>
          <xdr:rowOff>0</xdr:rowOff>
        </xdr:to>
        <xdr:sp macro="" textlink="">
          <xdr:nvSpPr>
            <xdr:cNvPr id="2342" name="Check Box 294" hidden="1">
              <a:extLst>
                <a:ext uri="{63B3BB69-23CF-44E3-9099-C40C66FF867C}">
                  <a14:compatExt spid="_x0000_s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332</xdr:row>
          <xdr:rowOff>0</xdr:rowOff>
        </xdr:from>
        <xdr:to>
          <xdr:col>2</xdr:col>
          <xdr:colOff>381000</xdr:colOff>
          <xdr:row>333</xdr:row>
          <xdr:rowOff>0</xdr:rowOff>
        </xdr:to>
        <xdr:sp macro="" textlink="">
          <xdr:nvSpPr>
            <xdr:cNvPr id="2343" name="Check Box 295" hidden="1">
              <a:extLst>
                <a:ext uri="{63B3BB69-23CF-44E3-9099-C40C66FF867C}">
                  <a14:compatExt spid="_x0000_s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334</xdr:row>
          <xdr:rowOff>0</xdr:rowOff>
        </xdr:from>
        <xdr:to>
          <xdr:col>2</xdr:col>
          <xdr:colOff>381000</xdr:colOff>
          <xdr:row>334</xdr:row>
          <xdr:rowOff>228600</xdr:rowOff>
        </xdr:to>
        <xdr:sp macro="" textlink="">
          <xdr:nvSpPr>
            <xdr:cNvPr id="2344" name="Check Box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344</xdr:row>
          <xdr:rowOff>0</xdr:rowOff>
        </xdr:from>
        <xdr:to>
          <xdr:col>2</xdr:col>
          <xdr:colOff>381000</xdr:colOff>
          <xdr:row>345</xdr:row>
          <xdr:rowOff>0</xdr:rowOff>
        </xdr:to>
        <xdr:sp macro="" textlink="">
          <xdr:nvSpPr>
            <xdr:cNvPr id="2345" name="Check Box 297"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345</xdr:row>
          <xdr:rowOff>0</xdr:rowOff>
        </xdr:from>
        <xdr:to>
          <xdr:col>2</xdr:col>
          <xdr:colOff>381000</xdr:colOff>
          <xdr:row>345</xdr:row>
          <xdr:rowOff>219075</xdr:rowOff>
        </xdr:to>
        <xdr:sp macro="" textlink="">
          <xdr:nvSpPr>
            <xdr:cNvPr id="2350" name="Check Box 302" hidden="1">
              <a:extLst>
                <a:ext uri="{63B3BB69-23CF-44E3-9099-C40C66FF867C}">
                  <a14:compatExt spid="_x0000_s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346</xdr:row>
          <xdr:rowOff>0</xdr:rowOff>
        </xdr:from>
        <xdr:to>
          <xdr:col>2</xdr:col>
          <xdr:colOff>381000</xdr:colOff>
          <xdr:row>346</xdr:row>
          <xdr:rowOff>219075</xdr:rowOff>
        </xdr:to>
        <xdr:sp macro="" textlink="">
          <xdr:nvSpPr>
            <xdr:cNvPr id="2351" name="Check Box 303" hidden="1">
              <a:extLst>
                <a:ext uri="{63B3BB69-23CF-44E3-9099-C40C66FF867C}">
                  <a14:compatExt spid="_x0000_s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347</xdr:row>
          <xdr:rowOff>0</xdr:rowOff>
        </xdr:from>
        <xdr:to>
          <xdr:col>2</xdr:col>
          <xdr:colOff>381000</xdr:colOff>
          <xdr:row>347</xdr:row>
          <xdr:rowOff>219075</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359</xdr:row>
          <xdr:rowOff>76200</xdr:rowOff>
        </xdr:from>
        <xdr:to>
          <xdr:col>2</xdr:col>
          <xdr:colOff>371475</xdr:colOff>
          <xdr:row>361</xdr:row>
          <xdr:rowOff>9525</xdr:rowOff>
        </xdr:to>
        <xdr:sp macro="" textlink="">
          <xdr:nvSpPr>
            <xdr:cNvPr id="2355" name="Option Button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360</xdr:row>
          <xdr:rowOff>228600</xdr:rowOff>
        </xdr:from>
        <xdr:to>
          <xdr:col>2</xdr:col>
          <xdr:colOff>381000</xdr:colOff>
          <xdr:row>361</xdr:row>
          <xdr:rowOff>219075</xdr:rowOff>
        </xdr:to>
        <xdr:sp macro="" textlink="">
          <xdr:nvSpPr>
            <xdr:cNvPr id="2356" name="Option Button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361</xdr:row>
          <xdr:rowOff>209550</xdr:rowOff>
        </xdr:from>
        <xdr:to>
          <xdr:col>2</xdr:col>
          <xdr:colOff>371475</xdr:colOff>
          <xdr:row>362</xdr:row>
          <xdr:rowOff>219075</xdr:rowOff>
        </xdr:to>
        <xdr:sp macro="" textlink="">
          <xdr:nvSpPr>
            <xdr:cNvPr id="2357" name="Option Button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359</xdr:row>
          <xdr:rowOff>57150</xdr:rowOff>
        </xdr:from>
        <xdr:to>
          <xdr:col>2</xdr:col>
          <xdr:colOff>428625</xdr:colOff>
          <xdr:row>364</xdr:row>
          <xdr:rowOff>66675</xdr:rowOff>
        </xdr:to>
        <xdr:sp macro="" textlink="">
          <xdr:nvSpPr>
            <xdr:cNvPr id="2358" name="Group Box 310" hidden="1">
              <a:extLst>
                <a:ext uri="{63B3BB69-23CF-44E3-9099-C40C66FF867C}">
                  <a14:compatExt spid="_x0000_s23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362</xdr:row>
          <xdr:rowOff>209550</xdr:rowOff>
        </xdr:from>
        <xdr:to>
          <xdr:col>2</xdr:col>
          <xdr:colOff>371475</xdr:colOff>
          <xdr:row>363</xdr:row>
          <xdr:rowOff>219075</xdr:rowOff>
        </xdr:to>
        <xdr:sp macro="" textlink="">
          <xdr:nvSpPr>
            <xdr:cNvPr id="2360" name="Option Button 312" hidden="1">
              <a:extLst>
                <a:ext uri="{63B3BB69-23CF-44E3-9099-C40C66FF867C}">
                  <a14:compatExt spid="_x0000_s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384</xdr:row>
          <xdr:rowOff>76200</xdr:rowOff>
        </xdr:from>
        <xdr:to>
          <xdr:col>2</xdr:col>
          <xdr:colOff>371475</xdr:colOff>
          <xdr:row>386</xdr:row>
          <xdr:rowOff>9525</xdr:rowOff>
        </xdr:to>
        <xdr:sp macro="" textlink="">
          <xdr:nvSpPr>
            <xdr:cNvPr id="2361" name="Option Button 313" hidden="1">
              <a:extLst>
                <a:ext uri="{63B3BB69-23CF-44E3-9099-C40C66FF867C}">
                  <a14:compatExt spid="_x0000_s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385</xdr:row>
          <xdr:rowOff>228600</xdr:rowOff>
        </xdr:from>
        <xdr:to>
          <xdr:col>2</xdr:col>
          <xdr:colOff>381000</xdr:colOff>
          <xdr:row>386</xdr:row>
          <xdr:rowOff>219075</xdr:rowOff>
        </xdr:to>
        <xdr:sp macro="" textlink="">
          <xdr:nvSpPr>
            <xdr:cNvPr id="2362" name="Option Button 314" hidden="1">
              <a:extLst>
                <a:ext uri="{63B3BB69-23CF-44E3-9099-C40C66FF867C}">
                  <a14:compatExt spid="_x0000_s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386</xdr:row>
          <xdr:rowOff>209550</xdr:rowOff>
        </xdr:from>
        <xdr:to>
          <xdr:col>2</xdr:col>
          <xdr:colOff>371475</xdr:colOff>
          <xdr:row>387</xdr:row>
          <xdr:rowOff>219075</xdr:rowOff>
        </xdr:to>
        <xdr:sp macro="" textlink="">
          <xdr:nvSpPr>
            <xdr:cNvPr id="2363" name="Option Button 315" hidden="1">
              <a:extLst>
                <a:ext uri="{63B3BB69-23CF-44E3-9099-C40C66FF867C}">
                  <a14:compatExt spid="_x0000_s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384</xdr:row>
          <xdr:rowOff>57150</xdr:rowOff>
        </xdr:from>
        <xdr:to>
          <xdr:col>2</xdr:col>
          <xdr:colOff>438150</xdr:colOff>
          <xdr:row>390</xdr:row>
          <xdr:rowOff>0</xdr:rowOff>
        </xdr:to>
        <xdr:sp macro="" textlink="">
          <xdr:nvSpPr>
            <xdr:cNvPr id="2364" name="Group Box 316" hidden="1">
              <a:extLst>
                <a:ext uri="{63B3BB69-23CF-44E3-9099-C40C66FF867C}">
                  <a14:compatExt spid="_x0000_s23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387</xdr:row>
          <xdr:rowOff>209550</xdr:rowOff>
        </xdr:from>
        <xdr:to>
          <xdr:col>2</xdr:col>
          <xdr:colOff>371475</xdr:colOff>
          <xdr:row>388</xdr:row>
          <xdr:rowOff>219075</xdr:rowOff>
        </xdr:to>
        <xdr:sp macro="" textlink="">
          <xdr:nvSpPr>
            <xdr:cNvPr id="2366" name="Option Button 318" hidden="1">
              <a:extLst>
                <a:ext uri="{63B3BB69-23CF-44E3-9099-C40C66FF867C}">
                  <a14:compatExt spid="_x0000_s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388</xdr:row>
          <xdr:rowOff>209550</xdr:rowOff>
        </xdr:from>
        <xdr:to>
          <xdr:col>2</xdr:col>
          <xdr:colOff>371475</xdr:colOff>
          <xdr:row>389</xdr:row>
          <xdr:rowOff>219075</xdr:rowOff>
        </xdr:to>
        <xdr:sp macro="" textlink="">
          <xdr:nvSpPr>
            <xdr:cNvPr id="2371" name="Option Button 323" hidden="1">
              <a:extLst>
                <a:ext uri="{63B3BB69-23CF-44E3-9099-C40C66FF867C}">
                  <a14:compatExt spid="_x0000_s2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395</xdr:row>
          <xdr:rowOff>0</xdr:rowOff>
        </xdr:from>
        <xdr:to>
          <xdr:col>2</xdr:col>
          <xdr:colOff>381000</xdr:colOff>
          <xdr:row>396</xdr:row>
          <xdr:rowOff>0</xdr:rowOff>
        </xdr:to>
        <xdr:sp macro="" textlink="">
          <xdr:nvSpPr>
            <xdr:cNvPr id="2372" name="Check Box 324" hidden="1">
              <a:extLst>
                <a:ext uri="{63B3BB69-23CF-44E3-9099-C40C66FF867C}">
                  <a14:compatExt spid="_x0000_s2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396</xdr:row>
          <xdr:rowOff>0</xdr:rowOff>
        </xdr:from>
        <xdr:to>
          <xdr:col>2</xdr:col>
          <xdr:colOff>381000</xdr:colOff>
          <xdr:row>396</xdr:row>
          <xdr:rowOff>219075</xdr:rowOff>
        </xdr:to>
        <xdr:sp macro="" textlink="">
          <xdr:nvSpPr>
            <xdr:cNvPr id="2385" name="Check Box 337" hidden="1">
              <a:extLst>
                <a:ext uri="{63B3BB69-23CF-44E3-9099-C40C66FF867C}">
                  <a14:compatExt spid="_x0000_s2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397</xdr:row>
          <xdr:rowOff>0</xdr:rowOff>
        </xdr:from>
        <xdr:to>
          <xdr:col>2</xdr:col>
          <xdr:colOff>381000</xdr:colOff>
          <xdr:row>397</xdr:row>
          <xdr:rowOff>219075</xdr:rowOff>
        </xdr:to>
        <xdr:sp macro="" textlink="">
          <xdr:nvSpPr>
            <xdr:cNvPr id="2386" name="Check Box 338" hidden="1">
              <a:extLst>
                <a:ext uri="{63B3BB69-23CF-44E3-9099-C40C66FF867C}">
                  <a14:compatExt spid="_x0000_s2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398</xdr:row>
          <xdr:rowOff>0</xdr:rowOff>
        </xdr:from>
        <xdr:to>
          <xdr:col>2</xdr:col>
          <xdr:colOff>381000</xdr:colOff>
          <xdr:row>398</xdr:row>
          <xdr:rowOff>219075</xdr:rowOff>
        </xdr:to>
        <xdr:sp macro="" textlink="">
          <xdr:nvSpPr>
            <xdr:cNvPr id="2387" name="Check Box 339" hidden="1">
              <a:extLst>
                <a:ext uri="{63B3BB69-23CF-44E3-9099-C40C66FF867C}">
                  <a14:compatExt spid="_x0000_s2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399</xdr:row>
          <xdr:rowOff>0</xdr:rowOff>
        </xdr:from>
        <xdr:to>
          <xdr:col>2</xdr:col>
          <xdr:colOff>381000</xdr:colOff>
          <xdr:row>399</xdr:row>
          <xdr:rowOff>219075</xdr:rowOff>
        </xdr:to>
        <xdr:sp macro="" textlink="">
          <xdr:nvSpPr>
            <xdr:cNvPr id="2388" name="Check Box 340" hidden="1">
              <a:extLst>
                <a:ext uri="{63B3BB69-23CF-44E3-9099-C40C66FF867C}">
                  <a14:compatExt spid="_x0000_s2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400</xdr:row>
          <xdr:rowOff>0</xdr:rowOff>
        </xdr:from>
        <xdr:to>
          <xdr:col>2</xdr:col>
          <xdr:colOff>381000</xdr:colOff>
          <xdr:row>400</xdr:row>
          <xdr:rowOff>219075</xdr:rowOff>
        </xdr:to>
        <xdr:sp macro="" textlink="">
          <xdr:nvSpPr>
            <xdr:cNvPr id="2389" name="Check Box 341" hidden="1">
              <a:extLst>
                <a:ext uri="{63B3BB69-23CF-44E3-9099-C40C66FF867C}">
                  <a14:compatExt spid="_x0000_s2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411</xdr:row>
          <xdr:rowOff>76200</xdr:rowOff>
        </xdr:from>
        <xdr:to>
          <xdr:col>2</xdr:col>
          <xdr:colOff>371475</xdr:colOff>
          <xdr:row>413</xdr:row>
          <xdr:rowOff>9525</xdr:rowOff>
        </xdr:to>
        <xdr:sp macro="" textlink="">
          <xdr:nvSpPr>
            <xdr:cNvPr id="2411" name="Option Button 363" hidden="1">
              <a:extLst>
                <a:ext uri="{63B3BB69-23CF-44E3-9099-C40C66FF867C}">
                  <a14:compatExt spid="_x0000_s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412</xdr:row>
          <xdr:rowOff>228600</xdr:rowOff>
        </xdr:from>
        <xdr:to>
          <xdr:col>2</xdr:col>
          <xdr:colOff>381000</xdr:colOff>
          <xdr:row>413</xdr:row>
          <xdr:rowOff>219075</xdr:rowOff>
        </xdr:to>
        <xdr:sp macro="" textlink="">
          <xdr:nvSpPr>
            <xdr:cNvPr id="2412" name="Option Button 364" hidden="1">
              <a:extLst>
                <a:ext uri="{63B3BB69-23CF-44E3-9099-C40C66FF867C}">
                  <a14:compatExt spid="_x0000_s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413</xdr:row>
          <xdr:rowOff>209550</xdr:rowOff>
        </xdr:from>
        <xdr:to>
          <xdr:col>2</xdr:col>
          <xdr:colOff>371475</xdr:colOff>
          <xdr:row>414</xdr:row>
          <xdr:rowOff>219075</xdr:rowOff>
        </xdr:to>
        <xdr:sp macro="" textlink="">
          <xdr:nvSpPr>
            <xdr:cNvPr id="2413" name="Option Button 365" hidden="1">
              <a:extLst>
                <a:ext uri="{63B3BB69-23CF-44E3-9099-C40C66FF867C}">
                  <a14:compatExt spid="_x0000_s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426</xdr:row>
          <xdr:rowOff>0</xdr:rowOff>
        </xdr:from>
        <xdr:to>
          <xdr:col>2</xdr:col>
          <xdr:colOff>381000</xdr:colOff>
          <xdr:row>427</xdr:row>
          <xdr:rowOff>0</xdr:rowOff>
        </xdr:to>
        <xdr:sp macro="" textlink="">
          <xdr:nvSpPr>
            <xdr:cNvPr id="2416" name="Check Box 368" hidden="1">
              <a:extLst>
                <a:ext uri="{63B3BB69-23CF-44E3-9099-C40C66FF867C}">
                  <a14:compatExt spid="_x0000_s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428</xdr:row>
          <xdr:rowOff>0</xdr:rowOff>
        </xdr:from>
        <xdr:to>
          <xdr:col>2</xdr:col>
          <xdr:colOff>381000</xdr:colOff>
          <xdr:row>429</xdr:row>
          <xdr:rowOff>0</xdr:rowOff>
        </xdr:to>
        <xdr:sp macro="" textlink="">
          <xdr:nvSpPr>
            <xdr:cNvPr id="2417" name="Check Box 369" hidden="1">
              <a:extLst>
                <a:ext uri="{63B3BB69-23CF-44E3-9099-C40C66FF867C}">
                  <a14:compatExt spid="_x0000_s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430</xdr:row>
          <xdr:rowOff>0</xdr:rowOff>
        </xdr:from>
        <xdr:to>
          <xdr:col>2</xdr:col>
          <xdr:colOff>381000</xdr:colOff>
          <xdr:row>431</xdr:row>
          <xdr:rowOff>0</xdr:rowOff>
        </xdr:to>
        <xdr:sp macro="" textlink="">
          <xdr:nvSpPr>
            <xdr:cNvPr id="2418" name="Check Box 370" hidden="1">
              <a:extLst>
                <a:ext uri="{63B3BB69-23CF-44E3-9099-C40C66FF867C}">
                  <a14:compatExt spid="_x0000_s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437</xdr:row>
          <xdr:rowOff>0</xdr:rowOff>
        </xdr:from>
        <xdr:to>
          <xdr:col>2</xdr:col>
          <xdr:colOff>381000</xdr:colOff>
          <xdr:row>438</xdr:row>
          <xdr:rowOff>0</xdr:rowOff>
        </xdr:to>
        <xdr:sp macro="" textlink="">
          <xdr:nvSpPr>
            <xdr:cNvPr id="2419" name="Check Box 371" hidden="1">
              <a:extLst>
                <a:ext uri="{63B3BB69-23CF-44E3-9099-C40C66FF867C}">
                  <a14:compatExt spid="_x0000_s2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438</xdr:row>
          <xdr:rowOff>0</xdr:rowOff>
        </xdr:from>
        <xdr:to>
          <xdr:col>2</xdr:col>
          <xdr:colOff>381000</xdr:colOff>
          <xdr:row>438</xdr:row>
          <xdr:rowOff>219075</xdr:rowOff>
        </xdr:to>
        <xdr:sp macro="" textlink="">
          <xdr:nvSpPr>
            <xdr:cNvPr id="2425" name="Check Box 377" hidden="1">
              <a:extLst>
                <a:ext uri="{63B3BB69-23CF-44E3-9099-C40C66FF867C}">
                  <a14:compatExt spid="_x0000_s2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441</xdr:row>
          <xdr:rowOff>0</xdr:rowOff>
        </xdr:from>
        <xdr:to>
          <xdr:col>2</xdr:col>
          <xdr:colOff>381000</xdr:colOff>
          <xdr:row>441</xdr:row>
          <xdr:rowOff>219075</xdr:rowOff>
        </xdr:to>
        <xdr:sp macro="" textlink="">
          <xdr:nvSpPr>
            <xdr:cNvPr id="2428" name="Check Box 380" hidden="1">
              <a:extLst>
                <a:ext uri="{63B3BB69-23CF-44E3-9099-C40C66FF867C}">
                  <a14:compatExt spid="_x0000_s2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442</xdr:row>
          <xdr:rowOff>0</xdr:rowOff>
        </xdr:from>
        <xdr:to>
          <xdr:col>2</xdr:col>
          <xdr:colOff>381000</xdr:colOff>
          <xdr:row>442</xdr:row>
          <xdr:rowOff>219075</xdr:rowOff>
        </xdr:to>
        <xdr:sp macro="" textlink="">
          <xdr:nvSpPr>
            <xdr:cNvPr id="2429" name="Check Box 381" hidden="1">
              <a:extLst>
                <a:ext uri="{63B3BB69-23CF-44E3-9099-C40C66FF867C}">
                  <a14:compatExt spid="_x0000_s2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440</xdr:row>
          <xdr:rowOff>0</xdr:rowOff>
        </xdr:from>
        <xdr:to>
          <xdr:col>2</xdr:col>
          <xdr:colOff>381000</xdr:colOff>
          <xdr:row>440</xdr:row>
          <xdr:rowOff>219075</xdr:rowOff>
        </xdr:to>
        <xdr:sp macro="" textlink="">
          <xdr:nvSpPr>
            <xdr:cNvPr id="2432" name="Check Box 384" hidden="1">
              <a:extLst>
                <a:ext uri="{63B3BB69-23CF-44E3-9099-C40C66FF867C}">
                  <a14:compatExt spid="_x0000_s2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439</xdr:row>
          <xdr:rowOff>0</xdr:rowOff>
        </xdr:from>
        <xdr:to>
          <xdr:col>2</xdr:col>
          <xdr:colOff>381000</xdr:colOff>
          <xdr:row>439</xdr:row>
          <xdr:rowOff>219075</xdr:rowOff>
        </xdr:to>
        <xdr:sp macro="" textlink="">
          <xdr:nvSpPr>
            <xdr:cNvPr id="2433" name="Check Box 385" hidden="1">
              <a:extLst>
                <a:ext uri="{63B3BB69-23CF-44E3-9099-C40C66FF867C}">
                  <a14:compatExt spid="_x0000_s2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450</xdr:row>
          <xdr:rowOff>76200</xdr:rowOff>
        </xdr:from>
        <xdr:to>
          <xdr:col>2</xdr:col>
          <xdr:colOff>371475</xdr:colOff>
          <xdr:row>452</xdr:row>
          <xdr:rowOff>9525</xdr:rowOff>
        </xdr:to>
        <xdr:sp macro="" textlink="">
          <xdr:nvSpPr>
            <xdr:cNvPr id="2437" name="Option Button 389" hidden="1">
              <a:extLst>
                <a:ext uri="{63B3BB69-23CF-44E3-9099-C40C66FF867C}">
                  <a14:compatExt spid="_x0000_s2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451</xdr:row>
          <xdr:rowOff>228600</xdr:rowOff>
        </xdr:from>
        <xdr:to>
          <xdr:col>2</xdr:col>
          <xdr:colOff>381000</xdr:colOff>
          <xdr:row>453</xdr:row>
          <xdr:rowOff>9525</xdr:rowOff>
        </xdr:to>
        <xdr:sp macro="" textlink="">
          <xdr:nvSpPr>
            <xdr:cNvPr id="2438" name="Option Button 390" hidden="1">
              <a:extLst>
                <a:ext uri="{63B3BB69-23CF-44E3-9099-C40C66FF867C}">
                  <a14:compatExt spid="_x0000_s2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452</xdr:row>
          <xdr:rowOff>209550</xdr:rowOff>
        </xdr:from>
        <xdr:to>
          <xdr:col>2</xdr:col>
          <xdr:colOff>371475</xdr:colOff>
          <xdr:row>454</xdr:row>
          <xdr:rowOff>9525</xdr:rowOff>
        </xdr:to>
        <xdr:sp macro="" textlink="">
          <xdr:nvSpPr>
            <xdr:cNvPr id="2439" name="Option Button 391" hidden="1">
              <a:extLst>
                <a:ext uri="{63B3BB69-23CF-44E3-9099-C40C66FF867C}">
                  <a14:compatExt spid="_x0000_s2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450</xdr:row>
          <xdr:rowOff>57150</xdr:rowOff>
        </xdr:from>
        <xdr:to>
          <xdr:col>2</xdr:col>
          <xdr:colOff>419100</xdr:colOff>
          <xdr:row>456</xdr:row>
          <xdr:rowOff>0</xdr:rowOff>
        </xdr:to>
        <xdr:sp macro="" textlink="">
          <xdr:nvSpPr>
            <xdr:cNvPr id="2440" name="Group Box 392" hidden="1">
              <a:extLst>
                <a:ext uri="{63B3BB69-23CF-44E3-9099-C40C66FF867C}">
                  <a14:compatExt spid="_x0000_s24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453</xdr:row>
          <xdr:rowOff>209550</xdr:rowOff>
        </xdr:from>
        <xdr:to>
          <xdr:col>2</xdr:col>
          <xdr:colOff>371475</xdr:colOff>
          <xdr:row>455</xdr:row>
          <xdr:rowOff>9525</xdr:rowOff>
        </xdr:to>
        <xdr:sp macro="" textlink="">
          <xdr:nvSpPr>
            <xdr:cNvPr id="2441" name="Option Button 393" hidden="1">
              <a:extLst>
                <a:ext uri="{63B3BB69-23CF-44E3-9099-C40C66FF867C}">
                  <a14:compatExt spid="_x0000_s2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454</xdr:row>
          <xdr:rowOff>209550</xdr:rowOff>
        </xdr:from>
        <xdr:to>
          <xdr:col>2</xdr:col>
          <xdr:colOff>371475</xdr:colOff>
          <xdr:row>455</xdr:row>
          <xdr:rowOff>238125</xdr:rowOff>
        </xdr:to>
        <xdr:sp macro="" textlink="">
          <xdr:nvSpPr>
            <xdr:cNvPr id="2442" name="Option Button 394" hidden="1">
              <a:extLst>
                <a:ext uri="{63B3BB69-23CF-44E3-9099-C40C66FF867C}">
                  <a14:compatExt spid="_x0000_s2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465</xdr:row>
          <xdr:rowOff>76200</xdr:rowOff>
        </xdr:from>
        <xdr:to>
          <xdr:col>5</xdr:col>
          <xdr:colOff>504825</xdr:colOff>
          <xdr:row>465</xdr:row>
          <xdr:rowOff>323850</xdr:rowOff>
        </xdr:to>
        <xdr:sp macro="" textlink="">
          <xdr:nvSpPr>
            <xdr:cNvPr id="2444" name="Option Button 396" hidden="1">
              <a:extLst>
                <a:ext uri="{63B3BB69-23CF-44E3-9099-C40C66FF867C}">
                  <a14:compatExt spid="_x0000_s2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464</xdr:row>
          <xdr:rowOff>57150</xdr:rowOff>
        </xdr:from>
        <xdr:to>
          <xdr:col>5</xdr:col>
          <xdr:colOff>504825</xdr:colOff>
          <xdr:row>464</xdr:row>
          <xdr:rowOff>304800</xdr:rowOff>
        </xdr:to>
        <xdr:sp macro="" textlink="">
          <xdr:nvSpPr>
            <xdr:cNvPr id="2451" name="Option Button 403" hidden="1">
              <a:extLst>
                <a:ext uri="{63B3BB69-23CF-44E3-9099-C40C66FF867C}">
                  <a14:compatExt spid="_x0000_s2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464</xdr:row>
          <xdr:rowOff>57150</xdr:rowOff>
        </xdr:from>
        <xdr:to>
          <xdr:col>6</xdr:col>
          <xdr:colOff>514350</xdr:colOff>
          <xdr:row>464</xdr:row>
          <xdr:rowOff>304800</xdr:rowOff>
        </xdr:to>
        <xdr:sp macro="" textlink="">
          <xdr:nvSpPr>
            <xdr:cNvPr id="2462" name="Option Button 414" hidden="1">
              <a:extLst>
                <a:ext uri="{63B3BB69-23CF-44E3-9099-C40C66FF867C}">
                  <a14:compatExt spid="_x0000_s2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464</xdr:row>
          <xdr:rowOff>57150</xdr:rowOff>
        </xdr:from>
        <xdr:to>
          <xdr:col>7</xdr:col>
          <xdr:colOff>523875</xdr:colOff>
          <xdr:row>464</xdr:row>
          <xdr:rowOff>304800</xdr:rowOff>
        </xdr:to>
        <xdr:sp macro="" textlink="">
          <xdr:nvSpPr>
            <xdr:cNvPr id="2463" name="Option Button 415" hidden="1">
              <a:extLst>
                <a:ext uri="{63B3BB69-23CF-44E3-9099-C40C66FF867C}">
                  <a14:compatExt spid="_x0000_s2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465</xdr:row>
          <xdr:rowOff>76200</xdr:rowOff>
        </xdr:from>
        <xdr:to>
          <xdr:col>6</xdr:col>
          <xdr:colOff>514350</xdr:colOff>
          <xdr:row>465</xdr:row>
          <xdr:rowOff>323850</xdr:rowOff>
        </xdr:to>
        <xdr:sp macro="" textlink="">
          <xdr:nvSpPr>
            <xdr:cNvPr id="2464" name="Option Button 416" hidden="1">
              <a:extLst>
                <a:ext uri="{63B3BB69-23CF-44E3-9099-C40C66FF867C}">
                  <a14:compatExt spid="_x0000_s2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465</xdr:row>
          <xdr:rowOff>76200</xdr:rowOff>
        </xdr:from>
        <xdr:to>
          <xdr:col>7</xdr:col>
          <xdr:colOff>523875</xdr:colOff>
          <xdr:row>465</xdr:row>
          <xdr:rowOff>323850</xdr:rowOff>
        </xdr:to>
        <xdr:sp macro="" textlink="">
          <xdr:nvSpPr>
            <xdr:cNvPr id="2465" name="Option Button 417" hidden="1">
              <a:extLst>
                <a:ext uri="{63B3BB69-23CF-44E3-9099-C40C66FF867C}">
                  <a14:compatExt spid="_x0000_s2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488</xdr:row>
          <xdr:rowOff>57150</xdr:rowOff>
        </xdr:from>
        <xdr:to>
          <xdr:col>2</xdr:col>
          <xdr:colOff>371475</xdr:colOff>
          <xdr:row>490</xdr:row>
          <xdr:rowOff>0</xdr:rowOff>
        </xdr:to>
        <xdr:sp macro="" textlink="">
          <xdr:nvSpPr>
            <xdr:cNvPr id="2489" name="Option Button 441" hidden="1">
              <a:extLst>
                <a:ext uri="{63B3BB69-23CF-44E3-9099-C40C66FF867C}">
                  <a14:compatExt spid="_x0000_s2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489</xdr:row>
          <xdr:rowOff>209550</xdr:rowOff>
        </xdr:from>
        <xdr:to>
          <xdr:col>2</xdr:col>
          <xdr:colOff>381000</xdr:colOff>
          <xdr:row>491</xdr:row>
          <xdr:rowOff>0</xdr:rowOff>
        </xdr:to>
        <xdr:sp macro="" textlink="">
          <xdr:nvSpPr>
            <xdr:cNvPr id="2490" name="Option Button 442" hidden="1">
              <a:extLst>
                <a:ext uri="{63B3BB69-23CF-44E3-9099-C40C66FF867C}">
                  <a14:compatExt spid="_x0000_s2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488</xdr:row>
          <xdr:rowOff>47625</xdr:rowOff>
        </xdr:from>
        <xdr:to>
          <xdr:col>2</xdr:col>
          <xdr:colOff>390525</xdr:colOff>
          <xdr:row>492</xdr:row>
          <xdr:rowOff>38100</xdr:rowOff>
        </xdr:to>
        <xdr:sp macro="" textlink="">
          <xdr:nvSpPr>
            <xdr:cNvPr id="2492" name="Group Box 444" hidden="1">
              <a:extLst>
                <a:ext uri="{63B3BB69-23CF-44E3-9099-C40C66FF867C}">
                  <a14:compatExt spid="_x0000_s24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490</xdr:row>
          <xdr:rowOff>219075</xdr:rowOff>
        </xdr:from>
        <xdr:to>
          <xdr:col>2</xdr:col>
          <xdr:colOff>371475</xdr:colOff>
          <xdr:row>491</xdr:row>
          <xdr:rowOff>238125</xdr:rowOff>
        </xdr:to>
        <xdr:sp macro="" textlink="">
          <xdr:nvSpPr>
            <xdr:cNvPr id="2494" name="Option Button 446" hidden="1">
              <a:extLst>
                <a:ext uri="{63B3BB69-23CF-44E3-9099-C40C66FF867C}">
                  <a14:compatExt spid="_x0000_s2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523</xdr:row>
          <xdr:rowOff>57150</xdr:rowOff>
        </xdr:from>
        <xdr:to>
          <xdr:col>2</xdr:col>
          <xdr:colOff>371475</xdr:colOff>
          <xdr:row>525</xdr:row>
          <xdr:rowOff>0</xdr:rowOff>
        </xdr:to>
        <xdr:sp macro="" textlink="">
          <xdr:nvSpPr>
            <xdr:cNvPr id="2533" name="Option Button 485" hidden="1">
              <a:extLst>
                <a:ext uri="{63B3BB69-23CF-44E3-9099-C40C66FF867C}">
                  <a14:compatExt spid="_x0000_s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524</xdr:row>
          <xdr:rowOff>209550</xdr:rowOff>
        </xdr:from>
        <xdr:to>
          <xdr:col>2</xdr:col>
          <xdr:colOff>381000</xdr:colOff>
          <xdr:row>526</xdr:row>
          <xdr:rowOff>0</xdr:rowOff>
        </xdr:to>
        <xdr:sp macro="" textlink="">
          <xdr:nvSpPr>
            <xdr:cNvPr id="2534" name="Option Button 486" hidden="1">
              <a:extLst>
                <a:ext uri="{63B3BB69-23CF-44E3-9099-C40C66FF867C}">
                  <a14:compatExt spid="_x0000_s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523</xdr:row>
          <xdr:rowOff>57150</xdr:rowOff>
        </xdr:from>
        <xdr:to>
          <xdr:col>2</xdr:col>
          <xdr:colOff>419100</xdr:colOff>
          <xdr:row>527</xdr:row>
          <xdr:rowOff>76200</xdr:rowOff>
        </xdr:to>
        <xdr:sp macro="" textlink="">
          <xdr:nvSpPr>
            <xdr:cNvPr id="2535" name="Group Box 487" hidden="1">
              <a:extLst>
                <a:ext uri="{63B3BB69-23CF-44E3-9099-C40C66FF867C}">
                  <a14:compatExt spid="_x0000_s25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525</xdr:row>
          <xdr:rowOff>209550</xdr:rowOff>
        </xdr:from>
        <xdr:to>
          <xdr:col>2</xdr:col>
          <xdr:colOff>381000</xdr:colOff>
          <xdr:row>527</xdr:row>
          <xdr:rowOff>0</xdr:rowOff>
        </xdr:to>
        <xdr:sp macro="" textlink="">
          <xdr:nvSpPr>
            <xdr:cNvPr id="2537" name="Option Button 489" hidden="1">
              <a:extLst>
                <a:ext uri="{63B3BB69-23CF-44E3-9099-C40C66FF867C}">
                  <a14:compatExt spid="_x0000_s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533</xdr:row>
          <xdr:rowOff>0</xdr:rowOff>
        </xdr:from>
        <xdr:to>
          <xdr:col>2</xdr:col>
          <xdr:colOff>381000</xdr:colOff>
          <xdr:row>534</xdr:row>
          <xdr:rowOff>0</xdr:rowOff>
        </xdr:to>
        <xdr:sp macro="" textlink="">
          <xdr:nvSpPr>
            <xdr:cNvPr id="2538" name="Check Box 490" hidden="1">
              <a:extLst>
                <a:ext uri="{63B3BB69-23CF-44E3-9099-C40C66FF867C}">
                  <a14:compatExt spid="_x0000_s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534</xdr:row>
          <xdr:rowOff>0</xdr:rowOff>
        </xdr:from>
        <xdr:to>
          <xdr:col>2</xdr:col>
          <xdr:colOff>381000</xdr:colOff>
          <xdr:row>534</xdr:row>
          <xdr:rowOff>219075</xdr:rowOff>
        </xdr:to>
        <xdr:sp macro="" textlink="">
          <xdr:nvSpPr>
            <xdr:cNvPr id="2547" name="Check Box 499" hidden="1">
              <a:extLst>
                <a:ext uri="{63B3BB69-23CF-44E3-9099-C40C66FF867C}">
                  <a14:compatExt spid="_x0000_s2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535</xdr:row>
          <xdr:rowOff>0</xdr:rowOff>
        </xdr:from>
        <xdr:to>
          <xdr:col>2</xdr:col>
          <xdr:colOff>381000</xdr:colOff>
          <xdr:row>535</xdr:row>
          <xdr:rowOff>219075</xdr:rowOff>
        </xdr:to>
        <xdr:sp macro="" textlink="">
          <xdr:nvSpPr>
            <xdr:cNvPr id="2552" name="Check Box 504" hidden="1">
              <a:extLst>
                <a:ext uri="{63B3BB69-23CF-44E3-9099-C40C66FF867C}">
                  <a14:compatExt spid="_x0000_s2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536</xdr:row>
          <xdr:rowOff>0</xdr:rowOff>
        </xdr:from>
        <xdr:to>
          <xdr:col>2</xdr:col>
          <xdr:colOff>381000</xdr:colOff>
          <xdr:row>536</xdr:row>
          <xdr:rowOff>219075</xdr:rowOff>
        </xdr:to>
        <xdr:sp macro="" textlink="">
          <xdr:nvSpPr>
            <xdr:cNvPr id="2553" name="Check Box 505" hidden="1">
              <a:extLst>
                <a:ext uri="{63B3BB69-23CF-44E3-9099-C40C66FF867C}">
                  <a14:compatExt spid="_x0000_s2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537</xdr:row>
          <xdr:rowOff>0</xdr:rowOff>
        </xdr:from>
        <xdr:to>
          <xdr:col>2</xdr:col>
          <xdr:colOff>381000</xdr:colOff>
          <xdr:row>537</xdr:row>
          <xdr:rowOff>219075</xdr:rowOff>
        </xdr:to>
        <xdr:sp macro="" textlink="">
          <xdr:nvSpPr>
            <xdr:cNvPr id="2554" name="Check Box 506" hidden="1">
              <a:extLst>
                <a:ext uri="{63B3BB69-23CF-44E3-9099-C40C66FF867C}">
                  <a14:compatExt spid="_x0000_s2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538</xdr:row>
          <xdr:rowOff>0</xdr:rowOff>
        </xdr:from>
        <xdr:to>
          <xdr:col>2</xdr:col>
          <xdr:colOff>381000</xdr:colOff>
          <xdr:row>538</xdr:row>
          <xdr:rowOff>219075</xdr:rowOff>
        </xdr:to>
        <xdr:sp macro="" textlink="">
          <xdr:nvSpPr>
            <xdr:cNvPr id="2555" name="Check Box 507" hidden="1">
              <a:extLst>
                <a:ext uri="{63B3BB69-23CF-44E3-9099-C40C66FF867C}">
                  <a14:compatExt spid="_x0000_s2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310</xdr:row>
          <xdr:rowOff>47625</xdr:rowOff>
        </xdr:from>
        <xdr:to>
          <xdr:col>7</xdr:col>
          <xdr:colOff>504825</xdr:colOff>
          <xdr:row>310</xdr:row>
          <xdr:rowOff>276225</xdr:rowOff>
        </xdr:to>
        <xdr:sp macro="" textlink="">
          <xdr:nvSpPr>
            <xdr:cNvPr id="2620" name="Option Button 572" hidden="1">
              <a:extLst>
                <a:ext uri="{63B3BB69-23CF-44E3-9099-C40C66FF867C}">
                  <a14:compatExt spid="_x0000_s2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310</xdr:row>
          <xdr:rowOff>47625</xdr:rowOff>
        </xdr:from>
        <xdr:to>
          <xdr:col>8</xdr:col>
          <xdr:colOff>514350</xdr:colOff>
          <xdr:row>310</xdr:row>
          <xdr:rowOff>276225</xdr:rowOff>
        </xdr:to>
        <xdr:sp macro="" textlink="">
          <xdr:nvSpPr>
            <xdr:cNvPr id="2621" name="Option Button 573" hidden="1">
              <a:extLst>
                <a:ext uri="{63B3BB69-23CF-44E3-9099-C40C66FF867C}">
                  <a14:compatExt spid="_x0000_s2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310</xdr:row>
          <xdr:rowOff>47625</xdr:rowOff>
        </xdr:from>
        <xdr:to>
          <xdr:col>9</xdr:col>
          <xdr:colOff>504825</xdr:colOff>
          <xdr:row>310</xdr:row>
          <xdr:rowOff>276225</xdr:rowOff>
        </xdr:to>
        <xdr:sp macro="" textlink="">
          <xdr:nvSpPr>
            <xdr:cNvPr id="2622" name="Option Button 574" hidden="1">
              <a:extLst>
                <a:ext uri="{63B3BB69-23CF-44E3-9099-C40C66FF867C}">
                  <a14:compatExt spid="_x0000_s2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310</xdr:row>
          <xdr:rowOff>47625</xdr:rowOff>
        </xdr:from>
        <xdr:to>
          <xdr:col>10</xdr:col>
          <xdr:colOff>485775</xdr:colOff>
          <xdr:row>310</xdr:row>
          <xdr:rowOff>276225</xdr:rowOff>
        </xdr:to>
        <xdr:sp macro="" textlink="">
          <xdr:nvSpPr>
            <xdr:cNvPr id="2623" name="Option Button 575" hidden="1">
              <a:extLst>
                <a:ext uri="{63B3BB69-23CF-44E3-9099-C40C66FF867C}">
                  <a14:compatExt spid="_x0000_s2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311</xdr:row>
          <xdr:rowOff>57150</xdr:rowOff>
        </xdr:from>
        <xdr:to>
          <xdr:col>7</xdr:col>
          <xdr:colOff>504825</xdr:colOff>
          <xdr:row>311</xdr:row>
          <xdr:rowOff>285750</xdr:rowOff>
        </xdr:to>
        <xdr:sp macro="" textlink="">
          <xdr:nvSpPr>
            <xdr:cNvPr id="2628" name="Option Button 580" hidden="1">
              <a:extLst>
                <a:ext uri="{63B3BB69-23CF-44E3-9099-C40C66FF867C}">
                  <a14:compatExt spid="_x0000_s2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311</xdr:row>
          <xdr:rowOff>57150</xdr:rowOff>
        </xdr:from>
        <xdr:to>
          <xdr:col>8</xdr:col>
          <xdr:colOff>514350</xdr:colOff>
          <xdr:row>311</xdr:row>
          <xdr:rowOff>285750</xdr:rowOff>
        </xdr:to>
        <xdr:sp macro="" textlink="">
          <xdr:nvSpPr>
            <xdr:cNvPr id="2629" name="Option Button 581" hidden="1">
              <a:extLst>
                <a:ext uri="{63B3BB69-23CF-44E3-9099-C40C66FF867C}">
                  <a14:compatExt spid="_x0000_s2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311</xdr:row>
          <xdr:rowOff>57150</xdr:rowOff>
        </xdr:from>
        <xdr:to>
          <xdr:col>9</xdr:col>
          <xdr:colOff>504825</xdr:colOff>
          <xdr:row>311</xdr:row>
          <xdr:rowOff>285750</xdr:rowOff>
        </xdr:to>
        <xdr:sp macro="" textlink="">
          <xdr:nvSpPr>
            <xdr:cNvPr id="2630" name="Option Button 582" hidden="1">
              <a:extLst>
                <a:ext uri="{63B3BB69-23CF-44E3-9099-C40C66FF867C}">
                  <a14:compatExt spid="_x0000_s2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311</xdr:row>
          <xdr:rowOff>57150</xdr:rowOff>
        </xdr:from>
        <xdr:to>
          <xdr:col>10</xdr:col>
          <xdr:colOff>485775</xdr:colOff>
          <xdr:row>311</xdr:row>
          <xdr:rowOff>285750</xdr:rowOff>
        </xdr:to>
        <xdr:sp macro="" textlink="">
          <xdr:nvSpPr>
            <xdr:cNvPr id="2631" name="Option Button 583" hidden="1">
              <a:extLst>
                <a:ext uri="{63B3BB69-23CF-44E3-9099-C40C66FF867C}">
                  <a14:compatExt spid="_x0000_s2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312</xdr:row>
          <xdr:rowOff>57150</xdr:rowOff>
        </xdr:from>
        <xdr:to>
          <xdr:col>7</xdr:col>
          <xdr:colOff>504825</xdr:colOff>
          <xdr:row>312</xdr:row>
          <xdr:rowOff>304800</xdr:rowOff>
        </xdr:to>
        <xdr:sp macro="" textlink="">
          <xdr:nvSpPr>
            <xdr:cNvPr id="2636" name="Option Button 588" hidden="1">
              <a:extLst>
                <a:ext uri="{63B3BB69-23CF-44E3-9099-C40C66FF867C}">
                  <a14:compatExt spid="_x0000_s2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312</xdr:row>
          <xdr:rowOff>57150</xdr:rowOff>
        </xdr:from>
        <xdr:to>
          <xdr:col>8</xdr:col>
          <xdr:colOff>514350</xdr:colOff>
          <xdr:row>312</xdr:row>
          <xdr:rowOff>304800</xdr:rowOff>
        </xdr:to>
        <xdr:sp macro="" textlink="">
          <xdr:nvSpPr>
            <xdr:cNvPr id="2637" name="Option Button 589" hidden="1">
              <a:extLst>
                <a:ext uri="{63B3BB69-23CF-44E3-9099-C40C66FF867C}">
                  <a14:compatExt spid="_x0000_s2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312</xdr:row>
          <xdr:rowOff>57150</xdr:rowOff>
        </xdr:from>
        <xdr:to>
          <xdr:col>9</xdr:col>
          <xdr:colOff>504825</xdr:colOff>
          <xdr:row>312</xdr:row>
          <xdr:rowOff>304800</xdr:rowOff>
        </xdr:to>
        <xdr:sp macro="" textlink="">
          <xdr:nvSpPr>
            <xdr:cNvPr id="2638" name="Option Button 590" hidden="1">
              <a:extLst>
                <a:ext uri="{63B3BB69-23CF-44E3-9099-C40C66FF867C}">
                  <a14:compatExt spid="_x0000_s2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312</xdr:row>
          <xdr:rowOff>57150</xdr:rowOff>
        </xdr:from>
        <xdr:to>
          <xdr:col>10</xdr:col>
          <xdr:colOff>485775</xdr:colOff>
          <xdr:row>312</xdr:row>
          <xdr:rowOff>304800</xdr:rowOff>
        </xdr:to>
        <xdr:sp macro="" textlink="">
          <xdr:nvSpPr>
            <xdr:cNvPr id="2639" name="Option Button 591" hidden="1">
              <a:extLst>
                <a:ext uri="{63B3BB69-23CF-44E3-9099-C40C66FF867C}">
                  <a14:compatExt spid="_x0000_s2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313</xdr:row>
          <xdr:rowOff>57150</xdr:rowOff>
        </xdr:from>
        <xdr:to>
          <xdr:col>7</xdr:col>
          <xdr:colOff>504825</xdr:colOff>
          <xdr:row>313</xdr:row>
          <xdr:rowOff>304800</xdr:rowOff>
        </xdr:to>
        <xdr:sp macro="" textlink="">
          <xdr:nvSpPr>
            <xdr:cNvPr id="2644" name="Option Button 596" hidden="1">
              <a:extLst>
                <a:ext uri="{63B3BB69-23CF-44E3-9099-C40C66FF867C}">
                  <a14:compatExt spid="_x0000_s2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313</xdr:row>
          <xdr:rowOff>57150</xdr:rowOff>
        </xdr:from>
        <xdr:to>
          <xdr:col>8</xdr:col>
          <xdr:colOff>514350</xdr:colOff>
          <xdr:row>313</xdr:row>
          <xdr:rowOff>304800</xdr:rowOff>
        </xdr:to>
        <xdr:sp macro="" textlink="">
          <xdr:nvSpPr>
            <xdr:cNvPr id="2645" name="Option Button 597" hidden="1">
              <a:extLst>
                <a:ext uri="{63B3BB69-23CF-44E3-9099-C40C66FF867C}">
                  <a14:compatExt spid="_x0000_s2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313</xdr:row>
          <xdr:rowOff>57150</xdr:rowOff>
        </xdr:from>
        <xdr:to>
          <xdr:col>9</xdr:col>
          <xdr:colOff>504825</xdr:colOff>
          <xdr:row>313</xdr:row>
          <xdr:rowOff>304800</xdr:rowOff>
        </xdr:to>
        <xdr:sp macro="" textlink="">
          <xdr:nvSpPr>
            <xdr:cNvPr id="2646" name="Option Button 598" hidden="1">
              <a:extLst>
                <a:ext uri="{63B3BB69-23CF-44E3-9099-C40C66FF867C}">
                  <a14:compatExt spid="_x0000_s2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313</xdr:row>
          <xdr:rowOff>57150</xdr:rowOff>
        </xdr:from>
        <xdr:to>
          <xdr:col>10</xdr:col>
          <xdr:colOff>485775</xdr:colOff>
          <xdr:row>313</xdr:row>
          <xdr:rowOff>304800</xdr:rowOff>
        </xdr:to>
        <xdr:sp macro="" textlink="">
          <xdr:nvSpPr>
            <xdr:cNvPr id="2647" name="Option Button 599" hidden="1">
              <a:extLst>
                <a:ext uri="{63B3BB69-23CF-44E3-9099-C40C66FF867C}">
                  <a14:compatExt spid="_x0000_s2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315</xdr:row>
          <xdr:rowOff>47625</xdr:rowOff>
        </xdr:from>
        <xdr:to>
          <xdr:col>7</xdr:col>
          <xdr:colOff>504825</xdr:colOff>
          <xdr:row>315</xdr:row>
          <xdr:rowOff>400050</xdr:rowOff>
        </xdr:to>
        <xdr:sp macro="" textlink="">
          <xdr:nvSpPr>
            <xdr:cNvPr id="2660" name="Option Button 612" hidden="1">
              <a:extLst>
                <a:ext uri="{63B3BB69-23CF-44E3-9099-C40C66FF867C}">
                  <a14:compatExt spid="_x0000_s2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315</xdr:row>
          <xdr:rowOff>47625</xdr:rowOff>
        </xdr:from>
        <xdr:to>
          <xdr:col>8</xdr:col>
          <xdr:colOff>514350</xdr:colOff>
          <xdr:row>315</xdr:row>
          <xdr:rowOff>400050</xdr:rowOff>
        </xdr:to>
        <xdr:sp macro="" textlink="">
          <xdr:nvSpPr>
            <xdr:cNvPr id="2661" name="Option Button 613" hidden="1">
              <a:extLst>
                <a:ext uri="{63B3BB69-23CF-44E3-9099-C40C66FF867C}">
                  <a14:compatExt spid="_x0000_s2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315</xdr:row>
          <xdr:rowOff>47625</xdr:rowOff>
        </xdr:from>
        <xdr:to>
          <xdr:col>9</xdr:col>
          <xdr:colOff>504825</xdr:colOff>
          <xdr:row>315</xdr:row>
          <xdr:rowOff>400050</xdr:rowOff>
        </xdr:to>
        <xdr:sp macro="" textlink="">
          <xdr:nvSpPr>
            <xdr:cNvPr id="2662" name="Option Button 614" hidden="1">
              <a:extLst>
                <a:ext uri="{63B3BB69-23CF-44E3-9099-C40C66FF867C}">
                  <a14:compatExt spid="_x0000_s2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315</xdr:row>
          <xdr:rowOff>47625</xdr:rowOff>
        </xdr:from>
        <xdr:to>
          <xdr:col>10</xdr:col>
          <xdr:colOff>485775</xdr:colOff>
          <xdr:row>315</xdr:row>
          <xdr:rowOff>400050</xdr:rowOff>
        </xdr:to>
        <xdr:sp macro="" textlink="">
          <xdr:nvSpPr>
            <xdr:cNvPr id="2663" name="Option Button 615" hidden="1">
              <a:extLst>
                <a:ext uri="{63B3BB69-23CF-44E3-9099-C40C66FF867C}">
                  <a14:compatExt spid="_x0000_s2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309</xdr:row>
          <xdr:rowOff>590550</xdr:rowOff>
        </xdr:from>
        <xdr:to>
          <xdr:col>15</xdr:col>
          <xdr:colOff>76200</xdr:colOff>
          <xdr:row>311</xdr:row>
          <xdr:rowOff>0</xdr:rowOff>
        </xdr:to>
        <xdr:sp macro="" textlink="">
          <xdr:nvSpPr>
            <xdr:cNvPr id="2670" name="Group Box 622" hidden="1">
              <a:extLst>
                <a:ext uri="{63B3BB69-23CF-44E3-9099-C40C66FF867C}">
                  <a14:compatExt spid="_x0000_s26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311</xdr:row>
          <xdr:rowOff>28575</xdr:rowOff>
        </xdr:from>
        <xdr:to>
          <xdr:col>16</xdr:col>
          <xdr:colOff>104775</xdr:colOff>
          <xdr:row>312</xdr:row>
          <xdr:rowOff>47625</xdr:rowOff>
        </xdr:to>
        <xdr:sp macro="" textlink="">
          <xdr:nvSpPr>
            <xdr:cNvPr id="2671" name="Group Box 623" hidden="1">
              <a:extLst>
                <a:ext uri="{63B3BB69-23CF-44E3-9099-C40C66FF867C}">
                  <a14:compatExt spid="_x0000_s26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312</xdr:row>
          <xdr:rowOff>28575</xdr:rowOff>
        </xdr:from>
        <xdr:to>
          <xdr:col>15</xdr:col>
          <xdr:colOff>57150</xdr:colOff>
          <xdr:row>313</xdr:row>
          <xdr:rowOff>0</xdr:rowOff>
        </xdr:to>
        <xdr:sp macro="" textlink="">
          <xdr:nvSpPr>
            <xdr:cNvPr id="2672" name="Group Box 624" hidden="1">
              <a:extLst>
                <a:ext uri="{63B3BB69-23CF-44E3-9099-C40C66FF867C}">
                  <a14:compatExt spid="_x0000_s26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312</xdr:row>
          <xdr:rowOff>295275</xdr:rowOff>
        </xdr:from>
        <xdr:to>
          <xdr:col>15</xdr:col>
          <xdr:colOff>9525</xdr:colOff>
          <xdr:row>314</xdr:row>
          <xdr:rowOff>9525</xdr:rowOff>
        </xdr:to>
        <xdr:sp macro="" textlink="">
          <xdr:nvSpPr>
            <xdr:cNvPr id="2673" name="Group Box 625" hidden="1">
              <a:extLst>
                <a:ext uri="{63B3BB69-23CF-44E3-9099-C40C66FF867C}">
                  <a14:compatExt spid="_x0000_s26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314</xdr:row>
          <xdr:rowOff>276225</xdr:rowOff>
        </xdr:from>
        <xdr:to>
          <xdr:col>14</xdr:col>
          <xdr:colOff>200025</xdr:colOff>
          <xdr:row>316</xdr:row>
          <xdr:rowOff>0</xdr:rowOff>
        </xdr:to>
        <xdr:sp macro="" textlink="">
          <xdr:nvSpPr>
            <xdr:cNvPr id="2675" name="Group Box 627" hidden="1">
              <a:extLst>
                <a:ext uri="{63B3BB69-23CF-44E3-9099-C40C66FF867C}">
                  <a14:compatExt spid="_x0000_s26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314</xdr:row>
          <xdr:rowOff>38100</xdr:rowOff>
        </xdr:from>
        <xdr:to>
          <xdr:col>7</xdr:col>
          <xdr:colOff>504825</xdr:colOff>
          <xdr:row>314</xdr:row>
          <xdr:rowOff>285750</xdr:rowOff>
        </xdr:to>
        <xdr:sp macro="" textlink="">
          <xdr:nvSpPr>
            <xdr:cNvPr id="2678" name="Option Button 630" hidden="1">
              <a:extLst>
                <a:ext uri="{63B3BB69-23CF-44E3-9099-C40C66FF867C}">
                  <a14:compatExt spid="_x0000_s2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314</xdr:row>
          <xdr:rowOff>38100</xdr:rowOff>
        </xdr:from>
        <xdr:to>
          <xdr:col>8</xdr:col>
          <xdr:colOff>504825</xdr:colOff>
          <xdr:row>314</xdr:row>
          <xdr:rowOff>285750</xdr:rowOff>
        </xdr:to>
        <xdr:sp macro="" textlink="">
          <xdr:nvSpPr>
            <xdr:cNvPr id="2679" name="Option Button 631" hidden="1">
              <a:extLst>
                <a:ext uri="{63B3BB69-23CF-44E3-9099-C40C66FF867C}">
                  <a14:compatExt spid="_x0000_s2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314</xdr:row>
          <xdr:rowOff>38100</xdr:rowOff>
        </xdr:from>
        <xdr:to>
          <xdr:col>9</xdr:col>
          <xdr:colOff>504825</xdr:colOff>
          <xdr:row>314</xdr:row>
          <xdr:rowOff>285750</xdr:rowOff>
        </xdr:to>
        <xdr:sp macro="" textlink="">
          <xdr:nvSpPr>
            <xdr:cNvPr id="2680" name="Option Button 632" hidden="1">
              <a:extLst>
                <a:ext uri="{63B3BB69-23CF-44E3-9099-C40C66FF867C}">
                  <a14:compatExt spid="_x0000_s2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314</xdr:row>
          <xdr:rowOff>38100</xdr:rowOff>
        </xdr:from>
        <xdr:to>
          <xdr:col>10</xdr:col>
          <xdr:colOff>495300</xdr:colOff>
          <xdr:row>314</xdr:row>
          <xdr:rowOff>285750</xdr:rowOff>
        </xdr:to>
        <xdr:sp macro="" textlink="">
          <xdr:nvSpPr>
            <xdr:cNvPr id="2681" name="Option Button 633" hidden="1">
              <a:extLst>
                <a:ext uri="{63B3BB69-23CF-44E3-9099-C40C66FF867C}">
                  <a14:compatExt spid="_x0000_s2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313</xdr:row>
          <xdr:rowOff>295275</xdr:rowOff>
        </xdr:from>
        <xdr:to>
          <xdr:col>15</xdr:col>
          <xdr:colOff>66675</xdr:colOff>
          <xdr:row>314</xdr:row>
          <xdr:rowOff>295275</xdr:rowOff>
        </xdr:to>
        <xdr:sp macro="" textlink="">
          <xdr:nvSpPr>
            <xdr:cNvPr id="2686" name="Group Box 638" hidden="1">
              <a:extLst>
                <a:ext uri="{63B3BB69-23CF-44E3-9099-C40C66FF867C}">
                  <a14:compatExt spid="_x0000_s26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142</xdr:row>
          <xdr:rowOff>0</xdr:rowOff>
        </xdr:from>
        <xdr:to>
          <xdr:col>2</xdr:col>
          <xdr:colOff>457200</xdr:colOff>
          <xdr:row>150</xdr:row>
          <xdr:rowOff>57150</xdr:rowOff>
        </xdr:to>
        <xdr:sp macro="" textlink="">
          <xdr:nvSpPr>
            <xdr:cNvPr id="2688" name="Group Box 640" hidden="1">
              <a:extLst>
                <a:ext uri="{63B3BB69-23CF-44E3-9099-C40C66FF867C}">
                  <a14:compatExt spid="_x0000_s26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411</xdr:row>
          <xdr:rowOff>0</xdr:rowOff>
        </xdr:from>
        <xdr:to>
          <xdr:col>2</xdr:col>
          <xdr:colOff>400050</xdr:colOff>
          <xdr:row>415</xdr:row>
          <xdr:rowOff>66675</xdr:rowOff>
        </xdr:to>
        <xdr:sp macro="" textlink="">
          <xdr:nvSpPr>
            <xdr:cNvPr id="2689" name="Group Box 641" hidden="1">
              <a:extLst>
                <a:ext uri="{63B3BB69-23CF-44E3-9099-C40C66FF867C}">
                  <a14:compatExt spid="_x0000_s26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289</xdr:row>
          <xdr:rowOff>76200</xdr:rowOff>
        </xdr:from>
        <xdr:to>
          <xdr:col>2</xdr:col>
          <xdr:colOff>371475</xdr:colOff>
          <xdr:row>291</xdr:row>
          <xdr:rowOff>9525</xdr:rowOff>
        </xdr:to>
        <xdr:sp macro="" textlink="">
          <xdr:nvSpPr>
            <xdr:cNvPr id="2696" name="Option Button 648" hidden="1">
              <a:extLst>
                <a:ext uri="{63B3BB69-23CF-44E3-9099-C40C66FF867C}">
                  <a14:compatExt spid="_x0000_s2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290</xdr:row>
          <xdr:rowOff>228600</xdr:rowOff>
        </xdr:from>
        <xdr:to>
          <xdr:col>2</xdr:col>
          <xdr:colOff>381000</xdr:colOff>
          <xdr:row>291</xdr:row>
          <xdr:rowOff>219075</xdr:rowOff>
        </xdr:to>
        <xdr:sp macro="" textlink="">
          <xdr:nvSpPr>
            <xdr:cNvPr id="2697" name="Option Button 649" hidden="1">
              <a:extLst>
                <a:ext uri="{63B3BB69-23CF-44E3-9099-C40C66FF867C}">
                  <a14:compatExt spid="_x0000_s2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289</xdr:row>
          <xdr:rowOff>19050</xdr:rowOff>
        </xdr:from>
        <xdr:to>
          <xdr:col>2</xdr:col>
          <xdr:colOff>447675</xdr:colOff>
          <xdr:row>292</xdr:row>
          <xdr:rowOff>28575</xdr:rowOff>
        </xdr:to>
        <xdr:sp macro="" textlink="">
          <xdr:nvSpPr>
            <xdr:cNvPr id="2701" name="Group Box 653" hidden="1">
              <a:extLst>
                <a:ext uri="{63B3BB69-23CF-44E3-9099-C40C66FF867C}">
                  <a14:compatExt spid="_x0000_s27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1628775</xdr:colOff>
          <xdr:row>464</xdr:row>
          <xdr:rowOff>47625</xdr:rowOff>
        </xdr:from>
        <xdr:to>
          <xdr:col>8</xdr:col>
          <xdr:colOff>9525</xdr:colOff>
          <xdr:row>465</xdr:row>
          <xdr:rowOff>66675</xdr:rowOff>
        </xdr:to>
        <xdr:sp macro="" textlink="">
          <xdr:nvSpPr>
            <xdr:cNvPr id="2703" name="Group Box 655" hidden="1">
              <a:extLst>
                <a:ext uri="{63B3BB69-23CF-44E3-9099-C40C66FF867C}">
                  <a14:compatExt spid="_x0000_s27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1657350</xdr:colOff>
          <xdr:row>464</xdr:row>
          <xdr:rowOff>381000</xdr:rowOff>
        </xdr:from>
        <xdr:to>
          <xdr:col>8</xdr:col>
          <xdr:colOff>66675</xdr:colOff>
          <xdr:row>465</xdr:row>
          <xdr:rowOff>371475</xdr:rowOff>
        </xdr:to>
        <xdr:sp macro="" textlink="">
          <xdr:nvSpPr>
            <xdr:cNvPr id="2704" name="Group Box 656" hidden="1">
              <a:extLst>
                <a:ext uri="{63B3BB69-23CF-44E3-9099-C40C66FF867C}">
                  <a14:compatExt spid="_x0000_s27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1609725</xdr:colOff>
          <xdr:row>465</xdr:row>
          <xdr:rowOff>371475</xdr:rowOff>
        </xdr:from>
        <xdr:to>
          <xdr:col>8</xdr:col>
          <xdr:colOff>47625</xdr:colOff>
          <xdr:row>467</xdr:row>
          <xdr:rowOff>9525</xdr:rowOff>
        </xdr:to>
        <xdr:sp macro="" textlink="">
          <xdr:nvSpPr>
            <xdr:cNvPr id="2705" name="Group Box 657" hidden="1">
              <a:extLst>
                <a:ext uri="{63B3BB69-23CF-44E3-9099-C40C66FF867C}">
                  <a14:compatExt spid="_x0000_s27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466</xdr:row>
          <xdr:rowOff>76200</xdr:rowOff>
        </xdr:from>
        <xdr:to>
          <xdr:col>5</xdr:col>
          <xdr:colOff>504825</xdr:colOff>
          <xdr:row>466</xdr:row>
          <xdr:rowOff>323850</xdr:rowOff>
        </xdr:to>
        <xdr:sp macro="" textlink="">
          <xdr:nvSpPr>
            <xdr:cNvPr id="2706" name="Option Button 658" hidden="1">
              <a:extLst>
                <a:ext uri="{63B3BB69-23CF-44E3-9099-C40C66FF867C}">
                  <a14:compatExt spid="_x0000_s2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466</xdr:row>
          <xdr:rowOff>76200</xdr:rowOff>
        </xdr:from>
        <xdr:to>
          <xdr:col>6</xdr:col>
          <xdr:colOff>514350</xdr:colOff>
          <xdr:row>466</xdr:row>
          <xdr:rowOff>323850</xdr:rowOff>
        </xdr:to>
        <xdr:sp macro="" textlink="">
          <xdr:nvSpPr>
            <xdr:cNvPr id="2707" name="Option Button 659" hidden="1">
              <a:extLst>
                <a:ext uri="{63B3BB69-23CF-44E3-9099-C40C66FF867C}">
                  <a14:compatExt spid="_x0000_s2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466</xdr:row>
          <xdr:rowOff>76200</xdr:rowOff>
        </xdr:from>
        <xdr:to>
          <xdr:col>7</xdr:col>
          <xdr:colOff>523875</xdr:colOff>
          <xdr:row>466</xdr:row>
          <xdr:rowOff>323850</xdr:rowOff>
        </xdr:to>
        <xdr:sp macro="" textlink="">
          <xdr:nvSpPr>
            <xdr:cNvPr id="2708" name="Option Button 660" hidden="1">
              <a:extLst>
                <a:ext uri="{63B3BB69-23CF-44E3-9099-C40C66FF867C}">
                  <a14:compatExt spid="_x0000_s2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501</xdr:row>
          <xdr:rowOff>57150</xdr:rowOff>
        </xdr:from>
        <xdr:to>
          <xdr:col>5</xdr:col>
          <xdr:colOff>504825</xdr:colOff>
          <xdr:row>501</xdr:row>
          <xdr:rowOff>304800</xdr:rowOff>
        </xdr:to>
        <xdr:sp macro="" textlink="">
          <xdr:nvSpPr>
            <xdr:cNvPr id="2721" name="Option Button 673" hidden="1">
              <a:extLst>
                <a:ext uri="{63B3BB69-23CF-44E3-9099-C40C66FF867C}">
                  <a14:compatExt spid="_x0000_s2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500</xdr:row>
          <xdr:rowOff>57150</xdr:rowOff>
        </xdr:from>
        <xdr:to>
          <xdr:col>5</xdr:col>
          <xdr:colOff>504825</xdr:colOff>
          <xdr:row>500</xdr:row>
          <xdr:rowOff>304800</xdr:rowOff>
        </xdr:to>
        <xdr:sp macro="" textlink="">
          <xdr:nvSpPr>
            <xdr:cNvPr id="2722" name="Option Button 674" hidden="1">
              <a:extLst>
                <a:ext uri="{63B3BB69-23CF-44E3-9099-C40C66FF867C}">
                  <a14:compatExt spid="_x0000_s2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500</xdr:row>
          <xdr:rowOff>57150</xdr:rowOff>
        </xdr:from>
        <xdr:to>
          <xdr:col>6</xdr:col>
          <xdr:colOff>514350</xdr:colOff>
          <xdr:row>500</xdr:row>
          <xdr:rowOff>304800</xdr:rowOff>
        </xdr:to>
        <xdr:sp macro="" textlink="">
          <xdr:nvSpPr>
            <xdr:cNvPr id="2723" name="Option Button 675" hidden="1">
              <a:extLst>
                <a:ext uri="{63B3BB69-23CF-44E3-9099-C40C66FF867C}">
                  <a14:compatExt spid="_x0000_s2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500</xdr:row>
          <xdr:rowOff>57150</xdr:rowOff>
        </xdr:from>
        <xdr:to>
          <xdr:col>7</xdr:col>
          <xdr:colOff>523875</xdr:colOff>
          <xdr:row>500</xdr:row>
          <xdr:rowOff>304800</xdr:rowOff>
        </xdr:to>
        <xdr:sp macro="" textlink="">
          <xdr:nvSpPr>
            <xdr:cNvPr id="2724" name="Option Button 676" hidden="1">
              <a:extLst>
                <a:ext uri="{63B3BB69-23CF-44E3-9099-C40C66FF867C}">
                  <a14:compatExt spid="_x0000_s2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501</xdr:row>
          <xdr:rowOff>57150</xdr:rowOff>
        </xdr:from>
        <xdr:to>
          <xdr:col>6</xdr:col>
          <xdr:colOff>514350</xdr:colOff>
          <xdr:row>501</xdr:row>
          <xdr:rowOff>304800</xdr:rowOff>
        </xdr:to>
        <xdr:sp macro="" textlink="">
          <xdr:nvSpPr>
            <xdr:cNvPr id="2725" name="Option Button 677" hidden="1">
              <a:extLst>
                <a:ext uri="{63B3BB69-23CF-44E3-9099-C40C66FF867C}">
                  <a14:compatExt spid="_x0000_s2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501</xdr:row>
          <xdr:rowOff>57150</xdr:rowOff>
        </xdr:from>
        <xdr:to>
          <xdr:col>7</xdr:col>
          <xdr:colOff>523875</xdr:colOff>
          <xdr:row>501</xdr:row>
          <xdr:rowOff>304800</xdr:rowOff>
        </xdr:to>
        <xdr:sp macro="" textlink="">
          <xdr:nvSpPr>
            <xdr:cNvPr id="2726" name="Option Button 678" hidden="1">
              <a:extLst>
                <a:ext uri="{63B3BB69-23CF-44E3-9099-C40C66FF867C}">
                  <a14:compatExt spid="_x0000_s2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502</xdr:row>
          <xdr:rowOff>57150</xdr:rowOff>
        </xdr:from>
        <xdr:to>
          <xdr:col>5</xdr:col>
          <xdr:colOff>504825</xdr:colOff>
          <xdr:row>502</xdr:row>
          <xdr:rowOff>304800</xdr:rowOff>
        </xdr:to>
        <xdr:sp macro="" textlink="">
          <xdr:nvSpPr>
            <xdr:cNvPr id="2730" name="Option Button 682" hidden="1">
              <a:extLst>
                <a:ext uri="{63B3BB69-23CF-44E3-9099-C40C66FF867C}">
                  <a14:compatExt spid="_x0000_s2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502</xdr:row>
          <xdr:rowOff>57150</xdr:rowOff>
        </xdr:from>
        <xdr:to>
          <xdr:col>6</xdr:col>
          <xdr:colOff>514350</xdr:colOff>
          <xdr:row>502</xdr:row>
          <xdr:rowOff>304800</xdr:rowOff>
        </xdr:to>
        <xdr:sp macro="" textlink="">
          <xdr:nvSpPr>
            <xdr:cNvPr id="2731" name="Option Button 683" hidden="1">
              <a:extLst>
                <a:ext uri="{63B3BB69-23CF-44E3-9099-C40C66FF867C}">
                  <a14:compatExt spid="_x0000_s2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502</xdr:row>
          <xdr:rowOff>57150</xdr:rowOff>
        </xdr:from>
        <xdr:to>
          <xdr:col>7</xdr:col>
          <xdr:colOff>523875</xdr:colOff>
          <xdr:row>502</xdr:row>
          <xdr:rowOff>304800</xdr:rowOff>
        </xdr:to>
        <xdr:sp macro="" textlink="">
          <xdr:nvSpPr>
            <xdr:cNvPr id="2732" name="Option Button 684" hidden="1">
              <a:extLst>
                <a:ext uri="{63B3BB69-23CF-44E3-9099-C40C66FF867C}">
                  <a14:compatExt spid="_x0000_s2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1714500</xdr:colOff>
          <xdr:row>499</xdr:row>
          <xdr:rowOff>685800</xdr:rowOff>
        </xdr:from>
        <xdr:to>
          <xdr:col>9</xdr:col>
          <xdr:colOff>47625</xdr:colOff>
          <xdr:row>500</xdr:row>
          <xdr:rowOff>361950</xdr:rowOff>
        </xdr:to>
        <xdr:sp macro="" textlink="">
          <xdr:nvSpPr>
            <xdr:cNvPr id="2740" name="Group Box 692" hidden="1">
              <a:extLst>
                <a:ext uri="{63B3BB69-23CF-44E3-9099-C40C66FF867C}">
                  <a14:compatExt spid="_x0000_s27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501</xdr:row>
          <xdr:rowOff>0</xdr:rowOff>
        </xdr:from>
        <xdr:to>
          <xdr:col>9</xdr:col>
          <xdr:colOff>9525</xdr:colOff>
          <xdr:row>501</xdr:row>
          <xdr:rowOff>361950</xdr:rowOff>
        </xdr:to>
        <xdr:sp macro="" textlink="">
          <xdr:nvSpPr>
            <xdr:cNvPr id="2741" name="Group Box 693" hidden="1">
              <a:extLst>
                <a:ext uri="{63B3BB69-23CF-44E3-9099-C40C66FF867C}">
                  <a14:compatExt spid="_x0000_s27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1695450</xdr:colOff>
          <xdr:row>502</xdr:row>
          <xdr:rowOff>28575</xdr:rowOff>
        </xdr:from>
        <xdr:to>
          <xdr:col>9</xdr:col>
          <xdr:colOff>95250</xdr:colOff>
          <xdr:row>502</xdr:row>
          <xdr:rowOff>361950</xdr:rowOff>
        </xdr:to>
        <xdr:sp macro="" textlink="">
          <xdr:nvSpPr>
            <xdr:cNvPr id="2744" name="Group Box 696" hidden="1">
              <a:extLst>
                <a:ext uri="{63B3BB69-23CF-44E3-9099-C40C66FF867C}">
                  <a14:compatExt spid="_x0000_s27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1647825</xdr:colOff>
          <xdr:row>503</xdr:row>
          <xdr:rowOff>0</xdr:rowOff>
        </xdr:from>
        <xdr:to>
          <xdr:col>9</xdr:col>
          <xdr:colOff>85725</xdr:colOff>
          <xdr:row>504</xdr:row>
          <xdr:rowOff>171450</xdr:rowOff>
        </xdr:to>
        <xdr:sp macro="" textlink="">
          <xdr:nvSpPr>
            <xdr:cNvPr id="2745" name="Group Box 697" hidden="1">
              <a:extLst>
                <a:ext uri="{63B3BB69-23CF-44E3-9099-C40C66FF867C}">
                  <a14:compatExt spid="_x0000_s27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310</xdr:row>
          <xdr:rowOff>47625</xdr:rowOff>
        </xdr:from>
        <xdr:to>
          <xdr:col>11</xdr:col>
          <xdr:colOff>504825</xdr:colOff>
          <xdr:row>310</xdr:row>
          <xdr:rowOff>276225</xdr:rowOff>
        </xdr:to>
        <xdr:sp macro="" textlink="">
          <xdr:nvSpPr>
            <xdr:cNvPr id="2746" name="Option Button 698" hidden="1">
              <a:extLst>
                <a:ext uri="{63B3BB69-23CF-44E3-9099-C40C66FF867C}">
                  <a14:compatExt spid="_x0000_s2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311</xdr:row>
          <xdr:rowOff>57150</xdr:rowOff>
        </xdr:from>
        <xdr:to>
          <xdr:col>11</xdr:col>
          <xdr:colOff>504825</xdr:colOff>
          <xdr:row>311</xdr:row>
          <xdr:rowOff>285750</xdr:rowOff>
        </xdr:to>
        <xdr:sp macro="" textlink="">
          <xdr:nvSpPr>
            <xdr:cNvPr id="2747" name="Option Button 699" hidden="1">
              <a:extLst>
                <a:ext uri="{63B3BB69-23CF-44E3-9099-C40C66FF867C}">
                  <a14:compatExt spid="_x0000_s2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312</xdr:row>
          <xdr:rowOff>57150</xdr:rowOff>
        </xdr:from>
        <xdr:to>
          <xdr:col>11</xdr:col>
          <xdr:colOff>504825</xdr:colOff>
          <xdr:row>312</xdr:row>
          <xdr:rowOff>304800</xdr:rowOff>
        </xdr:to>
        <xdr:sp macro="" textlink="">
          <xdr:nvSpPr>
            <xdr:cNvPr id="2748" name="Option Button 700" hidden="1">
              <a:extLst>
                <a:ext uri="{63B3BB69-23CF-44E3-9099-C40C66FF867C}">
                  <a14:compatExt spid="_x0000_s2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313</xdr:row>
          <xdr:rowOff>57150</xdr:rowOff>
        </xdr:from>
        <xdr:to>
          <xdr:col>11</xdr:col>
          <xdr:colOff>504825</xdr:colOff>
          <xdr:row>313</xdr:row>
          <xdr:rowOff>304800</xdr:rowOff>
        </xdr:to>
        <xdr:sp macro="" textlink="">
          <xdr:nvSpPr>
            <xdr:cNvPr id="2749" name="Option Button 701" hidden="1">
              <a:extLst>
                <a:ext uri="{63B3BB69-23CF-44E3-9099-C40C66FF867C}">
                  <a14:compatExt spid="_x0000_s2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315</xdr:row>
          <xdr:rowOff>47625</xdr:rowOff>
        </xdr:from>
        <xdr:to>
          <xdr:col>11</xdr:col>
          <xdr:colOff>504825</xdr:colOff>
          <xdr:row>315</xdr:row>
          <xdr:rowOff>400050</xdr:rowOff>
        </xdr:to>
        <xdr:sp macro="" textlink="">
          <xdr:nvSpPr>
            <xdr:cNvPr id="2750" name="Option Button 702" hidden="1">
              <a:extLst>
                <a:ext uri="{63B3BB69-23CF-44E3-9099-C40C66FF867C}">
                  <a14:compatExt spid="_x0000_s2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314</xdr:row>
          <xdr:rowOff>38100</xdr:rowOff>
        </xdr:from>
        <xdr:to>
          <xdr:col>11</xdr:col>
          <xdr:colOff>514350</xdr:colOff>
          <xdr:row>314</xdr:row>
          <xdr:rowOff>285750</xdr:rowOff>
        </xdr:to>
        <xdr:sp macro="" textlink="">
          <xdr:nvSpPr>
            <xdr:cNvPr id="2751" name="Option Button 703" hidden="1">
              <a:extLst>
                <a:ext uri="{63B3BB69-23CF-44E3-9099-C40C66FF867C}">
                  <a14:compatExt spid="_x0000_s2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310</xdr:row>
          <xdr:rowOff>47625</xdr:rowOff>
        </xdr:from>
        <xdr:to>
          <xdr:col>12</xdr:col>
          <xdr:colOff>504825</xdr:colOff>
          <xdr:row>310</xdr:row>
          <xdr:rowOff>276225</xdr:rowOff>
        </xdr:to>
        <xdr:sp macro="" textlink="">
          <xdr:nvSpPr>
            <xdr:cNvPr id="2752" name="Option Button 704" hidden="1">
              <a:extLst>
                <a:ext uri="{63B3BB69-23CF-44E3-9099-C40C66FF867C}">
                  <a14:compatExt spid="_x0000_s2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311</xdr:row>
          <xdr:rowOff>57150</xdr:rowOff>
        </xdr:from>
        <xdr:to>
          <xdr:col>12</xdr:col>
          <xdr:colOff>504825</xdr:colOff>
          <xdr:row>311</xdr:row>
          <xdr:rowOff>285750</xdr:rowOff>
        </xdr:to>
        <xdr:sp macro="" textlink="">
          <xdr:nvSpPr>
            <xdr:cNvPr id="2753" name="Option Button 705" hidden="1">
              <a:extLst>
                <a:ext uri="{63B3BB69-23CF-44E3-9099-C40C66FF867C}">
                  <a14:compatExt spid="_x0000_s2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312</xdr:row>
          <xdr:rowOff>57150</xdr:rowOff>
        </xdr:from>
        <xdr:to>
          <xdr:col>12</xdr:col>
          <xdr:colOff>504825</xdr:colOff>
          <xdr:row>312</xdr:row>
          <xdr:rowOff>304800</xdr:rowOff>
        </xdr:to>
        <xdr:sp macro="" textlink="">
          <xdr:nvSpPr>
            <xdr:cNvPr id="2754" name="Option Button 706" hidden="1">
              <a:extLst>
                <a:ext uri="{63B3BB69-23CF-44E3-9099-C40C66FF867C}">
                  <a14:compatExt spid="_x0000_s2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313</xdr:row>
          <xdr:rowOff>57150</xdr:rowOff>
        </xdr:from>
        <xdr:to>
          <xdr:col>12</xdr:col>
          <xdr:colOff>504825</xdr:colOff>
          <xdr:row>313</xdr:row>
          <xdr:rowOff>304800</xdr:rowOff>
        </xdr:to>
        <xdr:sp macro="" textlink="">
          <xdr:nvSpPr>
            <xdr:cNvPr id="2755" name="Option Button 707" hidden="1">
              <a:extLst>
                <a:ext uri="{63B3BB69-23CF-44E3-9099-C40C66FF867C}">
                  <a14:compatExt spid="_x0000_s2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315</xdr:row>
          <xdr:rowOff>47625</xdr:rowOff>
        </xdr:from>
        <xdr:to>
          <xdr:col>12</xdr:col>
          <xdr:colOff>504825</xdr:colOff>
          <xdr:row>315</xdr:row>
          <xdr:rowOff>400050</xdr:rowOff>
        </xdr:to>
        <xdr:sp macro="" textlink="">
          <xdr:nvSpPr>
            <xdr:cNvPr id="2756" name="Option Button 708" hidden="1">
              <a:extLst>
                <a:ext uri="{63B3BB69-23CF-44E3-9099-C40C66FF867C}">
                  <a14:compatExt spid="_x0000_s2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314</xdr:row>
          <xdr:rowOff>38100</xdr:rowOff>
        </xdr:from>
        <xdr:to>
          <xdr:col>12</xdr:col>
          <xdr:colOff>514350</xdr:colOff>
          <xdr:row>314</xdr:row>
          <xdr:rowOff>285750</xdr:rowOff>
        </xdr:to>
        <xdr:sp macro="" textlink="">
          <xdr:nvSpPr>
            <xdr:cNvPr id="2757" name="Option Button 709" hidden="1">
              <a:extLst>
                <a:ext uri="{63B3BB69-23CF-44E3-9099-C40C66FF867C}">
                  <a14:compatExt spid="_x0000_s2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310</xdr:row>
          <xdr:rowOff>47625</xdr:rowOff>
        </xdr:from>
        <xdr:to>
          <xdr:col>13</xdr:col>
          <xdr:colOff>485775</xdr:colOff>
          <xdr:row>310</xdr:row>
          <xdr:rowOff>276225</xdr:rowOff>
        </xdr:to>
        <xdr:sp macro="" textlink="">
          <xdr:nvSpPr>
            <xdr:cNvPr id="2758" name="Option Button 710" hidden="1">
              <a:extLst>
                <a:ext uri="{63B3BB69-23CF-44E3-9099-C40C66FF867C}">
                  <a14:compatExt spid="_x0000_s2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311</xdr:row>
          <xdr:rowOff>57150</xdr:rowOff>
        </xdr:from>
        <xdr:to>
          <xdr:col>13</xdr:col>
          <xdr:colOff>485775</xdr:colOff>
          <xdr:row>311</xdr:row>
          <xdr:rowOff>285750</xdr:rowOff>
        </xdr:to>
        <xdr:sp macro="" textlink="">
          <xdr:nvSpPr>
            <xdr:cNvPr id="2759" name="Option Button 711" hidden="1">
              <a:extLst>
                <a:ext uri="{63B3BB69-23CF-44E3-9099-C40C66FF867C}">
                  <a14:compatExt spid="_x0000_s2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312</xdr:row>
          <xdr:rowOff>57150</xdr:rowOff>
        </xdr:from>
        <xdr:to>
          <xdr:col>13</xdr:col>
          <xdr:colOff>485775</xdr:colOff>
          <xdr:row>312</xdr:row>
          <xdr:rowOff>304800</xdr:rowOff>
        </xdr:to>
        <xdr:sp macro="" textlink="">
          <xdr:nvSpPr>
            <xdr:cNvPr id="2760" name="Option Button 712" hidden="1">
              <a:extLst>
                <a:ext uri="{63B3BB69-23CF-44E3-9099-C40C66FF867C}">
                  <a14:compatExt spid="_x0000_s2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313</xdr:row>
          <xdr:rowOff>57150</xdr:rowOff>
        </xdr:from>
        <xdr:to>
          <xdr:col>13</xdr:col>
          <xdr:colOff>485775</xdr:colOff>
          <xdr:row>313</xdr:row>
          <xdr:rowOff>304800</xdr:rowOff>
        </xdr:to>
        <xdr:sp macro="" textlink="">
          <xdr:nvSpPr>
            <xdr:cNvPr id="2761" name="Option Button 713" hidden="1">
              <a:extLst>
                <a:ext uri="{63B3BB69-23CF-44E3-9099-C40C66FF867C}">
                  <a14:compatExt spid="_x0000_s2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314</xdr:row>
          <xdr:rowOff>38100</xdr:rowOff>
        </xdr:from>
        <xdr:to>
          <xdr:col>13</xdr:col>
          <xdr:colOff>495300</xdr:colOff>
          <xdr:row>314</xdr:row>
          <xdr:rowOff>285750</xdr:rowOff>
        </xdr:to>
        <xdr:sp macro="" textlink="">
          <xdr:nvSpPr>
            <xdr:cNvPr id="2762" name="Option Button 714" hidden="1">
              <a:extLst>
                <a:ext uri="{63B3BB69-23CF-44E3-9099-C40C66FF867C}">
                  <a14:compatExt spid="_x0000_s2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310</xdr:row>
          <xdr:rowOff>47625</xdr:rowOff>
        </xdr:from>
        <xdr:to>
          <xdr:col>14</xdr:col>
          <xdr:colOff>542925</xdr:colOff>
          <xdr:row>310</xdr:row>
          <xdr:rowOff>276225</xdr:rowOff>
        </xdr:to>
        <xdr:sp macro="" textlink="">
          <xdr:nvSpPr>
            <xdr:cNvPr id="2763" name="Option Button 715" hidden="1">
              <a:extLst>
                <a:ext uri="{63B3BB69-23CF-44E3-9099-C40C66FF867C}">
                  <a14:compatExt spid="_x0000_s2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311</xdr:row>
          <xdr:rowOff>57150</xdr:rowOff>
        </xdr:from>
        <xdr:to>
          <xdr:col>14</xdr:col>
          <xdr:colOff>542925</xdr:colOff>
          <xdr:row>311</xdr:row>
          <xdr:rowOff>285750</xdr:rowOff>
        </xdr:to>
        <xdr:sp macro="" textlink="">
          <xdr:nvSpPr>
            <xdr:cNvPr id="2764" name="Option Button 716" hidden="1">
              <a:extLst>
                <a:ext uri="{63B3BB69-23CF-44E3-9099-C40C66FF867C}">
                  <a14:compatExt spid="_x0000_s2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312</xdr:row>
          <xdr:rowOff>57150</xdr:rowOff>
        </xdr:from>
        <xdr:to>
          <xdr:col>14</xdr:col>
          <xdr:colOff>542925</xdr:colOff>
          <xdr:row>312</xdr:row>
          <xdr:rowOff>304800</xdr:rowOff>
        </xdr:to>
        <xdr:sp macro="" textlink="">
          <xdr:nvSpPr>
            <xdr:cNvPr id="2765" name="Option Button 717" hidden="1">
              <a:extLst>
                <a:ext uri="{63B3BB69-23CF-44E3-9099-C40C66FF867C}">
                  <a14:compatExt spid="_x0000_s2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313</xdr:row>
          <xdr:rowOff>57150</xdr:rowOff>
        </xdr:from>
        <xdr:to>
          <xdr:col>14</xdr:col>
          <xdr:colOff>542925</xdr:colOff>
          <xdr:row>313</xdr:row>
          <xdr:rowOff>304800</xdr:rowOff>
        </xdr:to>
        <xdr:sp macro="" textlink="">
          <xdr:nvSpPr>
            <xdr:cNvPr id="2766" name="Option Button 718" hidden="1">
              <a:extLst>
                <a:ext uri="{63B3BB69-23CF-44E3-9099-C40C66FF867C}">
                  <a14:compatExt spid="_x0000_s2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314</xdr:row>
          <xdr:rowOff>38100</xdr:rowOff>
        </xdr:from>
        <xdr:to>
          <xdr:col>14</xdr:col>
          <xdr:colOff>552450</xdr:colOff>
          <xdr:row>314</xdr:row>
          <xdr:rowOff>285750</xdr:rowOff>
        </xdr:to>
        <xdr:sp macro="" textlink="">
          <xdr:nvSpPr>
            <xdr:cNvPr id="2767" name="Option Button 719" hidden="1">
              <a:extLst>
                <a:ext uri="{63B3BB69-23CF-44E3-9099-C40C66FF867C}">
                  <a14:compatExt spid="_x0000_s2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130</xdr:row>
          <xdr:rowOff>47625</xdr:rowOff>
        </xdr:from>
        <xdr:to>
          <xdr:col>10</xdr:col>
          <xdr:colOff>523875</xdr:colOff>
          <xdr:row>130</xdr:row>
          <xdr:rowOff>295275</xdr:rowOff>
        </xdr:to>
        <xdr:sp macro="" textlink="">
          <xdr:nvSpPr>
            <xdr:cNvPr id="2768" name="Option Button 720" hidden="1">
              <a:extLst>
                <a:ext uri="{63B3BB69-23CF-44E3-9099-C40C66FF867C}">
                  <a14:compatExt spid="_x0000_s2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130</xdr:row>
          <xdr:rowOff>47625</xdr:rowOff>
        </xdr:from>
        <xdr:to>
          <xdr:col>11</xdr:col>
          <xdr:colOff>523875</xdr:colOff>
          <xdr:row>130</xdr:row>
          <xdr:rowOff>295275</xdr:rowOff>
        </xdr:to>
        <xdr:sp macro="" textlink="">
          <xdr:nvSpPr>
            <xdr:cNvPr id="2769" name="Option Button 721" hidden="1">
              <a:extLst>
                <a:ext uri="{63B3BB69-23CF-44E3-9099-C40C66FF867C}">
                  <a14:compatExt spid="_x0000_s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130</xdr:row>
          <xdr:rowOff>47625</xdr:rowOff>
        </xdr:from>
        <xdr:to>
          <xdr:col>12</xdr:col>
          <xdr:colOff>523875</xdr:colOff>
          <xdr:row>130</xdr:row>
          <xdr:rowOff>295275</xdr:rowOff>
        </xdr:to>
        <xdr:sp macro="" textlink="">
          <xdr:nvSpPr>
            <xdr:cNvPr id="2770" name="Option Button 722" hidden="1">
              <a:extLst>
                <a:ext uri="{63B3BB69-23CF-44E3-9099-C40C66FF867C}">
                  <a14:compatExt spid="_x0000_s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130</xdr:row>
          <xdr:rowOff>47625</xdr:rowOff>
        </xdr:from>
        <xdr:to>
          <xdr:col>13</xdr:col>
          <xdr:colOff>523875</xdr:colOff>
          <xdr:row>130</xdr:row>
          <xdr:rowOff>295275</xdr:rowOff>
        </xdr:to>
        <xdr:sp macro="" textlink="">
          <xdr:nvSpPr>
            <xdr:cNvPr id="2771" name="Option Button 723" hidden="1">
              <a:extLst>
                <a:ext uri="{63B3BB69-23CF-44E3-9099-C40C66FF867C}">
                  <a14:compatExt spid="_x0000_s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130</xdr:row>
          <xdr:rowOff>47625</xdr:rowOff>
        </xdr:from>
        <xdr:to>
          <xdr:col>14</xdr:col>
          <xdr:colOff>523875</xdr:colOff>
          <xdr:row>130</xdr:row>
          <xdr:rowOff>295275</xdr:rowOff>
        </xdr:to>
        <xdr:sp macro="" textlink="">
          <xdr:nvSpPr>
            <xdr:cNvPr id="2772" name="Option Button 724" hidden="1">
              <a:extLst>
                <a:ext uri="{63B3BB69-23CF-44E3-9099-C40C66FF867C}">
                  <a14:compatExt spid="_x0000_s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131</xdr:row>
          <xdr:rowOff>38100</xdr:rowOff>
        </xdr:from>
        <xdr:to>
          <xdr:col>10</xdr:col>
          <xdr:colOff>523875</xdr:colOff>
          <xdr:row>131</xdr:row>
          <xdr:rowOff>285750</xdr:rowOff>
        </xdr:to>
        <xdr:sp macro="" textlink="">
          <xdr:nvSpPr>
            <xdr:cNvPr id="2773" name="Option Button 725" hidden="1">
              <a:extLst>
                <a:ext uri="{63B3BB69-23CF-44E3-9099-C40C66FF867C}">
                  <a14:compatExt spid="_x0000_s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131</xdr:row>
          <xdr:rowOff>38100</xdr:rowOff>
        </xdr:from>
        <xdr:to>
          <xdr:col>11</xdr:col>
          <xdr:colOff>523875</xdr:colOff>
          <xdr:row>131</xdr:row>
          <xdr:rowOff>285750</xdr:rowOff>
        </xdr:to>
        <xdr:sp macro="" textlink="">
          <xdr:nvSpPr>
            <xdr:cNvPr id="2774" name="Option Button 726" hidden="1">
              <a:extLst>
                <a:ext uri="{63B3BB69-23CF-44E3-9099-C40C66FF867C}">
                  <a14:compatExt spid="_x0000_s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131</xdr:row>
          <xdr:rowOff>38100</xdr:rowOff>
        </xdr:from>
        <xdr:to>
          <xdr:col>12</xdr:col>
          <xdr:colOff>523875</xdr:colOff>
          <xdr:row>131</xdr:row>
          <xdr:rowOff>285750</xdr:rowOff>
        </xdr:to>
        <xdr:sp macro="" textlink="">
          <xdr:nvSpPr>
            <xdr:cNvPr id="2775" name="Option Button 727" hidden="1">
              <a:extLst>
                <a:ext uri="{63B3BB69-23CF-44E3-9099-C40C66FF867C}">
                  <a14:compatExt spid="_x0000_s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131</xdr:row>
          <xdr:rowOff>38100</xdr:rowOff>
        </xdr:from>
        <xdr:to>
          <xdr:col>13</xdr:col>
          <xdr:colOff>523875</xdr:colOff>
          <xdr:row>131</xdr:row>
          <xdr:rowOff>285750</xdr:rowOff>
        </xdr:to>
        <xdr:sp macro="" textlink="">
          <xdr:nvSpPr>
            <xdr:cNvPr id="2776" name="Option Button 728" hidden="1">
              <a:extLst>
                <a:ext uri="{63B3BB69-23CF-44E3-9099-C40C66FF867C}">
                  <a14:compatExt spid="_x0000_s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131</xdr:row>
          <xdr:rowOff>38100</xdr:rowOff>
        </xdr:from>
        <xdr:to>
          <xdr:col>14</xdr:col>
          <xdr:colOff>523875</xdr:colOff>
          <xdr:row>131</xdr:row>
          <xdr:rowOff>285750</xdr:rowOff>
        </xdr:to>
        <xdr:sp macro="" textlink="">
          <xdr:nvSpPr>
            <xdr:cNvPr id="2777" name="Option Button 729" hidden="1">
              <a:extLst>
                <a:ext uri="{63B3BB69-23CF-44E3-9099-C40C66FF867C}">
                  <a14:compatExt spid="_x0000_s2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19050</xdr:rowOff>
        </xdr:from>
        <xdr:to>
          <xdr:col>3</xdr:col>
          <xdr:colOff>19050</xdr:colOff>
          <xdr:row>29</xdr:row>
          <xdr:rowOff>390525</xdr:rowOff>
        </xdr:to>
        <xdr:sp macro="" textlink="">
          <xdr:nvSpPr>
            <xdr:cNvPr id="2778" name="Group Box 730" hidden="1">
              <a:extLst>
                <a:ext uri="{63B3BB69-23CF-44E3-9099-C40C66FF867C}">
                  <a14:compatExt spid="_x0000_s27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267</xdr:row>
          <xdr:rowOff>0</xdr:rowOff>
        </xdr:from>
        <xdr:to>
          <xdr:col>2</xdr:col>
          <xdr:colOff>381000</xdr:colOff>
          <xdr:row>267</xdr:row>
          <xdr:rowOff>219075</xdr:rowOff>
        </xdr:to>
        <xdr:sp macro="" textlink="">
          <xdr:nvSpPr>
            <xdr:cNvPr id="2779" name="Check Box 731" hidden="1">
              <a:extLst>
                <a:ext uri="{63B3BB69-23CF-44E3-9099-C40C66FF867C}">
                  <a14:compatExt spid="_x0000_s2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302</xdr:row>
      <xdr:rowOff>1600</xdr:rowOff>
    </xdr:from>
    <xdr:to>
      <xdr:col>15</xdr:col>
      <xdr:colOff>124239</xdr:colOff>
      <xdr:row>307</xdr:row>
      <xdr:rowOff>57150</xdr:rowOff>
    </xdr:to>
    <xdr:sp macro="" textlink="">
      <xdr:nvSpPr>
        <xdr:cNvPr id="273" name="大かっこ 272"/>
        <xdr:cNvSpPr/>
      </xdr:nvSpPr>
      <xdr:spPr>
        <a:xfrm>
          <a:off x="495300" y="62180800"/>
          <a:ext cx="9725439" cy="1198550"/>
        </a:xfrm>
        <a:prstGeom prst="bracketPair">
          <a:avLst>
            <a:gd name="adj" fmla="val 1310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54000" tIns="0" rIns="54000" bIns="0" numCol="1" spcCol="0" rtlCol="0" fromWordArt="0" anchor="ctr" anchorCtr="0" forceAA="0" compatLnSpc="1">
          <a:prstTxWarp prst="textNoShape">
            <a:avLst/>
          </a:prstTxWarp>
          <a:noAutofit/>
        </a:bodyPr>
        <a:lstStyle/>
        <a:p>
          <a:pPr marL="179705" marR="0" lvl="0" indent="-179705" algn="l" defTabSz="914400" eaLnBrk="1" fontAlgn="auto" latinLnBrk="0" hangingPunct="1">
            <a:lnSpc>
              <a:spcPts val="1600"/>
            </a:lnSpc>
            <a:spcBef>
              <a:spcPts val="0"/>
            </a:spcBef>
            <a:spcAft>
              <a:spcPts val="0"/>
            </a:spcAft>
            <a:buClrTx/>
            <a:buSzTx/>
            <a:buFontTx/>
            <a:buNone/>
            <a:tabLst>
              <a:tab pos="180340" algn="l"/>
            </a:tabLst>
            <a:defRPr/>
          </a:pPr>
          <a:r>
            <a:rPr lang="en-US" altLang="ja-JP" sz="1000">
              <a:solidFill>
                <a:schemeClr val="tx1"/>
              </a:solidFill>
              <a:effectLst/>
              <a:latin typeface="+mn-ea"/>
              <a:ea typeface="+mn-ea"/>
              <a:cs typeface="+mn-cs"/>
            </a:rPr>
            <a:t>1. </a:t>
          </a:r>
          <a:r>
            <a:rPr lang="ja-JP" altLang="ja-JP" sz="1000">
              <a:solidFill>
                <a:schemeClr val="tx1"/>
              </a:solidFill>
              <a:effectLst/>
              <a:latin typeface="+mn-ea"/>
              <a:ea typeface="+mn-ea"/>
              <a:cs typeface="+mn-cs"/>
            </a:rPr>
            <a:t>指定管理口座の口座名義人に発行される。口座情報の参照と義務履行状況の参照に使用できる。</a:t>
          </a:r>
          <a:endParaRPr lang="en-US" altLang="ja-JP" sz="1000">
            <a:solidFill>
              <a:schemeClr val="tx1"/>
            </a:solidFill>
            <a:effectLst/>
            <a:latin typeface="+mn-ea"/>
            <a:ea typeface="+mn-ea"/>
            <a:cs typeface="+mn-cs"/>
          </a:endParaRPr>
        </a:p>
        <a:p>
          <a:pPr marL="179705" marR="0" lvl="0" indent="-179705" algn="l" defTabSz="914400" eaLnBrk="1" fontAlgn="auto" latinLnBrk="0" hangingPunct="1">
            <a:lnSpc>
              <a:spcPts val="1600"/>
            </a:lnSpc>
            <a:spcBef>
              <a:spcPts val="0"/>
            </a:spcBef>
            <a:spcAft>
              <a:spcPts val="0"/>
            </a:spcAft>
            <a:buClrTx/>
            <a:buSzTx/>
            <a:buFontTx/>
            <a:buNone/>
            <a:tabLst>
              <a:tab pos="180340" algn="l"/>
            </a:tabLst>
            <a:defRPr/>
          </a:pPr>
          <a:r>
            <a:rPr lang="en-US" altLang="ja-JP" sz="1000">
              <a:solidFill>
                <a:schemeClr val="tx1"/>
              </a:solidFill>
              <a:effectLst/>
              <a:latin typeface="+mn-ea"/>
              <a:ea typeface="+mn-ea"/>
              <a:cs typeface="+mn-cs"/>
            </a:rPr>
            <a:t>2.</a:t>
          </a:r>
          <a:r>
            <a:rPr lang="en-US" altLang="ja-JP" sz="1000" baseline="0">
              <a:solidFill>
                <a:schemeClr val="tx1"/>
              </a:solidFill>
              <a:effectLst/>
              <a:latin typeface="+mn-ea"/>
              <a:ea typeface="+mn-ea"/>
              <a:cs typeface="+mn-cs"/>
            </a:rPr>
            <a:t> </a:t>
          </a:r>
          <a:r>
            <a:rPr lang="ja-JP" altLang="ja-JP" sz="1000">
              <a:solidFill>
                <a:schemeClr val="tx1"/>
              </a:solidFill>
              <a:effectLst/>
              <a:latin typeface="+mn-ea"/>
              <a:ea typeface="+mn-ea"/>
              <a:cs typeface="+mn-cs"/>
            </a:rPr>
            <a:t>一般管理口座の口座名義人に発行される。口座情報の参照やクレジット振替の移転実行他に使用できる。</a:t>
          </a:r>
          <a:endParaRPr lang="en-US" altLang="ja-JP" sz="1000">
            <a:solidFill>
              <a:schemeClr val="tx1"/>
            </a:solidFill>
            <a:effectLst/>
            <a:latin typeface="+mn-ea"/>
            <a:ea typeface="+mn-ea"/>
            <a:cs typeface="+mn-cs"/>
          </a:endParaRPr>
        </a:p>
        <a:p>
          <a:pPr marL="179705" marR="0" lvl="0" indent="-179705" algn="l" defTabSz="914400" eaLnBrk="1" fontAlgn="auto" latinLnBrk="0" hangingPunct="1">
            <a:lnSpc>
              <a:spcPts val="1600"/>
            </a:lnSpc>
            <a:spcBef>
              <a:spcPts val="0"/>
            </a:spcBef>
            <a:spcAft>
              <a:spcPts val="0"/>
            </a:spcAft>
            <a:buClrTx/>
            <a:buSzTx/>
            <a:buFontTx/>
            <a:buNone/>
            <a:tabLst>
              <a:tab pos="180340" algn="l"/>
            </a:tabLst>
            <a:defRPr/>
          </a:pPr>
          <a:r>
            <a:rPr lang="en-US" altLang="ja-JP" sz="1000">
              <a:solidFill>
                <a:schemeClr val="tx1"/>
              </a:solidFill>
              <a:effectLst/>
              <a:latin typeface="+mn-ea"/>
              <a:ea typeface="+mn-ea"/>
              <a:cs typeface="+mn-cs"/>
            </a:rPr>
            <a:t>3.</a:t>
          </a:r>
          <a:r>
            <a:rPr lang="en-US" altLang="ja-JP" sz="1000" baseline="0">
              <a:solidFill>
                <a:schemeClr val="tx1"/>
              </a:solidFill>
              <a:effectLst/>
              <a:latin typeface="+mn-ea"/>
              <a:ea typeface="+mn-ea"/>
              <a:cs typeface="+mn-cs"/>
            </a:rPr>
            <a:t> </a:t>
          </a:r>
          <a:r>
            <a:rPr lang="ja-JP" altLang="ja-JP" sz="1000">
              <a:solidFill>
                <a:schemeClr val="tx1"/>
              </a:solidFill>
              <a:effectLst/>
              <a:latin typeface="+mn-ea"/>
              <a:ea typeface="+mn-ea"/>
              <a:cs typeface="+mn-cs"/>
            </a:rPr>
            <a:t>指定管理口座の連絡先担当者に発行される。メッセージ交換機能の利用に使用できる。</a:t>
          </a:r>
          <a:endParaRPr lang="en-US" altLang="ja-JP" sz="1000">
            <a:solidFill>
              <a:schemeClr val="tx1"/>
            </a:solidFill>
            <a:effectLst/>
            <a:latin typeface="+mn-ea"/>
            <a:ea typeface="+mn-ea"/>
            <a:cs typeface="+mn-cs"/>
          </a:endParaRPr>
        </a:p>
        <a:p>
          <a:pPr marL="179705" marR="0" lvl="0" indent="-179705" algn="l" defTabSz="914400" eaLnBrk="1" fontAlgn="auto" latinLnBrk="0" hangingPunct="1">
            <a:lnSpc>
              <a:spcPts val="1600"/>
            </a:lnSpc>
            <a:spcBef>
              <a:spcPts val="0"/>
            </a:spcBef>
            <a:spcAft>
              <a:spcPts val="0"/>
            </a:spcAft>
            <a:buClrTx/>
            <a:buSzTx/>
            <a:buFontTx/>
            <a:buNone/>
            <a:tabLst>
              <a:tab pos="180340" algn="l"/>
            </a:tabLst>
            <a:defRPr/>
          </a:pPr>
          <a:r>
            <a:rPr lang="en-US" altLang="ja-JP" sz="1000">
              <a:solidFill>
                <a:schemeClr val="tx1"/>
              </a:solidFill>
              <a:effectLst/>
              <a:latin typeface="+mn-ea"/>
              <a:ea typeface="+mn-ea"/>
              <a:cs typeface="+mn-cs"/>
            </a:rPr>
            <a:t>4.</a:t>
          </a:r>
          <a:r>
            <a:rPr lang="en-US" altLang="ja-JP" sz="1000" baseline="0">
              <a:solidFill>
                <a:schemeClr val="tx1"/>
              </a:solidFill>
              <a:effectLst/>
              <a:latin typeface="+mn-ea"/>
              <a:ea typeface="+mn-ea"/>
              <a:cs typeface="+mn-cs"/>
            </a:rPr>
            <a:t> </a:t>
          </a:r>
          <a:r>
            <a:rPr lang="ja-JP" altLang="ja-JP" sz="1000">
              <a:solidFill>
                <a:schemeClr val="tx1"/>
              </a:solidFill>
              <a:effectLst/>
              <a:latin typeface="+mn-ea"/>
              <a:ea typeface="+mn-ea"/>
              <a:cs typeface="+mn-cs"/>
            </a:rPr>
            <a:t>一般管理口座の連絡先担当者に発行される。メッセージ交換機能の利用に使用できる。</a:t>
          </a:r>
          <a:endParaRPr lang="en-US" altLang="ja-JP" sz="1000">
            <a:solidFill>
              <a:schemeClr val="tx1"/>
            </a:solidFill>
            <a:effectLst/>
            <a:latin typeface="+mn-ea"/>
            <a:ea typeface="+mn-ea"/>
            <a:cs typeface="+mn-cs"/>
          </a:endParaRPr>
        </a:p>
        <a:p>
          <a:pPr marL="179705" marR="0" lvl="0" indent="-179705" algn="l" defTabSz="914400" eaLnBrk="1" fontAlgn="auto" latinLnBrk="0" hangingPunct="1">
            <a:lnSpc>
              <a:spcPts val="1600"/>
            </a:lnSpc>
            <a:spcBef>
              <a:spcPts val="0"/>
            </a:spcBef>
            <a:spcAft>
              <a:spcPts val="0"/>
            </a:spcAft>
            <a:buClrTx/>
            <a:buSzTx/>
            <a:buFontTx/>
            <a:buNone/>
            <a:tabLst>
              <a:tab pos="180340" algn="l"/>
            </a:tabLst>
            <a:defRPr/>
          </a:pPr>
          <a:r>
            <a:rPr lang="en-US" altLang="ja-JP" sz="1000">
              <a:solidFill>
                <a:schemeClr val="tx1"/>
              </a:solidFill>
              <a:effectLst/>
              <a:latin typeface="+mn-ea"/>
              <a:ea typeface="+mn-ea"/>
              <a:cs typeface="+mn-cs"/>
            </a:rPr>
            <a:t>5.</a:t>
          </a:r>
          <a:r>
            <a:rPr lang="en-US" altLang="ja-JP" sz="1000" baseline="0">
              <a:solidFill>
                <a:schemeClr val="tx1"/>
              </a:solidFill>
              <a:effectLst/>
              <a:latin typeface="+mn-ea"/>
              <a:ea typeface="+mn-ea"/>
              <a:cs typeface="+mn-cs"/>
            </a:rPr>
            <a:t> </a:t>
          </a:r>
          <a:r>
            <a:rPr lang="ja-JP" altLang="ja-JP" sz="1000">
              <a:solidFill>
                <a:schemeClr val="tx1"/>
              </a:solidFill>
              <a:effectLst/>
              <a:latin typeface="+mn-ea"/>
              <a:ea typeface="+mn-ea"/>
              <a:cs typeface="+mn-cs"/>
            </a:rPr>
            <a:t>事業所の連絡先担当者に発行される。メッセージ交換機能の利用や計画書ダウンロード機能等の利用に使用できる。</a:t>
          </a:r>
        </a:p>
      </xdr:txBody>
    </xdr:sp>
    <xdr:clientData/>
  </xdr:twoCellAnchor>
  <mc:AlternateContent xmlns:mc="http://schemas.openxmlformats.org/markup-compatibility/2006">
    <mc:Choice xmlns:a14="http://schemas.microsoft.com/office/drawing/2010/main" Requires="a14">
      <xdr:twoCellAnchor editAs="oneCell">
        <xdr:from>
          <xdr:col>2</xdr:col>
          <xdr:colOff>95250</xdr:colOff>
          <xdr:row>335</xdr:row>
          <xdr:rowOff>38100</xdr:rowOff>
        </xdr:from>
        <xdr:to>
          <xdr:col>2</xdr:col>
          <xdr:colOff>381000</xdr:colOff>
          <xdr:row>336</xdr:row>
          <xdr:rowOff>209550</xdr:rowOff>
        </xdr:to>
        <xdr:sp macro="" textlink="">
          <xdr:nvSpPr>
            <xdr:cNvPr id="2780" name="Check Box 732" hidden="1">
              <a:extLst>
                <a:ext uri="{63B3BB69-23CF-44E3-9099-C40C66FF867C}">
                  <a14:compatExt spid="_x0000_s2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110</xdr:row>
          <xdr:rowOff>0</xdr:rowOff>
        </xdr:from>
        <xdr:to>
          <xdr:col>2</xdr:col>
          <xdr:colOff>381000</xdr:colOff>
          <xdr:row>110</xdr:row>
          <xdr:rowOff>219075</xdr:rowOff>
        </xdr:to>
        <xdr:sp macro="" textlink="">
          <xdr:nvSpPr>
            <xdr:cNvPr id="2781" name="Check Box 733" hidden="1">
              <a:extLst>
                <a:ext uri="{63B3BB69-23CF-44E3-9099-C40C66FF867C}">
                  <a14:compatExt spid="_x0000_s2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443</xdr:row>
          <xdr:rowOff>47625</xdr:rowOff>
        </xdr:from>
        <xdr:to>
          <xdr:col>2</xdr:col>
          <xdr:colOff>390525</xdr:colOff>
          <xdr:row>444</xdr:row>
          <xdr:rowOff>209550</xdr:rowOff>
        </xdr:to>
        <xdr:sp macro="" textlink="">
          <xdr:nvSpPr>
            <xdr:cNvPr id="2785" name="Check Box 737" hidden="1">
              <a:extLst>
                <a:ext uri="{63B3BB69-23CF-44E3-9099-C40C66FF867C}">
                  <a14:compatExt spid="_x0000_s2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548</xdr:row>
          <xdr:rowOff>47625</xdr:rowOff>
        </xdr:from>
        <xdr:to>
          <xdr:col>2</xdr:col>
          <xdr:colOff>381000</xdr:colOff>
          <xdr:row>550</xdr:row>
          <xdr:rowOff>19050</xdr:rowOff>
        </xdr:to>
        <xdr:sp macro="" textlink="">
          <xdr:nvSpPr>
            <xdr:cNvPr id="2787" name="Option Button 739" hidden="1">
              <a:extLst>
                <a:ext uri="{63B3BB69-23CF-44E3-9099-C40C66FF867C}">
                  <a14:compatExt spid="_x0000_s2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548</xdr:row>
          <xdr:rowOff>9525</xdr:rowOff>
        </xdr:from>
        <xdr:to>
          <xdr:col>2</xdr:col>
          <xdr:colOff>371475</xdr:colOff>
          <xdr:row>554</xdr:row>
          <xdr:rowOff>19050</xdr:rowOff>
        </xdr:to>
        <xdr:sp macro="" textlink="">
          <xdr:nvSpPr>
            <xdr:cNvPr id="2788" name="Group Box 740" hidden="1">
              <a:extLst>
                <a:ext uri="{63B3BB69-23CF-44E3-9099-C40C66FF867C}">
                  <a14:compatExt spid="_x0000_s27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549</xdr:row>
          <xdr:rowOff>209550</xdr:rowOff>
        </xdr:from>
        <xdr:to>
          <xdr:col>2</xdr:col>
          <xdr:colOff>381000</xdr:colOff>
          <xdr:row>550</xdr:row>
          <xdr:rowOff>228600</xdr:rowOff>
        </xdr:to>
        <xdr:sp macro="" textlink="">
          <xdr:nvSpPr>
            <xdr:cNvPr id="2797" name="Option Button 749" hidden="1">
              <a:extLst>
                <a:ext uri="{63B3BB69-23CF-44E3-9099-C40C66FF867C}">
                  <a14:compatExt spid="_x0000_s2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550</xdr:row>
          <xdr:rowOff>190500</xdr:rowOff>
        </xdr:from>
        <xdr:to>
          <xdr:col>2</xdr:col>
          <xdr:colOff>381000</xdr:colOff>
          <xdr:row>551</xdr:row>
          <xdr:rowOff>219075</xdr:rowOff>
        </xdr:to>
        <xdr:sp macro="" textlink="">
          <xdr:nvSpPr>
            <xdr:cNvPr id="2798" name="Option Button 750" hidden="1">
              <a:extLst>
                <a:ext uri="{63B3BB69-23CF-44E3-9099-C40C66FF867C}">
                  <a14:compatExt spid="_x0000_s2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551</xdr:row>
          <xdr:rowOff>190500</xdr:rowOff>
        </xdr:from>
        <xdr:to>
          <xdr:col>2</xdr:col>
          <xdr:colOff>381000</xdr:colOff>
          <xdr:row>552</xdr:row>
          <xdr:rowOff>219075</xdr:rowOff>
        </xdr:to>
        <xdr:sp macro="" textlink="">
          <xdr:nvSpPr>
            <xdr:cNvPr id="2800" name="Option Button 752" hidden="1">
              <a:extLst>
                <a:ext uri="{63B3BB69-23CF-44E3-9099-C40C66FF867C}">
                  <a14:compatExt spid="_x0000_s2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552</xdr:row>
          <xdr:rowOff>219075</xdr:rowOff>
        </xdr:from>
        <xdr:to>
          <xdr:col>2</xdr:col>
          <xdr:colOff>381000</xdr:colOff>
          <xdr:row>553</xdr:row>
          <xdr:rowOff>238125</xdr:rowOff>
        </xdr:to>
        <xdr:sp macro="" textlink="">
          <xdr:nvSpPr>
            <xdr:cNvPr id="2801" name="Option Button 753" hidden="1">
              <a:extLst>
                <a:ext uri="{63B3BB69-23CF-44E3-9099-C40C66FF867C}">
                  <a14:compatExt spid="_x0000_s2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05.xml"/><Relationship Id="rId21" Type="http://schemas.openxmlformats.org/officeDocument/2006/relationships/ctrlProp" Target="../ctrlProps/ctrlProp9.xml"/><Relationship Id="rId42" Type="http://schemas.openxmlformats.org/officeDocument/2006/relationships/ctrlProp" Target="../ctrlProps/ctrlProp30.xml"/><Relationship Id="rId63" Type="http://schemas.openxmlformats.org/officeDocument/2006/relationships/ctrlProp" Target="../ctrlProps/ctrlProp51.xml"/><Relationship Id="rId84" Type="http://schemas.openxmlformats.org/officeDocument/2006/relationships/ctrlProp" Target="../ctrlProps/ctrlProp72.xml"/><Relationship Id="rId138" Type="http://schemas.openxmlformats.org/officeDocument/2006/relationships/ctrlProp" Target="../ctrlProps/ctrlProp126.xml"/><Relationship Id="rId159" Type="http://schemas.openxmlformats.org/officeDocument/2006/relationships/ctrlProp" Target="../ctrlProps/ctrlProp147.xml"/><Relationship Id="rId170" Type="http://schemas.openxmlformats.org/officeDocument/2006/relationships/ctrlProp" Target="../ctrlProps/ctrlProp158.xml"/><Relationship Id="rId191" Type="http://schemas.openxmlformats.org/officeDocument/2006/relationships/ctrlProp" Target="../ctrlProps/ctrlProp179.xml"/><Relationship Id="rId205" Type="http://schemas.openxmlformats.org/officeDocument/2006/relationships/ctrlProp" Target="../ctrlProps/ctrlProp193.xml"/><Relationship Id="rId226" Type="http://schemas.openxmlformats.org/officeDocument/2006/relationships/ctrlProp" Target="../ctrlProps/ctrlProp214.xml"/><Relationship Id="rId247" Type="http://schemas.openxmlformats.org/officeDocument/2006/relationships/ctrlProp" Target="../ctrlProps/ctrlProp235.xml"/><Relationship Id="rId107" Type="http://schemas.openxmlformats.org/officeDocument/2006/relationships/ctrlProp" Target="../ctrlProps/ctrlProp95.xml"/><Relationship Id="rId268" Type="http://schemas.openxmlformats.org/officeDocument/2006/relationships/ctrlProp" Target="../ctrlProps/ctrlProp256.xml"/><Relationship Id="rId11" Type="http://schemas.openxmlformats.org/officeDocument/2006/relationships/drawing" Target="../drawings/drawing1.xml"/><Relationship Id="rId32" Type="http://schemas.openxmlformats.org/officeDocument/2006/relationships/ctrlProp" Target="../ctrlProps/ctrlProp20.xml"/><Relationship Id="rId53" Type="http://schemas.openxmlformats.org/officeDocument/2006/relationships/ctrlProp" Target="../ctrlProps/ctrlProp41.xml"/><Relationship Id="rId74" Type="http://schemas.openxmlformats.org/officeDocument/2006/relationships/ctrlProp" Target="../ctrlProps/ctrlProp62.xml"/><Relationship Id="rId128" Type="http://schemas.openxmlformats.org/officeDocument/2006/relationships/ctrlProp" Target="../ctrlProps/ctrlProp116.xml"/><Relationship Id="rId149" Type="http://schemas.openxmlformats.org/officeDocument/2006/relationships/ctrlProp" Target="../ctrlProps/ctrlProp137.xml"/><Relationship Id="rId5" Type="http://schemas.openxmlformats.org/officeDocument/2006/relationships/hyperlink" Target="https://www.kankyo.metro.tokyo.lg.jp/climate/large_scale/meeting/h31/torihiki.html" TargetMode="External"/><Relationship Id="rId95" Type="http://schemas.openxmlformats.org/officeDocument/2006/relationships/ctrlProp" Target="../ctrlProps/ctrlProp83.xml"/><Relationship Id="rId160" Type="http://schemas.openxmlformats.org/officeDocument/2006/relationships/ctrlProp" Target="../ctrlProps/ctrlProp148.xml"/><Relationship Id="rId181" Type="http://schemas.openxmlformats.org/officeDocument/2006/relationships/ctrlProp" Target="../ctrlProps/ctrlProp169.xml"/><Relationship Id="rId216" Type="http://schemas.openxmlformats.org/officeDocument/2006/relationships/ctrlProp" Target="../ctrlProps/ctrlProp204.xml"/><Relationship Id="rId237" Type="http://schemas.openxmlformats.org/officeDocument/2006/relationships/ctrlProp" Target="../ctrlProps/ctrlProp225.xml"/><Relationship Id="rId258" Type="http://schemas.openxmlformats.org/officeDocument/2006/relationships/ctrlProp" Target="../ctrlProps/ctrlProp246.xml"/><Relationship Id="rId22" Type="http://schemas.openxmlformats.org/officeDocument/2006/relationships/ctrlProp" Target="../ctrlProps/ctrlProp10.xml"/><Relationship Id="rId43" Type="http://schemas.openxmlformats.org/officeDocument/2006/relationships/ctrlProp" Target="../ctrlProps/ctrlProp31.xml"/><Relationship Id="rId64" Type="http://schemas.openxmlformats.org/officeDocument/2006/relationships/ctrlProp" Target="../ctrlProps/ctrlProp52.xml"/><Relationship Id="rId118" Type="http://schemas.openxmlformats.org/officeDocument/2006/relationships/ctrlProp" Target="../ctrlProps/ctrlProp106.xml"/><Relationship Id="rId139" Type="http://schemas.openxmlformats.org/officeDocument/2006/relationships/ctrlProp" Target="../ctrlProps/ctrlProp127.xml"/><Relationship Id="rId85" Type="http://schemas.openxmlformats.org/officeDocument/2006/relationships/ctrlProp" Target="../ctrlProps/ctrlProp73.xml"/><Relationship Id="rId150" Type="http://schemas.openxmlformats.org/officeDocument/2006/relationships/ctrlProp" Target="../ctrlProps/ctrlProp138.xml"/><Relationship Id="rId171" Type="http://schemas.openxmlformats.org/officeDocument/2006/relationships/ctrlProp" Target="../ctrlProps/ctrlProp159.xml"/><Relationship Id="rId192" Type="http://schemas.openxmlformats.org/officeDocument/2006/relationships/ctrlProp" Target="../ctrlProps/ctrlProp180.xml"/><Relationship Id="rId206" Type="http://schemas.openxmlformats.org/officeDocument/2006/relationships/ctrlProp" Target="../ctrlProps/ctrlProp194.xml"/><Relationship Id="rId227" Type="http://schemas.openxmlformats.org/officeDocument/2006/relationships/ctrlProp" Target="../ctrlProps/ctrlProp215.xml"/><Relationship Id="rId248" Type="http://schemas.openxmlformats.org/officeDocument/2006/relationships/ctrlProp" Target="../ctrlProps/ctrlProp236.xml"/><Relationship Id="rId269" Type="http://schemas.openxmlformats.org/officeDocument/2006/relationships/ctrlProp" Target="../ctrlProps/ctrlProp257.xml"/><Relationship Id="rId12" Type="http://schemas.openxmlformats.org/officeDocument/2006/relationships/vmlDrawing" Target="../drawings/vmlDrawing1.vml"/><Relationship Id="rId33" Type="http://schemas.openxmlformats.org/officeDocument/2006/relationships/ctrlProp" Target="../ctrlProps/ctrlProp21.xml"/><Relationship Id="rId108" Type="http://schemas.openxmlformats.org/officeDocument/2006/relationships/ctrlProp" Target="../ctrlProps/ctrlProp96.xml"/><Relationship Id="rId129" Type="http://schemas.openxmlformats.org/officeDocument/2006/relationships/ctrlProp" Target="../ctrlProps/ctrlProp117.xml"/><Relationship Id="rId54" Type="http://schemas.openxmlformats.org/officeDocument/2006/relationships/ctrlProp" Target="../ctrlProps/ctrlProp42.xml"/><Relationship Id="rId75" Type="http://schemas.openxmlformats.org/officeDocument/2006/relationships/ctrlProp" Target="../ctrlProps/ctrlProp63.xml"/><Relationship Id="rId96" Type="http://schemas.openxmlformats.org/officeDocument/2006/relationships/ctrlProp" Target="../ctrlProps/ctrlProp84.xml"/><Relationship Id="rId140" Type="http://schemas.openxmlformats.org/officeDocument/2006/relationships/ctrlProp" Target="../ctrlProps/ctrlProp128.xml"/><Relationship Id="rId161" Type="http://schemas.openxmlformats.org/officeDocument/2006/relationships/ctrlProp" Target="../ctrlProps/ctrlProp149.xml"/><Relationship Id="rId182" Type="http://schemas.openxmlformats.org/officeDocument/2006/relationships/ctrlProp" Target="../ctrlProps/ctrlProp170.xml"/><Relationship Id="rId217" Type="http://schemas.openxmlformats.org/officeDocument/2006/relationships/ctrlProp" Target="../ctrlProps/ctrlProp205.xml"/><Relationship Id="rId6" Type="http://schemas.openxmlformats.org/officeDocument/2006/relationships/hyperlink" Target="https://www9.kankyo.metro.tokyo.lg.jp/CapAndTrade/tradingaccount/auth/TpPage" TargetMode="External"/><Relationship Id="rId238" Type="http://schemas.openxmlformats.org/officeDocument/2006/relationships/ctrlProp" Target="../ctrlProps/ctrlProp226.xml"/><Relationship Id="rId259" Type="http://schemas.openxmlformats.org/officeDocument/2006/relationships/ctrlProp" Target="../ctrlProps/ctrlProp247.xml"/><Relationship Id="rId23" Type="http://schemas.openxmlformats.org/officeDocument/2006/relationships/ctrlProp" Target="../ctrlProps/ctrlProp11.xml"/><Relationship Id="rId119" Type="http://schemas.openxmlformats.org/officeDocument/2006/relationships/ctrlProp" Target="../ctrlProps/ctrlProp107.xml"/><Relationship Id="rId270" Type="http://schemas.openxmlformats.org/officeDocument/2006/relationships/ctrlProp" Target="../ctrlProps/ctrlProp258.xml"/><Relationship Id="rId44" Type="http://schemas.openxmlformats.org/officeDocument/2006/relationships/ctrlProp" Target="../ctrlProps/ctrlProp32.xml"/><Relationship Id="rId60" Type="http://schemas.openxmlformats.org/officeDocument/2006/relationships/ctrlProp" Target="../ctrlProps/ctrlProp48.xml"/><Relationship Id="rId65" Type="http://schemas.openxmlformats.org/officeDocument/2006/relationships/ctrlProp" Target="../ctrlProps/ctrlProp53.xml"/><Relationship Id="rId81" Type="http://schemas.openxmlformats.org/officeDocument/2006/relationships/ctrlProp" Target="../ctrlProps/ctrlProp69.xml"/><Relationship Id="rId86" Type="http://schemas.openxmlformats.org/officeDocument/2006/relationships/ctrlProp" Target="../ctrlProps/ctrlProp74.xml"/><Relationship Id="rId130" Type="http://schemas.openxmlformats.org/officeDocument/2006/relationships/ctrlProp" Target="../ctrlProps/ctrlProp118.xml"/><Relationship Id="rId135" Type="http://schemas.openxmlformats.org/officeDocument/2006/relationships/ctrlProp" Target="../ctrlProps/ctrlProp123.xml"/><Relationship Id="rId151" Type="http://schemas.openxmlformats.org/officeDocument/2006/relationships/ctrlProp" Target="../ctrlProps/ctrlProp139.xml"/><Relationship Id="rId156" Type="http://schemas.openxmlformats.org/officeDocument/2006/relationships/ctrlProp" Target="../ctrlProps/ctrlProp144.xml"/><Relationship Id="rId177" Type="http://schemas.openxmlformats.org/officeDocument/2006/relationships/ctrlProp" Target="../ctrlProps/ctrlProp165.xml"/><Relationship Id="rId198" Type="http://schemas.openxmlformats.org/officeDocument/2006/relationships/ctrlProp" Target="../ctrlProps/ctrlProp186.xml"/><Relationship Id="rId172" Type="http://schemas.openxmlformats.org/officeDocument/2006/relationships/ctrlProp" Target="../ctrlProps/ctrlProp160.xml"/><Relationship Id="rId193" Type="http://schemas.openxmlformats.org/officeDocument/2006/relationships/ctrlProp" Target="../ctrlProps/ctrlProp181.xml"/><Relationship Id="rId202" Type="http://schemas.openxmlformats.org/officeDocument/2006/relationships/ctrlProp" Target="../ctrlProps/ctrlProp190.xml"/><Relationship Id="rId207" Type="http://schemas.openxmlformats.org/officeDocument/2006/relationships/ctrlProp" Target="../ctrlProps/ctrlProp195.xml"/><Relationship Id="rId223" Type="http://schemas.openxmlformats.org/officeDocument/2006/relationships/ctrlProp" Target="../ctrlProps/ctrlProp211.xml"/><Relationship Id="rId228" Type="http://schemas.openxmlformats.org/officeDocument/2006/relationships/ctrlProp" Target="../ctrlProps/ctrlProp216.xml"/><Relationship Id="rId244" Type="http://schemas.openxmlformats.org/officeDocument/2006/relationships/ctrlProp" Target="../ctrlProps/ctrlProp232.xml"/><Relationship Id="rId249" Type="http://schemas.openxmlformats.org/officeDocument/2006/relationships/ctrlProp" Target="../ctrlProps/ctrlProp237.xml"/><Relationship Id="rId13" Type="http://schemas.openxmlformats.org/officeDocument/2006/relationships/ctrlProp" Target="../ctrlProps/ctrlProp1.xml"/><Relationship Id="rId18" Type="http://schemas.openxmlformats.org/officeDocument/2006/relationships/ctrlProp" Target="../ctrlProps/ctrlProp6.xml"/><Relationship Id="rId39" Type="http://schemas.openxmlformats.org/officeDocument/2006/relationships/ctrlProp" Target="../ctrlProps/ctrlProp27.xml"/><Relationship Id="rId109" Type="http://schemas.openxmlformats.org/officeDocument/2006/relationships/ctrlProp" Target="../ctrlProps/ctrlProp97.xml"/><Relationship Id="rId260" Type="http://schemas.openxmlformats.org/officeDocument/2006/relationships/ctrlProp" Target="../ctrlProps/ctrlProp248.xml"/><Relationship Id="rId265" Type="http://schemas.openxmlformats.org/officeDocument/2006/relationships/ctrlProp" Target="../ctrlProps/ctrlProp253.xml"/><Relationship Id="rId34" Type="http://schemas.openxmlformats.org/officeDocument/2006/relationships/ctrlProp" Target="../ctrlProps/ctrlProp22.xml"/><Relationship Id="rId50" Type="http://schemas.openxmlformats.org/officeDocument/2006/relationships/ctrlProp" Target="../ctrlProps/ctrlProp38.xml"/><Relationship Id="rId55" Type="http://schemas.openxmlformats.org/officeDocument/2006/relationships/ctrlProp" Target="../ctrlProps/ctrlProp43.xml"/><Relationship Id="rId76" Type="http://schemas.openxmlformats.org/officeDocument/2006/relationships/ctrlProp" Target="../ctrlProps/ctrlProp64.xml"/><Relationship Id="rId97" Type="http://schemas.openxmlformats.org/officeDocument/2006/relationships/ctrlProp" Target="../ctrlProps/ctrlProp85.xml"/><Relationship Id="rId104" Type="http://schemas.openxmlformats.org/officeDocument/2006/relationships/ctrlProp" Target="../ctrlProps/ctrlProp92.xml"/><Relationship Id="rId120" Type="http://schemas.openxmlformats.org/officeDocument/2006/relationships/ctrlProp" Target="../ctrlProps/ctrlProp108.xml"/><Relationship Id="rId125" Type="http://schemas.openxmlformats.org/officeDocument/2006/relationships/ctrlProp" Target="../ctrlProps/ctrlProp113.xml"/><Relationship Id="rId141" Type="http://schemas.openxmlformats.org/officeDocument/2006/relationships/ctrlProp" Target="../ctrlProps/ctrlProp129.xml"/><Relationship Id="rId146" Type="http://schemas.openxmlformats.org/officeDocument/2006/relationships/ctrlProp" Target="../ctrlProps/ctrlProp134.xml"/><Relationship Id="rId167" Type="http://schemas.openxmlformats.org/officeDocument/2006/relationships/ctrlProp" Target="../ctrlProps/ctrlProp155.xml"/><Relationship Id="rId188" Type="http://schemas.openxmlformats.org/officeDocument/2006/relationships/ctrlProp" Target="../ctrlProps/ctrlProp176.xml"/><Relationship Id="rId7" Type="http://schemas.openxmlformats.org/officeDocument/2006/relationships/hyperlink" Target="https://www9.kankyo.metro.tokyo.lg.jp/CapAndTrade/tradingaccount/auth/TpPage" TargetMode="External"/><Relationship Id="rId71" Type="http://schemas.openxmlformats.org/officeDocument/2006/relationships/ctrlProp" Target="../ctrlProps/ctrlProp59.xml"/><Relationship Id="rId92" Type="http://schemas.openxmlformats.org/officeDocument/2006/relationships/ctrlProp" Target="../ctrlProps/ctrlProp80.xml"/><Relationship Id="rId162" Type="http://schemas.openxmlformats.org/officeDocument/2006/relationships/ctrlProp" Target="../ctrlProps/ctrlProp150.xml"/><Relationship Id="rId183" Type="http://schemas.openxmlformats.org/officeDocument/2006/relationships/ctrlProp" Target="../ctrlProps/ctrlProp171.xml"/><Relationship Id="rId213" Type="http://schemas.openxmlformats.org/officeDocument/2006/relationships/ctrlProp" Target="../ctrlProps/ctrlProp201.xml"/><Relationship Id="rId218" Type="http://schemas.openxmlformats.org/officeDocument/2006/relationships/ctrlProp" Target="../ctrlProps/ctrlProp206.xml"/><Relationship Id="rId234" Type="http://schemas.openxmlformats.org/officeDocument/2006/relationships/ctrlProp" Target="../ctrlProps/ctrlProp222.xml"/><Relationship Id="rId239" Type="http://schemas.openxmlformats.org/officeDocument/2006/relationships/ctrlProp" Target="../ctrlProps/ctrlProp227.xml"/><Relationship Id="rId2" Type="http://schemas.openxmlformats.org/officeDocument/2006/relationships/hyperlink" Target="https://www9.kankyo.metro.tokyo.lg.jp/koukai/koukai.html" TargetMode="External"/><Relationship Id="rId29" Type="http://schemas.openxmlformats.org/officeDocument/2006/relationships/ctrlProp" Target="../ctrlProps/ctrlProp17.xml"/><Relationship Id="rId250" Type="http://schemas.openxmlformats.org/officeDocument/2006/relationships/ctrlProp" Target="../ctrlProps/ctrlProp238.xml"/><Relationship Id="rId255" Type="http://schemas.openxmlformats.org/officeDocument/2006/relationships/ctrlProp" Target="../ctrlProps/ctrlProp243.xml"/><Relationship Id="rId271" Type="http://schemas.openxmlformats.org/officeDocument/2006/relationships/ctrlProp" Target="../ctrlProps/ctrlProp259.xml"/><Relationship Id="rId24" Type="http://schemas.openxmlformats.org/officeDocument/2006/relationships/ctrlProp" Target="../ctrlProps/ctrlProp12.xml"/><Relationship Id="rId40" Type="http://schemas.openxmlformats.org/officeDocument/2006/relationships/ctrlProp" Target="../ctrlProps/ctrlProp28.xml"/><Relationship Id="rId45" Type="http://schemas.openxmlformats.org/officeDocument/2006/relationships/ctrlProp" Target="../ctrlProps/ctrlProp33.xml"/><Relationship Id="rId66" Type="http://schemas.openxmlformats.org/officeDocument/2006/relationships/ctrlProp" Target="../ctrlProps/ctrlProp54.xml"/><Relationship Id="rId87" Type="http://schemas.openxmlformats.org/officeDocument/2006/relationships/ctrlProp" Target="../ctrlProps/ctrlProp75.xml"/><Relationship Id="rId110" Type="http://schemas.openxmlformats.org/officeDocument/2006/relationships/ctrlProp" Target="../ctrlProps/ctrlProp98.xml"/><Relationship Id="rId115" Type="http://schemas.openxmlformats.org/officeDocument/2006/relationships/ctrlProp" Target="../ctrlProps/ctrlProp103.xml"/><Relationship Id="rId131" Type="http://schemas.openxmlformats.org/officeDocument/2006/relationships/ctrlProp" Target="../ctrlProps/ctrlProp119.xml"/><Relationship Id="rId136" Type="http://schemas.openxmlformats.org/officeDocument/2006/relationships/ctrlProp" Target="../ctrlProps/ctrlProp124.xml"/><Relationship Id="rId157" Type="http://schemas.openxmlformats.org/officeDocument/2006/relationships/ctrlProp" Target="../ctrlProps/ctrlProp145.xml"/><Relationship Id="rId178" Type="http://schemas.openxmlformats.org/officeDocument/2006/relationships/ctrlProp" Target="../ctrlProps/ctrlProp166.xml"/><Relationship Id="rId61" Type="http://schemas.openxmlformats.org/officeDocument/2006/relationships/ctrlProp" Target="../ctrlProps/ctrlProp49.xml"/><Relationship Id="rId82" Type="http://schemas.openxmlformats.org/officeDocument/2006/relationships/ctrlProp" Target="../ctrlProps/ctrlProp70.xml"/><Relationship Id="rId152" Type="http://schemas.openxmlformats.org/officeDocument/2006/relationships/ctrlProp" Target="../ctrlProps/ctrlProp140.xml"/><Relationship Id="rId173" Type="http://schemas.openxmlformats.org/officeDocument/2006/relationships/ctrlProp" Target="../ctrlProps/ctrlProp161.xml"/><Relationship Id="rId194" Type="http://schemas.openxmlformats.org/officeDocument/2006/relationships/ctrlProp" Target="../ctrlProps/ctrlProp182.xml"/><Relationship Id="rId199" Type="http://schemas.openxmlformats.org/officeDocument/2006/relationships/ctrlProp" Target="../ctrlProps/ctrlProp187.xml"/><Relationship Id="rId203" Type="http://schemas.openxmlformats.org/officeDocument/2006/relationships/ctrlProp" Target="../ctrlProps/ctrlProp191.xml"/><Relationship Id="rId208" Type="http://schemas.openxmlformats.org/officeDocument/2006/relationships/ctrlProp" Target="../ctrlProps/ctrlProp196.xml"/><Relationship Id="rId229" Type="http://schemas.openxmlformats.org/officeDocument/2006/relationships/ctrlProp" Target="../ctrlProps/ctrlProp217.xml"/><Relationship Id="rId19" Type="http://schemas.openxmlformats.org/officeDocument/2006/relationships/ctrlProp" Target="../ctrlProps/ctrlProp7.xml"/><Relationship Id="rId224" Type="http://schemas.openxmlformats.org/officeDocument/2006/relationships/ctrlProp" Target="../ctrlProps/ctrlProp212.xml"/><Relationship Id="rId240" Type="http://schemas.openxmlformats.org/officeDocument/2006/relationships/ctrlProp" Target="../ctrlProps/ctrlProp228.xml"/><Relationship Id="rId245" Type="http://schemas.openxmlformats.org/officeDocument/2006/relationships/ctrlProp" Target="../ctrlProps/ctrlProp233.xml"/><Relationship Id="rId261" Type="http://schemas.openxmlformats.org/officeDocument/2006/relationships/ctrlProp" Target="../ctrlProps/ctrlProp249.xml"/><Relationship Id="rId266" Type="http://schemas.openxmlformats.org/officeDocument/2006/relationships/ctrlProp" Target="../ctrlProps/ctrlProp254.xml"/><Relationship Id="rId14" Type="http://schemas.openxmlformats.org/officeDocument/2006/relationships/ctrlProp" Target="../ctrlProps/ctrlProp2.xml"/><Relationship Id="rId30" Type="http://schemas.openxmlformats.org/officeDocument/2006/relationships/ctrlProp" Target="../ctrlProps/ctrlProp18.xml"/><Relationship Id="rId35" Type="http://schemas.openxmlformats.org/officeDocument/2006/relationships/ctrlProp" Target="../ctrlProps/ctrlProp23.xml"/><Relationship Id="rId56" Type="http://schemas.openxmlformats.org/officeDocument/2006/relationships/ctrlProp" Target="../ctrlProps/ctrlProp44.xml"/><Relationship Id="rId77" Type="http://schemas.openxmlformats.org/officeDocument/2006/relationships/ctrlProp" Target="../ctrlProps/ctrlProp65.xml"/><Relationship Id="rId100" Type="http://schemas.openxmlformats.org/officeDocument/2006/relationships/ctrlProp" Target="../ctrlProps/ctrlProp88.xml"/><Relationship Id="rId105" Type="http://schemas.openxmlformats.org/officeDocument/2006/relationships/ctrlProp" Target="../ctrlProps/ctrlProp93.xml"/><Relationship Id="rId126" Type="http://schemas.openxmlformats.org/officeDocument/2006/relationships/ctrlProp" Target="../ctrlProps/ctrlProp114.xml"/><Relationship Id="rId147" Type="http://schemas.openxmlformats.org/officeDocument/2006/relationships/ctrlProp" Target="../ctrlProps/ctrlProp135.xml"/><Relationship Id="rId168" Type="http://schemas.openxmlformats.org/officeDocument/2006/relationships/ctrlProp" Target="../ctrlProps/ctrlProp156.xml"/><Relationship Id="rId8" Type="http://schemas.openxmlformats.org/officeDocument/2006/relationships/hyperlink" Target="https://www9.kankyo.metro.tokyo.lg.jp/CapAndTrade/tradingaccount/auth/TpPage" TargetMode="External"/><Relationship Id="rId51" Type="http://schemas.openxmlformats.org/officeDocument/2006/relationships/ctrlProp" Target="../ctrlProps/ctrlProp39.xml"/><Relationship Id="rId72" Type="http://schemas.openxmlformats.org/officeDocument/2006/relationships/ctrlProp" Target="../ctrlProps/ctrlProp60.xml"/><Relationship Id="rId93" Type="http://schemas.openxmlformats.org/officeDocument/2006/relationships/ctrlProp" Target="../ctrlProps/ctrlProp81.xml"/><Relationship Id="rId98" Type="http://schemas.openxmlformats.org/officeDocument/2006/relationships/ctrlProp" Target="../ctrlProps/ctrlProp86.xml"/><Relationship Id="rId121" Type="http://schemas.openxmlformats.org/officeDocument/2006/relationships/ctrlProp" Target="../ctrlProps/ctrlProp109.xml"/><Relationship Id="rId142" Type="http://schemas.openxmlformats.org/officeDocument/2006/relationships/ctrlProp" Target="../ctrlProps/ctrlProp130.xml"/><Relationship Id="rId163" Type="http://schemas.openxmlformats.org/officeDocument/2006/relationships/ctrlProp" Target="../ctrlProps/ctrlProp151.xml"/><Relationship Id="rId184" Type="http://schemas.openxmlformats.org/officeDocument/2006/relationships/ctrlProp" Target="../ctrlProps/ctrlProp172.xml"/><Relationship Id="rId189" Type="http://schemas.openxmlformats.org/officeDocument/2006/relationships/ctrlProp" Target="../ctrlProps/ctrlProp177.xml"/><Relationship Id="rId219" Type="http://schemas.openxmlformats.org/officeDocument/2006/relationships/ctrlProp" Target="../ctrlProps/ctrlProp207.xml"/><Relationship Id="rId3" Type="http://schemas.openxmlformats.org/officeDocument/2006/relationships/hyperlink" Target="https://www.kankyo.metro.tokyo.lg.jp/climate/large_scale/meeting/r4/torihikiseminar.html" TargetMode="External"/><Relationship Id="rId214" Type="http://schemas.openxmlformats.org/officeDocument/2006/relationships/ctrlProp" Target="../ctrlProps/ctrlProp202.xml"/><Relationship Id="rId230" Type="http://schemas.openxmlformats.org/officeDocument/2006/relationships/ctrlProp" Target="../ctrlProps/ctrlProp218.xml"/><Relationship Id="rId235" Type="http://schemas.openxmlformats.org/officeDocument/2006/relationships/ctrlProp" Target="../ctrlProps/ctrlProp223.xml"/><Relationship Id="rId251" Type="http://schemas.openxmlformats.org/officeDocument/2006/relationships/ctrlProp" Target="../ctrlProps/ctrlProp239.xml"/><Relationship Id="rId256" Type="http://schemas.openxmlformats.org/officeDocument/2006/relationships/ctrlProp" Target="../ctrlProps/ctrlProp244.xml"/><Relationship Id="rId25" Type="http://schemas.openxmlformats.org/officeDocument/2006/relationships/ctrlProp" Target="../ctrlProps/ctrlProp13.xml"/><Relationship Id="rId46" Type="http://schemas.openxmlformats.org/officeDocument/2006/relationships/ctrlProp" Target="../ctrlProps/ctrlProp34.xml"/><Relationship Id="rId67" Type="http://schemas.openxmlformats.org/officeDocument/2006/relationships/ctrlProp" Target="../ctrlProps/ctrlProp55.xml"/><Relationship Id="rId116" Type="http://schemas.openxmlformats.org/officeDocument/2006/relationships/ctrlProp" Target="../ctrlProps/ctrlProp104.xml"/><Relationship Id="rId137" Type="http://schemas.openxmlformats.org/officeDocument/2006/relationships/ctrlProp" Target="../ctrlProps/ctrlProp125.xml"/><Relationship Id="rId158" Type="http://schemas.openxmlformats.org/officeDocument/2006/relationships/ctrlProp" Target="../ctrlProps/ctrlProp146.xml"/><Relationship Id="rId272" Type="http://schemas.openxmlformats.org/officeDocument/2006/relationships/ctrlProp" Target="../ctrlProps/ctrlProp260.xml"/><Relationship Id="rId20" Type="http://schemas.openxmlformats.org/officeDocument/2006/relationships/ctrlProp" Target="../ctrlProps/ctrlProp8.xml"/><Relationship Id="rId41" Type="http://schemas.openxmlformats.org/officeDocument/2006/relationships/ctrlProp" Target="../ctrlProps/ctrlProp29.xml"/><Relationship Id="rId62" Type="http://schemas.openxmlformats.org/officeDocument/2006/relationships/ctrlProp" Target="../ctrlProps/ctrlProp50.xml"/><Relationship Id="rId83" Type="http://schemas.openxmlformats.org/officeDocument/2006/relationships/ctrlProp" Target="../ctrlProps/ctrlProp71.xml"/><Relationship Id="rId88" Type="http://schemas.openxmlformats.org/officeDocument/2006/relationships/ctrlProp" Target="../ctrlProps/ctrlProp76.xml"/><Relationship Id="rId111" Type="http://schemas.openxmlformats.org/officeDocument/2006/relationships/ctrlProp" Target="../ctrlProps/ctrlProp99.xml"/><Relationship Id="rId132" Type="http://schemas.openxmlformats.org/officeDocument/2006/relationships/ctrlProp" Target="../ctrlProps/ctrlProp120.xml"/><Relationship Id="rId153" Type="http://schemas.openxmlformats.org/officeDocument/2006/relationships/ctrlProp" Target="../ctrlProps/ctrlProp141.xml"/><Relationship Id="rId174" Type="http://schemas.openxmlformats.org/officeDocument/2006/relationships/ctrlProp" Target="../ctrlProps/ctrlProp162.xml"/><Relationship Id="rId179" Type="http://schemas.openxmlformats.org/officeDocument/2006/relationships/ctrlProp" Target="../ctrlProps/ctrlProp167.xml"/><Relationship Id="rId195" Type="http://schemas.openxmlformats.org/officeDocument/2006/relationships/ctrlProp" Target="../ctrlProps/ctrlProp183.xml"/><Relationship Id="rId209" Type="http://schemas.openxmlformats.org/officeDocument/2006/relationships/ctrlProp" Target="../ctrlProps/ctrlProp197.xml"/><Relationship Id="rId190" Type="http://schemas.openxmlformats.org/officeDocument/2006/relationships/ctrlProp" Target="../ctrlProps/ctrlProp178.xml"/><Relationship Id="rId204" Type="http://schemas.openxmlformats.org/officeDocument/2006/relationships/ctrlProp" Target="../ctrlProps/ctrlProp192.xml"/><Relationship Id="rId220" Type="http://schemas.openxmlformats.org/officeDocument/2006/relationships/ctrlProp" Target="../ctrlProps/ctrlProp208.xml"/><Relationship Id="rId225" Type="http://schemas.openxmlformats.org/officeDocument/2006/relationships/ctrlProp" Target="../ctrlProps/ctrlProp213.xml"/><Relationship Id="rId241" Type="http://schemas.openxmlformats.org/officeDocument/2006/relationships/ctrlProp" Target="../ctrlProps/ctrlProp229.xml"/><Relationship Id="rId246" Type="http://schemas.openxmlformats.org/officeDocument/2006/relationships/ctrlProp" Target="../ctrlProps/ctrlProp234.xml"/><Relationship Id="rId267" Type="http://schemas.openxmlformats.org/officeDocument/2006/relationships/ctrlProp" Target="../ctrlProps/ctrlProp255.xml"/><Relationship Id="rId15" Type="http://schemas.openxmlformats.org/officeDocument/2006/relationships/ctrlProp" Target="../ctrlProps/ctrlProp3.xml"/><Relationship Id="rId36" Type="http://schemas.openxmlformats.org/officeDocument/2006/relationships/ctrlProp" Target="../ctrlProps/ctrlProp24.xml"/><Relationship Id="rId57" Type="http://schemas.openxmlformats.org/officeDocument/2006/relationships/ctrlProp" Target="../ctrlProps/ctrlProp45.xml"/><Relationship Id="rId106" Type="http://schemas.openxmlformats.org/officeDocument/2006/relationships/ctrlProp" Target="../ctrlProps/ctrlProp94.xml"/><Relationship Id="rId127" Type="http://schemas.openxmlformats.org/officeDocument/2006/relationships/ctrlProp" Target="../ctrlProps/ctrlProp115.xml"/><Relationship Id="rId262" Type="http://schemas.openxmlformats.org/officeDocument/2006/relationships/ctrlProp" Target="../ctrlProps/ctrlProp250.xml"/><Relationship Id="rId10" Type="http://schemas.openxmlformats.org/officeDocument/2006/relationships/printerSettings" Target="../printerSettings/printerSettings1.bin"/><Relationship Id="rId31" Type="http://schemas.openxmlformats.org/officeDocument/2006/relationships/ctrlProp" Target="../ctrlProps/ctrlProp19.xml"/><Relationship Id="rId52" Type="http://schemas.openxmlformats.org/officeDocument/2006/relationships/ctrlProp" Target="../ctrlProps/ctrlProp40.xml"/><Relationship Id="rId73" Type="http://schemas.openxmlformats.org/officeDocument/2006/relationships/ctrlProp" Target="../ctrlProps/ctrlProp61.xml"/><Relationship Id="rId78" Type="http://schemas.openxmlformats.org/officeDocument/2006/relationships/ctrlProp" Target="../ctrlProps/ctrlProp66.xml"/><Relationship Id="rId94" Type="http://schemas.openxmlformats.org/officeDocument/2006/relationships/ctrlProp" Target="../ctrlProps/ctrlProp82.xml"/><Relationship Id="rId99" Type="http://schemas.openxmlformats.org/officeDocument/2006/relationships/ctrlProp" Target="../ctrlProps/ctrlProp87.xml"/><Relationship Id="rId101" Type="http://schemas.openxmlformats.org/officeDocument/2006/relationships/ctrlProp" Target="../ctrlProps/ctrlProp89.xml"/><Relationship Id="rId122" Type="http://schemas.openxmlformats.org/officeDocument/2006/relationships/ctrlProp" Target="../ctrlProps/ctrlProp110.xml"/><Relationship Id="rId143" Type="http://schemas.openxmlformats.org/officeDocument/2006/relationships/ctrlProp" Target="../ctrlProps/ctrlProp131.xml"/><Relationship Id="rId148" Type="http://schemas.openxmlformats.org/officeDocument/2006/relationships/ctrlProp" Target="../ctrlProps/ctrlProp136.xml"/><Relationship Id="rId164" Type="http://schemas.openxmlformats.org/officeDocument/2006/relationships/ctrlProp" Target="../ctrlProps/ctrlProp152.xml"/><Relationship Id="rId169" Type="http://schemas.openxmlformats.org/officeDocument/2006/relationships/ctrlProp" Target="../ctrlProps/ctrlProp157.xml"/><Relationship Id="rId185" Type="http://schemas.openxmlformats.org/officeDocument/2006/relationships/ctrlProp" Target="../ctrlProps/ctrlProp173.xml"/><Relationship Id="rId4" Type="http://schemas.openxmlformats.org/officeDocument/2006/relationships/hyperlink" Target="https://www.kankyo.metro.tokyo.lg.jp/climate/large_scale/meeting/h31/20191031.html" TargetMode="External"/><Relationship Id="rId9" Type="http://schemas.openxmlformats.org/officeDocument/2006/relationships/hyperlink" Target="https://www.kankyo.metro.tokyo.lg.jp/climate/large_scale/trade/index.files/torihikinyuumon2022.pdf" TargetMode="External"/><Relationship Id="rId180" Type="http://schemas.openxmlformats.org/officeDocument/2006/relationships/ctrlProp" Target="../ctrlProps/ctrlProp168.xml"/><Relationship Id="rId210" Type="http://schemas.openxmlformats.org/officeDocument/2006/relationships/ctrlProp" Target="../ctrlProps/ctrlProp198.xml"/><Relationship Id="rId215" Type="http://schemas.openxmlformats.org/officeDocument/2006/relationships/ctrlProp" Target="../ctrlProps/ctrlProp203.xml"/><Relationship Id="rId236" Type="http://schemas.openxmlformats.org/officeDocument/2006/relationships/ctrlProp" Target="../ctrlProps/ctrlProp224.xml"/><Relationship Id="rId257" Type="http://schemas.openxmlformats.org/officeDocument/2006/relationships/ctrlProp" Target="../ctrlProps/ctrlProp245.xml"/><Relationship Id="rId26" Type="http://schemas.openxmlformats.org/officeDocument/2006/relationships/ctrlProp" Target="../ctrlProps/ctrlProp14.xml"/><Relationship Id="rId231" Type="http://schemas.openxmlformats.org/officeDocument/2006/relationships/ctrlProp" Target="../ctrlProps/ctrlProp219.xml"/><Relationship Id="rId252" Type="http://schemas.openxmlformats.org/officeDocument/2006/relationships/ctrlProp" Target="../ctrlProps/ctrlProp240.xml"/><Relationship Id="rId273" Type="http://schemas.openxmlformats.org/officeDocument/2006/relationships/ctrlProp" Target="../ctrlProps/ctrlProp261.xml"/><Relationship Id="rId47" Type="http://schemas.openxmlformats.org/officeDocument/2006/relationships/ctrlProp" Target="../ctrlProps/ctrlProp35.xml"/><Relationship Id="rId68" Type="http://schemas.openxmlformats.org/officeDocument/2006/relationships/ctrlProp" Target="../ctrlProps/ctrlProp56.xml"/><Relationship Id="rId89" Type="http://schemas.openxmlformats.org/officeDocument/2006/relationships/ctrlProp" Target="../ctrlProps/ctrlProp77.xml"/><Relationship Id="rId112" Type="http://schemas.openxmlformats.org/officeDocument/2006/relationships/ctrlProp" Target="../ctrlProps/ctrlProp100.xml"/><Relationship Id="rId133" Type="http://schemas.openxmlformats.org/officeDocument/2006/relationships/ctrlProp" Target="../ctrlProps/ctrlProp121.xml"/><Relationship Id="rId154" Type="http://schemas.openxmlformats.org/officeDocument/2006/relationships/ctrlProp" Target="../ctrlProps/ctrlProp142.xml"/><Relationship Id="rId175" Type="http://schemas.openxmlformats.org/officeDocument/2006/relationships/ctrlProp" Target="../ctrlProps/ctrlProp163.xml"/><Relationship Id="rId196" Type="http://schemas.openxmlformats.org/officeDocument/2006/relationships/ctrlProp" Target="../ctrlProps/ctrlProp184.xml"/><Relationship Id="rId200" Type="http://schemas.openxmlformats.org/officeDocument/2006/relationships/ctrlProp" Target="../ctrlProps/ctrlProp188.xml"/><Relationship Id="rId16" Type="http://schemas.openxmlformats.org/officeDocument/2006/relationships/ctrlProp" Target="../ctrlProps/ctrlProp4.xml"/><Relationship Id="rId221" Type="http://schemas.openxmlformats.org/officeDocument/2006/relationships/ctrlProp" Target="../ctrlProps/ctrlProp209.xml"/><Relationship Id="rId242" Type="http://schemas.openxmlformats.org/officeDocument/2006/relationships/ctrlProp" Target="../ctrlProps/ctrlProp230.xml"/><Relationship Id="rId263" Type="http://schemas.openxmlformats.org/officeDocument/2006/relationships/ctrlProp" Target="../ctrlProps/ctrlProp251.xml"/><Relationship Id="rId37" Type="http://schemas.openxmlformats.org/officeDocument/2006/relationships/ctrlProp" Target="../ctrlProps/ctrlProp25.xml"/><Relationship Id="rId58" Type="http://schemas.openxmlformats.org/officeDocument/2006/relationships/ctrlProp" Target="../ctrlProps/ctrlProp46.xml"/><Relationship Id="rId79" Type="http://schemas.openxmlformats.org/officeDocument/2006/relationships/ctrlProp" Target="../ctrlProps/ctrlProp67.xml"/><Relationship Id="rId102" Type="http://schemas.openxmlformats.org/officeDocument/2006/relationships/ctrlProp" Target="../ctrlProps/ctrlProp90.xml"/><Relationship Id="rId123" Type="http://schemas.openxmlformats.org/officeDocument/2006/relationships/ctrlProp" Target="../ctrlProps/ctrlProp111.xml"/><Relationship Id="rId144" Type="http://schemas.openxmlformats.org/officeDocument/2006/relationships/ctrlProp" Target="../ctrlProps/ctrlProp132.xml"/><Relationship Id="rId90" Type="http://schemas.openxmlformats.org/officeDocument/2006/relationships/ctrlProp" Target="../ctrlProps/ctrlProp78.xml"/><Relationship Id="rId165" Type="http://schemas.openxmlformats.org/officeDocument/2006/relationships/ctrlProp" Target="../ctrlProps/ctrlProp153.xml"/><Relationship Id="rId186" Type="http://schemas.openxmlformats.org/officeDocument/2006/relationships/ctrlProp" Target="../ctrlProps/ctrlProp174.xml"/><Relationship Id="rId211" Type="http://schemas.openxmlformats.org/officeDocument/2006/relationships/ctrlProp" Target="../ctrlProps/ctrlProp199.xml"/><Relationship Id="rId232" Type="http://schemas.openxmlformats.org/officeDocument/2006/relationships/ctrlProp" Target="../ctrlProps/ctrlProp220.xml"/><Relationship Id="rId253" Type="http://schemas.openxmlformats.org/officeDocument/2006/relationships/ctrlProp" Target="../ctrlProps/ctrlProp241.xml"/><Relationship Id="rId274" Type="http://schemas.openxmlformats.org/officeDocument/2006/relationships/ctrlProp" Target="../ctrlProps/ctrlProp262.xml"/><Relationship Id="rId27" Type="http://schemas.openxmlformats.org/officeDocument/2006/relationships/ctrlProp" Target="../ctrlProps/ctrlProp15.xml"/><Relationship Id="rId48" Type="http://schemas.openxmlformats.org/officeDocument/2006/relationships/ctrlProp" Target="../ctrlProps/ctrlProp36.xml"/><Relationship Id="rId69" Type="http://schemas.openxmlformats.org/officeDocument/2006/relationships/ctrlProp" Target="../ctrlProps/ctrlProp57.xml"/><Relationship Id="rId113" Type="http://schemas.openxmlformats.org/officeDocument/2006/relationships/ctrlProp" Target="../ctrlProps/ctrlProp101.xml"/><Relationship Id="rId134" Type="http://schemas.openxmlformats.org/officeDocument/2006/relationships/ctrlProp" Target="../ctrlProps/ctrlProp122.xml"/><Relationship Id="rId80" Type="http://schemas.openxmlformats.org/officeDocument/2006/relationships/ctrlProp" Target="../ctrlProps/ctrlProp68.xml"/><Relationship Id="rId155" Type="http://schemas.openxmlformats.org/officeDocument/2006/relationships/ctrlProp" Target="../ctrlProps/ctrlProp143.xml"/><Relationship Id="rId176" Type="http://schemas.openxmlformats.org/officeDocument/2006/relationships/ctrlProp" Target="../ctrlProps/ctrlProp164.xml"/><Relationship Id="rId197" Type="http://schemas.openxmlformats.org/officeDocument/2006/relationships/ctrlProp" Target="../ctrlProps/ctrlProp185.xml"/><Relationship Id="rId201" Type="http://schemas.openxmlformats.org/officeDocument/2006/relationships/ctrlProp" Target="../ctrlProps/ctrlProp189.xml"/><Relationship Id="rId222" Type="http://schemas.openxmlformats.org/officeDocument/2006/relationships/ctrlProp" Target="../ctrlProps/ctrlProp210.xml"/><Relationship Id="rId243" Type="http://schemas.openxmlformats.org/officeDocument/2006/relationships/ctrlProp" Target="../ctrlProps/ctrlProp231.xml"/><Relationship Id="rId264" Type="http://schemas.openxmlformats.org/officeDocument/2006/relationships/ctrlProp" Target="../ctrlProps/ctrlProp252.xml"/><Relationship Id="rId17" Type="http://schemas.openxmlformats.org/officeDocument/2006/relationships/ctrlProp" Target="../ctrlProps/ctrlProp5.xml"/><Relationship Id="rId38" Type="http://schemas.openxmlformats.org/officeDocument/2006/relationships/ctrlProp" Target="../ctrlProps/ctrlProp26.xml"/><Relationship Id="rId59" Type="http://schemas.openxmlformats.org/officeDocument/2006/relationships/ctrlProp" Target="../ctrlProps/ctrlProp47.xml"/><Relationship Id="rId103" Type="http://schemas.openxmlformats.org/officeDocument/2006/relationships/ctrlProp" Target="../ctrlProps/ctrlProp91.xml"/><Relationship Id="rId124" Type="http://schemas.openxmlformats.org/officeDocument/2006/relationships/ctrlProp" Target="../ctrlProps/ctrlProp112.xml"/><Relationship Id="rId70" Type="http://schemas.openxmlformats.org/officeDocument/2006/relationships/ctrlProp" Target="../ctrlProps/ctrlProp58.xml"/><Relationship Id="rId91" Type="http://schemas.openxmlformats.org/officeDocument/2006/relationships/ctrlProp" Target="../ctrlProps/ctrlProp79.xml"/><Relationship Id="rId145" Type="http://schemas.openxmlformats.org/officeDocument/2006/relationships/ctrlProp" Target="../ctrlProps/ctrlProp133.xml"/><Relationship Id="rId166" Type="http://schemas.openxmlformats.org/officeDocument/2006/relationships/ctrlProp" Target="../ctrlProps/ctrlProp154.xml"/><Relationship Id="rId187" Type="http://schemas.openxmlformats.org/officeDocument/2006/relationships/ctrlProp" Target="../ctrlProps/ctrlProp175.xml"/><Relationship Id="rId1" Type="http://schemas.openxmlformats.org/officeDocument/2006/relationships/hyperlink" Target="https://www.kankyo.metro.tokyo.lg.jp/climate/large_scale/trade/index.files/torihikinyuumon2022.pdf" TargetMode="External"/><Relationship Id="rId212" Type="http://schemas.openxmlformats.org/officeDocument/2006/relationships/ctrlProp" Target="../ctrlProps/ctrlProp200.xml"/><Relationship Id="rId233" Type="http://schemas.openxmlformats.org/officeDocument/2006/relationships/ctrlProp" Target="../ctrlProps/ctrlProp221.xml"/><Relationship Id="rId254" Type="http://schemas.openxmlformats.org/officeDocument/2006/relationships/ctrlProp" Target="../ctrlProps/ctrlProp242.xml"/><Relationship Id="rId28" Type="http://schemas.openxmlformats.org/officeDocument/2006/relationships/ctrlProp" Target="../ctrlProps/ctrlProp16.xml"/><Relationship Id="rId49" Type="http://schemas.openxmlformats.org/officeDocument/2006/relationships/ctrlProp" Target="../ctrlProps/ctrlProp37.xml"/><Relationship Id="rId114" Type="http://schemas.openxmlformats.org/officeDocument/2006/relationships/ctrlProp" Target="../ctrlProps/ctrlProp102.xml"/><Relationship Id="rId275" Type="http://schemas.openxmlformats.org/officeDocument/2006/relationships/ctrlProp" Target="../ctrlProps/ctrlProp26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J568"/>
  <sheetViews>
    <sheetView showGridLines="0" tabSelected="1" zoomScale="115" zoomScaleNormal="115" zoomScaleSheetLayoutView="55" workbookViewId="0">
      <pane xSplit="1" ySplit="1" topLeftCell="B2" activePane="bottomRight" state="frozen"/>
      <selection activeCell="AI204" sqref="AI204"/>
      <selection pane="topRight" activeCell="AI204" sqref="AI204"/>
      <selection pane="bottomLeft" activeCell="AI204" sqref="AI204"/>
      <selection pane="bottomRight" activeCell="B1" sqref="B1"/>
    </sheetView>
  </sheetViews>
  <sheetFormatPr defaultRowHeight="18.75" x14ac:dyDescent="0.4"/>
  <cols>
    <col min="1" max="1" width="4.375" style="11" hidden="1" customWidth="1"/>
    <col min="2" max="2" width="2.5" style="18" bestFit="1" customWidth="1"/>
    <col min="3" max="3" width="6.625" style="18" customWidth="1"/>
    <col min="4" max="4" width="0.5" style="18" customWidth="1"/>
    <col min="5" max="5" width="22.625" style="19" customWidth="1"/>
    <col min="6" max="13" width="9.625" style="19" customWidth="1"/>
    <col min="14" max="14" width="9.625" style="20" customWidth="1"/>
    <col min="15" max="15" width="9.625" style="19" customWidth="1"/>
    <col min="16" max="17" width="1.75" style="19" customWidth="1"/>
    <col min="18" max="18" width="9" style="19" hidden="1" customWidth="1"/>
    <col min="19" max="20" width="3.625" style="220" hidden="1" customWidth="1"/>
    <col min="21" max="33" width="3.625" style="217" hidden="1" customWidth="1"/>
    <col min="34" max="34" width="3.625" style="218" hidden="1" customWidth="1"/>
    <col min="35" max="36" width="3.625" style="219" hidden="1" customWidth="1"/>
    <col min="37" max="37" width="9" style="1" customWidth="1"/>
    <col min="38" max="16384" width="9" style="1"/>
  </cols>
  <sheetData>
    <row r="1" spans="1:36" ht="25.5" x14ac:dyDescent="0.4">
      <c r="C1" s="308" t="s">
        <v>719</v>
      </c>
      <c r="D1" s="308"/>
      <c r="E1" s="308"/>
      <c r="F1" s="308"/>
      <c r="G1" s="308"/>
      <c r="H1" s="308"/>
      <c r="I1" s="308"/>
      <c r="J1" s="308"/>
      <c r="K1" s="308"/>
      <c r="L1" s="308"/>
      <c r="M1" s="308"/>
      <c r="N1" s="308"/>
      <c r="O1" s="308"/>
      <c r="P1" s="308"/>
      <c r="Q1" s="82"/>
    </row>
    <row r="2" spans="1:36" ht="3.75" customHeight="1" x14ac:dyDescent="0.4"/>
    <row r="3" spans="1:36" ht="18.75" customHeight="1" x14ac:dyDescent="0.4">
      <c r="C3" s="280" t="s">
        <v>388</v>
      </c>
      <c r="D3" s="280"/>
      <c r="E3" s="309"/>
      <c r="F3" s="309"/>
      <c r="G3" s="309"/>
      <c r="H3" s="309"/>
      <c r="I3" s="309"/>
      <c r="J3" s="309"/>
      <c r="K3" s="309"/>
      <c r="L3" s="309"/>
      <c r="M3" s="309"/>
      <c r="N3" s="309"/>
      <c r="O3" s="309"/>
      <c r="P3" s="309"/>
      <c r="Q3" s="21"/>
    </row>
    <row r="4" spans="1:36" x14ac:dyDescent="0.4">
      <c r="C4" s="309"/>
      <c r="D4" s="309"/>
      <c r="E4" s="309"/>
      <c r="F4" s="309"/>
      <c r="G4" s="309"/>
      <c r="H4" s="309"/>
      <c r="I4" s="309"/>
      <c r="J4" s="309"/>
      <c r="K4" s="309"/>
      <c r="L4" s="309"/>
      <c r="M4" s="309"/>
      <c r="N4" s="309"/>
      <c r="O4" s="309"/>
      <c r="P4" s="309"/>
      <c r="Q4" s="21"/>
    </row>
    <row r="5" spans="1:36" x14ac:dyDescent="0.4">
      <c r="C5" s="309"/>
      <c r="D5" s="309"/>
      <c r="E5" s="309"/>
      <c r="F5" s="309"/>
      <c r="G5" s="309"/>
      <c r="H5" s="309"/>
      <c r="I5" s="309"/>
      <c r="J5" s="309"/>
      <c r="K5" s="309"/>
      <c r="L5" s="309"/>
      <c r="M5" s="309"/>
      <c r="N5" s="309"/>
      <c r="O5" s="309"/>
      <c r="P5" s="309"/>
      <c r="Q5" s="21"/>
    </row>
    <row r="6" spans="1:36" x14ac:dyDescent="0.4">
      <c r="C6" s="309"/>
      <c r="D6" s="309"/>
      <c r="E6" s="309"/>
      <c r="F6" s="309"/>
      <c r="G6" s="309"/>
      <c r="H6" s="309"/>
      <c r="I6" s="309"/>
      <c r="J6" s="309"/>
      <c r="K6" s="309"/>
      <c r="L6" s="309"/>
      <c r="M6" s="309"/>
      <c r="N6" s="309"/>
      <c r="O6" s="309"/>
      <c r="P6" s="309"/>
      <c r="Q6" s="21"/>
      <c r="U6" s="220"/>
      <c r="V6" s="220"/>
      <c r="W6" s="220"/>
      <c r="X6" s="220"/>
      <c r="Y6" s="220"/>
      <c r="Z6" s="220"/>
      <c r="AA6" s="220"/>
      <c r="AB6" s="220"/>
      <c r="AC6" s="220"/>
      <c r="AD6" s="220"/>
      <c r="AE6" s="220"/>
      <c r="AF6" s="220"/>
      <c r="AG6" s="220"/>
    </row>
    <row r="7" spans="1:36" s="9" customFormat="1" ht="15" customHeight="1" x14ac:dyDescent="0.4">
      <c r="A7" s="11"/>
      <c r="B7" s="18"/>
      <c r="C7" s="108"/>
      <c r="D7" s="108"/>
      <c r="E7" s="108"/>
      <c r="F7" s="108"/>
      <c r="G7" s="108"/>
      <c r="H7" s="108"/>
      <c r="I7" s="108"/>
      <c r="J7" s="108"/>
      <c r="K7" s="108"/>
      <c r="L7" s="108"/>
      <c r="M7" s="108"/>
      <c r="N7" s="108"/>
      <c r="O7" s="108"/>
      <c r="P7" s="108"/>
      <c r="Q7" s="21"/>
      <c r="R7" s="19"/>
      <c r="S7" s="220"/>
      <c r="T7" s="220"/>
      <c r="U7" s="220"/>
      <c r="V7" s="220"/>
      <c r="W7" s="220"/>
      <c r="X7" s="220"/>
      <c r="Y7" s="220"/>
      <c r="Z7" s="220"/>
      <c r="AA7" s="220"/>
      <c r="AB7" s="220"/>
      <c r="AC7" s="220"/>
      <c r="AD7" s="220"/>
      <c r="AE7" s="220"/>
      <c r="AF7" s="220"/>
      <c r="AG7" s="220"/>
      <c r="AH7" s="217"/>
      <c r="AI7" s="216"/>
      <c r="AJ7" s="216"/>
    </row>
    <row r="8" spans="1:36" s="9" customFormat="1" x14ac:dyDescent="0.4">
      <c r="A8" s="11"/>
      <c r="B8" s="18"/>
      <c r="C8" s="22" t="s">
        <v>318</v>
      </c>
      <c r="D8" s="23"/>
      <c r="E8" s="24"/>
      <c r="F8" s="24"/>
      <c r="G8" s="24"/>
      <c r="H8" s="24"/>
      <c r="I8" s="24"/>
      <c r="J8" s="24"/>
      <c r="K8" s="24"/>
      <c r="L8" s="24"/>
      <c r="M8" s="24"/>
      <c r="N8" s="25"/>
      <c r="O8" s="24"/>
      <c r="P8" s="24"/>
      <c r="Q8" s="21"/>
      <c r="R8" s="19"/>
      <c r="S8" s="220"/>
      <c r="T8" s="220"/>
      <c r="U8" s="220"/>
      <c r="V8" s="220"/>
      <c r="W8" s="220"/>
      <c r="X8" s="220"/>
      <c r="Y8" s="220"/>
      <c r="Z8" s="220"/>
      <c r="AA8" s="220"/>
      <c r="AB8" s="220"/>
      <c r="AC8" s="220"/>
      <c r="AD8" s="220"/>
      <c r="AE8" s="220"/>
      <c r="AF8" s="220"/>
      <c r="AG8" s="220"/>
      <c r="AH8" s="217"/>
      <c r="AI8" s="216"/>
      <c r="AJ8" s="216"/>
    </row>
    <row r="9" spans="1:36" s="9" customFormat="1" ht="27" customHeight="1" x14ac:dyDescent="0.4">
      <c r="A9" s="11"/>
      <c r="B9" s="18"/>
      <c r="C9" s="318" t="s">
        <v>763</v>
      </c>
      <c r="D9" s="318"/>
      <c r="E9" s="318"/>
      <c r="F9" s="318"/>
      <c r="G9" s="318"/>
      <c r="H9" s="318"/>
      <c r="I9" s="318"/>
      <c r="J9" s="318"/>
      <c r="K9" s="318"/>
      <c r="L9" s="318"/>
      <c r="M9" s="318"/>
      <c r="N9" s="318"/>
      <c r="O9" s="318"/>
      <c r="P9" s="318"/>
      <c r="Q9" s="21"/>
      <c r="R9" s="19"/>
      <c r="S9" s="220"/>
      <c r="T9" s="220"/>
      <c r="U9" s="220"/>
      <c r="V9" s="220"/>
      <c r="W9" s="220"/>
      <c r="X9" s="220"/>
      <c r="Y9" s="220"/>
      <c r="Z9" s="220"/>
      <c r="AA9" s="220"/>
      <c r="AB9" s="220"/>
      <c r="AC9" s="220"/>
      <c r="AD9" s="220"/>
      <c r="AE9" s="220"/>
      <c r="AF9" s="220"/>
      <c r="AG9" s="220"/>
      <c r="AH9" s="217"/>
      <c r="AI9" s="216"/>
      <c r="AJ9" s="216"/>
    </row>
    <row r="10" spans="1:36" s="9" customFormat="1" ht="27" customHeight="1" x14ac:dyDescent="0.4">
      <c r="A10" s="11"/>
      <c r="B10" s="18"/>
      <c r="C10" s="318"/>
      <c r="D10" s="318"/>
      <c r="E10" s="318"/>
      <c r="F10" s="318"/>
      <c r="G10" s="318"/>
      <c r="H10" s="318"/>
      <c r="I10" s="318"/>
      <c r="J10" s="318"/>
      <c r="K10" s="318"/>
      <c r="L10" s="318"/>
      <c r="M10" s="318"/>
      <c r="N10" s="318"/>
      <c r="O10" s="318"/>
      <c r="P10" s="318"/>
      <c r="Q10" s="21"/>
      <c r="R10" s="19"/>
      <c r="S10" s="220"/>
      <c r="T10" s="220"/>
      <c r="U10" s="220"/>
      <c r="V10" s="220"/>
      <c r="W10" s="220"/>
      <c r="X10" s="220"/>
      <c r="Y10" s="220"/>
      <c r="Z10" s="220"/>
      <c r="AA10" s="220"/>
      <c r="AB10" s="220"/>
      <c r="AC10" s="220"/>
      <c r="AD10" s="220"/>
      <c r="AE10" s="220"/>
      <c r="AF10" s="220"/>
      <c r="AG10" s="220"/>
      <c r="AH10" s="217"/>
      <c r="AI10" s="216"/>
      <c r="AJ10" s="216"/>
    </row>
    <row r="11" spans="1:36" s="9" customFormat="1" ht="27" customHeight="1" x14ac:dyDescent="0.4">
      <c r="A11" s="11"/>
      <c r="B11" s="18"/>
      <c r="C11" s="318"/>
      <c r="D11" s="318"/>
      <c r="E11" s="318"/>
      <c r="F11" s="318"/>
      <c r="G11" s="318"/>
      <c r="H11" s="318"/>
      <c r="I11" s="318"/>
      <c r="J11" s="318"/>
      <c r="K11" s="318"/>
      <c r="L11" s="318"/>
      <c r="M11" s="318"/>
      <c r="N11" s="318"/>
      <c r="O11" s="318"/>
      <c r="P11" s="318"/>
      <c r="Q11" s="21"/>
      <c r="R11" s="19"/>
      <c r="S11" s="220"/>
      <c r="T11" s="220"/>
      <c r="U11" s="220"/>
      <c r="V11" s="220"/>
      <c r="W11" s="220"/>
      <c r="X11" s="220"/>
      <c r="Y11" s="220"/>
      <c r="Z11" s="220"/>
      <c r="AA11" s="220"/>
      <c r="AB11" s="220"/>
      <c r="AC11" s="220"/>
      <c r="AD11" s="220"/>
      <c r="AE11" s="220"/>
      <c r="AF11" s="220"/>
      <c r="AG11" s="220"/>
      <c r="AH11" s="217"/>
      <c r="AI11" s="216"/>
      <c r="AJ11" s="216"/>
    </row>
    <row r="12" spans="1:36" s="9" customFormat="1" ht="27" customHeight="1" x14ac:dyDescent="0.4">
      <c r="A12" s="11"/>
      <c r="B12" s="18"/>
      <c r="C12" s="318"/>
      <c r="D12" s="318"/>
      <c r="E12" s="318"/>
      <c r="F12" s="318"/>
      <c r="G12" s="318"/>
      <c r="H12" s="318"/>
      <c r="I12" s="318"/>
      <c r="J12" s="318"/>
      <c r="K12" s="318"/>
      <c r="L12" s="318"/>
      <c r="M12" s="318"/>
      <c r="N12" s="318"/>
      <c r="O12" s="318"/>
      <c r="P12" s="318"/>
      <c r="Q12" s="21"/>
      <c r="R12" s="19"/>
      <c r="S12" s="220"/>
      <c r="T12" s="220"/>
      <c r="U12" s="220"/>
      <c r="V12" s="220"/>
      <c r="W12" s="220"/>
      <c r="X12" s="220"/>
      <c r="Y12" s="220"/>
      <c r="Z12" s="220"/>
      <c r="AA12" s="220"/>
      <c r="AB12" s="220"/>
      <c r="AC12" s="220"/>
      <c r="AD12" s="220"/>
      <c r="AE12" s="220"/>
      <c r="AF12" s="220"/>
      <c r="AG12" s="220"/>
      <c r="AH12" s="217"/>
      <c r="AI12" s="216"/>
      <c r="AJ12" s="216"/>
    </row>
    <row r="13" spans="1:36" s="9" customFormat="1" ht="27" customHeight="1" x14ac:dyDescent="0.4">
      <c r="A13" s="11"/>
      <c r="B13" s="18"/>
      <c r="C13" s="318"/>
      <c r="D13" s="318"/>
      <c r="E13" s="318"/>
      <c r="F13" s="318"/>
      <c r="G13" s="318"/>
      <c r="H13" s="318"/>
      <c r="I13" s="318"/>
      <c r="J13" s="318"/>
      <c r="K13" s="318"/>
      <c r="L13" s="318"/>
      <c r="M13" s="318"/>
      <c r="N13" s="318"/>
      <c r="O13" s="318"/>
      <c r="P13" s="318"/>
      <c r="Q13" s="21"/>
      <c r="R13" s="19"/>
      <c r="S13" s="220"/>
      <c r="T13" s="220"/>
      <c r="U13" s="220"/>
      <c r="V13" s="220"/>
      <c r="W13" s="220"/>
      <c r="X13" s="220"/>
      <c r="Y13" s="220"/>
      <c r="Z13" s="220"/>
      <c r="AA13" s="220"/>
      <c r="AB13" s="220"/>
      <c r="AC13" s="220"/>
      <c r="AD13" s="220"/>
      <c r="AE13" s="220"/>
      <c r="AF13" s="220"/>
      <c r="AG13" s="220"/>
      <c r="AH13" s="217"/>
      <c r="AI13" s="216"/>
      <c r="AJ13" s="216"/>
    </row>
    <row r="14" spans="1:36" s="9" customFormat="1" ht="27" customHeight="1" x14ac:dyDescent="0.4">
      <c r="A14" s="11"/>
      <c r="B14" s="18"/>
      <c r="C14" s="318"/>
      <c r="D14" s="318"/>
      <c r="E14" s="318"/>
      <c r="F14" s="318"/>
      <c r="G14" s="318"/>
      <c r="H14" s="318"/>
      <c r="I14" s="318"/>
      <c r="J14" s="318"/>
      <c r="K14" s="318"/>
      <c r="L14" s="318"/>
      <c r="M14" s="318"/>
      <c r="N14" s="318"/>
      <c r="O14" s="318"/>
      <c r="P14" s="318"/>
      <c r="Q14" s="21"/>
      <c r="R14" s="19"/>
      <c r="S14" s="220"/>
      <c r="T14" s="220"/>
      <c r="U14" s="220"/>
      <c r="V14" s="220"/>
      <c r="W14" s="220"/>
      <c r="X14" s="220"/>
      <c r="Y14" s="220"/>
      <c r="Z14" s="220"/>
      <c r="AA14" s="220"/>
      <c r="AB14" s="220"/>
      <c r="AC14" s="220"/>
      <c r="AD14" s="220"/>
      <c r="AE14" s="220"/>
      <c r="AF14" s="220"/>
      <c r="AG14" s="220"/>
      <c r="AH14" s="217"/>
      <c r="AI14" s="216"/>
      <c r="AJ14" s="216"/>
    </row>
    <row r="15" spans="1:36" s="9" customFormat="1" ht="27" customHeight="1" x14ac:dyDescent="0.4">
      <c r="A15" s="11"/>
      <c r="B15" s="18"/>
      <c r="C15" s="318"/>
      <c r="D15" s="318"/>
      <c r="E15" s="318"/>
      <c r="F15" s="318"/>
      <c r="G15" s="318"/>
      <c r="H15" s="318"/>
      <c r="I15" s="318"/>
      <c r="J15" s="318"/>
      <c r="K15" s="318"/>
      <c r="L15" s="318"/>
      <c r="M15" s="318"/>
      <c r="N15" s="318"/>
      <c r="O15" s="318"/>
      <c r="P15" s="318"/>
      <c r="Q15" s="21"/>
      <c r="R15" s="19"/>
      <c r="S15" s="220"/>
      <c r="T15" s="220"/>
      <c r="U15" s="220"/>
      <c r="V15" s="220"/>
      <c r="W15" s="220"/>
      <c r="X15" s="220"/>
      <c r="Y15" s="220"/>
      <c r="Z15" s="220"/>
      <c r="AA15" s="220"/>
      <c r="AB15" s="220"/>
      <c r="AC15" s="220"/>
      <c r="AD15" s="220"/>
      <c r="AE15" s="220"/>
      <c r="AF15" s="220"/>
      <c r="AG15" s="220"/>
      <c r="AH15" s="217"/>
      <c r="AI15" s="216"/>
      <c r="AJ15" s="216"/>
    </row>
    <row r="16" spans="1:36" s="9" customFormat="1" ht="27" customHeight="1" x14ac:dyDescent="0.4">
      <c r="A16" s="11"/>
      <c r="B16" s="18"/>
      <c r="C16" s="318"/>
      <c r="D16" s="318"/>
      <c r="E16" s="318"/>
      <c r="F16" s="318"/>
      <c r="G16" s="318"/>
      <c r="H16" s="318"/>
      <c r="I16" s="318"/>
      <c r="J16" s="318"/>
      <c r="K16" s="318"/>
      <c r="L16" s="318"/>
      <c r="M16" s="318"/>
      <c r="N16" s="318"/>
      <c r="O16" s="318"/>
      <c r="P16" s="318"/>
      <c r="Q16" s="21"/>
      <c r="R16" s="19"/>
      <c r="S16" s="220"/>
      <c r="T16" s="220"/>
      <c r="U16" s="220"/>
      <c r="V16" s="220"/>
      <c r="W16" s="220"/>
      <c r="X16" s="220"/>
      <c r="Y16" s="220"/>
      <c r="Z16" s="153"/>
      <c r="AA16" s="153"/>
      <c r="AB16" s="153"/>
      <c r="AC16" s="153"/>
      <c r="AD16" s="153"/>
      <c r="AE16" s="153"/>
      <c r="AF16" s="220"/>
      <c r="AG16" s="220"/>
      <c r="AH16" s="217"/>
      <c r="AI16" s="216"/>
      <c r="AJ16" s="216"/>
    </row>
    <row r="17" spans="1:36" s="9" customFormat="1" ht="9.9499999999999993" customHeight="1" x14ac:dyDescent="0.4">
      <c r="A17" s="11"/>
      <c r="B17" s="18"/>
      <c r="C17" s="140"/>
      <c r="D17" s="140"/>
      <c r="E17" s="140"/>
      <c r="F17" s="140"/>
      <c r="G17" s="140"/>
      <c r="H17" s="140"/>
      <c r="I17" s="140"/>
      <c r="J17" s="140"/>
      <c r="K17" s="140"/>
      <c r="L17" s="140"/>
      <c r="M17" s="140"/>
      <c r="N17" s="140"/>
      <c r="O17" s="140"/>
      <c r="P17" s="140"/>
      <c r="Q17" s="21"/>
      <c r="R17" s="19"/>
      <c r="S17" s="220"/>
      <c r="T17" s="220"/>
      <c r="U17" s="220"/>
      <c r="V17" s="220"/>
      <c r="W17" s="220"/>
      <c r="X17" s="220"/>
      <c r="Y17" s="220"/>
      <c r="Z17" s="153"/>
      <c r="AA17" s="153"/>
      <c r="AB17" s="153"/>
      <c r="AC17" s="153"/>
      <c r="AD17" s="153"/>
      <c r="AE17" s="153"/>
      <c r="AF17" s="220"/>
      <c r="AG17" s="220"/>
      <c r="AH17" s="217"/>
      <c r="AI17" s="216"/>
      <c r="AJ17" s="216"/>
    </row>
    <row r="18" spans="1:36" s="9" customFormat="1" x14ac:dyDescent="0.4">
      <c r="A18" s="11"/>
      <c r="B18" s="18"/>
      <c r="C18" s="141" t="s">
        <v>383</v>
      </c>
      <c r="D18" s="140"/>
      <c r="E18" s="140"/>
      <c r="F18" s="140"/>
      <c r="G18" s="140"/>
      <c r="H18" s="140"/>
      <c r="I18" s="140"/>
      <c r="J18" s="140"/>
      <c r="K18" s="140"/>
      <c r="L18" s="140"/>
      <c r="M18" s="140"/>
      <c r="N18" s="140"/>
      <c r="O18" s="140"/>
      <c r="P18" s="140"/>
      <c r="Q18" s="21"/>
      <c r="R18" s="19"/>
      <c r="S18" s="220"/>
      <c r="T18" s="220"/>
      <c r="U18" s="220"/>
      <c r="V18" s="220"/>
      <c r="W18" s="220"/>
      <c r="X18" s="220"/>
      <c r="Y18" s="220"/>
      <c r="Z18" s="153"/>
      <c r="AA18" s="153"/>
      <c r="AB18" s="153"/>
      <c r="AC18" s="153"/>
      <c r="AD18" s="153"/>
      <c r="AE18" s="153"/>
      <c r="AF18" s="220"/>
      <c r="AG18" s="220"/>
      <c r="AH18" s="217"/>
      <c r="AI18" s="216"/>
      <c r="AJ18" s="216"/>
    </row>
    <row r="19" spans="1:36" s="9" customFormat="1" x14ac:dyDescent="0.4">
      <c r="A19" s="11"/>
      <c r="B19" s="18"/>
      <c r="C19" s="22" t="s">
        <v>382</v>
      </c>
      <c r="D19" s="23"/>
      <c r="E19" s="24"/>
      <c r="F19" s="24"/>
      <c r="G19" s="24"/>
      <c r="H19" s="24"/>
      <c r="I19" s="24"/>
      <c r="J19" s="24"/>
      <c r="K19" s="24"/>
      <c r="L19" s="24"/>
      <c r="M19" s="24"/>
      <c r="N19" s="25"/>
      <c r="O19" s="24"/>
      <c r="P19" s="24"/>
      <c r="Q19" s="21"/>
      <c r="R19" s="19"/>
      <c r="S19" s="220"/>
      <c r="T19" s="220"/>
      <c r="U19" s="220"/>
      <c r="V19" s="220"/>
      <c r="W19" s="220"/>
      <c r="X19" s="220"/>
      <c r="Y19" s="220"/>
      <c r="Z19" s="220"/>
      <c r="AA19" s="220"/>
      <c r="AB19" s="220"/>
      <c r="AC19" s="220"/>
      <c r="AD19" s="220"/>
      <c r="AE19" s="220"/>
      <c r="AF19" s="220"/>
      <c r="AG19" s="220"/>
      <c r="AH19" s="217"/>
      <c r="AI19" s="216"/>
      <c r="AJ19" s="216"/>
    </row>
    <row r="20" spans="1:36" s="9" customFormat="1" ht="18.75" customHeight="1" x14ac:dyDescent="0.4">
      <c r="A20" s="11"/>
      <c r="B20" s="18"/>
      <c r="C20" s="141" t="s">
        <v>386</v>
      </c>
      <c r="D20" s="150"/>
      <c r="E20" s="319" t="s">
        <v>384</v>
      </c>
      <c r="F20" s="319"/>
      <c r="G20" s="319"/>
      <c r="H20" s="319"/>
      <c r="I20" s="319"/>
      <c r="J20" s="319"/>
      <c r="K20" s="319"/>
      <c r="L20" s="319"/>
      <c r="M20" s="319"/>
      <c r="N20" s="319"/>
      <c r="O20" s="319"/>
      <c r="P20" s="319"/>
      <c r="Q20" s="21"/>
      <c r="R20" s="19"/>
      <c r="S20" s="220"/>
      <c r="T20" s="220"/>
      <c r="U20" s="220"/>
      <c r="V20" s="220"/>
      <c r="W20" s="220"/>
      <c r="X20" s="220"/>
      <c r="Y20" s="220"/>
      <c r="Z20" s="220"/>
      <c r="AA20" s="220"/>
      <c r="AB20" s="220"/>
      <c r="AC20" s="220"/>
      <c r="AD20" s="220"/>
      <c r="AE20" s="220"/>
      <c r="AF20" s="220"/>
      <c r="AG20" s="220"/>
      <c r="AH20" s="217"/>
      <c r="AI20" s="216"/>
      <c r="AJ20" s="216"/>
    </row>
    <row r="21" spans="1:36" s="9" customFormat="1" ht="18.75" customHeight="1" x14ac:dyDescent="0.4">
      <c r="A21" s="11"/>
      <c r="B21" s="18"/>
      <c r="C21" s="141" t="s">
        <v>387</v>
      </c>
      <c r="D21" s="149"/>
      <c r="E21" s="149" t="s">
        <v>385</v>
      </c>
      <c r="F21" s="149"/>
      <c r="G21" s="149"/>
      <c r="H21" s="24"/>
      <c r="I21" s="24"/>
      <c r="J21" s="24"/>
      <c r="K21" s="24"/>
      <c r="L21" s="24"/>
      <c r="M21" s="24"/>
      <c r="N21" s="24"/>
      <c r="O21" s="24"/>
      <c r="P21" s="24"/>
      <c r="Q21" s="21"/>
      <c r="R21" s="19"/>
      <c r="S21" s="220"/>
      <c r="T21" s="220"/>
      <c r="U21" s="220"/>
      <c r="V21" s="220"/>
      <c r="W21" s="220"/>
      <c r="X21" s="220"/>
      <c r="Y21" s="220"/>
      <c r="Z21" s="153"/>
      <c r="AA21" s="153"/>
      <c r="AB21" s="153"/>
      <c r="AC21" s="153"/>
      <c r="AD21" s="153"/>
      <c r="AE21" s="153"/>
      <c r="AF21" s="220"/>
      <c r="AG21" s="220"/>
      <c r="AH21" s="217"/>
      <c r="AI21" s="216"/>
      <c r="AJ21" s="216"/>
    </row>
    <row r="22" spans="1:36" s="9" customFormat="1" x14ac:dyDescent="0.4">
      <c r="A22" s="11"/>
      <c r="B22" s="18"/>
      <c r="C22" s="117"/>
      <c r="D22" s="116"/>
      <c r="E22" s="116"/>
      <c r="F22" s="116"/>
      <c r="G22" s="116"/>
      <c r="H22" s="116"/>
      <c r="I22" s="116"/>
      <c r="J22" s="116"/>
      <c r="K22" s="116"/>
      <c r="L22" s="116"/>
      <c r="M22" s="116"/>
      <c r="N22" s="116"/>
      <c r="O22" s="116"/>
      <c r="P22" s="116"/>
      <c r="Q22" s="118"/>
      <c r="R22" s="19"/>
      <c r="S22" s="220"/>
      <c r="T22" s="220"/>
      <c r="U22" s="220"/>
      <c r="V22" s="220"/>
      <c r="W22" s="220"/>
      <c r="X22" s="220"/>
      <c r="Y22" s="220"/>
      <c r="Z22" s="153"/>
      <c r="AA22" s="153"/>
      <c r="AB22" s="153"/>
      <c r="AC22" s="153"/>
      <c r="AD22" s="153"/>
      <c r="AE22" s="153"/>
      <c r="AF22" s="220"/>
      <c r="AG22" s="220"/>
      <c r="AH22" s="217"/>
      <c r="AI22" s="216"/>
      <c r="AJ22" s="216"/>
    </row>
    <row r="23" spans="1:36" s="9" customFormat="1" x14ac:dyDescent="0.4">
      <c r="A23" s="11"/>
      <c r="B23" s="18"/>
      <c r="C23" s="310" t="s">
        <v>327</v>
      </c>
      <c r="D23" s="310"/>
      <c r="E23" s="310"/>
      <c r="F23" s="310"/>
      <c r="G23" s="310"/>
      <c r="H23" s="310"/>
      <c r="I23" s="310"/>
      <c r="J23" s="310"/>
      <c r="K23" s="310"/>
      <c r="L23" s="310"/>
      <c r="M23" s="310"/>
      <c r="N23" s="310"/>
      <c r="O23" s="310"/>
      <c r="P23" s="310"/>
      <c r="Q23" s="40"/>
      <c r="R23" s="19"/>
      <c r="S23" s="220"/>
      <c r="T23" s="220"/>
      <c r="U23" s="220"/>
      <c r="V23" s="220"/>
      <c r="W23" s="220"/>
      <c r="X23" s="220"/>
      <c r="Y23" s="220"/>
      <c r="Z23" s="153"/>
      <c r="AA23" s="153"/>
      <c r="AB23" s="153"/>
      <c r="AC23" s="153"/>
      <c r="AD23" s="153"/>
      <c r="AE23" s="153"/>
      <c r="AF23" s="220"/>
      <c r="AG23" s="220"/>
      <c r="AH23" s="217"/>
      <c r="AI23" s="216"/>
      <c r="AJ23" s="216"/>
    </row>
    <row r="24" spans="1:36" x14ac:dyDescent="0.4">
      <c r="U24" s="153"/>
      <c r="V24" s="153"/>
      <c r="W24" s="247"/>
      <c r="X24" s="153"/>
      <c r="Y24" s="153"/>
      <c r="Z24" s="248" t="s">
        <v>172</v>
      </c>
      <c r="AA24" s="153" t="s">
        <v>168</v>
      </c>
      <c r="AB24" s="153" t="s">
        <v>167</v>
      </c>
      <c r="AC24" s="153" t="s">
        <v>169</v>
      </c>
      <c r="AD24" s="153" t="s">
        <v>173</v>
      </c>
      <c r="AE24" s="153" t="s">
        <v>170</v>
      </c>
      <c r="AF24" s="221" t="s">
        <v>171</v>
      </c>
      <c r="AG24" s="220"/>
    </row>
    <row r="25" spans="1:36" x14ac:dyDescent="0.4">
      <c r="C25" s="26" t="s">
        <v>0</v>
      </c>
      <c r="D25" s="27"/>
      <c r="E25" s="28" t="s">
        <v>389</v>
      </c>
      <c r="F25" s="28"/>
      <c r="G25" s="28"/>
      <c r="H25" s="28"/>
      <c r="I25" s="28"/>
      <c r="J25" s="28"/>
      <c r="K25" s="28"/>
      <c r="L25" s="28"/>
      <c r="M25" s="28"/>
      <c r="N25" s="81"/>
      <c r="O25" s="206"/>
      <c r="S25" s="220" t="str">
        <f>C25</f>
        <v>Q1</v>
      </c>
      <c r="T25" s="220" t="s">
        <v>0</v>
      </c>
      <c r="U25" s="153" t="str">
        <f t="shared" ref="U25:U32" si="0">IF(A25="","",A25)</f>
        <v/>
      </c>
      <c r="V25" s="153" t="str">
        <f>IF(S25="",E25,"")</f>
        <v/>
      </c>
      <c r="W25" s="247"/>
      <c r="X25" s="153">
        <f t="shared" ref="X25:X32" si="1">IF(IF(U25="","",IF(OR(U25=TRUE,U25=FALSE),"マルチ","シングル"))="",X24,IF(U25="","",IF(OR(U25=TRUE,U25=FALSE),"マルチ","シングル")))</f>
        <v>0</v>
      </c>
      <c r="Y25" s="153">
        <f t="shared" ref="Y25:Y32" si="2">IF(U25="",Y24,U25)</f>
        <v>0</v>
      </c>
      <c r="Z25" s="153" t="str">
        <f>IFERROR(LEFT(V25,1)*1,"")</f>
        <v/>
      </c>
      <c r="AA25" s="153" t="str">
        <f t="shared" ref="AA25:AA32" si="3">IF(T25="",AA24,T25)</f>
        <v>Q1</v>
      </c>
      <c r="AB25" s="153" t="str">
        <f t="shared" ref="AB25:AB32" si="4">IF(S25&lt;&gt;"",E25,AB24)</f>
        <v>貴社・貴団体の指定管理口座番号（指定番号）（例：130-100-xxxx-0のxxxx[4桁の数字]）と事業所名をご記入ください</v>
      </c>
      <c r="AC25" s="153" t="str">
        <f t="shared" ref="AC25:AC32" si="5">IF(OR(V25=0,V25=""),"",RIGHT(V25,LEN(V25)-3))</f>
        <v/>
      </c>
      <c r="AD25" s="153" t="str">
        <f t="shared" ref="AD25:AD32" si="6">RIGHT(AA25,(LEN(AA25)-FIND("Q",AA25,1)))</f>
        <v>1</v>
      </c>
      <c r="AE25" s="153">
        <f>IF(Y25=TRUE,1,IF(AND(X25="シングル",Y25=Z25),1,0))</f>
        <v>0</v>
      </c>
      <c r="AF25" s="220"/>
      <c r="AG25" s="220"/>
    </row>
    <row r="26" spans="1:36" ht="5.0999999999999996" customHeight="1" x14ac:dyDescent="0.4">
      <c r="U26" s="153" t="str">
        <f t="shared" si="0"/>
        <v/>
      </c>
      <c r="V26" s="153">
        <f>IF(S26="",E26,"")</f>
        <v>0</v>
      </c>
      <c r="W26" s="247"/>
      <c r="X26" s="153">
        <f t="shared" si="1"/>
        <v>0</v>
      </c>
      <c r="Y26" s="153">
        <f t="shared" si="2"/>
        <v>0</v>
      </c>
      <c r="Z26" s="153">
        <f>IFERROR(LEFT(V26,1)*1,"")</f>
        <v>0</v>
      </c>
      <c r="AA26" s="153" t="str">
        <f t="shared" si="3"/>
        <v>Q1</v>
      </c>
      <c r="AB26" s="153" t="str">
        <f t="shared" si="4"/>
        <v>貴社・貴団体の指定管理口座番号（指定番号）（例：130-100-xxxx-0のxxxx[4桁の数字]）と事業所名をご記入ください</v>
      </c>
      <c r="AC26" s="153" t="str">
        <f t="shared" si="5"/>
        <v/>
      </c>
      <c r="AD26" s="153" t="str">
        <f t="shared" si="6"/>
        <v>1</v>
      </c>
      <c r="AE26" s="153">
        <f>IF(Y26=TRUE,1,IF(AND(X26="シングル",Y26=Z26),1,0))</f>
        <v>0</v>
      </c>
      <c r="AF26" s="220"/>
      <c r="AG26" s="220"/>
    </row>
    <row r="27" spans="1:36" ht="5.0999999999999996" customHeight="1" x14ac:dyDescent="0.4">
      <c r="C27" s="29"/>
      <c r="D27" s="30"/>
      <c r="E27" s="30"/>
      <c r="F27" s="30"/>
      <c r="G27" s="30"/>
      <c r="H27" s="30"/>
      <c r="I27" s="30"/>
      <c r="J27" s="30"/>
      <c r="K27" s="30"/>
      <c r="L27" s="30"/>
      <c r="M27" s="30"/>
      <c r="N27" s="31"/>
      <c r="O27" s="30"/>
      <c r="P27" s="32"/>
      <c r="Q27" s="18"/>
      <c r="U27" s="153" t="str">
        <f t="shared" si="0"/>
        <v/>
      </c>
      <c r="V27" s="153">
        <f>IF(S27="",E27,"")</f>
        <v>0</v>
      </c>
      <c r="W27" s="247"/>
      <c r="X27" s="153">
        <f t="shared" si="1"/>
        <v>0</v>
      </c>
      <c r="Y27" s="153">
        <f t="shared" si="2"/>
        <v>0</v>
      </c>
      <c r="Z27" s="153">
        <f>IFERROR(LEFT(V27,1)*1,"")</f>
        <v>0</v>
      </c>
      <c r="AA27" s="153" t="str">
        <f t="shared" si="3"/>
        <v>Q1</v>
      </c>
      <c r="AB27" s="153" t="str">
        <f t="shared" si="4"/>
        <v>貴社・貴団体の指定管理口座番号（指定番号）（例：130-100-xxxx-0のxxxx[4桁の数字]）と事業所名をご記入ください</v>
      </c>
      <c r="AC27" s="153" t="str">
        <f t="shared" si="5"/>
        <v/>
      </c>
      <c r="AD27" s="153" t="str">
        <f t="shared" si="6"/>
        <v>1</v>
      </c>
      <c r="AE27" s="153">
        <f>IF(Y27=TRUE,1,IF(AND(X27="シングル",Y27=Z27),1,0))</f>
        <v>0</v>
      </c>
      <c r="AF27" s="220"/>
      <c r="AG27" s="220"/>
    </row>
    <row r="28" spans="1:36" ht="31.5" customHeight="1" x14ac:dyDescent="0.4">
      <c r="A28" s="12">
        <v>1</v>
      </c>
      <c r="B28" s="19"/>
      <c r="C28" s="33"/>
      <c r="D28" s="34"/>
      <c r="E28" s="317" t="s">
        <v>165</v>
      </c>
      <c r="F28" s="317"/>
      <c r="G28" s="317"/>
      <c r="H28" s="317"/>
      <c r="I28" s="317"/>
      <c r="J28" s="315" t="s">
        <v>330</v>
      </c>
      <c r="K28" s="315"/>
      <c r="L28" s="316"/>
      <c r="M28" s="312"/>
      <c r="N28" s="313"/>
      <c r="O28" s="314"/>
      <c r="P28" s="35"/>
      <c r="Q28" s="18"/>
      <c r="U28" s="153">
        <f t="shared" si="0"/>
        <v>1</v>
      </c>
      <c r="V28" s="221" t="str">
        <f>J28</f>
        <v>■指定番号</v>
      </c>
      <c r="W28" s="247"/>
      <c r="X28" s="153" t="str">
        <f t="shared" si="1"/>
        <v>シングル</v>
      </c>
      <c r="Y28" s="153">
        <f t="shared" si="2"/>
        <v>1</v>
      </c>
      <c r="Z28" s="221">
        <v>1</v>
      </c>
      <c r="AA28" s="153" t="str">
        <f t="shared" si="3"/>
        <v>Q1</v>
      </c>
      <c r="AB28" s="153" t="str">
        <f t="shared" si="4"/>
        <v>貴社・貴団体の指定管理口座番号（指定番号）（例：130-100-xxxx-0のxxxx[4桁の数字]）と事業所名をご記入ください</v>
      </c>
      <c r="AC28" s="153" t="str">
        <f t="shared" si="5"/>
        <v>番号</v>
      </c>
      <c r="AD28" s="153" t="str">
        <f t="shared" si="6"/>
        <v>1</v>
      </c>
      <c r="AE28" s="221">
        <f>IF(A28=1,1,0)</f>
        <v>1</v>
      </c>
      <c r="AF28" s="222">
        <f>M28</f>
        <v>0</v>
      </c>
      <c r="AG28" s="220"/>
    </row>
    <row r="29" spans="1:36" s="135" customFormat="1" ht="5.0999999999999996" customHeight="1" x14ac:dyDescent="0.4">
      <c r="A29" s="127"/>
      <c r="B29" s="128"/>
      <c r="C29" s="129"/>
      <c r="D29" s="130"/>
      <c r="E29" s="131"/>
      <c r="F29" s="131"/>
      <c r="G29" s="131"/>
      <c r="H29" s="131"/>
      <c r="I29" s="131"/>
      <c r="J29" s="132"/>
      <c r="K29" s="132"/>
      <c r="L29" s="132"/>
      <c r="M29" s="136"/>
      <c r="N29" s="136"/>
      <c r="O29" s="136"/>
      <c r="P29" s="133"/>
      <c r="Q29" s="134"/>
      <c r="R29" s="128"/>
      <c r="S29" s="220"/>
      <c r="T29" s="220"/>
      <c r="U29" s="153" t="str">
        <f t="shared" si="0"/>
        <v/>
      </c>
      <c r="V29" s="153">
        <f>IF(S29="",E29,"")</f>
        <v>0</v>
      </c>
      <c r="W29" s="247"/>
      <c r="X29" s="153" t="str">
        <f t="shared" si="1"/>
        <v>シングル</v>
      </c>
      <c r="Y29" s="153">
        <f t="shared" si="2"/>
        <v>1</v>
      </c>
      <c r="Z29" s="153">
        <f>IFERROR(LEFT(V29,1)*1,"")</f>
        <v>0</v>
      </c>
      <c r="AA29" s="153" t="str">
        <f t="shared" si="3"/>
        <v>Q1</v>
      </c>
      <c r="AB29" s="153" t="str">
        <f t="shared" si="4"/>
        <v>貴社・貴団体の指定管理口座番号（指定番号）（例：130-100-xxxx-0のxxxx[4桁の数字]）と事業所名をご記入ください</v>
      </c>
      <c r="AC29" s="153" t="str">
        <f t="shared" si="5"/>
        <v/>
      </c>
      <c r="AD29" s="153" t="str">
        <f t="shared" si="6"/>
        <v>1</v>
      </c>
      <c r="AE29" s="153">
        <f>IF(Y29=TRUE,1,IF(AND(X29="シングル",Y29=Z29),1,0))</f>
        <v>0</v>
      </c>
      <c r="AF29" s="222"/>
      <c r="AG29" s="220"/>
      <c r="AH29" s="218"/>
      <c r="AI29" s="218"/>
      <c r="AJ29" s="218"/>
    </row>
    <row r="30" spans="1:36" s="135" customFormat="1" ht="31.5" customHeight="1" x14ac:dyDescent="0.4">
      <c r="A30" s="127"/>
      <c r="B30" s="128"/>
      <c r="C30" s="129"/>
      <c r="D30" s="130"/>
      <c r="E30" s="131"/>
      <c r="F30" s="131"/>
      <c r="G30" s="131"/>
      <c r="H30" s="131"/>
      <c r="I30" s="131"/>
      <c r="J30" s="315" t="s">
        <v>345</v>
      </c>
      <c r="K30" s="315"/>
      <c r="L30" s="316"/>
      <c r="M30" s="312"/>
      <c r="N30" s="313"/>
      <c r="O30" s="314"/>
      <c r="P30" s="133"/>
      <c r="Q30" s="134"/>
      <c r="R30" s="128"/>
      <c r="S30" s="220"/>
      <c r="T30" s="220"/>
      <c r="U30" s="153" t="str">
        <f t="shared" si="0"/>
        <v/>
      </c>
      <c r="V30" s="221" t="str">
        <f>J30</f>
        <v>■事業所名</v>
      </c>
      <c r="W30" s="247"/>
      <c r="X30" s="153" t="str">
        <f t="shared" si="1"/>
        <v>シングル</v>
      </c>
      <c r="Y30" s="153">
        <f t="shared" si="2"/>
        <v>1</v>
      </c>
      <c r="Z30" s="221">
        <v>1</v>
      </c>
      <c r="AA30" s="153" t="str">
        <f t="shared" si="3"/>
        <v>Q1</v>
      </c>
      <c r="AB30" s="153" t="str">
        <f t="shared" si="4"/>
        <v>貴社・貴団体の指定管理口座番号（指定番号）（例：130-100-xxxx-0のxxxx[4桁の数字]）と事業所名をご記入ください</v>
      </c>
      <c r="AC30" s="153" t="str">
        <f t="shared" si="5"/>
        <v>所名</v>
      </c>
      <c r="AD30" s="153" t="str">
        <f t="shared" si="6"/>
        <v>1</v>
      </c>
      <c r="AE30" s="221">
        <f>IF(A28=1,1,0)</f>
        <v>1</v>
      </c>
      <c r="AF30" s="222">
        <f>M30</f>
        <v>0</v>
      </c>
      <c r="AG30" s="220"/>
      <c r="AH30" s="218"/>
      <c r="AI30" s="218"/>
      <c r="AJ30" s="218"/>
    </row>
    <row r="31" spans="1:36" ht="5.0999999999999996" customHeight="1" x14ac:dyDescent="0.4">
      <c r="C31" s="37"/>
      <c r="D31" s="38"/>
      <c r="E31" s="38"/>
      <c r="F31" s="38"/>
      <c r="G31" s="38"/>
      <c r="H31" s="38"/>
      <c r="I31" s="38"/>
      <c r="J31" s="38"/>
      <c r="K31" s="38"/>
      <c r="L31" s="38"/>
      <c r="M31" s="38"/>
      <c r="N31" s="80"/>
      <c r="O31" s="38"/>
      <c r="P31" s="39"/>
      <c r="Q31" s="18"/>
      <c r="U31" s="153" t="str">
        <f t="shared" si="0"/>
        <v/>
      </c>
      <c r="V31" s="153">
        <f>IF(S31="",E31,"")</f>
        <v>0</v>
      </c>
      <c r="W31" s="247"/>
      <c r="X31" s="153" t="str">
        <f t="shared" si="1"/>
        <v>シングル</v>
      </c>
      <c r="Y31" s="153">
        <f t="shared" si="2"/>
        <v>1</v>
      </c>
      <c r="Z31" s="153">
        <f>IFERROR(LEFT(V31,1)*1,"")</f>
        <v>0</v>
      </c>
      <c r="AA31" s="153" t="str">
        <f t="shared" si="3"/>
        <v>Q1</v>
      </c>
      <c r="AB31" s="153" t="str">
        <f t="shared" si="4"/>
        <v>貴社・貴団体の指定管理口座番号（指定番号）（例：130-100-xxxx-0のxxxx[4桁の数字]）と事業所名をご記入ください</v>
      </c>
      <c r="AC31" s="153" t="str">
        <f t="shared" si="5"/>
        <v/>
      </c>
      <c r="AD31" s="153" t="str">
        <f t="shared" si="6"/>
        <v>1</v>
      </c>
      <c r="AE31" s="153">
        <f>IF(Y31=TRUE,1,IF(AND(X31="シングル",Y31=Z31),1,0))</f>
        <v>0</v>
      </c>
      <c r="AF31" s="220"/>
      <c r="AG31" s="220"/>
    </row>
    <row r="32" spans="1:36" x14ac:dyDescent="0.4">
      <c r="U32" s="153" t="str">
        <f t="shared" si="0"/>
        <v/>
      </c>
      <c r="V32" s="153">
        <f>IF(S32="",E32,"")</f>
        <v>0</v>
      </c>
      <c r="W32" s="247"/>
      <c r="X32" s="153" t="str">
        <f t="shared" si="1"/>
        <v>シングル</v>
      </c>
      <c r="Y32" s="153">
        <f t="shared" si="2"/>
        <v>1</v>
      </c>
      <c r="Z32" s="153">
        <f>IFERROR(LEFT(V32,1)*1,"")</f>
        <v>0</v>
      </c>
      <c r="AA32" s="153" t="str">
        <f t="shared" si="3"/>
        <v>Q1</v>
      </c>
      <c r="AB32" s="153" t="str">
        <f t="shared" si="4"/>
        <v>貴社・貴団体の指定管理口座番号（指定番号）（例：130-100-xxxx-0のxxxx[4桁の数字]）と事業所名をご記入ください</v>
      </c>
      <c r="AC32" s="153" t="str">
        <f t="shared" si="5"/>
        <v/>
      </c>
      <c r="AD32" s="153" t="str">
        <f t="shared" si="6"/>
        <v>1</v>
      </c>
      <c r="AE32" s="153">
        <f>IF(Y32=TRUE,1,IF(AND(X32="シングル",Y32=Z32),1,0))</f>
        <v>0</v>
      </c>
      <c r="AF32" s="220"/>
      <c r="AG32" s="220"/>
    </row>
    <row r="33" spans="1:36" x14ac:dyDescent="0.4">
      <c r="C33" s="310" t="s">
        <v>344</v>
      </c>
      <c r="D33" s="310"/>
      <c r="E33" s="310"/>
      <c r="F33" s="310"/>
      <c r="G33" s="310"/>
      <c r="H33" s="310"/>
      <c r="I33" s="310"/>
      <c r="J33" s="310"/>
      <c r="K33" s="310"/>
      <c r="L33" s="310"/>
      <c r="M33" s="310"/>
      <c r="N33" s="310"/>
      <c r="O33" s="310"/>
      <c r="P33" s="310"/>
      <c r="Q33" s="77"/>
      <c r="U33" s="153" t="str">
        <f t="shared" ref="U33:U44" si="7">IF(A33="","",A33)</f>
        <v/>
      </c>
      <c r="V33" s="153">
        <f t="shared" ref="V33:V44" si="8">IF(S33="",E33,"")</f>
        <v>0</v>
      </c>
      <c r="W33" s="247"/>
      <c r="X33" s="153" t="str">
        <f t="shared" ref="X33:X44" si="9">IF(IF(U33="","",IF(OR(U33=TRUE,U33=FALSE),"マルチ","シングル"))="",X32,IF(U33="","",IF(OR(U33=TRUE,U33=FALSE),"マルチ","シングル")))</f>
        <v>シングル</v>
      </c>
      <c r="Y33" s="153">
        <f t="shared" ref="Y33:Y44" si="10">IF(U33="",Y32,U33)</f>
        <v>1</v>
      </c>
      <c r="Z33" s="153">
        <f t="shared" ref="Z33:Z44" si="11">IFERROR(LEFT(V33,1)*1,"")</f>
        <v>0</v>
      </c>
      <c r="AA33" s="153" t="str">
        <f t="shared" ref="AA33:AA44" si="12">IF(T33="",AA32,T33)</f>
        <v>Q1</v>
      </c>
      <c r="AB33" s="153" t="str">
        <f t="shared" ref="AB33:AB96" si="13">IF(S33&lt;&gt;"",E33,AB32)</f>
        <v>貴社・貴団体の指定管理口座番号（指定番号）（例：130-100-xxxx-0のxxxx[4桁の数字]）と事業所名をご記入ください</v>
      </c>
      <c r="AC33" s="153" t="str">
        <f t="shared" ref="AC33:AC44" si="14">IF(OR(V33=0,V33=""),"",RIGHT(V33,LEN(V33)-3))</f>
        <v/>
      </c>
      <c r="AD33" s="153" t="str">
        <f t="shared" ref="AD33:AD44" si="15">RIGHT(AA33,(LEN(AA33)-FIND("Q",AA33,1)))</f>
        <v>1</v>
      </c>
      <c r="AE33" s="153">
        <f t="shared" ref="AE33:AE44" si="16">IF(Y33=TRUE,1,IF(AND(X33="シングル",Y33=Z33),1,0))</f>
        <v>0</v>
      </c>
      <c r="AF33" s="220"/>
      <c r="AG33" s="220"/>
    </row>
    <row r="34" spans="1:36" x14ac:dyDescent="0.4">
      <c r="C34" s="101"/>
      <c r="U34" s="153" t="str">
        <f t="shared" si="7"/>
        <v/>
      </c>
      <c r="V34" s="153">
        <f t="shared" si="8"/>
        <v>0</v>
      </c>
      <c r="W34" s="247"/>
      <c r="X34" s="153" t="str">
        <f t="shared" si="9"/>
        <v>シングル</v>
      </c>
      <c r="Y34" s="153">
        <f t="shared" si="10"/>
        <v>1</v>
      </c>
      <c r="Z34" s="153">
        <f t="shared" si="11"/>
        <v>0</v>
      </c>
      <c r="AA34" s="153" t="str">
        <f t="shared" si="12"/>
        <v>Q1</v>
      </c>
      <c r="AB34" s="153" t="str">
        <f t="shared" si="13"/>
        <v>貴社・貴団体の指定管理口座番号（指定番号）（例：130-100-xxxx-0のxxxx[4桁の数字]）と事業所名をご記入ください</v>
      </c>
      <c r="AC34" s="153" t="str">
        <f t="shared" si="14"/>
        <v/>
      </c>
      <c r="AD34" s="153" t="str">
        <f t="shared" si="15"/>
        <v>1</v>
      </c>
      <c r="AE34" s="153">
        <f t="shared" si="16"/>
        <v>0</v>
      </c>
      <c r="AF34" s="220"/>
      <c r="AG34" s="220"/>
    </row>
    <row r="35" spans="1:36" ht="19.5" x14ac:dyDescent="0.4">
      <c r="C35" s="26" t="s">
        <v>2</v>
      </c>
      <c r="D35" s="27"/>
      <c r="E35" s="111" t="s">
        <v>739</v>
      </c>
      <c r="F35" s="28"/>
      <c r="G35" s="28"/>
      <c r="H35" s="28"/>
      <c r="I35" s="28"/>
      <c r="J35" s="28"/>
      <c r="K35" s="28"/>
      <c r="L35" s="28"/>
      <c r="M35" s="28"/>
      <c r="N35" s="81"/>
      <c r="O35" s="206"/>
      <c r="S35" s="220" t="str">
        <f>C35</f>
        <v>Q5</v>
      </c>
      <c r="T35" s="220" t="s">
        <v>2</v>
      </c>
      <c r="U35" s="153" t="str">
        <f t="shared" si="7"/>
        <v/>
      </c>
      <c r="V35" s="153" t="str">
        <f t="shared" si="8"/>
        <v/>
      </c>
      <c r="W35" s="247"/>
      <c r="X35" s="153" t="str">
        <f>IF(IF(U35="","",IF(OR(U35=TRUE,U35=FALSE),"マルチ","シングル"))="",X34,IF(U35="","",IF(OR(U35=TRUE,U35=FALSE),"マルチ","シングル")))</f>
        <v>シングル</v>
      </c>
      <c r="Y35" s="153">
        <f>IF(U35="",Y34,U35)</f>
        <v>1</v>
      </c>
      <c r="Z35" s="153" t="str">
        <f t="shared" si="11"/>
        <v/>
      </c>
      <c r="AA35" s="153" t="str">
        <f>IF(T35="",AA34,T35)</f>
        <v>Q5</v>
      </c>
      <c r="AB35" s="153" t="str">
        <f>IF(S35&lt;&gt;"",E35,AB34)</f>
        <v>貴事業所の第三計画期間※1の削減義務の達成の見通し（一つ選択してください。）</v>
      </c>
      <c r="AC35" s="153" t="str">
        <f t="shared" si="14"/>
        <v/>
      </c>
      <c r="AD35" s="153" t="str">
        <f t="shared" si="15"/>
        <v>5</v>
      </c>
      <c r="AE35" s="153">
        <f t="shared" si="16"/>
        <v>0</v>
      </c>
      <c r="AF35" s="220"/>
      <c r="AG35" s="220"/>
    </row>
    <row r="36" spans="1:36" ht="9.9499999999999993" customHeight="1" x14ac:dyDescent="0.4">
      <c r="U36" s="153" t="str">
        <f t="shared" si="7"/>
        <v/>
      </c>
      <c r="V36" s="153">
        <f t="shared" si="8"/>
        <v>0</v>
      </c>
      <c r="W36" s="247"/>
      <c r="X36" s="153" t="str">
        <f t="shared" si="9"/>
        <v>シングル</v>
      </c>
      <c r="Y36" s="153">
        <f t="shared" si="10"/>
        <v>1</v>
      </c>
      <c r="Z36" s="153">
        <f t="shared" si="11"/>
        <v>0</v>
      </c>
      <c r="AA36" s="153" t="str">
        <f t="shared" si="12"/>
        <v>Q5</v>
      </c>
      <c r="AB36" s="153" t="str">
        <f t="shared" si="13"/>
        <v>貴事業所の第三計画期間※1の削減義務の達成の見通し（一つ選択してください。）</v>
      </c>
      <c r="AC36" s="153" t="str">
        <f t="shared" si="14"/>
        <v/>
      </c>
      <c r="AD36" s="153" t="str">
        <f t="shared" si="15"/>
        <v>5</v>
      </c>
      <c r="AE36" s="153">
        <f t="shared" si="16"/>
        <v>0</v>
      </c>
      <c r="AF36" s="220"/>
      <c r="AG36" s="220"/>
    </row>
    <row r="37" spans="1:36" ht="6.95" customHeight="1" x14ac:dyDescent="0.4">
      <c r="C37" s="29"/>
      <c r="D37" s="30"/>
      <c r="E37" s="30"/>
      <c r="F37" s="30"/>
      <c r="G37" s="30"/>
      <c r="H37" s="30"/>
      <c r="I37" s="30"/>
      <c r="J37" s="30"/>
      <c r="K37" s="30"/>
      <c r="L37" s="30"/>
      <c r="M37" s="30"/>
      <c r="N37" s="31"/>
      <c r="O37" s="30"/>
      <c r="P37" s="32"/>
      <c r="Q37" s="18"/>
      <c r="U37" s="153" t="str">
        <f t="shared" si="7"/>
        <v/>
      </c>
      <c r="V37" s="153">
        <f t="shared" si="8"/>
        <v>0</v>
      </c>
      <c r="W37" s="247"/>
      <c r="X37" s="153" t="str">
        <f t="shared" si="9"/>
        <v>シングル</v>
      </c>
      <c r="Y37" s="153">
        <f t="shared" si="10"/>
        <v>1</v>
      </c>
      <c r="Z37" s="153">
        <f t="shared" si="11"/>
        <v>0</v>
      </c>
      <c r="AA37" s="153" t="str">
        <f t="shared" si="12"/>
        <v>Q5</v>
      </c>
      <c r="AB37" s="153" t="str">
        <f t="shared" si="13"/>
        <v>貴事業所の第三計画期間※1の削減義務の達成の見通し（一つ選択してください。）</v>
      </c>
      <c r="AC37" s="153" t="str">
        <f t="shared" si="14"/>
        <v/>
      </c>
      <c r="AD37" s="153" t="str">
        <f t="shared" si="15"/>
        <v>5</v>
      </c>
      <c r="AE37" s="153">
        <f t="shared" si="16"/>
        <v>0</v>
      </c>
      <c r="AF37" s="220"/>
      <c r="AG37" s="220"/>
    </row>
    <row r="38" spans="1:36" s="3" customFormat="1" ht="18" customHeight="1" x14ac:dyDescent="0.4">
      <c r="A38" s="11">
        <v>0</v>
      </c>
      <c r="B38" s="83"/>
      <c r="C38" s="41"/>
      <c r="D38" s="42"/>
      <c r="E38" s="311" t="s">
        <v>740</v>
      </c>
      <c r="F38" s="270"/>
      <c r="G38" s="270"/>
      <c r="H38" s="270"/>
      <c r="I38" s="270"/>
      <c r="J38" s="270"/>
      <c r="K38" s="270"/>
      <c r="L38" s="270"/>
      <c r="M38" s="270"/>
      <c r="N38" s="270"/>
      <c r="O38" s="270"/>
      <c r="P38" s="43"/>
      <c r="Q38" s="83"/>
      <c r="R38" s="20"/>
      <c r="S38" s="221"/>
      <c r="T38" s="221"/>
      <c r="U38" s="153">
        <f t="shared" si="7"/>
        <v>0</v>
      </c>
      <c r="V38" s="153" t="str">
        <f t="shared" si="8"/>
        <v>1. 自らの削減対策のみで、バンキング※2を活用せずに、十分に達成できる</v>
      </c>
      <c r="W38" s="247"/>
      <c r="X38" s="153" t="str">
        <f t="shared" si="9"/>
        <v>シングル</v>
      </c>
      <c r="Y38" s="153">
        <f t="shared" si="10"/>
        <v>0</v>
      </c>
      <c r="Z38" s="153">
        <f t="shared" si="11"/>
        <v>1</v>
      </c>
      <c r="AA38" s="153" t="str">
        <f t="shared" si="12"/>
        <v>Q5</v>
      </c>
      <c r="AB38" s="153" t="str">
        <f t="shared" si="13"/>
        <v>貴事業所の第三計画期間※1の削減義務の達成の見通し（一つ選択してください。）</v>
      </c>
      <c r="AC38" s="153" t="str">
        <f t="shared" si="14"/>
        <v>自らの削減対策のみで、バンキング※2を活用せずに、十分に達成できる</v>
      </c>
      <c r="AD38" s="153" t="str">
        <f t="shared" si="15"/>
        <v>5</v>
      </c>
      <c r="AE38" s="153">
        <f t="shared" si="16"/>
        <v>0</v>
      </c>
      <c r="AF38" s="220"/>
      <c r="AG38" s="220"/>
      <c r="AH38" s="223"/>
      <c r="AI38" s="224"/>
      <c r="AJ38" s="224"/>
    </row>
    <row r="39" spans="1:36" s="3" customFormat="1" ht="18" customHeight="1" x14ac:dyDescent="0.4">
      <c r="A39" s="11"/>
      <c r="B39" s="83"/>
      <c r="C39" s="41"/>
      <c r="D39" s="42"/>
      <c r="E39" s="261" t="s">
        <v>35</v>
      </c>
      <c r="F39" s="261"/>
      <c r="G39" s="261"/>
      <c r="H39" s="261"/>
      <c r="I39" s="261"/>
      <c r="J39" s="261"/>
      <c r="K39" s="261"/>
      <c r="L39" s="261"/>
      <c r="M39" s="261"/>
      <c r="N39" s="261"/>
      <c r="O39" s="261"/>
      <c r="P39" s="43"/>
      <c r="Q39" s="83"/>
      <c r="R39" s="20"/>
      <c r="S39" s="221"/>
      <c r="T39" s="221"/>
      <c r="U39" s="153" t="str">
        <f t="shared" si="7"/>
        <v/>
      </c>
      <c r="V39" s="153" t="str">
        <f t="shared" si="8"/>
        <v>2. 自らの削減対策のほか、バンキングを活用して、達成できる</v>
      </c>
      <c r="W39" s="247"/>
      <c r="X39" s="153" t="str">
        <f t="shared" si="9"/>
        <v>シングル</v>
      </c>
      <c r="Y39" s="153">
        <f t="shared" si="10"/>
        <v>0</v>
      </c>
      <c r="Z39" s="153">
        <f t="shared" si="11"/>
        <v>2</v>
      </c>
      <c r="AA39" s="153" t="str">
        <f t="shared" si="12"/>
        <v>Q5</v>
      </c>
      <c r="AB39" s="153" t="str">
        <f t="shared" si="13"/>
        <v>貴事業所の第三計画期間※1の削減義務の達成の見通し（一つ選択してください。）</v>
      </c>
      <c r="AC39" s="153" t="str">
        <f t="shared" si="14"/>
        <v>自らの削減対策のほか、バンキングを活用して、達成できる</v>
      </c>
      <c r="AD39" s="153" t="str">
        <f t="shared" si="15"/>
        <v>5</v>
      </c>
      <c r="AE39" s="153">
        <f t="shared" si="16"/>
        <v>0</v>
      </c>
      <c r="AF39" s="220"/>
      <c r="AG39" s="220"/>
      <c r="AH39" s="223"/>
      <c r="AI39" s="224"/>
      <c r="AJ39" s="224"/>
    </row>
    <row r="40" spans="1:36" s="3" customFormat="1" ht="18" customHeight="1" x14ac:dyDescent="0.4">
      <c r="A40" s="11"/>
      <c r="B40" s="83"/>
      <c r="C40" s="41"/>
      <c r="D40" s="42"/>
      <c r="E40" s="261" t="s">
        <v>36</v>
      </c>
      <c r="F40" s="261"/>
      <c r="G40" s="261"/>
      <c r="H40" s="261"/>
      <c r="I40" s="261"/>
      <c r="J40" s="261"/>
      <c r="K40" s="261"/>
      <c r="L40" s="261"/>
      <c r="M40" s="261"/>
      <c r="N40" s="261"/>
      <c r="O40" s="261"/>
      <c r="P40" s="43"/>
      <c r="Q40" s="83"/>
      <c r="R40" s="20"/>
      <c r="S40" s="221"/>
      <c r="T40" s="221"/>
      <c r="U40" s="153" t="str">
        <f t="shared" si="7"/>
        <v/>
      </c>
      <c r="V40" s="153" t="str">
        <f t="shared" si="8"/>
        <v>3. 自らの削減対策やバンキングの活用を主とするが、不足分は他者のクレジットを活用して達成する</v>
      </c>
      <c r="W40" s="247"/>
      <c r="X40" s="153" t="str">
        <f t="shared" si="9"/>
        <v>シングル</v>
      </c>
      <c r="Y40" s="153">
        <f t="shared" si="10"/>
        <v>0</v>
      </c>
      <c r="Z40" s="153">
        <f t="shared" si="11"/>
        <v>3</v>
      </c>
      <c r="AA40" s="153" t="str">
        <f t="shared" si="12"/>
        <v>Q5</v>
      </c>
      <c r="AB40" s="153" t="str">
        <f t="shared" si="13"/>
        <v>貴事業所の第三計画期間※1の削減義務の達成の見通し（一つ選択してください。）</v>
      </c>
      <c r="AC40" s="153" t="str">
        <f t="shared" si="14"/>
        <v>自らの削減対策やバンキングの活用を主とするが、不足分は他者のクレジットを活用して達成する</v>
      </c>
      <c r="AD40" s="153" t="str">
        <f t="shared" si="15"/>
        <v>5</v>
      </c>
      <c r="AE40" s="153">
        <f t="shared" si="16"/>
        <v>0</v>
      </c>
      <c r="AF40" s="220"/>
      <c r="AG40" s="220"/>
      <c r="AH40" s="223"/>
      <c r="AI40" s="224"/>
      <c r="AJ40" s="224"/>
    </row>
    <row r="41" spans="1:36" s="3" customFormat="1" ht="18" customHeight="1" x14ac:dyDescent="0.4">
      <c r="A41" s="11"/>
      <c r="B41" s="83"/>
      <c r="C41" s="41"/>
      <c r="D41" s="42"/>
      <c r="E41" s="261" t="s">
        <v>37</v>
      </c>
      <c r="F41" s="261"/>
      <c r="G41" s="261"/>
      <c r="H41" s="261"/>
      <c r="I41" s="261"/>
      <c r="J41" s="261"/>
      <c r="K41" s="261"/>
      <c r="L41" s="261"/>
      <c r="M41" s="261"/>
      <c r="N41" s="261"/>
      <c r="O41" s="261"/>
      <c r="P41" s="43"/>
      <c r="Q41" s="83"/>
      <c r="R41" s="20"/>
      <c r="S41" s="221"/>
      <c r="T41" s="221"/>
      <c r="U41" s="153" t="str">
        <f t="shared" si="7"/>
        <v/>
      </c>
      <c r="V41" s="153" t="str">
        <f t="shared" si="8"/>
        <v>4. 有効な自らの削減対策がないため、主に他者のクレジットを活用して達成する</v>
      </c>
      <c r="W41" s="247"/>
      <c r="X41" s="153" t="str">
        <f t="shared" si="9"/>
        <v>シングル</v>
      </c>
      <c r="Y41" s="153">
        <f t="shared" si="10"/>
        <v>0</v>
      </c>
      <c r="Z41" s="153">
        <f t="shared" si="11"/>
        <v>4</v>
      </c>
      <c r="AA41" s="153" t="str">
        <f t="shared" si="12"/>
        <v>Q5</v>
      </c>
      <c r="AB41" s="153" t="str">
        <f t="shared" si="13"/>
        <v>貴事業所の第三計画期間※1の削減義務の達成の見通し（一つ選択してください。）</v>
      </c>
      <c r="AC41" s="153" t="str">
        <f t="shared" si="14"/>
        <v>有効な自らの削減対策がないため、主に他者のクレジットを活用して達成する</v>
      </c>
      <c r="AD41" s="153" t="str">
        <f t="shared" si="15"/>
        <v>5</v>
      </c>
      <c r="AE41" s="153">
        <f t="shared" si="16"/>
        <v>0</v>
      </c>
      <c r="AF41" s="220"/>
      <c r="AG41" s="220"/>
      <c r="AH41" s="223"/>
      <c r="AI41" s="224"/>
      <c r="AJ41" s="224"/>
    </row>
    <row r="42" spans="1:36" ht="6.95" customHeight="1" x14ac:dyDescent="0.4">
      <c r="C42" s="37"/>
      <c r="D42" s="38"/>
      <c r="E42" s="38"/>
      <c r="F42" s="38"/>
      <c r="G42" s="38"/>
      <c r="H42" s="38"/>
      <c r="I42" s="38"/>
      <c r="J42" s="38"/>
      <c r="K42" s="38"/>
      <c r="L42" s="38"/>
      <c r="M42" s="38"/>
      <c r="N42" s="80"/>
      <c r="O42" s="38"/>
      <c r="P42" s="39"/>
      <c r="Q42" s="18"/>
      <c r="U42" s="153" t="str">
        <f t="shared" si="7"/>
        <v/>
      </c>
      <c r="V42" s="153">
        <f t="shared" si="8"/>
        <v>0</v>
      </c>
      <c r="W42" s="247"/>
      <c r="X42" s="153" t="str">
        <f t="shared" si="9"/>
        <v>シングル</v>
      </c>
      <c r="Y42" s="153">
        <f t="shared" si="10"/>
        <v>0</v>
      </c>
      <c r="Z42" s="153">
        <f t="shared" si="11"/>
        <v>0</v>
      </c>
      <c r="AA42" s="153" t="str">
        <f t="shared" si="12"/>
        <v>Q5</v>
      </c>
      <c r="AB42" s="153" t="str">
        <f t="shared" si="13"/>
        <v>貴事業所の第三計画期間※1の削減義務の達成の見通し（一つ選択してください。）</v>
      </c>
      <c r="AC42" s="153" t="str">
        <f t="shared" si="14"/>
        <v/>
      </c>
      <c r="AD42" s="153" t="str">
        <f t="shared" si="15"/>
        <v>5</v>
      </c>
      <c r="AE42" s="153">
        <f t="shared" si="16"/>
        <v>1</v>
      </c>
      <c r="AF42" s="220"/>
      <c r="AG42" s="220"/>
    </row>
    <row r="43" spans="1:36" ht="6.95" customHeight="1" x14ac:dyDescent="0.4">
      <c r="E43" s="18"/>
      <c r="F43" s="18"/>
      <c r="G43" s="18"/>
      <c r="H43" s="18"/>
      <c r="I43" s="18"/>
      <c r="J43" s="18"/>
      <c r="K43" s="18"/>
      <c r="L43" s="18"/>
      <c r="M43" s="18"/>
      <c r="N43" s="121"/>
      <c r="O43" s="18"/>
      <c r="P43" s="18"/>
      <c r="Q43" s="18"/>
      <c r="U43" s="153" t="str">
        <f t="shared" si="7"/>
        <v/>
      </c>
      <c r="V43" s="153">
        <f t="shared" si="8"/>
        <v>0</v>
      </c>
      <c r="W43" s="247"/>
      <c r="X43" s="153" t="str">
        <f t="shared" si="9"/>
        <v>シングル</v>
      </c>
      <c r="Y43" s="153">
        <f t="shared" si="10"/>
        <v>0</v>
      </c>
      <c r="Z43" s="153">
        <f t="shared" si="11"/>
        <v>0</v>
      </c>
      <c r="AA43" s="153" t="str">
        <f t="shared" si="12"/>
        <v>Q5</v>
      </c>
      <c r="AB43" s="153" t="str">
        <f t="shared" si="13"/>
        <v>貴事業所の第三計画期間※1の削減義務の達成の見通し（一つ選択してください。）</v>
      </c>
      <c r="AC43" s="153" t="str">
        <f t="shared" si="14"/>
        <v/>
      </c>
      <c r="AD43" s="153" t="str">
        <f t="shared" si="15"/>
        <v>5</v>
      </c>
      <c r="AE43" s="153">
        <f t="shared" si="16"/>
        <v>1</v>
      </c>
      <c r="AF43" s="220"/>
      <c r="AG43" s="220"/>
    </row>
    <row r="44" spans="1:36" s="8" customFormat="1" ht="25.5" x14ac:dyDescent="0.4">
      <c r="A44" s="246"/>
      <c r="B44" s="47"/>
      <c r="C44" s="48" t="s">
        <v>741</v>
      </c>
      <c r="D44" s="48"/>
      <c r="E44" s="262" t="s">
        <v>391</v>
      </c>
      <c r="F44" s="262"/>
      <c r="G44" s="262"/>
      <c r="H44" s="262"/>
      <c r="I44" s="262"/>
      <c r="J44" s="262"/>
      <c r="K44" s="262"/>
      <c r="L44" s="262"/>
      <c r="M44" s="262"/>
      <c r="N44" s="262"/>
      <c r="O44" s="262"/>
      <c r="P44" s="70"/>
      <c r="Q44" s="70"/>
      <c r="R44" s="70"/>
      <c r="S44" s="240"/>
      <c r="T44" s="240"/>
      <c r="U44" s="215" t="str">
        <f t="shared" si="7"/>
        <v/>
      </c>
      <c r="V44" s="215" t="str">
        <f t="shared" si="8"/>
        <v>本年度（2022年度）は、第三計画期間（2020年度~2024年度末）の3年度目です。第三計画期間の義務履行期限は、計画期間終了から1年6か月後の2026年9月末の予定です。計画期間終了後の1年6か月を「整理期間」と呼んでいます。</v>
      </c>
      <c r="W44" s="249"/>
      <c r="X44" s="215" t="str">
        <f t="shared" si="9"/>
        <v>シングル</v>
      </c>
      <c r="Y44" s="215">
        <f t="shared" si="10"/>
        <v>0</v>
      </c>
      <c r="Z44" s="215" t="str">
        <f t="shared" si="11"/>
        <v/>
      </c>
      <c r="AA44" s="215" t="str">
        <f t="shared" si="12"/>
        <v>Q5</v>
      </c>
      <c r="AB44" s="215" t="str">
        <f t="shared" si="13"/>
        <v>貴事業所の第三計画期間※1の削減義務の達成の見通し（一つ選択してください。）</v>
      </c>
      <c r="AC44" s="215" t="str">
        <f t="shared" si="14"/>
        <v>（2022年度）は、第三計画期間（2020年度~2024年度末）の3年度目です。第三計画期間の義務履行期限は、計画期間終了から1年6か月後の2026年9月末の予定です。計画期間終了後の1年6か月を「整理期間」と呼んでいます。</v>
      </c>
      <c r="AD44" s="215" t="str">
        <f t="shared" si="15"/>
        <v>5</v>
      </c>
      <c r="AE44" s="215">
        <f t="shared" si="16"/>
        <v>0</v>
      </c>
      <c r="AF44" s="240"/>
      <c r="AG44" s="240"/>
      <c r="AH44" s="235"/>
      <c r="AI44" s="236"/>
      <c r="AJ44" s="236"/>
    </row>
    <row r="45" spans="1:36" s="8" customFormat="1" ht="15.75" customHeight="1" x14ac:dyDescent="0.4">
      <c r="A45" s="246"/>
      <c r="B45" s="47"/>
      <c r="C45" s="48" t="s">
        <v>742</v>
      </c>
      <c r="D45" s="47"/>
      <c r="E45" s="262" t="s">
        <v>673</v>
      </c>
      <c r="F45" s="262"/>
      <c r="G45" s="262"/>
      <c r="H45" s="262"/>
      <c r="I45" s="262"/>
      <c r="J45" s="262"/>
      <c r="K45" s="262"/>
      <c r="L45" s="262"/>
      <c r="M45" s="262"/>
      <c r="N45" s="262"/>
      <c r="O45" s="262"/>
      <c r="P45" s="70"/>
      <c r="Q45" s="70"/>
      <c r="R45" s="70"/>
      <c r="S45" s="240"/>
      <c r="T45" s="240"/>
      <c r="U45" s="215" t="str">
        <f>IF(A45="","",A45)</f>
        <v/>
      </c>
      <c r="V45" s="215" t="str">
        <f>IF(S45="",E45,"")</f>
        <v>バンキングとは、削減計画期間中に各種クレジットを発行したものの、当該削減計画期間の義務履行には利用しなかったクレジットを、翌削減計画期間に持ち越すことです。</v>
      </c>
      <c r="W45" s="249"/>
      <c r="X45" s="215" t="str">
        <f>IF(IF(U45="","",IF(OR(U45=TRUE,U45=FALSE),"マルチ","シングル"))="",X44,IF(U45="","",IF(OR(U45=TRUE,U45=FALSE),"マルチ","シングル")))</f>
        <v>シングル</v>
      </c>
      <c r="Y45" s="215">
        <f>IF(U45="",Y44,U45)</f>
        <v>0</v>
      </c>
      <c r="Z45" s="215" t="str">
        <f>IFERROR(LEFT(V45,1)*1,"")</f>
        <v/>
      </c>
      <c r="AA45" s="215" t="str">
        <f>IF(T45="",AA44,T45)</f>
        <v>Q5</v>
      </c>
      <c r="AB45" s="215" t="str">
        <f t="shared" si="13"/>
        <v>貴事業所の第三計画期間※1の削減義務の達成の見通し（一つ選択してください。）</v>
      </c>
      <c r="AC45" s="215" t="str">
        <f>IF(OR(V45=0,V45=""),"",RIGHT(V45,LEN(V45)-3))</f>
        <v>ングとは、削減計画期間中に各種クレジットを発行したものの、当該削減計画期間の義務履行には利用しなかったクレジットを、翌削減計画期間に持ち越すことです。</v>
      </c>
      <c r="AD45" s="215" t="str">
        <f>RIGHT(AA45,(LEN(AA45)-FIND("Q",AA45,1)))</f>
        <v>5</v>
      </c>
      <c r="AE45" s="215">
        <f>IF(Y45=TRUE,1,IF(AND(X45="シングル",Y45=Z45),1,0))</f>
        <v>0</v>
      </c>
      <c r="AF45" s="240"/>
      <c r="AG45" s="240"/>
      <c r="AH45" s="235"/>
      <c r="AI45" s="236"/>
      <c r="AJ45" s="236"/>
    </row>
    <row r="46" spans="1:36" x14ac:dyDescent="0.4">
      <c r="C46" s="48"/>
      <c r="E46" s="122"/>
      <c r="F46" s="122"/>
      <c r="G46" s="122"/>
      <c r="H46" s="122"/>
      <c r="I46" s="122"/>
      <c r="J46" s="122"/>
      <c r="K46" s="122"/>
      <c r="L46" s="122"/>
      <c r="M46" s="122"/>
      <c r="N46" s="122"/>
      <c r="O46" s="122"/>
      <c r="U46" s="153" t="str">
        <f>IF(A46="","",A46)</f>
        <v/>
      </c>
      <c r="V46" s="153">
        <f>IF(S46="",E46,"")</f>
        <v>0</v>
      </c>
      <c r="W46" s="247"/>
      <c r="X46" s="153" t="str">
        <f>IF(IF(U46="","",IF(OR(U46=TRUE,U46=FALSE),"マルチ","シングル"))="",X45,IF(U46="","",IF(OR(U46=TRUE,U46=FALSE),"マルチ","シングル")))</f>
        <v>シングル</v>
      </c>
      <c r="Y46" s="153">
        <f t="shared" ref="Y46:Y109" si="17">IF(U46="",Y45,U46)</f>
        <v>0</v>
      </c>
      <c r="Z46" s="153">
        <f t="shared" ref="Z46:Z109" si="18">IFERROR(LEFT(V46,1)*1,"")</f>
        <v>0</v>
      </c>
      <c r="AA46" s="153" t="str">
        <f t="shared" ref="AA46:AA109" si="19">IF(T46="",AA45,T46)</f>
        <v>Q5</v>
      </c>
      <c r="AB46" s="153" t="str">
        <f t="shared" si="13"/>
        <v>貴事業所の第三計画期間※1の削減義務の達成の見通し（一つ選択してください。）</v>
      </c>
      <c r="AC46" s="153" t="str">
        <f>IF(OR(V46=0,V46=""),"",RIGHT(V46,LEN(V46)-3))</f>
        <v/>
      </c>
      <c r="AD46" s="153" t="str">
        <f>RIGHT(AA46,(LEN(AA46)-FIND("Q",AA46,1)))</f>
        <v>5</v>
      </c>
      <c r="AE46" s="153">
        <f>IF(Y46=TRUE,1,IF(AND(X46="シングル",Y46=Z46),1,0))</f>
        <v>1</v>
      </c>
      <c r="AF46" s="220"/>
      <c r="AG46" s="220"/>
    </row>
    <row r="47" spans="1:36" x14ac:dyDescent="0.4">
      <c r="C47" s="44" t="s">
        <v>671</v>
      </c>
      <c r="D47" s="44"/>
      <c r="U47" s="153" t="str">
        <f>IF(A47="","",A47)</f>
        <v/>
      </c>
      <c r="V47" s="153">
        <f>IF(S47="",E47,"")</f>
        <v>0</v>
      </c>
      <c r="W47" s="247"/>
      <c r="X47" s="153" t="str">
        <f>IF(IF(U47="","",IF(OR(U47=TRUE,U47=FALSE),"マルチ","シングル"))="",X46,IF(U47="","",IF(OR(U47=TRUE,U47=FALSE),"マルチ","シングル")))</f>
        <v>シングル</v>
      </c>
      <c r="Y47" s="153">
        <f t="shared" si="17"/>
        <v>0</v>
      </c>
      <c r="Z47" s="153">
        <f t="shared" si="18"/>
        <v>0</v>
      </c>
      <c r="AA47" s="153" t="str">
        <f t="shared" si="19"/>
        <v>Q5</v>
      </c>
      <c r="AB47" s="153" t="str">
        <f t="shared" si="13"/>
        <v>貴事業所の第三計画期間※1の削減義務の達成の見通し（一つ選択してください。）</v>
      </c>
      <c r="AC47" s="153" t="str">
        <f>IF(OR(V47=0,V47=""),"",RIGHT(V47,LEN(V47)-3))</f>
        <v/>
      </c>
      <c r="AD47" s="153" t="str">
        <f>RIGHT(AA47,(LEN(AA47)-FIND("Q",AA47,1)))</f>
        <v>5</v>
      </c>
      <c r="AE47" s="153">
        <f>IF(Y47=TRUE,1,IF(AND(X47="シングル",Y47=Z47),1,0))</f>
        <v>1</v>
      </c>
      <c r="AF47" s="220"/>
      <c r="AG47" s="220"/>
    </row>
    <row r="48" spans="1:36" x14ac:dyDescent="0.4">
      <c r="C48" s="26" t="s">
        <v>1</v>
      </c>
      <c r="D48" s="27"/>
      <c r="E48" s="111" t="s">
        <v>529</v>
      </c>
      <c r="F48" s="28"/>
      <c r="G48" s="28"/>
      <c r="H48" s="28"/>
      <c r="I48" s="28"/>
      <c r="J48" s="28"/>
      <c r="K48" s="28"/>
      <c r="L48" s="28"/>
      <c r="M48" s="28"/>
      <c r="N48" s="81"/>
      <c r="O48" s="28"/>
      <c r="S48" s="220" t="str">
        <f>C48</f>
        <v>Q6</v>
      </c>
      <c r="T48" s="220" t="s">
        <v>1</v>
      </c>
      <c r="U48" s="153" t="str">
        <f t="shared" ref="U48:U54" si="20">IF(A48="","",A48)</f>
        <v/>
      </c>
      <c r="V48" s="153" t="str">
        <f t="shared" ref="V48:V54" si="21">IF(S48="",E48,"")</f>
        <v/>
      </c>
      <c r="W48" s="247"/>
      <c r="X48" s="153" t="str">
        <f t="shared" ref="X48:X54" si="22">IF(IF(U48="","",IF(OR(U48=TRUE,U48=FALSE),"マルチ","シングル"))="",X47,IF(U48="","",IF(OR(U48=TRUE,U48=FALSE),"マルチ","シングル")))</f>
        <v>シングル</v>
      </c>
      <c r="Y48" s="153">
        <f t="shared" ref="Y48:Y54" si="23">IF(U48="",Y47,U48)</f>
        <v>0</v>
      </c>
      <c r="Z48" s="153" t="str">
        <f t="shared" ref="Z48:Z54" si="24">IFERROR(LEFT(V48,1)*1,"")</f>
        <v/>
      </c>
      <c r="AA48" s="153" t="str">
        <f t="shared" ref="AA48:AA54" si="25">IF(T48="",AA47,T48)</f>
        <v>Q6</v>
      </c>
      <c r="AB48" s="153" t="str">
        <f t="shared" ref="AB48:AB54" si="26">IF(S48&lt;&gt;"",E48,AB47)</f>
        <v>貴事業所で第三計画期間に生じた超過削減量（第三計画期間に創出し、有効期限が次期第四計画期間のもの）の使用意向</v>
      </c>
      <c r="AC48" s="153" t="str">
        <f t="shared" ref="AC48:AC54" si="27">IF(OR(V48=0,V48=""),"",RIGHT(V48,LEN(V48)-3))</f>
        <v/>
      </c>
      <c r="AD48" s="153" t="str">
        <f t="shared" ref="AD48:AD54" si="28">RIGHT(AA48,(LEN(AA48)-FIND("Q",AA48,1)))</f>
        <v>6</v>
      </c>
      <c r="AE48" s="153">
        <f t="shared" ref="AE48:AE54" si="29">IF(Y48=TRUE,1,IF(AND(X48="シングル",Y48=Z48),1,0))</f>
        <v>0</v>
      </c>
      <c r="AF48" s="220"/>
      <c r="AG48" s="220"/>
    </row>
    <row r="49" spans="1:36" x14ac:dyDescent="0.4">
      <c r="E49" s="28" t="s">
        <v>181</v>
      </c>
      <c r="F49" s="28"/>
      <c r="G49" s="28"/>
      <c r="H49" s="28"/>
      <c r="I49" s="28"/>
      <c r="J49" s="28"/>
      <c r="K49" s="28"/>
      <c r="L49" s="28"/>
      <c r="M49" s="28"/>
      <c r="N49" s="81"/>
      <c r="O49" s="206"/>
      <c r="U49" s="153" t="str">
        <f t="shared" si="20"/>
        <v/>
      </c>
      <c r="V49" s="153" t="str">
        <f t="shared" si="21"/>
        <v>（当てはまるものすべて選択してください。）</v>
      </c>
      <c r="W49" s="247"/>
      <c r="X49" s="153" t="str">
        <f t="shared" si="22"/>
        <v>シングル</v>
      </c>
      <c r="Y49" s="153">
        <f t="shared" si="23"/>
        <v>0</v>
      </c>
      <c r="Z49" s="153" t="str">
        <f t="shared" si="24"/>
        <v/>
      </c>
      <c r="AA49" s="153" t="str">
        <f t="shared" si="25"/>
        <v>Q6</v>
      </c>
      <c r="AB49" s="153" t="str">
        <f t="shared" si="26"/>
        <v>貴事業所で第三計画期間に生じた超過削減量（第三計画期間に創出し、有効期限が次期第四計画期間のもの）の使用意向</v>
      </c>
      <c r="AC49" s="153" t="str">
        <f t="shared" si="27"/>
        <v>はまるものすべて選択してください。）</v>
      </c>
      <c r="AD49" s="153" t="str">
        <f t="shared" si="28"/>
        <v>6</v>
      </c>
      <c r="AE49" s="153">
        <f t="shared" si="29"/>
        <v>0</v>
      </c>
      <c r="AF49" s="220"/>
      <c r="AG49" s="220"/>
    </row>
    <row r="50" spans="1:36" ht="5.0999999999999996" customHeight="1" x14ac:dyDescent="0.4">
      <c r="C50" s="29"/>
      <c r="D50" s="30"/>
      <c r="E50" s="30"/>
      <c r="F50" s="30"/>
      <c r="G50" s="30"/>
      <c r="H50" s="30"/>
      <c r="I50" s="30"/>
      <c r="J50" s="30"/>
      <c r="K50" s="30"/>
      <c r="L50" s="30"/>
      <c r="M50" s="30"/>
      <c r="N50" s="31"/>
      <c r="O50" s="30"/>
      <c r="P50" s="32"/>
      <c r="Q50" s="18"/>
      <c r="U50" s="153" t="str">
        <f t="shared" si="20"/>
        <v/>
      </c>
      <c r="V50" s="153">
        <f t="shared" si="21"/>
        <v>0</v>
      </c>
      <c r="W50" s="247"/>
      <c r="X50" s="153" t="str">
        <f t="shared" si="22"/>
        <v>シングル</v>
      </c>
      <c r="Y50" s="153">
        <f t="shared" si="23"/>
        <v>0</v>
      </c>
      <c r="Z50" s="153">
        <f t="shared" si="24"/>
        <v>0</v>
      </c>
      <c r="AA50" s="153" t="str">
        <f t="shared" si="25"/>
        <v>Q6</v>
      </c>
      <c r="AB50" s="153" t="str">
        <f t="shared" si="26"/>
        <v>貴事業所で第三計画期間に生じた超過削減量（第三計画期間に創出し、有効期限が次期第四計画期間のもの）の使用意向</v>
      </c>
      <c r="AC50" s="153" t="str">
        <f t="shared" si="27"/>
        <v/>
      </c>
      <c r="AD50" s="153" t="str">
        <f t="shared" si="28"/>
        <v>6</v>
      </c>
      <c r="AE50" s="153">
        <f t="shared" si="29"/>
        <v>1</v>
      </c>
      <c r="AF50" s="220"/>
      <c r="AG50" s="220"/>
    </row>
    <row r="51" spans="1:36" ht="18" customHeight="1" x14ac:dyDescent="0.4">
      <c r="A51" s="11" t="b">
        <v>0</v>
      </c>
      <c r="C51" s="45"/>
      <c r="E51" s="270" t="s">
        <v>674</v>
      </c>
      <c r="F51" s="270"/>
      <c r="G51" s="270"/>
      <c r="H51" s="270"/>
      <c r="I51" s="270"/>
      <c r="J51" s="270"/>
      <c r="K51" s="270"/>
      <c r="L51" s="270"/>
      <c r="M51" s="270"/>
      <c r="N51" s="270"/>
      <c r="O51" s="270"/>
      <c r="P51" s="35"/>
      <c r="Q51" s="18"/>
      <c r="U51" s="153" t="b">
        <f t="shared" si="20"/>
        <v>0</v>
      </c>
      <c r="V51" s="153" t="str">
        <f t="shared" si="21"/>
        <v xml:space="preserve">1. 第四計画期間へ全量バンキングし、第四計画期間の義務履行に使用
</v>
      </c>
      <c r="W51" s="247"/>
      <c r="X51" s="153" t="str">
        <f t="shared" si="22"/>
        <v>マルチ</v>
      </c>
      <c r="Y51" s="153" t="b">
        <f t="shared" si="23"/>
        <v>0</v>
      </c>
      <c r="Z51" s="153">
        <f t="shared" si="24"/>
        <v>1</v>
      </c>
      <c r="AA51" s="153" t="str">
        <f t="shared" si="25"/>
        <v>Q6</v>
      </c>
      <c r="AB51" s="153" t="str">
        <f t="shared" si="26"/>
        <v>貴事業所で第三計画期間に生じた超過削減量（第三計画期間に創出し、有効期限が次期第四計画期間のもの）の使用意向</v>
      </c>
      <c r="AC51" s="153" t="str">
        <f t="shared" si="27"/>
        <v xml:space="preserve">第四計画期間へ全量バンキングし、第四計画期間の義務履行に使用
</v>
      </c>
      <c r="AD51" s="153" t="str">
        <f t="shared" si="28"/>
        <v>6</v>
      </c>
      <c r="AE51" s="153">
        <f t="shared" si="29"/>
        <v>0</v>
      </c>
      <c r="AF51" s="220"/>
      <c r="AG51" s="220"/>
    </row>
    <row r="52" spans="1:36" ht="18" customHeight="1" x14ac:dyDescent="0.4">
      <c r="A52" s="11" t="b">
        <v>0</v>
      </c>
      <c r="C52" s="45"/>
      <c r="E52" s="270" t="s">
        <v>675</v>
      </c>
      <c r="F52" s="270"/>
      <c r="G52" s="270"/>
      <c r="H52" s="270"/>
      <c r="I52" s="270"/>
      <c r="J52" s="270"/>
      <c r="K52" s="270"/>
      <c r="L52" s="270"/>
      <c r="M52" s="270"/>
      <c r="N52" s="270"/>
      <c r="O52" s="270"/>
      <c r="P52" s="35"/>
      <c r="Q52" s="18"/>
      <c r="U52" s="153" t="b">
        <f t="shared" si="20"/>
        <v>0</v>
      </c>
      <c r="V52" s="153" t="str">
        <f t="shared" si="21"/>
        <v>2. 第四計画期間へ一部バンキングし、第四計画期間の義務履行にも使用</v>
      </c>
      <c r="W52" s="247"/>
      <c r="X52" s="153" t="str">
        <f t="shared" si="22"/>
        <v>マルチ</v>
      </c>
      <c r="Y52" s="153" t="b">
        <f t="shared" si="23"/>
        <v>0</v>
      </c>
      <c r="Z52" s="153">
        <f t="shared" si="24"/>
        <v>2</v>
      </c>
      <c r="AA52" s="153" t="str">
        <f t="shared" si="25"/>
        <v>Q6</v>
      </c>
      <c r="AB52" s="153" t="str">
        <f t="shared" si="26"/>
        <v>貴事業所で第三計画期間に生じた超過削減量（第三計画期間に創出し、有効期限が次期第四計画期間のもの）の使用意向</v>
      </c>
      <c r="AC52" s="153" t="str">
        <f t="shared" si="27"/>
        <v>第四計画期間へ一部バンキングし、第四計画期間の義務履行にも使用</v>
      </c>
      <c r="AD52" s="153" t="str">
        <f t="shared" si="28"/>
        <v>6</v>
      </c>
      <c r="AE52" s="153">
        <f t="shared" si="29"/>
        <v>0</v>
      </c>
      <c r="AF52" s="220"/>
      <c r="AG52" s="220"/>
    </row>
    <row r="53" spans="1:36" ht="18" customHeight="1" x14ac:dyDescent="0.4">
      <c r="A53" s="11" t="b">
        <v>0</v>
      </c>
      <c r="C53" s="45"/>
      <c r="E53" s="270" t="s">
        <v>29</v>
      </c>
      <c r="F53" s="270"/>
      <c r="G53" s="270"/>
      <c r="H53" s="270"/>
      <c r="I53" s="270"/>
      <c r="J53" s="270"/>
      <c r="K53" s="270"/>
      <c r="L53" s="270"/>
      <c r="M53" s="270"/>
      <c r="N53" s="270"/>
      <c r="O53" s="270"/>
      <c r="P53" s="35"/>
      <c r="Q53" s="18"/>
      <c r="U53" s="153" t="b">
        <f t="shared" si="20"/>
        <v>0</v>
      </c>
      <c r="V53" s="153" t="str">
        <f t="shared" si="21"/>
        <v>3. グループ会社等他事業所に第三計画期間中に無償で移転する</v>
      </c>
      <c r="W53" s="247"/>
      <c r="X53" s="153" t="str">
        <f t="shared" si="22"/>
        <v>マルチ</v>
      </c>
      <c r="Y53" s="153" t="b">
        <f t="shared" si="23"/>
        <v>0</v>
      </c>
      <c r="Z53" s="153">
        <f t="shared" si="24"/>
        <v>3</v>
      </c>
      <c r="AA53" s="153" t="str">
        <f t="shared" si="25"/>
        <v>Q6</v>
      </c>
      <c r="AB53" s="153" t="str">
        <f t="shared" si="26"/>
        <v>貴事業所で第三計画期間に生じた超過削減量（第三計画期間に創出し、有効期限が次期第四計画期間のもの）の使用意向</v>
      </c>
      <c r="AC53" s="153" t="str">
        <f t="shared" si="27"/>
        <v>グループ会社等他事業所に第三計画期間中に無償で移転する</v>
      </c>
      <c r="AD53" s="153" t="str">
        <f t="shared" si="28"/>
        <v>6</v>
      </c>
      <c r="AE53" s="153">
        <f t="shared" si="29"/>
        <v>0</v>
      </c>
      <c r="AF53" s="220"/>
      <c r="AG53" s="220"/>
    </row>
    <row r="54" spans="1:36" ht="18" customHeight="1" x14ac:dyDescent="0.4">
      <c r="A54" s="11" t="b">
        <v>0</v>
      </c>
      <c r="C54" s="45"/>
      <c r="E54" s="270" t="s">
        <v>677</v>
      </c>
      <c r="F54" s="270"/>
      <c r="G54" s="270"/>
      <c r="H54" s="270"/>
      <c r="I54" s="270"/>
      <c r="J54" s="270"/>
      <c r="K54" s="270"/>
      <c r="L54" s="270"/>
      <c r="M54" s="270"/>
      <c r="N54" s="270"/>
      <c r="O54" s="270"/>
      <c r="P54" s="35"/>
      <c r="Q54" s="18"/>
      <c r="U54" s="153" t="b">
        <f t="shared" si="20"/>
        <v>0</v>
      </c>
      <c r="V54" s="153" t="str">
        <f t="shared" si="21"/>
        <v>4. 他の対象事業所に第三計画期間中に超過削減量の一部または全量を積極的に販売したい</v>
      </c>
      <c r="W54" s="247"/>
      <c r="X54" s="153" t="str">
        <f t="shared" si="22"/>
        <v>マルチ</v>
      </c>
      <c r="Y54" s="153" t="b">
        <f t="shared" si="23"/>
        <v>0</v>
      </c>
      <c r="Z54" s="153">
        <f t="shared" si="24"/>
        <v>4</v>
      </c>
      <c r="AA54" s="153" t="str">
        <f t="shared" si="25"/>
        <v>Q6</v>
      </c>
      <c r="AB54" s="153" t="str">
        <f t="shared" si="26"/>
        <v>貴事業所で第三計画期間に生じた超過削減量（第三計画期間に創出し、有効期限が次期第四計画期間のもの）の使用意向</v>
      </c>
      <c r="AC54" s="153" t="str">
        <f t="shared" si="27"/>
        <v>他の対象事業所に第三計画期間中に超過削減量の一部または全量を積極的に販売したい</v>
      </c>
      <c r="AD54" s="153" t="str">
        <f t="shared" si="28"/>
        <v>6</v>
      </c>
      <c r="AE54" s="153">
        <f t="shared" si="29"/>
        <v>0</v>
      </c>
      <c r="AF54" s="220"/>
      <c r="AG54" s="220"/>
    </row>
    <row r="55" spans="1:36" ht="18" customHeight="1" x14ac:dyDescent="0.4">
      <c r="A55" s="11" t="b">
        <v>0</v>
      </c>
      <c r="C55" s="45"/>
      <c r="E55" s="261" t="s">
        <v>30</v>
      </c>
      <c r="F55" s="261"/>
      <c r="G55" s="261"/>
      <c r="H55" s="261"/>
      <c r="I55" s="261"/>
      <c r="J55" s="261"/>
      <c r="K55" s="261"/>
      <c r="L55" s="261"/>
      <c r="M55" s="261"/>
      <c r="N55" s="261"/>
      <c r="O55" s="261"/>
      <c r="P55" s="35"/>
      <c r="Q55" s="18"/>
      <c r="U55" s="153" t="b">
        <f t="shared" ref="U55:U112" si="30">IF(A55="","",A55)</f>
        <v>0</v>
      </c>
      <c r="V55" s="153" t="str">
        <f t="shared" ref="V55:V112" si="31">IF(S55="",E55,"")</f>
        <v>5. 仲介事業者に第三計画期間中に超過削減量の一部または全量を積極的に販売したい</v>
      </c>
      <c r="W55" s="247"/>
      <c r="X55" s="153" t="str">
        <f t="shared" ref="X55:X110" si="32">IF(IF(U55="","",IF(OR(U55=TRUE,U55=FALSE),"マルチ","シングル"))="",X54,IF(U55="","",IF(OR(U55=TRUE,U55=FALSE),"マルチ","シングル")))</f>
        <v>マルチ</v>
      </c>
      <c r="Y55" s="153" t="b">
        <f t="shared" si="17"/>
        <v>0</v>
      </c>
      <c r="Z55" s="153">
        <f t="shared" si="18"/>
        <v>5</v>
      </c>
      <c r="AA55" s="153" t="str">
        <f t="shared" si="19"/>
        <v>Q6</v>
      </c>
      <c r="AB55" s="153" t="str">
        <f t="shared" si="13"/>
        <v>貴事業所で第三計画期間に生じた超過削減量（第三計画期間に創出し、有効期限が次期第四計画期間のもの）の使用意向</v>
      </c>
      <c r="AC55" s="153" t="str">
        <f t="shared" ref="AC55:AC112" si="33">IF(OR(V55=0,V55=""),"",RIGHT(V55,LEN(V55)-3))</f>
        <v>仲介事業者に第三計画期間中に超過削減量の一部または全量を積極的に販売したい</v>
      </c>
      <c r="AD55" s="153" t="str">
        <f t="shared" ref="AD55:AD112" si="34">RIGHT(AA55,(LEN(AA55)-FIND("Q",AA55,1)))</f>
        <v>6</v>
      </c>
      <c r="AE55" s="153">
        <f t="shared" ref="AE55:AE112" si="35">IF(Y55=TRUE,1,IF(AND(X55="シングル",Y55=Z55),1,0))</f>
        <v>0</v>
      </c>
      <c r="AF55" s="220"/>
      <c r="AG55" s="220"/>
    </row>
    <row r="56" spans="1:36" ht="18" customHeight="1" x14ac:dyDescent="0.4">
      <c r="A56" s="11" t="b">
        <v>0</v>
      </c>
      <c r="C56" s="45"/>
      <c r="E56" s="261" t="s">
        <v>31</v>
      </c>
      <c r="F56" s="261"/>
      <c r="G56" s="261"/>
      <c r="H56" s="261"/>
      <c r="I56" s="261"/>
      <c r="J56" s="261"/>
      <c r="K56" s="261"/>
      <c r="L56" s="261"/>
      <c r="M56" s="261"/>
      <c r="N56" s="261"/>
      <c r="O56" s="261"/>
      <c r="P56" s="35"/>
      <c r="Q56" s="18"/>
      <c r="U56" s="153" t="b">
        <f t="shared" si="30"/>
        <v>0</v>
      </c>
      <c r="V56" s="153" t="str">
        <f t="shared" si="31"/>
        <v>6. 要請があれば第三計画期間中に超過削減量の一部または全量を販売したい</v>
      </c>
      <c r="W56" s="247"/>
      <c r="X56" s="153" t="str">
        <f t="shared" si="32"/>
        <v>マルチ</v>
      </c>
      <c r="Y56" s="153" t="b">
        <f t="shared" si="17"/>
        <v>0</v>
      </c>
      <c r="Z56" s="153">
        <f t="shared" si="18"/>
        <v>6</v>
      </c>
      <c r="AA56" s="153" t="str">
        <f t="shared" si="19"/>
        <v>Q6</v>
      </c>
      <c r="AB56" s="153" t="str">
        <f t="shared" si="13"/>
        <v>貴事業所で第三計画期間に生じた超過削減量（第三計画期間に創出し、有効期限が次期第四計画期間のもの）の使用意向</v>
      </c>
      <c r="AC56" s="153" t="str">
        <f t="shared" si="33"/>
        <v>要請があれば第三計画期間中に超過削減量の一部または全量を販売したい</v>
      </c>
      <c r="AD56" s="153" t="str">
        <f t="shared" si="34"/>
        <v>6</v>
      </c>
      <c r="AE56" s="153">
        <f t="shared" si="35"/>
        <v>0</v>
      </c>
      <c r="AF56" s="220"/>
      <c r="AG56" s="220"/>
    </row>
    <row r="57" spans="1:36" ht="18" customHeight="1" x14ac:dyDescent="0.4">
      <c r="A57" s="11" t="b">
        <v>0</v>
      </c>
      <c r="C57" s="45"/>
      <c r="E57" s="85" t="s">
        <v>32</v>
      </c>
      <c r="F57" s="84"/>
      <c r="G57" s="84"/>
      <c r="H57" s="84"/>
      <c r="I57" s="84"/>
      <c r="J57" s="84"/>
      <c r="K57" s="84"/>
      <c r="L57" s="84"/>
      <c r="M57" s="84"/>
      <c r="N57" s="84"/>
      <c r="O57" s="84"/>
      <c r="P57" s="35"/>
      <c r="Q57" s="18"/>
      <c r="U57" s="153" t="b">
        <f t="shared" si="30"/>
        <v>0</v>
      </c>
      <c r="V57" s="153" t="str">
        <f t="shared" si="31"/>
        <v>7. 価格次第では第三計画期間中に販売しても良い</v>
      </c>
      <c r="W57" s="247"/>
      <c r="X57" s="153" t="str">
        <f t="shared" si="32"/>
        <v>マルチ</v>
      </c>
      <c r="Y57" s="153" t="b">
        <f t="shared" si="17"/>
        <v>0</v>
      </c>
      <c r="Z57" s="153">
        <f t="shared" si="18"/>
        <v>7</v>
      </c>
      <c r="AA57" s="153" t="str">
        <f t="shared" si="19"/>
        <v>Q6</v>
      </c>
      <c r="AB57" s="153" t="str">
        <f t="shared" si="13"/>
        <v>貴事業所で第三計画期間に生じた超過削減量（第三計画期間に創出し、有効期限が次期第四計画期間のもの）の使用意向</v>
      </c>
      <c r="AC57" s="153" t="str">
        <f t="shared" si="33"/>
        <v>価格次第では第三計画期間中に販売しても良い</v>
      </c>
      <c r="AD57" s="153" t="str">
        <f t="shared" si="34"/>
        <v>6</v>
      </c>
      <c r="AE57" s="153">
        <f t="shared" si="35"/>
        <v>0</v>
      </c>
      <c r="AF57" s="222">
        <f>H58</f>
        <v>0</v>
      </c>
      <c r="AG57" s="220"/>
    </row>
    <row r="58" spans="1:36" ht="18" customHeight="1" x14ac:dyDescent="0.4">
      <c r="C58" s="45"/>
      <c r="E58" s="18"/>
      <c r="F58" s="322" t="s">
        <v>336</v>
      </c>
      <c r="G58" s="323"/>
      <c r="H58" s="326"/>
      <c r="I58" s="326"/>
      <c r="J58" s="326"/>
      <c r="K58" s="326"/>
      <c r="L58" s="326"/>
      <c r="M58" s="326"/>
      <c r="N58" s="324" t="s">
        <v>361</v>
      </c>
      <c r="O58" s="325"/>
      <c r="P58" s="35"/>
      <c r="Q58" s="18"/>
      <c r="U58" s="153" t="str">
        <f t="shared" si="30"/>
        <v/>
      </c>
      <c r="V58" s="153">
        <f t="shared" si="31"/>
        <v>0</v>
      </c>
      <c r="W58" s="247"/>
      <c r="X58" s="153" t="str">
        <f t="shared" si="32"/>
        <v>マルチ</v>
      </c>
      <c r="Y58" s="153" t="b">
        <f t="shared" si="17"/>
        <v>0</v>
      </c>
      <c r="Z58" s="153">
        <f t="shared" si="18"/>
        <v>0</v>
      </c>
      <c r="AA58" s="153" t="str">
        <f t="shared" si="19"/>
        <v>Q6</v>
      </c>
      <c r="AB58" s="153" t="str">
        <f t="shared" si="13"/>
        <v>貴事業所で第三計画期間に生じた超過削減量（第三計画期間に創出し、有効期限が次期第四計画期間のもの）の使用意向</v>
      </c>
      <c r="AC58" s="153" t="str">
        <f t="shared" si="33"/>
        <v/>
      </c>
      <c r="AD58" s="153" t="str">
        <f t="shared" si="34"/>
        <v>6</v>
      </c>
      <c r="AE58" s="153">
        <f t="shared" si="35"/>
        <v>0</v>
      </c>
      <c r="AG58" s="220"/>
    </row>
    <row r="59" spans="1:36" ht="18" customHeight="1" x14ac:dyDescent="0.4">
      <c r="A59" s="11" t="b">
        <v>0</v>
      </c>
      <c r="C59" s="45"/>
      <c r="E59" s="261" t="s">
        <v>33</v>
      </c>
      <c r="F59" s="261"/>
      <c r="G59" s="261"/>
      <c r="H59" s="261"/>
      <c r="I59" s="261"/>
      <c r="J59" s="261"/>
      <c r="K59" s="261"/>
      <c r="L59" s="261"/>
      <c r="M59" s="261"/>
      <c r="N59" s="261"/>
      <c r="O59" s="261"/>
      <c r="P59" s="35"/>
      <c r="Q59" s="18"/>
      <c r="U59" s="153" t="b">
        <f t="shared" si="30"/>
        <v>0</v>
      </c>
      <c r="V59" s="153" t="str">
        <f t="shared" si="31"/>
        <v>8. 第三計画期間中に無効化して、イベントやパンフレットの印刷等のオフセットをする</v>
      </c>
      <c r="W59" s="247"/>
      <c r="X59" s="153" t="str">
        <f t="shared" si="32"/>
        <v>マルチ</v>
      </c>
      <c r="Y59" s="153" t="b">
        <f t="shared" si="17"/>
        <v>0</v>
      </c>
      <c r="Z59" s="153">
        <f t="shared" si="18"/>
        <v>8</v>
      </c>
      <c r="AA59" s="153" t="str">
        <f t="shared" si="19"/>
        <v>Q6</v>
      </c>
      <c r="AB59" s="153" t="str">
        <f t="shared" si="13"/>
        <v>貴事業所で第三計画期間に生じた超過削減量（第三計画期間に創出し、有効期限が次期第四計画期間のもの）の使用意向</v>
      </c>
      <c r="AC59" s="153" t="str">
        <f t="shared" si="33"/>
        <v>第三計画期間中に無効化して、イベントやパンフレットの印刷等のオフセットをする</v>
      </c>
      <c r="AD59" s="153" t="str">
        <f t="shared" si="34"/>
        <v>6</v>
      </c>
      <c r="AE59" s="153">
        <f t="shared" si="35"/>
        <v>0</v>
      </c>
      <c r="AF59" s="220"/>
      <c r="AG59" s="220"/>
    </row>
    <row r="60" spans="1:36" ht="39.950000000000003" customHeight="1" x14ac:dyDescent="0.4">
      <c r="A60" s="11" t="b">
        <v>0</v>
      </c>
      <c r="C60" s="45"/>
      <c r="E60" s="85" t="s">
        <v>34</v>
      </c>
      <c r="F60" s="327"/>
      <c r="G60" s="328"/>
      <c r="H60" s="328"/>
      <c r="I60" s="328"/>
      <c r="J60" s="328"/>
      <c r="K60" s="328"/>
      <c r="L60" s="328"/>
      <c r="M60" s="328"/>
      <c r="N60" s="328"/>
      <c r="O60" s="329"/>
      <c r="P60" s="35"/>
      <c r="Q60" s="18"/>
      <c r="U60" s="153" t="b">
        <f t="shared" si="30"/>
        <v>0</v>
      </c>
      <c r="V60" s="153" t="str">
        <f t="shared" si="31"/>
        <v>9. 未定・その他</v>
      </c>
      <c r="W60" s="247"/>
      <c r="X60" s="153" t="str">
        <f t="shared" si="32"/>
        <v>マルチ</v>
      </c>
      <c r="Y60" s="153" t="b">
        <f t="shared" si="17"/>
        <v>0</v>
      </c>
      <c r="Z60" s="153">
        <f t="shared" si="18"/>
        <v>9</v>
      </c>
      <c r="AA60" s="153" t="str">
        <f t="shared" si="19"/>
        <v>Q6</v>
      </c>
      <c r="AB60" s="153" t="str">
        <f t="shared" si="13"/>
        <v>貴事業所で第三計画期間に生じた超過削減量（第三計画期間に創出し、有効期限が次期第四計画期間のもの）の使用意向</v>
      </c>
      <c r="AC60" s="153" t="str">
        <f t="shared" si="33"/>
        <v>未定・その他</v>
      </c>
      <c r="AD60" s="153" t="str">
        <f t="shared" si="34"/>
        <v>6</v>
      </c>
      <c r="AE60" s="153">
        <f t="shared" si="35"/>
        <v>0</v>
      </c>
      <c r="AF60" s="222">
        <f>F60</f>
        <v>0</v>
      </c>
      <c r="AG60" s="220"/>
    </row>
    <row r="61" spans="1:36" ht="5.0999999999999996" customHeight="1" x14ac:dyDescent="0.4">
      <c r="C61" s="37"/>
      <c r="D61" s="38"/>
      <c r="E61" s="38"/>
      <c r="F61" s="38"/>
      <c r="G61" s="38"/>
      <c r="H61" s="38"/>
      <c r="I61" s="38"/>
      <c r="J61" s="38"/>
      <c r="K61" s="38"/>
      <c r="L61" s="38"/>
      <c r="M61" s="38"/>
      <c r="N61" s="80"/>
      <c r="O61" s="38"/>
      <c r="P61" s="39"/>
      <c r="Q61" s="18"/>
      <c r="U61" s="153" t="str">
        <f>IF(A61="","",A61)</f>
        <v/>
      </c>
      <c r="V61" s="153">
        <f>IF(S61="",E61,"")</f>
        <v>0</v>
      </c>
      <c r="W61" s="247"/>
      <c r="X61" s="153" t="str">
        <f>IF(IF(U61="","",IF(OR(U61=TRUE,U61=FALSE),"マルチ","シングル"))="",X60,IF(U61="","",IF(OR(U61=TRUE,U61=FALSE),"マルチ","シングル")))</f>
        <v>マルチ</v>
      </c>
      <c r="Y61" s="153" t="b">
        <f t="shared" si="17"/>
        <v>0</v>
      </c>
      <c r="Z61" s="153">
        <f t="shared" si="18"/>
        <v>0</v>
      </c>
      <c r="AA61" s="153" t="str">
        <f t="shared" si="19"/>
        <v>Q6</v>
      </c>
      <c r="AB61" s="153" t="str">
        <f t="shared" si="13"/>
        <v>貴事業所で第三計画期間に生じた超過削減量（第三計画期間に創出し、有効期限が次期第四計画期間のもの）の使用意向</v>
      </c>
      <c r="AC61" s="153" t="str">
        <f>IF(OR(V61=0,V61=""),"",RIGHT(V61,LEN(V61)-3))</f>
        <v/>
      </c>
      <c r="AD61" s="153" t="str">
        <f>RIGHT(AA61,(LEN(AA61)-FIND("Q",AA61,1)))</f>
        <v>6</v>
      </c>
      <c r="AE61" s="153">
        <f t="shared" si="35"/>
        <v>0</v>
      </c>
      <c r="AF61" s="220"/>
      <c r="AG61" s="220"/>
    </row>
    <row r="62" spans="1:36" s="2" customFormat="1" ht="5.0999999999999996" customHeight="1" x14ac:dyDescent="0.4">
      <c r="A62" s="12"/>
      <c r="B62" s="18"/>
      <c r="C62" s="18"/>
      <c r="D62" s="18"/>
      <c r="E62" s="18"/>
      <c r="F62" s="18"/>
      <c r="G62" s="18"/>
      <c r="H62" s="18"/>
      <c r="I62" s="18"/>
      <c r="J62" s="18"/>
      <c r="K62" s="18"/>
      <c r="L62" s="18"/>
      <c r="M62" s="18"/>
      <c r="N62" s="83"/>
      <c r="O62" s="18"/>
      <c r="P62" s="18"/>
      <c r="Q62" s="18"/>
      <c r="R62" s="18"/>
      <c r="S62" s="239"/>
      <c r="T62" s="239"/>
      <c r="U62" s="153" t="str">
        <f>IF(A62="","",A62)</f>
        <v/>
      </c>
      <c r="V62" s="153">
        <f>IF(S62="",E62,"")</f>
        <v>0</v>
      </c>
      <c r="W62" s="247"/>
      <c r="X62" s="153" t="str">
        <f>IF(IF(U62="","",IF(OR(U62=TRUE,U62=FALSE),"マルチ","シングル"))="",X61,IF(U62="","",IF(OR(U62=TRUE,U62=FALSE),"マルチ","シングル")))</f>
        <v>マルチ</v>
      </c>
      <c r="Y62" s="153" t="b">
        <f t="shared" si="17"/>
        <v>0</v>
      </c>
      <c r="Z62" s="153">
        <f t="shared" si="18"/>
        <v>0</v>
      </c>
      <c r="AA62" s="153" t="str">
        <f t="shared" si="19"/>
        <v>Q6</v>
      </c>
      <c r="AB62" s="153" t="str">
        <f t="shared" si="13"/>
        <v>貴事業所で第三計画期間に生じた超過削減量（第三計画期間に創出し、有効期限が次期第四計画期間のもの）の使用意向</v>
      </c>
      <c r="AC62" s="153" t="str">
        <f>IF(OR(V62=0,V62=""),"",RIGHT(V62,LEN(V62)-3))</f>
        <v/>
      </c>
      <c r="AD62" s="153" t="str">
        <f>RIGHT(AA62,(LEN(AA62)-FIND("Q",AA62,1)))</f>
        <v>6</v>
      </c>
      <c r="AE62" s="153">
        <f t="shared" si="35"/>
        <v>0</v>
      </c>
      <c r="AF62" s="220"/>
      <c r="AG62" s="220"/>
      <c r="AH62" s="225"/>
      <c r="AI62" s="226"/>
      <c r="AJ62" s="226"/>
    </row>
    <row r="63" spans="1:36" s="4" customFormat="1" ht="18.75" customHeight="1" x14ac:dyDescent="0.4">
      <c r="A63" s="15"/>
      <c r="B63" s="47"/>
      <c r="C63" s="49"/>
      <c r="D63" s="49"/>
      <c r="E63" s="51"/>
      <c r="F63" s="49"/>
      <c r="G63" s="49"/>
      <c r="H63" s="49"/>
      <c r="I63" s="49"/>
      <c r="J63" s="49"/>
      <c r="K63" s="49"/>
      <c r="L63" s="49"/>
      <c r="M63" s="49"/>
      <c r="N63" s="49"/>
      <c r="O63" s="49"/>
      <c r="P63" s="49"/>
      <c r="Q63" s="49"/>
      <c r="R63" s="47"/>
      <c r="S63" s="239"/>
      <c r="T63" s="239"/>
      <c r="U63" s="153" t="str">
        <f>IF(A63="","",A63)</f>
        <v/>
      </c>
      <c r="V63" s="153">
        <f>IF(S63="",E63,"")</f>
        <v>0</v>
      </c>
      <c r="W63" s="247"/>
      <c r="X63" s="153" t="str">
        <f>IF(IF(U63="","",IF(OR(U63=TRUE,U63=FALSE),"マルチ","シングル"))="",X62,IF(U63="","",IF(OR(U63=TRUE,U63=FALSE),"マルチ","シングル")))</f>
        <v>マルチ</v>
      </c>
      <c r="Y63" s="153" t="b">
        <f t="shared" si="17"/>
        <v>0</v>
      </c>
      <c r="Z63" s="153">
        <f t="shared" si="18"/>
        <v>0</v>
      </c>
      <c r="AA63" s="153" t="str">
        <f t="shared" si="19"/>
        <v>Q6</v>
      </c>
      <c r="AB63" s="153" t="str">
        <f t="shared" si="13"/>
        <v>貴事業所で第三計画期間に生じた超過削減量（第三計画期間に創出し、有効期限が次期第四計画期間のもの）の使用意向</v>
      </c>
      <c r="AC63" s="153" t="str">
        <f>IF(OR(V63=0,V63=""),"",RIGHT(V63,LEN(V63)-3))</f>
        <v/>
      </c>
      <c r="AD63" s="153" t="str">
        <f>RIGHT(AA63,(LEN(AA63)-FIND("Q",AA63,1)))</f>
        <v>6</v>
      </c>
      <c r="AE63" s="153">
        <f t="shared" si="35"/>
        <v>0</v>
      </c>
      <c r="AF63" s="220"/>
      <c r="AG63" s="220"/>
      <c r="AH63" s="227"/>
      <c r="AI63" s="228"/>
      <c r="AJ63" s="228"/>
    </row>
    <row r="64" spans="1:36" x14ac:dyDescent="0.4">
      <c r="C64" s="44" t="s">
        <v>672</v>
      </c>
      <c r="D64" s="44"/>
      <c r="U64" s="153" t="str">
        <f>IF(A64="","",A64)</f>
        <v/>
      </c>
      <c r="V64" s="153">
        <f>IF(S64="",E64,"")</f>
        <v>0</v>
      </c>
      <c r="W64" s="247"/>
      <c r="X64" s="153" t="str">
        <f>IF(IF(U64="","",IF(OR(U64=TRUE,U64=FALSE),"マルチ","シングル"))="",X63,IF(U64="","",IF(OR(U64=TRUE,U64=FALSE),"マルチ","シングル")))</f>
        <v>マルチ</v>
      </c>
      <c r="Y64" s="153" t="b">
        <f t="shared" si="17"/>
        <v>0</v>
      </c>
      <c r="Z64" s="153">
        <f t="shared" si="18"/>
        <v>0</v>
      </c>
      <c r="AA64" s="153" t="str">
        <f t="shared" si="19"/>
        <v>Q6</v>
      </c>
      <c r="AB64" s="153" t="str">
        <f t="shared" si="13"/>
        <v>貴事業所で第三計画期間に生じた超過削減量（第三計画期間に創出し、有効期限が次期第四計画期間のもの）の使用意向</v>
      </c>
      <c r="AC64" s="153" t="str">
        <f>IF(OR(V64=0,V64=""),"",RIGHT(V64,LEN(V64)-3))</f>
        <v/>
      </c>
      <c r="AD64" s="153" t="str">
        <f>RIGHT(AA64,(LEN(AA64)-FIND("Q",AA64,1)))</f>
        <v>6</v>
      </c>
      <c r="AE64" s="153">
        <f t="shared" si="35"/>
        <v>0</v>
      </c>
      <c r="AF64" s="220"/>
      <c r="AG64" s="220"/>
    </row>
    <row r="65" spans="1:36" x14ac:dyDescent="0.4">
      <c r="C65" s="26" t="s">
        <v>3</v>
      </c>
      <c r="D65" s="27"/>
      <c r="E65" s="28" t="s">
        <v>530</v>
      </c>
      <c r="F65" s="28"/>
      <c r="G65" s="28"/>
      <c r="H65" s="28"/>
      <c r="I65" s="28"/>
      <c r="J65" s="28"/>
      <c r="K65" s="28"/>
      <c r="L65" s="28"/>
      <c r="M65" s="28"/>
      <c r="N65" s="81"/>
      <c r="O65" s="28"/>
      <c r="S65" s="220" t="str">
        <f>C65</f>
        <v>Q7</v>
      </c>
      <c r="T65" s="220" t="s">
        <v>3</v>
      </c>
      <c r="U65" s="153" t="str">
        <f>IF(A65="","",A65)</f>
        <v/>
      </c>
      <c r="V65" s="153" t="str">
        <f>IF(S65="",E65,"")</f>
        <v/>
      </c>
      <c r="W65" s="247"/>
      <c r="X65" s="153" t="str">
        <f>IF(IF(U65="","",IF(OR(U65=TRUE,U65=FALSE),"マルチ","シングル"))="",X64,IF(U65="","",IF(OR(U65=TRUE,U65=FALSE),"マルチ","シングル")))</f>
        <v>マルチ</v>
      </c>
      <c r="Y65" s="153" t="b">
        <f t="shared" si="17"/>
        <v>0</v>
      </c>
      <c r="Z65" s="153" t="str">
        <f t="shared" si="18"/>
        <v/>
      </c>
      <c r="AA65" s="153" t="str">
        <f t="shared" si="19"/>
        <v>Q7</v>
      </c>
      <c r="AB65" s="153" t="str">
        <f t="shared" si="13"/>
        <v>貴事業所の第三計画期間の義務達成に向けたクレジットの確保方法</v>
      </c>
      <c r="AC65" s="153" t="str">
        <f>IF(OR(V65=0,V65=""),"",RIGHT(V65,LEN(V65)-3))</f>
        <v/>
      </c>
      <c r="AD65" s="153" t="str">
        <f>RIGHT(AA65,(LEN(AA65)-FIND("Q",AA65,1)))</f>
        <v>7</v>
      </c>
      <c r="AE65" s="153">
        <f t="shared" si="35"/>
        <v>0</v>
      </c>
      <c r="AF65" s="220"/>
      <c r="AG65" s="220"/>
    </row>
    <row r="66" spans="1:36" x14ac:dyDescent="0.4">
      <c r="E66" s="28" t="s">
        <v>181</v>
      </c>
      <c r="F66" s="28"/>
      <c r="G66" s="28"/>
      <c r="H66" s="28"/>
      <c r="I66" s="28"/>
      <c r="J66" s="28"/>
      <c r="K66" s="28"/>
      <c r="L66" s="28"/>
      <c r="M66" s="28"/>
      <c r="N66" s="81"/>
      <c r="O66" s="206"/>
      <c r="U66" s="153" t="str">
        <f t="shared" si="30"/>
        <v/>
      </c>
      <c r="V66" s="153" t="str">
        <f t="shared" si="31"/>
        <v>（当てはまるものすべて選択してください。）</v>
      </c>
      <c r="W66" s="247"/>
      <c r="X66" s="153" t="str">
        <f t="shared" si="32"/>
        <v>マルチ</v>
      </c>
      <c r="Y66" s="153" t="b">
        <f t="shared" si="17"/>
        <v>0</v>
      </c>
      <c r="Z66" s="153" t="str">
        <f t="shared" si="18"/>
        <v/>
      </c>
      <c r="AA66" s="153" t="str">
        <f t="shared" si="19"/>
        <v>Q7</v>
      </c>
      <c r="AB66" s="153" t="str">
        <f t="shared" si="13"/>
        <v>貴事業所の第三計画期間の義務達成に向けたクレジットの確保方法</v>
      </c>
      <c r="AC66" s="153" t="str">
        <f t="shared" si="33"/>
        <v>はまるものすべて選択してください。）</v>
      </c>
      <c r="AD66" s="153" t="str">
        <f t="shared" si="34"/>
        <v>7</v>
      </c>
      <c r="AE66" s="153">
        <f t="shared" si="35"/>
        <v>0</v>
      </c>
      <c r="AF66" s="220"/>
      <c r="AG66" s="220"/>
    </row>
    <row r="67" spans="1:36" ht="5.0999999999999996" customHeight="1" x14ac:dyDescent="0.4">
      <c r="C67" s="29"/>
      <c r="D67" s="30"/>
      <c r="E67" s="30"/>
      <c r="F67" s="30"/>
      <c r="G67" s="30"/>
      <c r="H67" s="30"/>
      <c r="I67" s="30"/>
      <c r="J67" s="30"/>
      <c r="K67" s="30"/>
      <c r="L67" s="30"/>
      <c r="M67" s="30"/>
      <c r="N67" s="31"/>
      <c r="O67" s="30"/>
      <c r="P67" s="32"/>
      <c r="Q67" s="18"/>
      <c r="U67" s="153" t="str">
        <f t="shared" si="30"/>
        <v/>
      </c>
      <c r="V67" s="153">
        <f t="shared" si="31"/>
        <v>0</v>
      </c>
      <c r="W67" s="247"/>
      <c r="X67" s="153" t="str">
        <f t="shared" si="32"/>
        <v>マルチ</v>
      </c>
      <c r="Y67" s="153" t="b">
        <f t="shared" si="17"/>
        <v>0</v>
      </c>
      <c r="Z67" s="153">
        <f t="shared" si="18"/>
        <v>0</v>
      </c>
      <c r="AA67" s="153" t="str">
        <f t="shared" si="19"/>
        <v>Q7</v>
      </c>
      <c r="AB67" s="153" t="str">
        <f t="shared" si="13"/>
        <v>貴事業所の第三計画期間の義務達成に向けたクレジットの確保方法</v>
      </c>
      <c r="AC67" s="153" t="str">
        <f t="shared" si="33"/>
        <v/>
      </c>
      <c r="AD67" s="153" t="str">
        <f t="shared" si="34"/>
        <v>7</v>
      </c>
      <c r="AE67" s="153">
        <f t="shared" si="35"/>
        <v>0</v>
      </c>
      <c r="AF67" s="220"/>
      <c r="AG67" s="220"/>
    </row>
    <row r="68" spans="1:36" ht="18" customHeight="1" x14ac:dyDescent="0.4">
      <c r="A68" s="11" t="b">
        <v>0</v>
      </c>
      <c r="C68" s="45"/>
      <c r="E68" s="270" t="s">
        <v>743</v>
      </c>
      <c r="F68" s="270"/>
      <c r="G68" s="270"/>
      <c r="H68" s="270"/>
      <c r="I68" s="270"/>
      <c r="J68" s="270"/>
      <c r="K68" s="270"/>
      <c r="L68" s="270"/>
      <c r="M68" s="270"/>
      <c r="N68" s="270"/>
      <c r="O68" s="270"/>
      <c r="P68" s="35"/>
      <c r="Q68" s="18"/>
      <c r="U68" s="153" t="b">
        <f t="shared" si="30"/>
        <v>0</v>
      </c>
      <c r="V68" s="153" t="str">
        <f t="shared" si="31"/>
        <v>1. グループ会社等他事業所のクレジットを無償で移転※1し、確保する</v>
      </c>
      <c r="W68" s="247"/>
      <c r="X68" s="153" t="str">
        <f t="shared" si="32"/>
        <v>マルチ</v>
      </c>
      <c r="Y68" s="153" t="b">
        <f t="shared" si="17"/>
        <v>0</v>
      </c>
      <c r="Z68" s="153">
        <f t="shared" si="18"/>
        <v>1</v>
      </c>
      <c r="AA68" s="153" t="str">
        <f t="shared" si="19"/>
        <v>Q7</v>
      </c>
      <c r="AB68" s="153" t="str">
        <f t="shared" si="13"/>
        <v>貴事業所の第三計画期間の義務達成に向けたクレジットの確保方法</v>
      </c>
      <c r="AC68" s="153" t="str">
        <f t="shared" si="33"/>
        <v>グループ会社等他事業所のクレジットを無償で移転※1し、確保する</v>
      </c>
      <c r="AD68" s="153" t="str">
        <f t="shared" si="34"/>
        <v>7</v>
      </c>
      <c r="AE68" s="153">
        <f t="shared" si="35"/>
        <v>0</v>
      </c>
      <c r="AF68" s="220"/>
      <c r="AG68" s="220"/>
    </row>
    <row r="69" spans="1:36" ht="18" customHeight="1" x14ac:dyDescent="0.4">
      <c r="A69" s="11" t="b">
        <v>0</v>
      </c>
      <c r="C69" s="45"/>
      <c r="E69" s="270" t="s">
        <v>333</v>
      </c>
      <c r="F69" s="270"/>
      <c r="G69" s="270"/>
      <c r="H69" s="270"/>
      <c r="I69" s="270"/>
      <c r="J69" s="270"/>
      <c r="K69" s="270"/>
      <c r="L69" s="270"/>
      <c r="M69" s="270"/>
      <c r="N69" s="270"/>
      <c r="O69" s="270"/>
      <c r="P69" s="35"/>
      <c r="Q69" s="18"/>
      <c r="U69" s="153" t="b">
        <f t="shared" si="30"/>
        <v>0</v>
      </c>
      <c r="V69" s="153" t="str">
        <f t="shared" si="31"/>
        <v>2. グループ会社等他事業所のクレジットを有償で移転し、確保する</v>
      </c>
      <c r="W69" s="247"/>
      <c r="X69" s="153" t="str">
        <f t="shared" si="32"/>
        <v>マルチ</v>
      </c>
      <c r="Y69" s="153" t="b">
        <f t="shared" si="17"/>
        <v>0</v>
      </c>
      <c r="Z69" s="153">
        <f t="shared" si="18"/>
        <v>2</v>
      </c>
      <c r="AA69" s="153" t="str">
        <f t="shared" si="19"/>
        <v>Q7</v>
      </c>
      <c r="AB69" s="153" t="str">
        <f t="shared" si="13"/>
        <v>貴事業所の第三計画期間の義務達成に向けたクレジットの確保方法</v>
      </c>
      <c r="AC69" s="153" t="str">
        <f t="shared" si="33"/>
        <v>グループ会社等他事業所のクレジットを有償で移転し、確保する</v>
      </c>
      <c r="AD69" s="153" t="str">
        <f t="shared" si="34"/>
        <v>7</v>
      </c>
      <c r="AE69" s="153">
        <f t="shared" si="35"/>
        <v>0</v>
      </c>
      <c r="AF69" s="220"/>
      <c r="AG69" s="220"/>
    </row>
    <row r="70" spans="1:36" ht="18" customHeight="1" x14ac:dyDescent="0.4">
      <c r="A70" s="11" t="b">
        <v>0</v>
      </c>
      <c r="C70" s="45"/>
      <c r="E70" s="270" t="s">
        <v>334</v>
      </c>
      <c r="F70" s="270"/>
      <c r="G70" s="270"/>
      <c r="H70" s="270"/>
      <c r="I70" s="270"/>
      <c r="J70" s="270"/>
      <c r="K70" s="270"/>
      <c r="L70" s="270"/>
      <c r="M70" s="270"/>
      <c r="N70" s="270"/>
      <c r="O70" s="270"/>
      <c r="P70" s="35"/>
      <c r="Q70" s="18"/>
      <c r="U70" s="153" t="b">
        <f t="shared" si="30"/>
        <v>0</v>
      </c>
      <c r="V70" s="153" t="str">
        <f t="shared" si="31"/>
        <v>3. クレジットを販売している対象事業所を探して、相対取引をして、確保する</v>
      </c>
      <c r="W70" s="247"/>
      <c r="X70" s="153" t="str">
        <f t="shared" si="32"/>
        <v>マルチ</v>
      </c>
      <c r="Y70" s="153" t="b">
        <f t="shared" si="17"/>
        <v>0</v>
      </c>
      <c r="Z70" s="153">
        <f t="shared" si="18"/>
        <v>3</v>
      </c>
      <c r="AA70" s="153" t="str">
        <f t="shared" si="19"/>
        <v>Q7</v>
      </c>
      <c r="AB70" s="153" t="str">
        <f t="shared" si="13"/>
        <v>貴事業所の第三計画期間の義務達成に向けたクレジットの確保方法</v>
      </c>
      <c r="AC70" s="153" t="str">
        <f t="shared" si="33"/>
        <v>クレジットを販売している対象事業所を探して、相対取引をして、確保する</v>
      </c>
      <c r="AD70" s="153" t="str">
        <f t="shared" si="34"/>
        <v>7</v>
      </c>
      <c r="AE70" s="153">
        <f t="shared" si="35"/>
        <v>0</v>
      </c>
      <c r="AF70" s="220"/>
      <c r="AG70" s="220"/>
    </row>
    <row r="71" spans="1:36" ht="18" customHeight="1" x14ac:dyDescent="0.4">
      <c r="A71" s="11" t="b">
        <v>0</v>
      </c>
      <c r="C71" s="45"/>
      <c r="E71" s="270" t="s">
        <v>27</v>
      </c>
      <c r="F71" s="270"/>
      <c r="G71" s="270"/>
      <c r="H71" s="270"/>
      <c r="I71" s="270"/>
      <c r="J71" s="270"/>
      <c r="K71" s="270"/>
      <c r="L71" s="270"/>
      <c r="M71" s="270"/>
      <c r="N71" s="270"/>
      <c r="O71" s="270"/>
      <c r="P71" s="35"/>
      <c r="Q71" s="18"/>
      <c r="U71" s="153" t="b">
        <f t="shared" si="30"/>
        <v>0</v>
      </c>
      <c r="V71" s="153" t="str">
        <f t="shared" si="31"/>
        <v>4. 仲介事業者に相談し、仲介事業者からクレジットを確保する</v>
      </c>
      <c r="W71" s="247"/>
      <c r="X71" s="153" t="str">
        <f t="shared" si="32"/>
        <v>マルチ</v>
      </c>
      <c r="Y71" s="153" t="b">
        <f t="shared" si="17"/>
        <v>0</v>
      </c>
      <c r="Z71" s="153">
        <f t="shared" si="18"/>
        <v>4</v>
      </c>
      <c r="AA71" s="153" t="str">
        <f t="shared" si="19"/>
        <v>Q7</v>
      </c>
      <c r="AB71" s="153" t="str">
        <f t="shared" si="13"/>
        <v>貴事業所の第三計画期間の義務達成に向けたクレジットの確保方法</v>
      </c>
      <c r="AC71" s="153" t="str">
        <f t="shared" si="33"/>
        <v>仲介事業者に相談し、仲介事業者からクレジットを確保する</v>
      </c>
      <c r="AD71" s="153" t="str">
        <f t="shared" si="34"/>
        <v>7</v>
      </c>
      <c r="AE71" s="153">
        <f t="shared" si="35"/>
        <v>0</v>
      </c>
      <c r="AF71" s="220"/>
      <c r="AG71" s="220"/>
    </row>
    <row r="72" spans="1:36" ht="18" customHeight="1" x14ac:dyDescent="0.4">
      <c r="A72" s="11" t="b">
        <v>0</v>
      </c>
      <c r="C72" s="45"/>
      <c r="E72" s="261" t="s">
        <v>28</v>
      </c>
      <c r="F72" s="261"/>
      <c r="G72" s="261"/>
      <c r="H72" s="261"/>
      <c r="I72" s="261"/>
      <c r="J72" s="261"/>
      <c r="K72" s="261"/>
      <c r="L72" s="261"/>
      <c r="M72" s="261"/>
      <c r="N72" s="261"/>
      <c r="O72" s="261"/>
      <c r="P72" s="35"/>
      <c r="Q72" s="18"/>
      <c r="U72" s="153" t="b">
        <f t="shared" si="30"/>
        <v>0</v>
      </c>
      <c r="V72" s="153" t="str">
        <f t="shared" si="31"/>
        <v>5. 未定</v>
      </c>
      <c r="W72" s="247"/>
      <c r="X72" s="153" t="str">
        <f t="shared" si="32"/>
        <v>マルチ</v>
      </c>
      <c r="Y72" s="153" t="b">
        <f t="shared" si="17"/>
        <v>0</v>
      </c>
      <c r="Z72" s="153">
        <f t="shared" si="18"/>
        <v>5</v>
      </c>
      <c r="AA72" s="153" t="str">
        <f t="shared" si="19"/>
        <v>Q7</v>
      </c>
      <c r="AB72" s="153" t="str">
        <f t="shared" si="13"/>
        <v>貴事業所の第三計画期間の義務達成に向けたクレジットの確保方法</v>
      </c>
      <c r="AC72" s="153" t="str">
        <f t="shared" si="33"/>
        <v>未定</v>
      </c>
      <c r="AD72" s="153" t="str">
        <f t="shared" si="34"/>
        <v>7</v>
      </c>
      <c r="AE72" s="153">
        <f t="shared" si="35"/>
        <v>0</v>
      </c>
      <c r="AF72" s="220"/>
      <c r="AG72" s="220"/>
    </row>
    <row r="73" spans="1:36" ht="5.0999999999999996" customHeight="1" x14ac:dyDescent="0.4">
      <c r="C73" s="37"/>
      <c r="D73" s="38"/>
      <c r="E73" s="38"/>
      <c r="F73" s="38"/>
      <c r="G73" s="38"/>
      <c r="H73" s="38"/>
      <c r="I73" s="38"/>
      <c r="J73" s="38"/>
      <c r="K73" s="38"/>
      <c r="L73" s="38"/>
      <c r="M73" s="38"/>
      <c r="N73" s="80"/>
      <c r="O73" s="38"/>
      <c r="P73" s="39"/>
      <c r="Q73" s="18"/>
      <c r="U73" s="153" t="str">
        <f t="shared" si="30"/>
        <v/>
      </c>
      <c r="V73" s="153">
        <f t="shared" si="31"/>
        <v>0</v>
      </c>
      <c r="W73" s="247"/>
      <c r="X73" s="153" t="str">
        <f t="shared" si="32"/>
        <v>マルチ</v>
      </c>
      <c r="Y73" s="153" t="b">
        <f t="shared" si="17"/>
        <v>0</v>
      </c>
      <c r="Z73" s="153">
        <f t="shared" si="18"/>
        <v>0</v>
      </c>
      <c r="AA73" s="153" t="str">
        <f t="shared" si="19"/>
        <v>Q7</v>
      </c>
      <c r="AB73" s="153" t="str">
        <f t="shared" si="13"/>
        <v>貴事業所の第三計画期間の義務達成に向けたクレジットの確保方法</v>
      </c>
      <c r="AC73" s="153" t="str">
        <f t="shared" si="33"/>
        <v/>
      </c>
      <c r="AD73" s="153" t="str">
        <f t="shared" si="34"/>
        <v>7</v>
      </c>
      <c r="AE73" s="153">
        <f t="shared" si="35"/>
        <v>0</v>
      </c>
      <c r="AF73" s="220"/>
      <c r="AG73" s="220"/>
    </row>
    <row r="74" spans="1:36" s="2" customFormat="1" ht="5.0999999999999996" customHeight="1" x14ac:dyDescent="0.4">
      <c r="A74" s="12"/>
      <c r="B74" s="18"/>
      <c r="C74" s="18"/>
      <c r="D74" s="18"/>
      <c r="E74" s="18"/>
      <c r="F74" s="18"/>
      <c r="G74" s="18"/>
      <c r="H74" s="18"/>
      <c r="I74" s="18"/>
      <c r="J74" s="18"/>
      <c r="K74" s="18"/>
      <c r="L74" s="18"/>
      <c r="M74" s="18"/>
      <c r="N74" s="83"/>
      <c r="O74" s="18"/>
      <c r="P74" s="18"/>
      <c r="Q74" s="18"/>
      <c r="R74" s="18"/>
      <c r="S74" s="239"/>
      <c r="T74" s="239"/>
      <c r="U74" s="153" t="str">
        <f t="shared" si="30"/>
        <v/>
      </c>
      <c r="V74" s="153">
        <f t="shared" si="31"/>
        <v>0</v>
      </c>
      <c r="W74" s="247"/>
      <c r="X74" s="153" t="str">
        <f t="shared" si="32"/>
        <v>マルチ</v>
      </c>
      <c r="Y74" s="153" t="b">
        <f t="shared" si="17"/>
        <v>0</v>
      </c>
      <c r="Z74" s="153">
        <f t="shared" si="18"/>
        <v>0</v>
      </c>
      <c r="AA74" s="153" t="str">
        <f t="shared" si="19"/>
        <v>Q7</v>
      </c>
      <c r="AB74" s="153" t="str">
        <f t="shared" si="13"/>
        <v>貴事業所の第三計画期間の義務達成に向けたクレジットの確保方法</v>
      </c>
      <c r="AC74" s="153" t="str">
        <f t="shared" si="33"/>
        <v/>
      </c>
      <c r="AD74" s="153" t="str">
        <f t="shared" si="34"/>
        <v>7</v>
      </c>
      <c r="AE74" s="153">
        <f t="shared" si="35"/>
        <v>0</v>
      </c>
      <c r="AF74" s="220"/>
      <c r="AG74" s="220"/>
      <c r="AH74" s="225"/>
      <c r="AI74" s="226"/>
      <c r="AJ74" s="226"/>
    </row>
    <row r="75" spans="1:36" s="5" customFormat="1" ht="42.75" customHeight="1" x14ac:dyDescent="0.4">
      <c r="A75" s="13"/>
      <c r="B75" s="47"/>
      <c r="C75" s="48" t="s">
        <v>741</v>
      </c>
      <c r="D75" s="48"/>
      <c r="E75" s="262" t="s">
        <v>392</v>
      </c>
      <c r="F75" s="262"/>
      <c r="G75" s="262"/>
      <c r="H75" s="262"/>
      <c r="I75" s="262"/>
      <c r="J75" s="262"/>
      <c r="K75" s="262"/>
      <c r="L75" s="262"/>
      <c r="M75" s="262"/>
      <c r="N75" s="262"/>
      <c r="O75" s="262"/>
      <c r="P75" s="49"/>
      <c r="Q75" s="49"/>
      <c r="R75" s="50"/>
      <c r="S75" s="239"/>
      <c r="T75" s="239"/>
      <c r="U75" s="153" t="str">
        <f t="shared" si="30"/>
        <v/>
      </c>
      <c r="V75" s="153" t="str">
        <f t="shared" si="31"/>
        <v>移転とは、ある管理口座に記録されている各種クレジットを減少させ、他の管理口座において各種クレジットの増加を記録することです。（例：A一般管理口座の超過削減量100t（全保有量）をB一般管理口座に移転する。すると、A一般管理口座の保有超過削減量は100t減少し保有量は0tとなる。B一般管理口座の超過削減量は100t増加する。）</v>
      </c>
      <c r="W75" s="247"/>
      <c r="X75" s="153" t="str">
        <f t="shared" si="32"/>
        <v>マルチ</v>
      </c>
      <c r="Y75" s="153" t="b">
        <f t="shared" si="17"/>
        <v>0</v>
      </c>
      <c r="Z75" s="153" t="str">
        <f t="shared" si="18"/>
        <v/>
      </c>
      <c r="AA75" s="153" t="str">
        <f t="shared" si="19"/>
        <v>Q7</v>
      </c>
      <c r="AB75" s="153" t="str">
        <f t="shared" si="13"/>
        <v>貴事業所の第三計画期間の義務達成に向けたクレジットの確保方法</v>
      </c>
      <c r="AC75" s="153" t="str">
        <f t="shared" si="33"/>
        <v>は、ある管理口座に記録されている各種クレジットを減少させ、他の管理口座において各種クレジットの増加を記録することです。（例：A一般管理口座の超過削減量100t（全保有量）をB一般管理口座に移転する。すると、A一般管理口座の保有超過削減量は100t減少し保有量は0tとなる。B一般管理口座の超過削減量は100t増加する。）</v>
      </c>
      <c r="AD75" s="153" t="str">
        <f t="shared" si="34"/>
        <v>7</v>
      </c>
      <c r="AE75" s="153">
        <f t="shared" si="35"/>
        <v>0</v>
      </c>
      <c r="AF75" s="220"/>
      <c r="AG75" s="220"/>
      <c r="AH75" s="227"/>
      <c r="AI75" s="228"/>
      <c r="AJ75" s="228"/>
    </row>
    <row r="76" spans="1:36" x14ac:dyDescent="0.4">
      <c r="C76" s="44"/>
      <c r="D76" s="44"/>
      <c r="U76" s="153" t="str">
        <f t="shared" si="30"/>
        <v/>
      </c>
      <c r="V76" s="153">
        <f t="shared" si="31"/>
        <v>0</v>
      </c>
      <c r="W76" s="247"/>
      <c r="X76" s="153" t="str">
        <f t="shared" si="32"/>
        <v>マルチ</v>
      </c>
      <c r="Y76" s="153" t="b">
        <f t="shared" si="17"/>
        <v>0</v>
      </c>
      <c r="Z76" s="153">
        <f t="shared" si="18"/>
        <v>0</v>
      </c>
      <c r="AA76" s="153" t="str">
        <f t="shared" si="19"/>
        <v>Q7</v>
      </c>
      <c r="AB76" s="153" t="str">
        <f t="shared" si="13"/>
        <v>貴事業所の第三計画期間の義務達成に向けたクレジットの確保方法</v>
      </c>
      <c r="AC76" s="153" t="str">
        <f t="shared" si="33"/>
        <v/>
      </c>
      <c r="AD76" s="153" t="str">
        <f t="shared" si="34"/>
        <v>7</v>
      </c>
      <c r="AE76" s="153">
        <f t="shared" si="35"/>
        <v>0</v>
      </c>
      <c r="AF76" s="220"/>
      <c r="AG76" s="220"/>
    </row>
    <row r="77" spans="1:36" x14ac:dyDescent="0.4">
      <c r="C77" s="44" t="s">
        <v>672</v>
      </c>
      <c r="D77" s="44"/>
      <c r="U77" s="153" t="str">
        <f t="shared" si="30"/>
        <v/>
      </c>
      <c r="V77" s="153">
        <f t="shared" si="31"/>
        <v>0</v>
      </c>
      <c r="W77" s="247"/>
      <c r="X77" s="153" t="str">
        <f t="shared" si="32"/>
        <v>マルチ</v>
      </c>
      <c r="Y77" s="153" t="b">
        <f t="shared" si="17"/>
        <v>0</v>
      </c>
      <c r="Z77" s="153">
        <f t="shared" si="18"/>
        <v>0</v>
      </c>
      <c r="AA77" s="153" t="str">
        <f t="shared" si="19"/>
        <v>Q7</v>
      </c>
      <c r="AB77" s="153" t="str">
        <f t="shared" si="13"/>
        <v>貴事業所の第三計画期間の義務達成に向けたクレジットの確保方法</v>
      </c>
      <c r="AC77" s="153" t="str">
        <f t="shared" si="33"/>
        <v/>
      </c>
      <c r="AD77" s="153" t="str">
        <f t="shared" si="34"/>
        <v>7</v>
      </c>
      <c r="AE77" s="153">
        <f t="shared" si="35"/>
        <v>0</v>
      </c>
      <c r="AF77" s="220"/>
      <c r="AG77" s="220"/>
    </row>
    <row r="78" spans="1:36" x14ac:dyDescent="0.4">
      <c r="C78" s="26" t="s">
        <v>689</v>
      </c>
      <c r="D78" s="27"/>
      <c r="E78" s="111" t="s">
        <v>531</v>
      </c>
      <c r="F78" s="28"/>
      <c r="G78" s="28"/>
      <c r="H78" s="28"/>
      <c r="I78" s="104"/>
      <c r="J78" s="28"/>
      <c r="K78" s="28"/>
      <c r="L78" s="28"/>
      <c r="M78" s="28"/>
      <c r="N78" s="81"/>
      <c r="O78" s="28"/>
      <c r="S78" s="220" t="str">
        <f>C78</f>
        <v>Q8･9</v>
      </c>
      <c r="T78" s="220">
        <f>D78</f>
        <v>0</v>
      </c>
      <c r="U78" s="153" t="str">
        <f t="shared" si="30"/>
        <v/>
      </c>
      <c r="V78" s="153" t="str">
        <f t="shared" si="31"/>
        <v/>
      </c>
      <c r="W78" s="247"/>
      <c r="X78" s="153" t="str">
        <f t="shared" si="32"/>
        <v>マルチ</v>
      </c>
      <c r="Y78" s="153" t="b">
        <f t="shared" si="17"/>
        <v>0</v>
      </c>
      <c r="Z78" s="153" t="str">
        <f t="shared" si="18"/>
        <v/>
      </c>
      <c r="AA78" s="153">
        <f t="shared" si="19"/>
        <v>0</v>
      </c>
      <c r="AB78" s="153" t="str">
        <f t="shared" si="13"/>
        <v>貴事業所で購入予定のクレジットの種類、量、価格（当てはまるものすべて選択してください。）</v>
      </c>
      <c r="AC78" s="153" t="str">
        <f t="shared" si="33"/>
        <v/>
      </c>
      <c r="AD78" s="153" t="e">
        <f t="shared" si="34"/>
        <v>#VALUE!</v>
      </c>
      <c r="AE78" s="153">
        <f t="shared" si="35"/>
        <v>0</v>
      </c>
      <c r="AF78" s="220"/>
      <c r="AG78" s="220"/>
    </row>
    <row r="79" spans="1:36" ht="5.0999999999999996" customHeight="1" x14ac:dyDescent="0.4">
      <c r="U79" s="153" t="str">
        <f t="shared" si="30"/>
        <v/>
      </c>
      <c r="V79" s="153">
        <f t="shared" si="31"/>
        <v>0</v>
      </c>
      <c r="W79" s="247"/>
      <c r="X79" s="153" t="str">
        <f t="shared" si="32"/>
        <v>マルチ</v>
      </c>
      <c r="Y79" s="153" t="b">
        <f t="shared" si="17"/>
        <v>0</v>
      </c>
      <c r="Z79" s="153">
        <f t="shared" si="18"/>
        <v>0</v>
      </c>
      <c r="AA79" s="153">
        <f t="shared" si="19"/>
        <v>0</v>
      </c>
      <c r="AB79" s="153" t="str">
        <f t="shared" si="13"/>
        <v>貴事業所で購入予定のクレジットの種類、量、価格（当てはまるものすべて選択してください。）</v>
      </c>
      <c r="AC79" s="153" t="str">
        <f t="shared" si="33"/>
        <v/>
      </c>
      <c r="AD79" s="153" t="e">
        <f t="shared" si="34"/>
        <v>#VALUE!</v>
      </c>
      <c r="AE79" s="153">
        <f t="shared" si="35"/>
        <v>0</v>
      </c>
      <c r="AF79" s="220"/>
      <c r="AG79" s="220"/>
    </row>
    <row r="80" spans="1:36" ht="3" customHeight="1" x14ac:dyDescent="0.4">
      <c r="C80" s="29"/>
      <c r="D80" s="30"/>
      <c r="E80" s="52"/>
      <c r="F80" s="52"/>
      <c r="G80" s="52"/>
      <c r="H80" s="52"/>
      <c r="I80" s="52"/>
      <c r="J80" s="53"/>
      <c r="K80" s="53"/>
      <c r="L80" s="53"/>
      <c r="M80" s="54"/>
      <c r="N80" s="53"/>
      <c r="O80" s="53"/>
      <c r="P80" s="32"/>
      <c r="Q80" s="18"/>
      <c r="U80" s="153" t="str">
        <f t="shared" si="30"/>
        <v/>
      </c>
      <c r="V80" s="153">
        <f t="shared" si="31"/>
        <v>0</v>
      </c>
      <c r="W80" s="247"/>
      <c r="X80" s="153" t="str">
        <f t="shared" si="32"/>
        <v>マルチ</v>
      </c>
      <c r="Y80" s="153" t="b">
        <f t="shared" si="17"/>
        <v>0</v>
      </c>
      <c r="Z80" s="153">
        <f t="shared" si="18"/>
        <v>0</v>
      </c>
      <c r="AA80" s="153">
        <f t="shared" si="19"/>
        <v>0</v>
      </c>
      <c r="AB80" s="153" t="str">
        <f t="shared" si="13"/>
        <v>貴事業所で購入予定のクレジットの種類、量、価格（当てはまるものすべて選択してください。）</v>
      </c>
      <c r="AC80" s="153" t="str">
        <f t="shared" si="33"/>
        <v/>
      </c>
      <c r="AD80" s="153" t="e">
        <f t="shared" si="34"/>
        <v>#VALUE!</v>
      </c>
      <c r="AE80" s="153">
        <f t="shared" si="35"/>
        <v>0</v>
      </c>
      <c r="AF80" s="220"/>
      <c r="AG80" s="220"/>
    </row>
    <row r="81" spans="1:33" ht="20.100000000000001" customHeight="1" x14ac:dyDescent="0.4">
      <c r="C81" s="285" t="s">
        <v>733</v>
      </c>
      <c r="D81" s="286"/>
      <c r="E81" s="286"/>
      <c r="F81" s="286"/>
      <c r="G81" s="286"/>
      <c r="H81" s="286"/>
      <c r="I81" s="55"/>
      <c r="J81" s="56"/>
      <c r="K81" s="287" t="s">
        <v>332</v>
      </c>
      <c r="L81" s="287"/>
      <c r="M81" s="56"/>
      <c r="N81" s="274" t="s">
        <v>331</v>
      </c>
      <c r="O81" s="274"/>
      <c r="P81" s="35"/>
      <c r="Q81" s="18"/>
      <c r="U81" s="153" t="str">
        <f t="shared" si="30"/>
        <v/>
      </c>
      <c r="V81" s="153">
        <f t="shared" si="31"/>
        <v>0</v>
      </c>
      <c r="W81" s="247"/>
      <c r="X81" s="153" t="str">
        <f t="shared" si="32"/>
        <v>マルチ</v>
      </c>
      <c r="Y81" s="153" t="b">
        <f t="shared" si="17"/>
        <v>0</v>
      </c>
      <c r="Z81" s="153">
        <f t="shared" si="18"/>
        <v>0</v>
      </c>
      <c r="AA81" s="153">
        <f t="shared" si="19"/>
        <v>0</v>
      </c>
      <c r="AB81" s="153" t="str">
        <f t="shared" si="13"/>
        <v>貴事業所で購入予定のクレジットの種類、量、価格（当てはまるものすべて選択してください。）</v>
      </c>
      <c r="AC81" s="153" t="str">
        <f t="shared" si="33"/>
        <v/>
      </c>
      <c r="AD81" s="153" t="e">
        <f t="shared" si="34"/>
        <v>#VALUE!</v>
      </c>
      <c r="AE81" s="153">
        <f t="shared" si="35"/>
        <v>0</v>
      </c>
      <c r="AF81" s="220"/>
      <c r="AG81" s="220"/>
    </row>
    <row r="82" spans="1:33" ht="15" customHeight="1" x14ac:dyDescent="0.4">
      <c r="C82" s="285"/>
      <c r="D82" s="286"/>
      <c r="E82" s="286"/>
      <c r="F82" s="286"/>
      <c r="G82" s="286"/>
      <c r="H82" s="286"/>
      <c r="I82" s="55"/>
      <c r="J82" s="57"/>
      <c r="K82" s="287"/>
      <c r="L82" s="287"/>
      <c r="M82" s="56"/>
      <c r="N82" s="274"/>
      <c r="O82" s="274"/>
      <c r="P82" s="35"/>
      <c r="Q82" s="18"/>
      <c r="U82" s="153" t="str">
        <f t="shared" si="30"/>
        <v/>
      </c>
      <c r="V82" s="153">
        <f t="shared" si="31"/>
        <v>0</v>
      </c>
      <c r="W82" s="247"/>
      <c r="X82" s="153" t="str">
        <f t="shared" si="32"/>
        <v>マルチ</v>
      </c>
      <c r="Y82" s="153" t="b">
        <f t="shared" si="17"/>
        <v>0</v>
      </c>
      <c r="Z82" s="153">
        <f t="shared" si="18"/>
        <v>0</v>
      </c>
      <c r="AA82" s="153">
        <f t="shared" si="19"/>
        <v>0</v>
      </c>
      <c r="AB82" s="153" t="str">
        <f t="shared" si="13"/>
        <v>貴事業所で購入予定のクレジットの種類、量、価格（当てはまるものすべて選択してください。）</v>
      </c>
      <c r="AC82" s="153" t="str">
        <f t="shared" si="33"/>
        <v/>
      </c>
      <c r="AD82" s="153" t="e">
        <f t="shared" si="34"/>
        <v>#VALUE!</v>
      </c>
      <c r="AE82" s="153">
        <f t="shared" si="35"/>
        <v>0</v>
      </c>
      <c r="AF82" s="220"/>
      <c r="AG82" s="220"/>
    </row>
    <row r="83" spans="1:33" ht="3" customHeight="1" x14ac:dyDescent="0.4">
      <c r="C83" s="45"/>
      <c r="E83" s="78"/>
      <c r="F83" s="78"/>
      <c r="G83" s="78"/>
      <c r="H83" s="78"/>
      <c r="I83" s="78"/>
      <c r="J83" s="58"/>
      <c r="K83" s="58"/>
      <c r="L83" s="58"/>
      <c r="M83" s="59"/>
      <c r="N83" s="58"/>
      <c r="O83" s="58"/>
      <c r="P83" s="35"/>
      <c r="Q83" s="18"/>
      <c r="U83" s="153" t="str">
        <f t="shared" si="30"/>
        <v/>
      </c>
      <c r="V83" s="153">
        <f t="shared" si="31"/>
        <v>0</v>
      </c>
      <c r="W83" s="247"/>
      <c r="X83" s="153" t="str">
        <f t="shared" si="32"/>
        <v>マルチ</v>
      </c>
      <c r="Y83" s="153" t="b">
        <f t="shared" si="17"/>
        <v>0</v>
      </c>
      <c r="Z83" s="153">
        <f t="shared" si="18"/>
        <v>0</v>
      </c>
      <c r="AA83" s="153">
        <f t="shared" si="19"/>
        <v>0</v>
      </c>
      <c r="AB83" s="153" t="str">
        <f t="shared" si="13"/>
        <v>貴事業所で購入予定のクレジットの種類、量、価格（当てはまるものすべて選択してください。）</v>
      </c>
      <c r="AC83" s="153" t="str">
        <f t="shared" si="33"/>
        <v/>
      </c>
      <c r="AD83" s="153" t="e">
        <f t="shared" si="34"/>
        <v>#VALUE!</v>
      </c>
      <c r="AE83" s="153">
        <f t="shared" si="35"/>
        <v>0</v>
      </c>
      <c r="AF83" s="220"/>
      <c r="AG83" s="220"/>
    </row>
    <row r="84" spans="1:33" ht="18" customHeight="1" x14ac:dyDescent="0.4">
      <c r="A84" s="11" t="b">
        <v>0</v>
      </c>
      <c r="C84" s="45"/>
      <c r="E84" s="261" t="s">
        <v>24</v>
      </c>
      <c r="F84" s="261"/>
      <c r="G84" s="261"/>
      <c r="H84" s="261"/>
      <c r="I84" s="261"/>
      <c r="K84" s="301"/>
      <c r="L84" s="302"/>
      <c r="M84" s="59"/>
      <c r="N84" s="301"/>
      <c r="O84" s="302"/>
      <c r="P84" s="35"/>
      <c r="Q84" s="18"/>
      <c r="U84" s="153" t="b">
        <f t="shared" si="30"/>
        <v>0</v>
      </c>
      <c r="V84" s="153" t="str">
        <f t="shared" si="31"/>
        <v>1. 他事業所から超過削減量を購入</v>
      </c>
      <c r="W84" s="247"/>
      <c r="X84" s="153" t="str">
        <f t="shared" si="32"/>
        <v>マルチ</v>
      </c>
      <c r="Y84" s="153" t="b">
        <f t="shared" si="17"/>
        <v>0</v>
      </c>
      <c r="Z84" s="153">
        <f t="shared" si="18"/>
        <v>1</v>
      </c>
      <c r="AA84" s="153">
        <f t="shared" si="19"/>
        <v>0</v>
      </c>
      <c r="AB84" s="153" t="str">
        <f t="shared" si="13"/>
        <v>貴事業所で購入予定のクレジットの種類、量、価格（当てはまるものすべて選択してください。）</v>
      </c>
      <c r="AC84" s="153" t="str">
        <f t="shared" si="33"/>
        <v>他事業所から超過削減量を購入</v>
      </c>
      <c r="AD84" s="153" t="e">
        <f t="shared" si="34"/>
        <v>#VALUE!</v>
      </c>
      <c r="AE84" s="153">
        <f t="shared" si="35"/>
        <v>0</v>
      </c>
      <c r="AF84" s="222">
        <f>K84</f>
        <v>0</v>
      </c>
      <c r="AG84" s="222">
        <f>N84</f>
        <v>0</v>
      </c>
    </row>
    <row r="85" spans="1:33" ht="3" customHeight="1" x14ac:dyDescent="0.4">
      <c r="C85" s="45"/>
      <c r="E85" s="78"/>
      <c r="F85" s="78"/>
      <c r="G85" s="78"/>
      <c r="H85" s="78"/>
      <c r="I85" s="78"/>
      <c r="J85" s="58"/>
      <c r="K85" s="73"/>
      <c r="L85" s="73"/>
      <c r="M85" s="59"/>
      <c r="N85" s="73"/>
      <c r="O85" s="73"/>
      <c r="P85" s="35"/>
      <c r="Q85" s="18"/>
      <c r="U85" s="153" t="str">
        <f t="shared" si="30"/>
        <v/>
      </c>
      <c r="V85" s="153">
        <f t="shared" si="31"/>
        <v>0</v>
      </c>
      <c r="W85" s="247"/>
      <c r="X85" s="153" t="str">
        <f t="shared" si="32"/>
        <v>マルチ</v>
      </c>
      <c r="Y85" s="153" t="b">
        <f t="shared" si="17"/>
        <v>0</v>
      </c>
      <c r="Z85" s="153">
        <f t="shared" si="18"/>
        <v>0</v>
      </c>
      <c r="AA85" s="153">
        <f t="shared" si="19"/>
        <v>0</v>
      </c>
      <c r="AB85" s="153" t="str">
        <f t="shared" si="13"/>
        <v>貴事業所で購入予定のクレジットの種類、量、価格（当てはまるものすべて選択してください。）</v>
      </c>
      <c r="AC85" s="153" t="str">
        <f t="shared" si="33"/>
        <v/>
      </c>
      <c r="AD85" s="153" t="e">
        <f t="shared" si="34"/>
        <v>#VALUE!</v>
      </c>
      <c r="AE85" s="153">
        <f t="shared" si="35"/>
        <v>0</v>
      </c>
      <c r="AF85" s="220"/>
      <c r="AG85" s="220"/>
    </row>
    <row r="86" spans="1:33" ht="18" customHeight="1" x14ac:dyDescent="0.4">
      <c r="A86" s="11" t="b">
        <v>0</v>
      </c>
      <c r="C86" s="45"/>
      <c r="E86" s="261" t="s">
        <v>535</v>
      </c>
      <c r="F86" s="261"/>
      <c r="G86" s="261"/>
      <c r="H86" s="261"/>
      <c r="I86" s="261"/>
      <c r="K86" s="301"/>
      <c r="L86" s="302"/>
      <c r="M86" s="59"/>
      <c r="N86" s="301"/>
      <c r="O86" s="302"/>
      <c r="P86" s="35"/>
      <c r="Q86" s="18"/>
      <c r="U86" s="153" t="b">
        <f t="shared" si="30"/>
        <v>0</v>
      </c>
      <c r="V86" s="153" t="str">
        <f t="shared" si="31"/>
        <v>2. 他事業所から再エネクレジット（環境価値換算）を購入</v>
      </c>
      <c r="W86" s="247"/>
      <c r="X86" s="153" t="str">
        <f t="shared" si="32"/>
        <v>マルチ</v>
      </c>
      <c r="Y86" s="153" t="b">
        <f t="shared" si="17"/>
        <v>0</v>
      </c>
      <c r="Z86" s="153">
        <f t="shared" si="18"/>
        <v>2</v>
      </c>
      <c r="AA86" s="153">
        <f t="shared" si="19"/>
        <v>0</v>
      </c>
      <c r="AB86" s="153" t="str">
        <f t="shared" si="13"/>
        <v>貴事業所で購入予定のクレジットの種類、量、価格（当てはまるものすべて選択してください。）</v>
      </c>
      <c r="AC86" s="153" t="str">
        <f t="shared" si="33"/>
        <v>他事業所から再エネクレジット（環境価値換算）を購入</v>
      </c>
      <c r="AD86" s="153" t="e">
        <f t="shared" si="34"/>
        <v>#VALUE!</v>
      </c>
      <c r="AE86" s="153">
        <f t="shared" si="35"/>
        <v>0</v>
      </c>
      <c r="AF86" s="222">
        <f>K86</f>
        <v>0</v>
      </c>
      <c r="AG86" s="222">
        <f>N86</f>
        <v>0</v>
      </c>
    </row>
    <row r="87" spans="1:33" ht="3" customHeight="1" x14ac:dyDescent="0.4">
      <c r="C87" s="45"/>
      <c r="E87" s="78"/>
      <c r="F87" s="78"/>
      <c r="G87" s="78"/>
      <c r="H87" s="78"/>
      <c r="I87" s="78"/>
      <c r="J87" s="58"/>
      <c r="K87" s="73"/>
      <c r="L87" s="73"/>
      <c r="M87" s="59"/>
      <c r="N87" s="73"/>
      <c r="O87" s="73"/>
      <c r="P87" s="35"/>
      <c r="Q87" s="18"/>
      <c r="U87" s="153" t="str">
        <f t="shared" si="30"/>
        <v/>
      </c>
      <c r="V87" s="153">
        <f t="shared" si="31"/>
        <v>0</v>
      </c>
      <c r="W87" s="247"/>
      <c r="X87" s="153" t="str">
        <f t="shared" si="32"/>
        <v>マルチ</v>
      </c>
      <c r="Y87" s="153" t="b">
        <f t="shared" si="17"/>
        <v>0</v>
      </c>
      <c r="Z87" s="153">
        <f t="shared" si="18"/>
        <v>0</v>
      </c>
      <c r="AA87" s="153">
        <f t="shared" si="19"/>
        <v>0</v>
      </c>
      <c r="AB87" s="153" t="str">
        <f t="shared" si="13"/>
        <v>貴事業所で購入予定のクレジットの種類、量、価格（当てはまるものすべて選択してください。）</v>
      </c>
      <c r="AC87" s="153" t="str">
        <f t="shared" si="33"/>
        <v/>
      </c>
      <c r="AD87" s="153" t="e">
        <f t="shared" si="34"/>
        <v>#VALUE!</v>
      </c>
      <c r="AE87" s="153">
        <f t="shared" si="35"/>
        <v>0</v>
      </c>
      <c r="AF87" s="220"/>
      <c r="AG87" s="220"/>
    </row>
    <row r="88" spans="1:33" ht="18" customHeight="1" x14ac:dyDescent="0.4">
      <c r="A88" s="11" t="b">
        <v>0</v>
      </c>
      <c r="C88" s="45"/>
      <c r="E88" s="261" t="s">
        <v>536</v>
      </c>
      <c r="F88" s="261"/>
      <c r="G88" s="261"/>
      <c r="H88" s="261"/>
      <c r="I88" s="261"/>
      <c r="K88" s="301"/>
      <c r="L88" s="302"/>
      <c r="M88" s="59"/>
      <c r="N88" s="301"/>
      <c r="O88" s="302"/>
      <c r="P88" s="35"/>
      <c r="Q88" s="18"/>
      <c r="U88" s="153" t="b">
        <f t="shared" si="30"/>
        <v>0</v>
      </c>
      <c r="V88" s="153" t="str">
        <f t="shared" si="31"/>
        <v>3. 他事業所から都内中小クレジットを購入</v>
      </c>
      <c r="W88" s="247"/>
      <c r="X88" s="153" t="str">
        <f t="shared" si="32"/>
        <v>マルチ</v>
      </c>
      <c r="Y88" s="153" t="b">
        <f t="shared" si="17"/>
        <v>0</v>
      </c>
      <c r="Z88" s="153">
        <f t="shared" si="18"/>
        <v>3</v>
      </c>
      <c r="AA88" s="153">
        <f t="shared" si="19"/>
        <v>0</v>
      </c>
      <c r="AB88" s="153" t="str">
        <f t="shared" si="13"/>
        <v>貴事業所で購入予定のクレジットの種類、量、価格（当てはまるものすべて選択してください。）</v>
      </c>
      <c r="AC88" s="153" t="str">
        <f t="shared" si="33"/>
        <v>他事業所から都内中小クレジットを購入</v>
      </c>
      <c r="AD88" s="153" t="e">
        <f t="shared" si="34"/>
        <v>#VALUE!</v>
      </c>
      <c r="AE88" s="153">
        <f t="shared" si="35"/>
        <v>0</v>
      </c>
      <c r="AF88" s="222">
        <f>K88</f>
        <v>0</v>
      </c>
      <c r="AG88" s="222">
        <f>N88</f>
        <v>0</v>
      </c>
    </row>
    <row r="89" spans="1:33" ht="3" customHeight="1" x14ac:dyDescent="0.4">
      <c r="C89" s="45"/>
      <c r="E89" s="78"/>
      <c r="F89" s="78"/>
      <c r="G89" s="78"/>
      <c r="H89" s="78"/>
      <c r="I89" s="78"/>
      <c r="J89" s="58"/>
      <c r="K89" s="73"/>
      <c r="L89" s="73"/>
      <c r="M89" s="59"/>
      <c r="N89" s="73"/>
      <c r="O89" s="73"/>
      <c r="P89" s="35"/>
      <c r="Q89" s="18"/>
      <c r="U89" s="153" t="str">
        <f t="shared" si="30"/>
        <v/>
      </c>
      <c r="V89" s="153">
        <f t="shared" si="31"/>
        <v>0</v>
      </c>
      <c r="W89" s="247"/>
      <c r="X89" s="153" t="str">
        <f t="shared" si="32"/>
        <v>マルチ</v>
      </c>
      <c r="Y89" s="153" t="b">
        <f t="shared" si="17"/>
        <v>0</v>
      </c>
      <c r="Z89" s="153">
        <f t="shared" si="18"/>
        <v>0</v>
      </c>
      <c r="AA89" s="153">
        <f t="shared" si="19"/>
        <v>0</v>
      </c>
      <c r="AB89" s="153" t="str">
        <f t="shared" si="13"/>
        <v>貴事業所で購入予定のクレジットの種類、量、価格（当てはまるものすべて選択してください。）</v>
      </c>
      <c r="AC89" s="153" t="str">
        <f t="shared" si="33"/>
        <v/>
      </c>
      <c r="AD89" s="153" t="e">
        <f t="shared" si="34"/>
        <v>#VALUE!</v>
      </c>
      <c r="AE89" s="153">
        <f t="shared" si="35"/>
        <v>0</v>
      </c>
      <c r="AF89" s="220"/>
      <c r="AG89" s="220"/>
    </row>
    <row r="90" spans="1:33" ht="18" customHeight="1" x14ac:dyDescent="0.4">
      <c r="A90" s="11" t="b">
        <v>0</v>
      </c>
      <c r="C90" s="45"/>
      <c r="E90" s="261" t="s">
        <v>25</v>
      </c>
      <c r="F90" s="261"/>
      <c r="G90" s="261"/>
      <c r="H90" s="261"/>
      <c r="I90" s="261"/>
      <c r="K90" s="301"/>
      <c r="L90" s="302"/>
      <c r="M90" s="59"/>
      <c r="N90" s="301"/>
      <c r="O90" s="302"/>
      <c r="P90" s="35"/>
      <c r="Q90" s="18"/>
      <c r="U90" s="153" t="b">
        <f t="shared" si="30"/>
        <v>0</v>
      </c>
      <c r="V90" s="153" t="str">
        <f t="shared" si="31"/>
        <v>4. 他事業所から都外クレジットを購入</v>
      </c>
      <c r="W90" s="247"/>
      <c r="X90" s="153" t="str">
        <f t="shared" si="32"/>
        <v>マルチ</v>
      </c>
      <c r="Y90" s="153" t="b">
        <f t="shared" si="17"/>
        <v>0</v>
      </c>
      <c r="Z90" s="153">
        <f t="shared" si="18"/>
        <v>4</v>
      </c>
      <c r="AA90" s="153">
        <f t="shared" si="19"/>
        <v>0</v>
      </c>
      <c r="AB90" s="153" t="str">
        <f t="shared" si="13"/>
        <v>貴事業所で購入予定のクレジットの種類、量、価格（当てはまるものすべて選択してください。）</v>
      </c>
      <c r="AC90" s="153" t="str">
        <f t="shared" si="33"/>
        <v>他事業所から都外クレジットを購入</v>
      </c>
      <c r="AD90" s="153" t="e">
        <f t="shared" si="34"/>
        <v>#VALUE!</v>
      </c>
      <c r="AE90" s="153">
        <f t="shared" si="35"/>
        <v>0</v>
      </c>
      <c r="AF90" s="222">
        <f>K90</f>
        <v>0</v>
      </c>
      <c r="AG90" s="222">
        <f>N90</f>
        <v>0</v>
      </c>
    </row>
    <row r="91" spans="1:33" ht="3" customHeight="1" x14ac:dyDescent="0.4">
      <c r="C91" s="45"/>
      <c r="E91" s="78"/>
      <c r="F91" s="78"/>
      <c r="G91" s="78"/>
      <c r="H91" s="78"/>
      <c r="I91" s="78"/>
      <c r="J91" s="58"/>
      <c r="K91" s="73"/>
      <c r="L91" s="73"/>
      <c r="M91" s="59"/>
      <c r="N91" s="73"/>
      <c r="O91" s="73"/>
      <c r="P91" s="35"/>
      <c r="Q91" s="18"/>
      <c r="U91" s="153" t="str">
        <f t="shared" si="30"/>
        <v/>
      </c>
      <c r="V91" s="153">
        <f t="shared" si="31"/>
        <v>0</v>
      </c>
      <c r="W91" s="247"/>
      <c r="X91" s="153" t="str">
        <f t="shared" si="32"/>
        <v>マルチ</v>
      </c>
      <c r="Y91" s="153" t="b">
        <f t="shared" si="17"/>
        <v>0</v>
      </c>
      <c r="Z91" s="153">
        <f t="shared" si="18"/>
        <v>0</v>
      </c>
      <c r="AA91" s="153">
        <f t="shared" si="19"/>
        <v>0</v>
      </c>
      <c r="AB91" s="153" t="str">
        <f t="shared" si="13"/>
        <v>貴事業所で購入予定のクレジットの種類、量、価格（当てはまるものすべて選択してください。）</v>
      </c>
      <c r="AC91" s="153" t="str">
        <f t="shared" si="33"/>
        <v/>
      </c>
      <c r="AD91" s="153" t="e">
        <f t="shared" si="34"/>
        <v>#VALUE!</v>
      </c>
      <c r="AE91" s="153">
        <f t="shared" si="35"/>
        <v>0</v>
      </c>
      <c r="AF91" s="220"/>
      <c r="AG91" s="220"/>
    </row>
    <row r="92" spans="1:33" ht="18" customHeight="1" x14ac:dyDescent="0.4">
      <c r="A92" s="11" t="b">
        <v>0</v>
      </c>
      <c r="C92" s="45"/>
      <c r="E92" s="261" t="s">
        <v>26</v>
      </c>
      <c r="F92" s="261"/>
      <c r="G92" s="261"/>
      <c r="H92" s="261"/>
      <c r="I92" s="261"/>
      <c r="K92" s="301"/>
      <c r="L92" s="302"/>
      <c r="M92" s="59"/>
      <c r="N92" s="301"/>
      <c r="O92" s="302"/>
      <c r="P92" s="35"/>
      <c r="Q92" s="18"/>
      <c r="U92" s="153" t="b">
        <f t="shared" si="30"/>
        <v>0</v>
      </c>
      <c r="V92" s="153" t="str">
        <f t="shared" si="31"/>
        <v>5. 他事業所から埼玉連携クレジットを購入</v>
      </c>
      <c r="W92" s="247"/>
      <c r="X92" s="153" t="str">
        <f t="shared" si="32"/>
        <v>マルチ</v>
      </c>
      <c r="Y92" s="153" t="b">
        <f t="shared" si="17"/>
        <v>0</v>
      </c>
      <c r="Z92" s="153">
        <f t="shared" si="18"/>
        <v>5</v>
      </c>
      <c r="AA92" s="153">
        <f t="shared" si="19"/>
        <v>0</v>
      </c>
      <c r="AB92" s="153" t="str">
        <f t="shared" si="13"/>
        <v>貴事業所で購入予定のクレジットの種類、量、価格（当てはまるものすべて選択してください。）</v>
      </c>
      <c r="AC92" s="153" t="str">
        <f t="shared" si="33"/>
        <v>他事業所から埼玉連携クレジットを購入</v>
      </c>
      <c r="AD92" s="153" t="e">
        <f t="shared" si="34"/>
        <v>#VALUE!</v>
      </c>
      <c r="AE92" s="153">
        <f t="shared" si="35"/>
        <v>0</v>
      </c>
      <c r="AF92" s="222">
        <f>K92</f>
        <v>0</v>
      </c>
      <c r="AG92" s="222">
        <f>N92</f>
        <v>0</v>
      </c>
    </row>
    <row r="93" spans="1:33" ht="3" customHeight="1" x14ac:dyDescent="0.4">
      <c r="C93" s="45"/>
      <c r="E93" s="78"/>
      <c r="F93" s="78"/>
      <c r="G93" s="78"/>
      <c r="H93" s="78"/>
      <c r="I93" s="78"/>
      <c r="J93" s="58"/>
      <c r="K93" s="73"/>
      <c r="L93" s="73"/>
      <c r="M93" s="59"/>
      <c r="N93" s="73"/>
      <c r="O93" s="73"/>
      <c r="P93" s="35"/>
      <c r="Q93" s="18"/>
      <c r="U93" s="153" t="str">
        <f t="shared" si="30"/>
        <v/>
      </c>
      <c r="V93" s="153">
        <f t="shared" si="31"/>
        <v>0</v>
      </c>
      <c r="W93" s="247"/>
      <c r="X93" s="153" t="str">
        <f t="shared" si="32"/>
        <v>マルチ</v>
      </c>
      <c r="Y93" s="153" t="b">
        <f t="shared" si="17"/>
        <v>0</v>
      </c>
      <c r="Z93" s="153">
        <f t="shared" si="18"/>
        <v>0</v>
      </c>
      <c r="AA93" s="153">
        <f t="shared" si="19"/>
        <v>0</v>
      </c>
      <c r="AB93" s="153" t="str">
        <f t="shared" si="13"/>
        <v>貴事業所で購入予定のクレジットの種類、量、価格（当てはまるものすべて選択してください。）</v>
      </c>
      <c r="AC93" s="153" t="str">
        <f t="shared" si="33"/>
        <v/>
      </c>
      <c r="AD93" s="153" t="e">
        <f t="shared" si="34"/>
        <v>#VALUE!</v>
      </c>
      <c r="AE93" s="153">
        <f t="shared" si="35"/>
        <v>0</v>
      </c>
      <c r="AF93" s="220"/>
      <c r="AG93" s="220"/>
    </row>
    <row r="94" spans="1:33" ht="18" customHeight="1" x14ac:dyDescent="0.4">
      <c r="A94" s="11" t="b">
        <v>0</v>
      </c>
      <c r="C94" s="45"/>
      <c r="E94" s="261" t="s">
        <v>537</v>
      </c>
      <c r="F94" s="261"/>
      <c r="G94" s="261"/>
      <c r="H94" s="261"/>
      <c r="I94" s="261"/>
      <c r="K94" s="301"/>
      <c r="L94" s="302"/>
      <c r="M94" s="59"/>
      <c r="N94" s="301"/>
      <c r="O94" s="302"/>
      <c r="P94" s="35"/>
      <c r="Q94" s="18"/>
      <c r="U94" s="153" t="b">
        <f t="shared" si="30"/>
        <v>0</v>
      </c>
      <c r="V94" s="153" t="str">
        <f t="shared" si="31"/>
        <v>6. 再エネクレジット（その他削減量）発行のためにグリーン電力証書を購入</v>
      </c>
      <c r="W94" s="247"/>
      <c r="X94" s="153" t="str">
        <f t="shared" si="32"/>
        <v>マルチ</v>
      </c>
      <c r="Y94" s="153" t="b">
        <f t="shared" si="17"/>
        <v>0</v>
      </c>
      <c r="Z94" s="153">
        <f t="shared" si="18"/>
        <v>6</v>
      </c>
      <c r="AA94" s="153">
        <f t="shared" si="19"/>
        <v>0</v>
      </c>
      <c r="AB94" s="153" t="str">
        <f t="shared" si="13"/>
        <v>貴事業所で購入予定のクレジットの種類、量、価格（当てはまるものすべて選択してください。）</v>
      </c>
      <c r="AC94" s="153" t="str">
        <f t="shared" si="33"/>
        <v>再エネクレジット（その他削減量）発行のためにグリーン電力証書を購入</v>
      </c>
      <c r="AD94" s="153" t="e">
        <f t="shared" si="34"/>
        <v>#VALUE!</v>
      </c>
      <c r="AE94" s="153">
        <f t="shared" si="35"/>
        <v>0</v>
      </c>
      <c r="AF94" s="222">
        <f>K94</f>
        <v>0</v>
      </c>
      <c r="AG94" s="222">
        <f>N94</f>
        <v>0</v>
      </c>
    </row>
    <row r="95" spans="1:33" ht="6.95" customHeight="1" x14ac:dyDescent="0.4">
      <c r="C95" s="37"/>
      <c r="D95" s="38"/>
      <c r="E95" s="60"/>
      <c r="F95" s="60"/>
      <c r="G95" s="60"/>
      <c r="H95" s="60"/>
      <c r="I95" s="60"/>
      <c r="J95" s="61"/>
      <c r="K95" s="61"/>
      <c r="L95" s="61"/>
      <c r="M95" s="62"/>
      <c r="N95" s="61"/>
      <c r="O95" s="61"/>
      <c r="P95" s="39"/>
      <c r="Q95" s="18"/>
      <c r="U95" s="153" t="str">
        <f t="shared" si="30"/>
        <v/>
      </c>
      <c r="V95" s="153">
        <f t="shared" si="31"/>
        <v>0</v>
      </c>
      <c r="W95" s="247"/>
      <c r="X95" s="153" t="str">
        <f t="shared" si="32"/>
        <v>マルチ</v>
      </c>
      <c r="Y95" s="153" t="b">
        <f t="shared" si="17"/>
        <v>0</v>
      </c>
      <c r="Z95" s="153">
        <f t="shared" si="18"/>
        <v>0</v>
      </c>
      <c r="AA95" s="153">
        <f t="shared" si="19"/>
        <v>0</v>
      </c>
      <c r="AB95" s="153" t="str">
        <f t="shared" si="13"/>
        <v>貴事業所で購入予定のクレジットの種類、量、価格（当てはまるものすべて選択してください。）</v>
      </c>
      <c r="AC95" s="153" t="str">
        <f t="shared" si="33"/>
        <v/>
      </c>
      <c r="AD95" s="153" t="e">
        <f t="shared" si="34"/>
        <v>#VALUE!</v>
      </c>
      <c r="AE95" s="153">
        <f t="shared" si="35"/>
        <v>0</v>
      </c>
      <c r="AF95" s="220"/>
      <c r="AG95" s="220"/>
    </row>
    <row r="96" spans="1:33" x14ac:dyDescent="0.4">
      <c r="U96" s="153" t="str">
        <f t="shared" si="30"/>
        <v/>
      </c>
      <c r="V96" s="153">
        <f t="shared" si="31"/>
        <v>0</v>
      </c>
      <c r="W96" s="247"/>
      <c r="X96" s="153" t="str">
        <f t="shared" si="32"/>
        <v>マルチ</v>
      </c>
      <c r="Y96" s="153" t="b">
        <f t="shared" si="17"/>
        <v>0</v>
      </c>
      <c r="Z96" s="153">
        <f t="shared" si="18"/>
        <v>0</v>
      </c>
      <c r="AA96" s="153">
        <f t="shared" si="19"/>
        <v>0</v>
      </c>
      <c r="AB96" s="153" t="str">
        <f t="shared" si="13"/>
        <v>貴事業所で購入予定のクレジットの種類、量、価格（当てはまるものすべて選択してください。）</v>
      </c>
      <c r="AC96" s="153" t="str">
        <f t="shared" si="33"/>
        <v/>
      </c>
      <c r="AD96" s="153" t="e">
        <f t="shared" si="34"/>
        <v>#VALUE!</v>
      </c>
      <c r="AE96" s="153">
        <f t="shared" si="35"/>
        <v>0</v>
      </c>
      <c r="AF96" s="220"/>
      <c r="AG96" s="220"/>
    </row>
    <row r="97" spans="1:33" x14ac:dyDescent="0.4">
      <c r="C97" s="26" t="s">
        <v>4</v>
      </c>
      <c r="D97" s="27"/>
      <c r="E97" s="28" t="s">
        <v>532</v>
      </c>
      <c r="F97" s="28"/>
      <c r="G97" s="28"/>
      <c r="H97" s="28"/>
      <c r="I97" s="28"/>
      <c r="J97" s="28"/>
      <c r="K97" s="28"/>
      <c r="L97" s="28"/>
      <c r="M97" s="28"/>
      <c r="N97" s="81"/>
      <c r="O97" s="28"/>
      <c r="S97" s="220" t="str">
        <f>C97</f>
        <v>Q10</v>
      </c>
      <c r="T97" s="220" t="str">
        <f>S97</f>
        <v>Q10</v>
      </c>
      <c r="U97" s="153" t="str">
        <f t="shared" si="30"/>
        <v/>
      </c>
      <c r="V97" s="153" t="str">
        <f t="shared" si="31"/>
        <v/>
      </c>
      <c r="W97" s="247"/>
      <c r="X97" s="153" t="str">
        <f t="shared" si="32"/>
        <v>マルチ</v>
      </c>
      <c r="Y97" s="153" t="b">
        <f t="shared" si="17"/>
        <v>0</v>
      </c>
      <c r="Z97" s="153" t="str">
        <f t="shared" si="18"/>
        <v/>
      </c>
      <c r="AA97" s="153" t="str">
        <f t="shared" si="19"/>
        <v>Q10</v>
      </c>
      <c r="AB97" s="153" t="str">
        <f t="shared" ref="AB97:AB161" si="36">IF(S97&lt;&gt;"",E97,AB96)</f>
        <v>貴事業所で第二計画期間に生じたクレジットの使用意向</v>
      </c>
      <c r="AC97" s="153" t="str">
        <f t="shared" si="33"/>
        <v/>
      </c>
      <c r="AD97" s="153" t="str">
        <f t="shared" si="34"/>
        <v>10</v>
      </c>
      <c r="AE97" s="153">
        <f t="shared" si="35"/>
        <v>0</v>
      </c>
      <c r="AF97" s="220"/>
      <c r="AG97" s="220"/>
    </row>
    <row r="98" spans="1:33" x14ac:dyDescent="0.4">
      <c r="E98" s="28" t="s">
        <v>181</v>
      </c>
      <c r="F98" s="28"/>
      <c r="G98" s="28"/>
      <c r="H98" s="28"/>
      <c r="I98" s="28"/>
      <c r="J98" s="28"/>
      <c r="K98" s="28"/>
      <c r="L98" s="28"/>
      <c r="M98" s="28"/>
      <c r="N98" s="81"/>
      <c r="O98" s="28"/>
      <c r="U98" s="153" t="str">
        <f t="shared" si="30"/>
        <v/>
      </c>
      <c r="V98" s="153" t="str">
        <f t="shared" si="31"/>
        <v>（当てはまるものすべて選択してください。）</v>
      </c>
      <c r="W98" s="247"/>
      <c r="X98" s="153" t="str">
        <f t="shared" si="32"/>
        <v>マルチ</v>
      </c>
      <c r="Y98" s="153" t="b">
        <f t="shared" si="17"/>
        <v>0</v>
      </c>
      <c r="Z98" s="153" t="str">
        <f t="shared" si="18"/>
        <v/>
      </c>
      <c r="AA98" s="153" t="str">
        <f t="shared" si="19"/>
        <v>Q10</v>
      </c>
      <c r="AB98" s="153" t="str">
        <f t="shared" si="36"/>
        <v>貴事業所で第二計画期間に生じたクレジットの使用意向</v>
      </c>
      <c r="AC98" s="153" t="str">
        <f t="shared" si="33"/>
        <v>はまるものすべて選択してください。）</v>
      </c>
      <c r="AD98" s="153" t="str">
        <f t="shared" si="34"/>
        <v>10</v>
      </c>
      <c r="AE98" s="153">
        <f t="shared" si="35"/>
        <v>0</v>
      </c>
      <c r="AF98" s="220"/>
      <c r="AG98" s="220"/>
    </row>
    <row r="99" spans="1:33" x14ac:dyDescent="0.4">
      <c r="U99" s="153" t="str">
        <f t="shared" si="30"/>
        <v/>
      </c>
      <c r="V99" s="153">
        <f t="shared" si="31"/>
        <v>0</v>
      </c>
      <c r="W99" s="247"/>
      <c r="X99" s="153" t="str">
        <f t="shared" si="32"/>
        <v>マルチ</v>
      </c>
      <c r="Y99" s="153" t="b">
        <f t="shared" si="17"/>
        <v>0</v>
      </c>
      <c r="Z99" s="153">
        <f t="shared" si="18"/>
        <v>0</v>
      </c>
      <c r="AA99" s="153" t="str">
        <f t="shared" si="19"/>
        <v>Q10</v>
      </c>
      <c r="AB99" s="153" t="str">
        <f t="shared" si="36"/>
        <v>貴事業所で第二計画期間に生じたクレジットの使用意向</v>
      </c>
      <c r="AC99" s="153" t="str">
        <f t="shared" si="33"/>
        <v/>
      </c>
      <c r="AD99" s="153" t="str">
        <f t="shared" si="34"/>
        <v>10</v>
      </c>
      <c r="AE99" s="153">
        <f t="shared" si="35"/>
        <v>0</v>
      </c>
      <c r="AF99" s="220"/>
      <c r="AG99" s="220"/>
    </row>
    <row r="100" spans="1:33" ht="15" customHeight="1" x14ac:dyDescent="0.4">
      <c r="U100" s="153" t="str">
        <f t="shared" si="30"/>
        <v/>
      </c>
      <c r="V100" s="153">
        <f t="shared" si="31"/>
        <v>0</v>
      </c>
      <c r="W100" s="247"/>
      <c r="X100" s="153" t="str">
        <f t="shared" si="32"/>
        <v>マルチ</v>
      </c>
      <c r="Y100" s="153" t="b">
        <f t="shared" si="17"/>
        <v>0</v>
      </c>
      <c r="Z100" s="153">
        <f t="shared" si="18"/>
        <v>0</v>
      </c>
      <c r="AA100" s="153" t="str">
        <f t="shared" si="19"/>
        <v>Q10</v>
      </c>
      <c r="AB100" s="153" t="str">
        <f t="shared" si="36"/>
        <v>貴事業所で第二計画期間に生じたクレジットの使用意向</v>
      </c>
      <c r="AC100" s="153" t="str">
        <f t="shared" si="33"/>
        <v/>
      </c>
      <c r="AD100" s="153" t="str">
        <f t="shared" si="34"/>
        <v>10</v>
      </c>
      <c r="AE100" s="153">
        <f t="shared" si="35"/>
        <v>0</v>
      </c>
      <c r="AF100" s="220"/>
      <c r="AG100" s="220"/>
    </row>
    <row r="101" spans="1:33" ht="4.5" customHeight="1" x14ac:dyDescent="0.4">
      <c r="C101" s="29"/>
      <c r="D101" s="30"/>
      <c r="E101" s="30"/>
      <c r="F101" s="30"/>
      <c r="G101" s="30"/>
      <c r="H101" s="30"/>
      <c r="I101" s="30"/>
      <c r="J101" s="30"/>
      <c r="K101" s="30"/>
      <c r="L101" s="30"/>
      <c r="M101" s="30"/>
      <c r="N101" s="31"/>
      <c r="O101" s="30"/>
      <c r="P101" s="32"/>
      <c r="Q101" s="18"/>
      <c r="U101" s="153" t="str">
        <f t="shared" si="30"/>
        <v/>
      </c>
      <c r="V101" s="153">
        <f t="shared" si="31"/>
        <v>0</v>
      </c>
      <c r="W101" s="247"/>
      <c r="X101" s="153" t="str">
        <f t="shared" si="32"/>
        <v>マルチ</v>
      </c>
      <c r="Y101" s="153" t="b">
        <f t="shared" si="17"/>
        <v>0</v>
      </c>
      <c r="Z101" s="153">
        <f t="shared" si="18"/>
        <v>0</v>
      </c>
      <c r="AA101" s="153" t="str">
        <f t="shared" si="19"/>
        <v>Q10</v>
      </c>
      <c r="AB101" s="153" t="str">
        <f t="shared" si="36"/>
        <v>貴事業所で第二計画期間に生じたクレジットの使用意向</v>
      </c>
      <c r="AC101" s="153" t="str">
        <f t="shared" si="33"/>
        <v/>
      </c>
      <c r="AD101" s="153" t="str">
        <f t="shared" si="34"/>
        <v>10</v>
      </c>
      <c r="AE101" s="153">
        <f t="shared" si="35"/>
        <v>0</v>
      </c>
      <c r="AF101" s="220"/>
      <c r="AG101" s="220"/>
    </row>
    <row r="102" spans="1:33" ht="18" customHeight="1" x14ac:dyDescent="0.4">
      <c r="A102" s="11" t="b">
        <v>0</v>
      </c>
      <c r="C102" s="45"/>
      <c r="E102" s="261" t="s">
        <v>19</v>
      </c>
      <c r="F102" s="261"/>
      <c r="G102" s="261"/>
      <c r="H102" s="261"/>
      <c r="I102" s="261"/>
      <c r="J102" s="261"/>
      <c r="K102" s="261"/>
      <c r="L102" s="261"/>
      <c r="M102" s="261"/>
      <c r="N102" s="261"/>
      <c r="O102" s="261"/>
      <c r="P102" s="35"/>
      <c r="Q102" s="18"/>
      <c r="U102" s="153" t="b">
        <f t="shared" si="30"/>
        <v>0</v>
      </c>
      <c r="V102" s="153" t="str">
        <f t="shared" si="31"/>
        <v xml:space="preserve">1. 積極的に対象事業所に販売したい
</v>
      </c>
      <c r="W102" s="247"/>
      <c r="X102" s="153" t="str">
        <f t="shared" si="32"/>
        <v>マルチ</v>
      </c>
      <c r="Y102" s="153" t="b">
        <f t="shared" si="17"/>
        <v>0</v>
      </c>
      <c r="Z102" s="153">
        <f t="shared" si="18"/>
        <v>1</v>
      </c>
      <c r="AA102" s="153" t="str">
        <f t="shared" si="19"/>
        <v>Q10</v>
      </c>
      <c r="AB102" s="153" t="str">
        <f t="shared" si="36"/>
        <v>貴事業所で第二計画期間に生じたクレジットの使用意向</v>
      </c>
      <c r="AC102" s="153" t="str">
        <f t="shared" si="33"/>
        <v xml:space="preserve">積極的に対象事業所に販売したい
</v>
      </c>
      <c r="AD102" s="153" t="str">
        <f t="shared" si="34"/>
        <v>10</v>
      </c>
      <c r="AE102" s="153">
        <f t="shared" si="35"/>
        <v>0</v>
      </c>
      <c r="AF102" s="220"/>
      <c r="AG102" s="220"/>
    </row>
    <row r="103" spans="1:33" ht="18" customHeight="1" x14ac:dyDescent="0.4">
      <c r="A103" s="11" t="b">
        <v>0</v>
      </c>
      <c r="C103" s="45"/>
      <c r="E103" s="261" t="s">
        <v>20</v>
      </c>
      <c r="F103" s="261"/>
      <c r="G103" s="261"/>
      <c r="H103" s="261"/>
      <c r="I103" s="261"/>
      <c r="J103" s="261"/>
      <c r="K103" s="261"/>
      <c r="L103" s="261"/>
      <c r="M103" s="261"/>
      <c r="N103" s="261"/>
      <c r="O103" s="261"/>
      <c r="P103" s="35"/>
      <c r="Q103" s="18"/>
      <c r="U103" s="153" t="b">
        <f t="shared" si="30"/>
        <v>0</v>
      </c>
      <c r="V103" s="153" t="str">
        <f t="shared" si="31"/>
        <v>2. 積極的に仲介事業者に販売したい</v>
      </c>
      <c r="W103" s="247"/>
      <c r="X103" s="153" t="str">
        <f t="shared" si="32"/>
        <v>マルチ</v>
      </c>
      <c r="Y103" s="153" t="b">
        <f t="shared" si="17"/>
        <v>0</v>
      </c>
      <c r="Z103" s="153">
        <f t="shared" si="18"/>
        <v>2</v>
      </c>
      <c r="AA103" s="153" t="str">
        <f t="shared" si="19"/>
        <v>Q10</v>
      </c>
      <c r="AB103" s="153" t="str">
        <f t="shared" si="36"/>
        <v>貴事業所で第二計画期間に生じたクレジットの使用意向</v>
      </c>
      <c r="AC103" s="153" t="str">
        <f t="shared" si="33"/>
        <v>積極的に仲介事業者に販売したい</v>
      </c>
      <c r="AD103" s="153" t="str">
        <f t="shared" si="34"/>
        <v>10</v>
      </c>
      <c r="AE103" s="153">
        <f t="shared" si="35"/>
        <v>0</v>
      </c>
      <c r="AF103" s="220"/>
      <c r="AG103" s="220"/>
    </row>
    <row r="104" spans="1:33" ht="18" customHeight="1" x14ac:dyDescent="0.4">
      <c r="A104" s="11" t="b">
        <v>0</v>
      </c>
      <c r="C104" s="45"/>
      <c r="E104" s="261" t="s">
        <v>21</v>
      </c>
      <c r="F104" s="261"/>
      <c r="G104" s="261"/>
      <c r="H104" s="261"/>
      <c r="I104" s="261"/>
      <c r="J104" s="261"/>
      <c r="K104" s="261"/>
      <c r="L104" s="261"/>
      <c r="M104" s="261"/>
      <c r="N104" s="261"/>
      <c r="O104" s="261"/>
      <c r="P104" s="35"/>
      <c r="Q104" s="18"/>
      <c r="U104" s="153" t="b">
        <f t="shared" si="30"/>
        <v>0</v>
      </c>
      <c r="V104" s="153" t="str">
        <f t="shared" si="31"/>
        <v>3. 要請があれば販売したい</v>
      </c>
      <c r="W104" s="247"/>
      <c r="X104" s="153" t="str">
        <f t="shared" si="32"/>
        <v>マルチ</v>
      </c>
      <c r="Y104" s="153" t="b">
        <f t="shared" si="17"/>
        <v>0</v>
      </c>
      <c r="Z104" s="153">
        <f t="shared" si="18"/>
        <v>3</v>
      </c>
      <c r="AA104" s="153" t="str">
        <f t="shared" si="19"/>
        <v>Q10</v>
      </c>
      <c r="AB104" s="153" t="str">
        <f t="shared" si="36"/>
        <v>貴事業所で第二計画期間に生じたクレジットの使用意向</v>
      </c>
      <c r="AC104" s="153" t="str">
        <f t="shared" si="33"/>
        <v>要請があれば販売したい</v>
      </c>
      <c r="AD104" s="153" t="str">
        <f t="shared" si="34"/>
        <v>10</v>
      </c>
      <c r="AE104" s="153">
        <f t="shared" si="35"/>
        <v>0</v>
      </c>
      <c r="AF104" s="220"/>
      <c r="AG104" s="220"/>
    </row>
    <row r="105" spans="1:33" ht="18" customHeight="1" x14ac:dyDescent="0.4">
      <c r="A105" s="11" t="b">
        <v>0</v>
      </c>
      <c r="C105" s="45"/>
      <c r="E105" s="85" t="s">
        <v>335</v>
      </c>
      <c r="F105" s="84"/>
      <c r="G105" s="84"/>
      <c r="H105" s="84"/>
      <c r="I105" s="84"/>
      <c r="J105" s="84"/>
      <c r="K105" s="84"/>
      <c r="L105" s="84"/>
      <c r="M105" s="84"/>
      <c r="N105" s="84"/>
      <c r="O105" s="84"/>
      <c r="P105" s="35"/>
      <c r="Q105" s="18"/>
      <c r="U105" s="153" t="b">
        <f t="shared" si="30"/>
        <v>0</v>
      </c>
      <c r="V105" s="153" t="str">
        <f t="shared" si="31"/>
        <v>4. 価格次第では販売しても良い</v>
      </c>
      <c r="W105" s="247"/>
      <c r="X105" s="153" t="str">
        <f t="shared" si="32"/>
        <v>マルチ</v>
      </c>
      <c r="Y105" s="153" t="b">
        <f t="shared" si="17"/>
        <v>0</v>
      </c>
      <c r="Z105" s="153">
        <f t="shared" si="18"/>
        <v>4</v>
      </c>
      <c r="AA105" s="153" t="str">
        <f t="shared" si="19"/>
        <v>Q10</v>
      </c>
      <c r="AB105" s="153" t="str">
        <f t="shared" si="36"/>
        <v>貴事業所で第二計画期間に生じたクレジットの使用意向</v>
      </c>
      <c r="AC105" s="153" t="str">
        <f t="shared" si="33"/>
        <v>価格次第では販売しても良い</v>
      </c>
      <c r="AD105" s="153" t="str">
        <f t="shared" si="34"/>
        <v>10</v>
      </c>
      <c r="AE105" s="153">
        <f t="shared" si="35"/>
        <v>0</v>
      </c>
      <c r="AF105" s="222">
        <f>H106</f>
        <v>0</v>
      </c>
      <c r="AG105" s="220"/>
    </row>
    <row r="106" spans="1:33" ht="18" customHeight="1" x14ac:dyDescent="0.4">
      <c r="C106" s="45"/>
      <c r="E106" s="18"/>
      <c r="F106" s="322" t="s">
        <v>336</v>
      </c>
      <c r="G106" s="323"/>
      <c r="H106" s="326"/>
      <c r="I106" s="326"/>
      <c r="J106" s="326"/>
      <c r="K106" s="326"/>
      <c r="L106" s="326"/>
      <c r="M106" s="326"/>
      <c r="N106" s="324" t="s">
        <v>361</v>
      </c>
      <c r="O106" s="325"/>
      <c r="P106" s="35"/>
      <c r="Q106" s="18"/>
      <c r="U106" s="153" t="str">
        <f t="shared" si="30"/>
        <v/>
      </c>
      <c r="V106" s="153">
        <f t="shared" si="31"/>
        <v>0</v>
      </c>
      <c r="W106" s="247"/>
      <c r="X106" s="153" t="str">
        <f t="shared" si="32"/>
        <v>マルチ</v>
      </c>
      <c r="Y106" s="153" t="b">
        <f t="shared" si="17"/>
        <v>0</v>
      </c>
      <c r="Z106" s="153">
        <f t="shared" si="18"/>
        <v>0</v>
      </c>
      <c r="AA106" s="153" t="str">
        <f t="shared" si="19"/>
        <v>Q10</v>
      </c>
      <c r="AB106" s="153" t="str">
        <f t="shared" si="36"/>
        <v>貴事業所で第二計画期間に生じたクレジットの使用意向</v>
      </c>
      <c r="AC106" s="153" t="str">
        <f t="shared" si="33"/>
        <v/>
      </c>
      <c r="AD106" s="153" t="str">
        <f t="shared" si="34"/>
        <v>10</v>
      </c>
      <c r="AE106" s="153">
        <f t="shared" si="35"/>
        <v>0</v>
      </c>
      <c r="AG106" s="220"/>
    </row>
    <row r="107" spans="1:33" ht="18" customHeight="1" x14ac:dyDescent="0.4">
      <c r="A107" s="11" t="b">
        <v>0</v>
      </c>
      <c r="C107" s="45"/>
      <c r="E107" s="261" t="s">
        <v>22</v>
      </c>
      <c r="F107" s="261"/>
      <c r="G107" s="261"/>
      <c r="H107" s="261"/>
      <c r="I107" s="261"/>
      <c r="J107" s="261"/>
      <c r="K107" s="261"/>
      <c r="L107" s="261"/>
      <c r="M107" s="261"/>
      <c r="N107" s="261"/>
      <c r="O107" s="261"/>
      <c r="P107" s="35"/>
      <c r="Q107" s="18"/>
      <c r="U107" s="153" t="b">
        <f t="shared" si="30"/>
        <v>0</v>
      </c>
      <c r="V107" s="153" t="str">
        <f t="shared" si="31"/>
        <v>5. 要請があっても販売する意向はない</v>
      </c>
      <c r="W107" s="247"/>
      <c r="X107" s="153" t="str">
        <f t="shared" si="32"/>
        <v>マルチ</v>
      </c>
      <c r="Y107" s="153" t="b">
        <f t="shared" si="17"/>
        <v>0</v>
      </c>
      <c r="Z107" s="153">
        <f t="shared" si="18"/>
        <v>5</v>
      </c>
      <c r="AA107" s="153" t="str">
        <f t="shared" si="19"/>
        <v>Q10</v>
      </c>
      <c r="AB107" s="153" t="str">
        <f t="shared" si="36"/>
        <v>貴事業所で第二計画期間に生じたクレジットの使用意向</v>
      </c>
      <c r="AC107" s="153" t="str">
        <f t="shared" si="33"/>
        <v>要請があっても販売する意向はない</v>
      </c>
      <c r="AD107" s="153" t="str">
        <f t="shared" si="34"/>
        <v>10</v>
      </c>
      <c r="AE107" s="153">
        <f t="shared" si="35"/>
        <v>0</v>
      </c>
      <c r="AF107" s="222">
        <f>H108</f>
        <v>0</v>
      </c>
      <c r="AG107" s="220"/>
    </row>
    <row r="108" spans="1:33" ht="39.950000000000003" customHeight="1" x14ac:dyDescent="0.4">
      <c r="C108" s="45"/>
      <c r="E108" s="18"/>
      <c r="F108" s="322" t="s">
        <v>337</v>
      </c>
      <c r="G108" s="323"/>
      <c r="H108" s="320"/>
      <c r="I108" s="320"/>
      <c r="J108" s="320"/>
      <c r="K108" s="320"/>
      <c r="L108" s="320"/>
      <c r="M108" s="320"/>
      <c r="N108" s="320"/>
      <c r="O108" s="321"/>
      <c r="P108" s="35"/>
      <c r="Q108" s="18"/>
      <c r="U108" s="153" t="str">
        <f t="shared" si="30"/>
        <v/>
      </c>
      <c r="V108" s="153">
        <f t="shared" si="31"/>
        <v>0</v>
      </c>
      <c r="W108" s="247"/>
      <c r="X108" s="153" t="str">
        <f t="shared" si="32"/>
        <v>マルチ</v>
      </c>
      <c r="Y108" s="153" t="b">
        <f t="shared" si="17"/>
        <v>0</v>
      </c>
      <c r="Z108" s="153">
        <f t="shared" si="18"/>
        <v>0</v>
      </c>
      <c r="AA108" s="153" t="str">
        <f t="shared" si="19"/>
        <v>Q10</v>
      </c>
      <c r="AB108" s="153" t="str">
        <f t="shared" si="36"/>
        <v>貴事業所で第二計画期間に生じたクレジットの使用意向</v>
      </c>
      <c r="AC108" s="153" t="str">
        <f t="shared" si="33"/>
        <v/>
      </c>
      <c r="AD108" s="153" t="str">
        <f t="shared" si="34"/>
        <v>10</v>
      </c>
      <c r="AE108" s="153">
        <f t="shared" si="35"/>
        <v>0</v>
      </c>
      <c r="AG108" s="220"/>
    </row>
    <row r="109" spans="1:33" ht="18" customHeight="1" x14ac:dyDescent="0.4">
      <c r="A109" s="11" t="b">
        <v>0</v>
      </c>
      <c r="C109" s="45"/>
      <c r="E109" s="261" t="s">
        <v>23</v>
      </c>
      <c r="F109" s="261"/>
      <c r="G109" s="261"/>
      <c r="H109" s="261"/>
      <c r="I109" s="261"/>
      <c r="J109" s="261"/>
      <c r="K109" s="261"/>
      <c r="L109" s="261"/>
      <c r="M109" s="261"/>
      <c r="N109" s="261"/>
      <c r="O109" s="261"/>
      <c r="P109" s="35"/>
      <c r="Q109" s="18"/>
      <c r="U109" s="153" t="b">
        <f t="shared" si="30"/>
        <v>0</v>
      </c>
      <c r="V109" s="153" t="str">
        <f t="shared" si="31"/>
        <v>6. 無効化して、イベントやパンフレットの印刷等のオフセットをする</v>
      </c>
      <c r="W109" s="247"/>
      <c r="X109" s="153" t="str">
        <f t="shared" si="32"/>
        <v>マルチ</v>
      </c>
      <c r="Y109" s="153" t="b">
        <f t="shared" si="17"/>
        <v>0</v>
      </c>
      <c r="Z109" s="153">
        <f t="shared" si="18"/>
        <v>6</v>
      </c>
      <c r="AA109" s="153" t="str">
        <f t="shared" si="19"/>
        <v>Q10</v>
      </c>
      <c r="AB109" s="153" t="str">
        <f t="shared" si="36"/>
        <v>貴事業所で第二計画期間に生じたクレジットの使用意向</v>
      </c>
      <c r="AC109" s="153" t="str">
        <f t="shared" si="33"/>
        <v>無効化して、イベントやパンフレットの印刷等のオフセットをする</v>
      </c>
      <c r="AD109" s="153" t="str">
        <f t="shared" si="34"/>
        <v>10</v>
      </c>
      <c r="AE109" s="153">
        <f t="shared" si="35"/>
        <v>0</v>
      </c>
      <c r="AF109" s="220"/>
      <c r="AG109" s="220"/>
    </row>
    <row r="110" spans="1:33" ht="18" customHeight="1" x14ac:dyDescent="0.4">
      <c r="A110" s="11" t="b">
        <v>0</v>
      </c>
      <c r="C110" s="45"/>
      <c r="E110" s="261" t="s">
        <v>538</v>
      </c>
      <c r="F110" s="261"/>
      <c r="G110" s="261"/>
      <c r="H110" s="261"/>
      <c r="I110" s="261"/>
      <c r="J110" s="261"/>
      <c r="K110" s="261"/>
      <c r="L110" s="261"/>
      <c r="M110" s="261"/>
      <c r="N110" s="261"/>
      <c r="O110" s="261"/>
      <c r="P110" s="35"/>
      <c r="Q110" s="18"/>
      <c r="U110" s="153" t="b">
        <f t="shared" si="30"/>
        <v>0</v>
      </c>
      <c r="V110" s="153" t="str">
        <f t="shared" si="31"/>
        <v>7. クレジットを保有していたが、既に取引を行ったため、現在はクレジットを保有していない</v>
      </c>
      <c r="W110" s="247"/>
      <c r="X110" s="153" t="str">
        <f t="shared" si="32"/>
        <v>マルチ</v>
      </c>
      <c r="Y110" s="153" t="b">
        <f t="shared" ref="Y110:Y174" si="37">IF(U110="",Y109,U110)</f>
        <v>0</v>
      </c>
      <c r="Z110" s="153">
        <f t="shared" ref="Z110:Z174" si="38">IFERROR(LEFT(V110,1)*1,"")</f>
        <v>7</v>
      </c>
      <c r="AA110" s="153" t="str">
        <f t="shared" ref="AA110:AA174" si="39">IF(T110="",AA109,T110)</f>
        <v>Q10</v>
      </c>
      <c r="AB110" s="153" t="str">
        <f t="shared" si="36"/>
        <v>貴事業所で第二計画期間に生じたクレジットの使用意向</v>
      </c>
      <c r="AC110" s="153" t="str">
        <f t="shared" si="33"/>
        <v>クレジットを保有していたが、既に取引を行ったため、現在はクレジットを保有していない</v>
      </c>
      <c r="AD110" s="153" t="str">
        <f t="shared" si="34"/>
        <v>10</v>
      </c>
      <c r="AE110" s="153">
        <f t="shared" si="35"/>
        <v>0</v>
      </c>
      <c r="AF110" s="220"/>
      <c r="AG110" s="220"/>
    </row>
    <row r="111" spans="1:33" ht="18" customHeight="1" x14ac:dyDescent="0.4">
      <c r="A111" s="11" t="b">
        <v>0</v>
      </c>
      <c r="C111" s="45"/>
      <c r="E111" s="261" t="s">
        <v>731</v>
      </c>
      <c r="F111" s="261"/>
      <c r="G111" s="261"/>
      <c r="H111" s="261"/>
      <c r="I111" s="261"/>
      <c r="J111" s="261"/>
      <c r="K111" s="261"/>
      <c r="L111" s="261"/>
      <c r="M111" s="261"/>
      <c r="N111" s="261"/>
      <c r="O111" s="261"/>
      <c r="P111" s="35"/>
      <c r="Q111" s="18"/>
      <c r="U111" s="153" t="b">
        <f>IF(A111="","",A111)</f>
        <v>0</v>
      </c>
      <c r="V111" s="153" t="str">
        <f>IF(S111="",E111,"")</f>
        <v>8. 第二計画期間に生じたクレジットはない</v>
      </c>
      <c r="W111" s="247"/>
      <c r="X111" s="153" t="str">
        <f>IF(IF(U111="","",IF(OR(U111=TRUE,U111=FALSE),"マルチ","シングル"))="",X110,IF(U111="","",IF(OR(U111=TRUE,U111=FALSE),"マルチ","シングル")))</f>
        <v>マルチ</v>
      </c>
      <c r="Y111" s="153" t="b">
        <f>IF(U111="",Y110,U111)</f>
        <v>0</v>
      </c>
      <c r="Z111" s="153">
        <f>IFERROR(LEFT(V111,1)*1,"")</f>
        <v>8</v>
      </c>
      <c r="AA111" s="153" t="str">
        <f>IF(T111="",AA110,T111)</f>
        <v>Q10</v>
      </c>
      <c r="AB111" s="153" t="str">
        <f>IF(S111&lt;&gt;"",E111,AB110)</f>
        <v>貴事業所で第二計画期間に生じたクレジットの使用意向</v>
      </c>
      <c r="AC111" s="153" t="str">
        <f>IF(OR(V111=0,V111=""),"",RIGHT(V111,LEN(V111)-3))</f>
        <v>第二計画期間に生じたクレジットはない</v>
      </c>
      <c r="AD111" s="153" t="str">
        <f>RIGHT(AA111,(LEN(AA111)-FIND("Q",AA111,1)))</f>
        <v>10</v>
      </c>
      <c r="AE111" s="153">
        <f>IF(Y111=TRUE,1,IF(AND(X111="シングル",Y111=Z111),1,0))</f>
        <v>0</v>
      </c>
      <c r="AF111" s="220"/>
      <c r="AG111" s="220"/>
    </row>
    <row r="112" spans="1:33" ht="39.950000000000003" customHeight="1" x14ac:dyDescent="0.4">
      <c r="A112" s="11" t="b">
        <v>0</v>
      </c>
      <c r="C112" s="45"/>
      <c r="E112" s="85" t="s">
        <v>34</v>
      </c>
      <c r="F112" s="338"/>
      <c r="G112" s="339"/>
      <c r="H112" s="339"/>
      <c r="I112" s="339"/>
      <c r="J112" s="339"/>
      <c r="K112" s="339"/>
      <c r="L112" s="339"/>
      <c r="M112" s="339"/>
      <c r="N112" s="339"/>
      <c r="O112" s="340"/>
      <c r="P112" s="35"/>
      <c r="Q112" s="18"/>
      <c r="U112" s="153" t="b">
        <f t="shared" si="30"/>
        <v>0</v>
      </c>
      <c r="V112" s="153" t="str">
        <f t="shared" si="31"/>
        <v>9. 未定・その他</v>
      </c>
      <c r="W112" s="247"/>
      <c r="X112" s="153" t="str">
        <f>IF(IF(U112="","",IF(OR(U112=TRUE,U112=FALSE),"マルチ","シングル"))="",X110,IF(U112="","",IF(OR(U112=TRUE,U112=FALSE),"マルチ","シングル")))</f>
        <v>マルチ</v>
      </c>
      <c r="Y112" s="153" t="b">
        <f>IF(U112="",Y110,U112)</f>
        <v>0</v>
      </c>
      <c r="Z112" s="153">
        <f t="shared" si="38"/>
        <v>9</v>
      </c>
      <c r="AA112" s="153" t="str">
        <f>IF(T112="",AA110,T112)</f>
        <v>Q10</v>
      </c>
      <c r="AB112" s="153" t="str">
        <f>IF(S112&lt;&gt;"",E112,AB110)</f>
        <v>貴事業所で第二計画期間に生じたクレジットの使用意向</v>
      </c>
      <c r="AC112" s="153" t="str">
        <f t="shared" si="33"/>
        <v>未定・その他</v>
      </c>
      <c r="AD112" s="153" t="str">
        <f t="shared" si="34"/>
        <v>10</v>
      </c>
      <c r="AE112" s="153">
        <f t="shared" si="35"/>
        <v>0</v>
      </c>
      <c r="AF112" s="222">
        <f>F112</f>
        <v>0</v>
      </c>
      <c r="AG112" s="220"/>
    </row>
    <row r="113" spans="1:36" ht="5.0999999999999996" customHeight="1" x14ac:dyDescent="0.4">
      <c r="C113" s="37"/>
      <c r="D113" s="38"/>
      <c r="E113" s="38"/>
      <c r="F113" s="38"/>
      <c r="G113" s="38"/>
      <c r="H113" s="38"/>
      <c r="I113" s="38"/>
      <c r="J113" s="38"/>
      <c r="K113" s="38"/>
      <c r="L113" s="38"/>
      <c r="M113" s="38"/>
      <c r="N113" s="80"/>
      <c r="O113" s="38"/>
      <c r="P113" s="39"/>
      <c r="Q113" s="18"/>
      <c r="U113" s="153" t="str">
        <f t="shared" ref="U113:U175" si="40">IF(A113="","",A113)</f>
        <v/>
      </c>
      <c r="V113" s="153">
        <f t="shared" ref="V113:V175" si="41">IF(S113="",E113,"")</f>
        <v>0</v>
      </c>
      <c r="W113" s="247"/>
      <c r="X113" s="153" t="str">
        <f t="shared" ref="X113:X175" si="42">IF(IF(U113="","",IF(OR(U113=TRUE,U113=FALSE),"マルチ","シングル"))="",X112,IF(U113="","",IF(OR(U113=TRUE,U113=FALSE),"マルチ","シングル")))</f>
        <v>マルチ</v>
      </c>
      <c r="Y113" s="153" t="b">
        <f t="shared" si="37"/>
        <v>0</v>
      </c>
      <c r="Z113" s="153">
        <f t="shared" si="38"/>
        <v>0</v>
      </c>
      <c r="AA113" s="153" t="str">
        <f t="shared" si="39"/>
        <v>Q10</v>
      </c>
      <c r="AB113" s="153" t="str">
        <f t="shared" si="36"/>
        <v>貴事業所で第二計画期間に生じたクレジットの使用意向</v>
      </c>
      <c r="AC113" s="153" t="str">
        <f t="shared" ref="AC113:AC175" si="43">IF(OR(V113=0,V113=""),"",RIGHT(V113,LEN(V113)-3))</f>
        <v/>
      </c>
      <c r="AD113" s="153" t="str">
        <f t="shared" ref="AD113:AD175" si="44">RIGHT(AA113,(LEN(AA113)-FIND("Q",AA113,1)))</f>
        <v>10</v>
      </c>
      <c r="AE113" s="153">
        <f t="shared" ref="AE113:AE175" si="45">IF(Y113=TRUE,1,IF(AND(X113="シングル",Y113=Z113),1,0))</f>
        <v>0</v>
      </c>
      <c r="AF113" s="220"/>
      <c r="AG113" s="220"/>
    </row>
    <row r="114" spans="1:36" x14ac:dyDescent="0.4">
      <c r="C114" s="44"/>
      <c r="D114" s="44"/>
      <c r="U114" s="153" t="str">
        <f t="shared" si="40"/>
        <v/>
      </c>
      <c r="V114" s="153">
        <f t="shared" si="41"/>
        <v>0</v>
      </c>
      <c r="W114" s="247"/>
      <c r="X114" s="153" t="str">
        <f t="shared" si="42"/>
        <v>マルチ</v>
      </c>
      <c r="Y114" s="153" t="b">
        <f t="shared" si="37"/>
        <v>0</v>
      </c>
      <c r="Z114" s="153">
        <f t="shared" si="38"/>
        <v>0</v>
      </c>
      <c r="AA114" s="153" t="str">
        <f t="shared" si="39"/>
        <v>Q10</v>
      </c>
      <c r="AB114" s="153" t="str">
        <f t="shared" si="36"/>
        <v>貴事業所で第二計画期間に生じたクレジットの使用意向</v>
      </c>
      <c r="AC114" s="153" t="str">
        <f t="shared" si="43"/>
        <v/>
      </c>
      <c r="AD114" s="153" t="str">
        <f t="shared" si="44"/>
        <v>10</v>
      </c>
      <c r="AE114" s="153">
        <f t="shared" si="45"/>
        <v>0</v>
      </c>
      <c r="AF114" s="220"/>
      <c r="AG114" s="220"/>
    </row>
    <row r="115" spans="1:36" x14ac:dyDescent="0.4">
      <c r="C115" s="44" t="s">
        <v>690</v>
      </c>
      <c r="D115" s="44"/>
      <c r="U115" s="153" t="str">
        <f t="shared" si="40"/>
        <v/>
      </c>
      <c r="V115" s="153">
        <f t="shared" si="41"/>
        <v>0</v>
      </c>
      <c r="W115" s="247"/>
      <c r="X115" s="153" t="str">
        <f t="shared" si="42"/>
        <v>マルチ</v>
      </c>
      <c r="Y115" s="153" t="b">
        <f t="shared" si="37"/>
        <v>0</v>
      </c>
      <c r="Z115" s="153">
        <f t="shared" si="38"/>
        <v>0</v>
      </c>
      <c r="AA115" s="153" t="str">
        <f t="shared" si="39"/>
        <v>Q10</v>
      </c>
      <c r="AB115" s="153" t="str">
        <f t="shared" si="36"/>
        <v>貴事業所で第二計画期間に生じたクレジットの使用意向</v>
      </c>
      <c r="AC115" s="153" t="str">
        <f t="shared" si="43"/>
        <v/>
      </c>
      <c r="AD115" s="153" t="str">
        <f t="shared" si="44"/>
        <v>10</v>
      </c>
      <c r="AE115" s="153">
        <f t="shared" si="45"/>
        <v>0</v>
      </c>
      <c r="AF115" s="220"/>
      <c r="AG115" s="220"/>
    </row>
    <row r="116" spans="1:36" x14ac:dyDescent="0.4">
      <c r="C116" s="26" t="s">
        <v>10</v>
      </c>
      <c r="D116" s="27"/>
      <c r="E116" s="28" t="s">
        <v>533</v>
      </c>
      <c r="F116" s="28"/>
      <c r="G116" s="28"/>
      <c r="H116" s="28"/>
      <c r="I116" s="28"/>
      <c r="J116" s="28"/>
      <c r="K116" s="28"/>
      <c r="L116" s="28"/>
      <c r="M116" s="28"/>
      <c r="N116" s="81"/>
      <c r="O116" s="28"/>
      <c r="S116" s="220" t="str">
        <f>C116</f>
        <v>Q11</v>
      </c>
      <c r="T116" s="220" t="str">
        <f>S116</f>
        <v>Q11</v>
      </c>
      <c r="U116" s="153" t="str">
        <f t="shared" si="40"/>
        <v/>
      </c>
      <c r="V116" s="153" t="str">
        <f t="shared" si="41"/>
        <v/>
      </c>
      <c r="W116" s="247"/>
      <c r="X116" s="153" t="str">
        <f t="shared" si="42"/>
        <v>マルチ</v>
      </c>
      <c r="Y116" s="153" t="b">
        <f t="shared" si="37"/>
        <v>0</v>
      </c>
      <c r="Z116" s="153" t="str">
        <f t="shared" si="38"/>
        <v/>
      </c>
      <c r="AA116" s="153" t="str">
        <f t="shared" si="39"/>
        <v>Q11</v>
      </c>
      <c r="AB116" s="153" t="str">
        <f t="shared" si="36"/>
        <v>貴事業所で第二計画期間に生じたクレジット（有効期限は第三計画期間末まで）の販売時期</v>
      </c>
      <c r="AC116" s="153" t="str">
        <f t="shared" si="43"/>
        <v/>
      </c>
      <c r="AD116" s="153" t="str">
        <f t="shared" si="44"/>
        <v>11</v>
      </c>
      <c r="AE116" s="153">
        <f t="shared" si="45"/>
        <v>0</v>
      </c>
      <c r="AF116" s="220"/>
      <c r="AG116" s="220"/>
    </row>
    <row r="117" spans="1:36" x14ac:dyDescent="0.4">
      <c r="E117" s="28" t="s">
        <v>176</v>
      </c>
      <c r="F117" s="28"/>
      <c r="G117" s="28"/>
      <c r="H117" s="28"/>
      <c r="I117" s="28"/>
      <c r="J117" s="28"/>
      <c r="K117" s="28"/>
      <c r="L117" s="28"/>
      <c r="M117" s="28"/>
      <c r="N117" s="81"/>
      <c r="O117" s="28"/>
      <c r="U117" s="153" t="str">
        <f t="shared" si="40"/>
        <v/>
      </c>
      <c r="V117" s="153" t="str">
        <f t="shared" si="41"/>
        <v>（一つ選択してください。）</v>
      </c>
      <c r="W117" s="247"/>
      <c r="X117" s="153" t="str">
        <f t="shared" si="42"/>
        <v>マルチ</v>
      </c>
      <c r="Y117" s="153" t="b">
        <f t="shared" si="37"/>
        <v>0</v>
      </c>
      <c r="Z117" s="153" t="str">
        <f t="shared" si="38"/>
        <v/>
      </c>
      <c r="AA117" s="153" t="str">
        <f t="shared" si="39"/>
        <v>Q11</v>
      </c>
      <c r="AB117" s="153" t="str">
        <f t="shared" si="36"/>
        <v>貴事業所で第二計画期間に生じたクレジット（有効期限は第三計画期間末まで）の販売時期</v>
      </c>
      <c r="AC117" s="153" t="str">
        <f t="shared" si="43"/>
        <v>選択してください。）</v>
      </c>
      <c r="AD117" s="153" t="str">
        <f t="shared" si="44"/>
        <v>11</v>
      </c>
      <c r="AE117" s="153">
        <f t="shared" si="45"/>
        <v>0</v>
      </c>
      <c r="AF117" s="220"/>
      <c r="AG117" s="220"/>
    </row>
    <row r="118" spans="1:36" ht="5.0999999999999996" customHeight="1" x14ac:dyDescent="0.4">
      <c r="U118" s="153" t="str">
        <f t="shared" si="40"/>
        <v/>
      </c>
      <c r="V118" s="153">
        <f t="shared" si="41"/>
        <v>0</v>
      </c>
      <c r="W118" s="247"/>
      <c r="X118" s="153" t="str">
        <f t="shared" si="42"/>
        <v>マルチ</v>
      </c>
      <c r="Y118" s="153" t="b">
        <f t="shared" si="37"/>
        <v>0</v>
      </c>
      <c r="Z118" s="153">
        <f t="shared" si="38"/>
        <v>0</v>
      </c>
      <c r="AA118" s="153" t="str">
        <f t="shared" si="39"/>
        <v>Q11</v>
      </c>
      <c r="AB118" s="153" t="str">
        <f t="shared" si="36"/>
        <v>貴事業所で第二計画期間に生じたクレジット（有効期限は第三計画期間末まで）の販売時期</v>
      </c>
      <c r="AC118" s="153" t="str">
        <f t="shared" si="43"/>
        <v/>
      </c>
      <c r="AD118" s="153" t="str">
        <f t="shared" si="44"/>
        <v>11</v>
      </c>
      <c r="AE118" s="153">
        <f t="shared" si="45"/>
        <v>0</v>
      </c>
      <c r="AF118" s="220"/>
      <c r="AG118" s="220"/>
    </row>
    <row r="119" spans="1:36" ht="6.95" customHeight="1" x14ac:dyDescent="0.4">
      <c r="C119" s="29"/>
      <c r="D119" s="30"/>
      <c r="E119" s="30"/>
      <c r="F119" s="30"/>
      <c r="G119" s="30"/>
      <c r="H119" s="30"/>
      <c r="I119" s="30"/>
      <c r="J119" s="30"/>
      <c r="K119" s="30"/>
      <c r="L119" s="30"/>
      <c r="M119" s="30"/>
      <c r="N119" s="31"/>
      <c r="O119" s="30"/>
      <c r="P119" s="32"/>
      <c r="Q119" s="18"/>
      <c r="U119" s="153" t="str">
        <f t="shared" si="40"/>
        <v/>
      </c>
      <c r="V119" s="153">
        <f t="shared" si="41"/>
        <v>0</v>
      </c>
      <c r="W119" s="247"/>
      <c r="X119" s="153" t="str">
        <f t="shared" si="42"/>
        <v>マルチ</v>
      </c>
      <c r="Y119" s="153" t="b">
        <f t="shared" si="37"/>
        <v>0</v>
      </c>
      <c r="Z119" s="153">
        <f t="shared" si="38"/>
        <v>0</v>
      </c>
      <c r="AA119" s="153" t="str">
        <f t="shared" si="39"/>
        <v>Q11</v>
      </c>
      <c r="AB119" s="153" t="str">
        <f t="shared" si="36"/>
        <v>貴事業所で第二計画期間に生じたクレジット（有効期限は第三計画期間末まで）の販売時期</v>
      </c>
      <c r="AC119" s="153" t="str">
        <f t="shared" si="43"/>
        <v/>
      </c>
      <c r="AD119" s="153" t="str">
        <f t="shared" si="44"/>
        <v>11</v>
      </c>
      <c r="AE119" s="153">
        <f t="shared" si="45"/>
        <v>0</v>
      </c>
      <c r="AF119" s="220"/>
      <c r="AG119" s="220"/>
    </row>
    <row r="120" spans="1:36" s="3" customFormat="1" ht="18" customHeight="1" x14ac:dyDescent="0.4">
      <c r="A120" s="11">
        <v>0</v>
      </c>
      <c r="B120" s="83"/>
      <c r="C120" s="41"/>
      <c r="D120" s="42"/>
      <c r="E120" s="317" t="s">
        <v>319</v>
      </c>
      <c r="F120" s="317"/>
      <c r="G120" s="317"/>
      <c r="H120" s="317"/>
      <c r="I120" s="317"/>
      <c r="J120" s="317"/>
      <c r="K120" s="317"/>
      <c r="L120" s="317"/>
      <c r="M120" s="317"/>
      <c r="N120" s="317"/>
      <c r="O120" s="261"/>
      <c r="P120" s="43"/>
      <c r="Q120" s="83"/>
      <c r="R120" s="20"/>
      <c r="S120" s="221"/>
      <c r="T120" s="221"/>
      <c r="U120" s="153">
        <f t="shared" si="40"/>
        <v>0</v>
      </c>
      <c r="V120" s="153" t="str">
        <f t="shared" si="41"/>
        <v>1. 今年度（2022年度）中に販売したい</v>
      </c>
      <c r="W120" s="247"/>
      <c r="X120" s="153" t="str">
        <f t="shared" si="42"/>
        <v>シングル</v>
      </c>
      <c r="Y120" s="153">
        <f t="shared" si="37"/>
        <v>0</v>
      </c>
      <c r="Z120" s="153">
        <f t="shared" si="38"/>
        <v>1</v>
      </c>
      <c r="AA120" s="153" t="str">
        <f t="shared" si="39"/>
        <v>Q11</v>
      </c>
      <c r="AB120" s="153" t="str">
        <f t="shared" si="36"/>
        <v>貴事業所で第二計画期間に生じたクレジット（有効期限は第三計画期間末まで）の販売時期</v>
      </c>
      <c r="AC120" s="153" t="str">
        <f t="shared" si="43"/>
        <v>今年度（2022年度）中に販売したい</v>
      </c>
      <c r="AD120" s="153" t="str">
        <f t="shared" si="44"/>
        <v>11</v>
      </c>
      <c r="AE120" s="153">
        <f t="shared" si="45"/>
        <v>0</v>
      </c>
      <c r="AF120" s="220"/>
      <c r="AG120" s="220"/>
      <c r="AH120" s="223"/>
      <c r="AI120" s="224"/>
      <c r="AJ120" s="224"/>
    </row>
    <row r="121" spans="1:36" s="3" customFormat="1" ht="18" customHeight="1" x14ac:dyDescent="0.4">
      <c r="A121" s="11"/>
      <c r="B121" s="83"/>
      <c r="C121" s="41"/>
      <c r="D121" s="42"/>
      <c r="E121" s="270" t="s">
        <v>338</v>
      </c>
      <c r="F121" s="270"/>
      <c r="G121" s="270"/>
      <c r="H121" s="270"/>
      <c r="I121" s="270"/>
      <c r="J121" s="270"/>
      <c r="K121" s="270"/>
      <c r="L121" s="270"/>
      <c r="M121" s="270"/>
      <c r="N121" s="270"/>
      <c r="O121" s="270"/>
      <c r="P121" s="43"/>
      <c r="Q121" s="83"/>
      <c r="R121" s="20"/>
      <c r="S121" s="221"/>
      <c r="T121" s="221"/>
      <c r="U121" s="153" t="str">
        <f t="shared" si="40"/>
        <v/>
      </c>
      <c r="V121" s="153" t="str">
        <f t="shared" si="41"/>
        <v>2. 第三計画期間の整理期間前まで（2025年3月末まで）に販売したい</v>
      </c>
      <c r="W121" s="247"/>
      <c r="X121" s="153" t="str">
        <f t="shared" si="42"/>
        <v>シングル</v>
      </c>
      <c r="Y121" s="153">
        <f t="shared" si="37"/>
        <v>0</v>
      </c>
      <c r="Z121" s="153">
        <f t="shared" si="38"/>
        <v>2</v>
      </c>
      <c r="AA121" s="153" t="str">
        <f t="shared" si="39"/>
        <v>Q11</v>
      </c>
      <c r="AB121" s="153" t="str">
        <f t="shared" si="36"/>
        <v>貴事業所で第二計画期間に生じたクレジット（有効期限は第三計画期間末まで）の販売時期</v>
      </c>
      <c r="AC121" s="153" t="str">
        <f t="shared" si="43"/>
        <v>第三計画期間の整理期間前まで（2025年3月末まで）に販売したい</v>
      </c>
      <c r="AD121" s="153" t="str">
        <f t="shared" si="44"/>
        <v>11</v>
      </c>
      <c r="AE121" s="153">
        <f t="shared" si="45"/>
        <v>0</v>
      </c>
      <c r="AF121" s="220"/>
      <c r="AG121" s="220"/>
      <c r="AH121" s="223"/>
      <c r="AI121" s="224"/>
      <c r="AJ121" s="224"/>
    </row>
    <row r="122" spans="1:36" s="3" customFormat="1" ht="18" customHeight="1" x14ac:dyDescent="0.4">
      <c r="A122" s="11"/>
      <c r="B122" s="83"/>
      <c r="C122" s="41"/>
      <c r="D122" s="42"/>
      <c r="E122" s="261" t="s">
        <v>320</v>
      </c>
      <c r="F122" s="261"/>
      <c r="G122" s="261"/>
      <c r="H122" s="261"/>
      <c r="I122" s="261"/>
      <c r="J122" s="261"/>
      <c r="K122" s="261"/>
      <c r="L122" s="261"/>
      <c r="M122" s="261"/>
      <c r="N122" s="261"/>
      <c r="O122" s="261"/>
      <c r="P122" s="43"/>
      <c r="Q122" s="83"/>
      <c r="R122" s="20"/>
      <c r="S122" s="221"/>
      <c r="T122" s="221"/>
      <c r="U122" s="153" t="str">
        <f t="shared" si="40"/>
        <v/>
      </c>
      <c r="V122" s="153" t="str">
        <f t="shared" si="41"/>
        <v>3. 第三計画期間の実績確定後、整理期間中（2025年4月～2026年9月末）に販売したい</v>
      </c>
      <c r="W122" s="247"/>
      <c r="X122" s="153" t="str">
        <f t="shared" si="42"/>
        <v>シングル</v>
      </c>
      <c r="Y122" s="153">
        <f t="shared" si="37"/>
        <v>0</v>
      </c>
      <c r="Z122" s="153">
        <f t="shared" si="38"/>
        <v>3</v>
      </c>
      <c r="AA122" s="153" t="str">
        <f t="shared" si="39"/>
        <v>Q11</v>
      </c>
      <c r="AB122" s="153" t="str">
        <f t="shared" si="36"/>
        <v>貴事業所で第二計画期間に生じたクレジット（有効期限は第三計画期間末まで）の販売時期</v>
      </c>
      <c r="AC122" s="153" t="str">
        <f t="shared" si="43"/>
        <v>第三計画期間の実績確定後、整理期間中（2025年4月～2026年9月末）に販売したい</v>
      </c>
      <c r="AD122" s="153" t="str">
        <f t="shared" si="44"/>
        <v>11</v>
      </c>
      <c r="AE122" s="153">
        <f t="shared" si="45"/>
        <v>0</v>
      </c>
      <c r="AF122" s="220"/>
      <c r="AG122" s="220"/>
      <c r="AH122" s="223"/>
      <c r="AI122" s="224"/>
      <c r="AJ122" s="224"/>
    </row>
    <row r="123" spans="1:36" s="3" customFormat="1" ht="18" customHeight="1" x14ac:dyDescent="0.4">
      <c r="A123" s="11"/>
      <c r="B123" s="83"/>
      <c r="C123" s="41"/>
      <c r="D123" s="42"/>
      <c r="E123" s="261" t="s">
        <v>321</v>
      </c>
      <c r="F123" s="261"/>
      <c r="G123" s="261"/>
      <c r="H123" s="261"/>
      <c r="I123" s="261"/>
      <c r="J123" s="261"/>
      <c r="K123" s="261"/>
      <c r="L123" s="261"/>
      <c r="M123" s="261"/>
      <c r="N123" s="261"/>
      <c r="O123" s="261"/>
      <c r="P123" s="43"/>
      <c r="Q123" s="83"/>
      <c r="R123" s="20"/>
      <c r="S123" s="221"/>
      <c r="T123" s="221"/>
      <c r="U123" s="153" t="str">
        <f t="shared" si="40"/>
        <v/>
      </c>
      <c r="V123" s="153" t="str">
        <f t="shared" si="41"/>
        <v>4. 未定</v>
      </c>
      <c r="W123" s="247"/>
      <c r="X123" s="153" t="str">
        <f t="shared" si="42"/>
        <v>シングル</v>
      </c>
      <c r="Y123" s="153">
        <f t="shared" si="37"/>
        <v>0</v>
      </c>
      <c r="Z123" s="153">
        <f t="shared" si="38"/>
        <v>4</v>
      </c>
      <c r="AA123" s="153" t="str">
        <f t="shared" si="39"/>
        <v>Q11</v>
      </c>
      <c r="AB123" s="153" t="str">
        <f t="shared" si="36"/>
        <v>貴事業所で第二計画期間に生じたクレジット（有効期限は第三計画期間末まで）の販売時期</v>
      </c>
      <c r="AC123" s="153" t="str">
        <f t="shared" si="43"/>
        <v>未定</v>
      </c>
      <c r="AD123" s="153" t="str">
        <f t="shared" si="44"/>
        <v>11</v>
      </c>
      <c r="AE123" s="153">
        <f t="shared" si="45"/>
        <v>0</v>
      </c>
      <c r="AF123" s="220"/>
      <c r="AG123" s="220"/>
      <c r="AH123" s="223"/>
      <c r="AI123" s="224"/>
      <c r="AJ123" s="224"/>
    </row>
    <row r="124" spans="1:36" ht="6.95" customHeight="1" x14ac:dyDescent="0.4">
      <c r="C124" s="37"/>
      <c r="D124" s="38"/>
      <c r="E124" s="38"/>
      <c r="F124" s="38"/>
      <c r="G124" s="38"/>
      <c r="H124" s="38"/>
      <c r="I124" s="38"/>
      <c r="J124" s="38"/>
      <c r="K124" s="38"/>
      <c r="L124" s="38"/>
      <c r="M124" s="38"/>
      <c r="N124" s="80"/>
      <c r="O124" s="38"/>
      <c r="P124" s="39"/>
      <c r="Q124" s="18"/>
      <c r="U124" s="153" t="str">
        <f t="shared" si="40"/>
        <v/>
      </c>
      <c r="V124" s="153">
        <f t="shared" si="41"/>
        <v>0</v>
      </c>
      <c r="W124" s="247"/>
      <c r="X124" s="153" t="str">
        <f t="shared" si="42"/>
        <v>シングル</v>
      </c>
      <c r="Y124" s="153">
        <f t="shared" si="37"/>
        <v>0</v>
      </c>
      <c r="Z124" s="153">
        <f t="shared" si="38"/>
        <v>0</v>
      </c>
      <c r="AA124" s="153" t="str">
        <f t="shared" si="39"/>
        <v>Q11</v>
      </c>
      <c r="AB124" s="153" t="str">
        <f t="shared" si="36"/>
        <v>貴事業所で第二計画期間に生じたクレジット（有効期限は第三計画期間末まで）の販売時期</v>
      </c>
      <c r="AC124" s="153" t="str">
        <f t="shared" si="43"/>
        <v/>
      </c>
      <c r="AD124" s="153" t="str">
        <f t="shared" si="44"/>
        <v>11</v>
      </c>
      <c r="AE124" s="153">
        <f t="shared" si="45"/>
        <v>1</v>
      </c>
      <c r="AF124" s="220"/>
      <c r="AG124" s="220"/>
    </row>
    <row r="125" spans="1:36" x14ac:dyDescent="0.4">
      <c r="U125" s="153" t="str">
        <f t="shared" si="40"/>
        <v/>
      </c>
      <c r="V125" s="153">
        <f t="shared" si="41"/>
        <v>0</v>
      </c>
      <c r="W125" s="247"/>
      <c r="X125" s="153" t="str">
        <f t="shared" si="42"/>
        <v>シングル</v>
      </c>
      <c r="Y125" s="153">
        <f t="shared" si="37"/>
        <v>0</v>
      </c>
      <c r="Z125" s="153">
        <f t="shared" si="38"/>
        <v>0</v>
      </c>
      <c r="AA125" s="153" t="str">
        <f t="shared" si="39"/>
        <v>Q11</v>
      </c>
      <c r="AB125" s="153" t="str">
        <f t="shared" si="36"/>
        <v>貴事業所で第二計画期間に生じたクレジット（有効期限は第三計画期間末まで）の販売時期</v>
      </c>
      <c r="AC125" s="153" t="str">
        <f t="shared" si="43"/>
        <v/>
      </c>
      <c r="AD125" s="153" t="str">
        <f t="shared" si="44"/>
        <v>11</v>
      </c>
      <c r="AE125" s="153">
        <f t="shared" si="45"/>
        <v>1</v>
      </c>
      <c r="AF125" s="220"/>
      <c r="AG125" s="220"/>
    </row>
    <row r="126" spans="1:36" x14ac:dyDescent="0.4">
      <c r="C126" s="26" t="s">
        <v>11</v>
      </c>
      <c r="D126" s="27"/>
      <c r="E126" s="28" t="s">
        <v>534</v>
      </c>
      <c r="F126" s="28"/>
      <c r="G126" s="28"/>
      <c r="H126" s="28"/>
      <c r="I126" s="28"/>
      <c r="J126" s="28"/>
      <c r="K126" s="28"/>
      <c r="L126" s="28"/>
      <c r="M126" s="28"/>
      <c r="N126" s="81"/>
      <c r="O126" s="28"/>
      <c r="S126" s="220" t="str">
        <f>C126</f>
        <v>Q12</v>
      </c>
      <c r="T126" s="220" t="str">
        <f>S126</f>
        <v>Q12</v>
      </c>
      <c r="U126" s="153" t="str">
        <f t="shared" si="40"/>
        <v/>
      </c>
      <c r="V126" s="153" t="str">
        <f t="shared" si="41"/>
        <v/>
      </c>
      <c r="W126" s="247"/>
      <c r="X126" s="153" t="str">
        <f t="shared" si="42"/>
        <v>シングル</v>
      </c>
      <c r="Y126" s="153">
        <f t="shared" si="37"/>
        <v>0</v>
      </c>
      <c r="Z126" s="153" t="str">
        <f t="shared" si="38"/>
        <v/>
      </c>
      <c r="AA126" s="153" t="str">
        <f t="shared" si="39"/>
        <v>Q12</v>
      </c>
      <c r="AB126" s="153" t="str">
        <f t="shared" si="36"/>
        <v>貴事業所の2021年度・2022年度（上半期）の温室効果ガス排出量の増減の傾向（2020年度比）</v>
      </c>
      <c r="AC126" s="153" t="str">
        <f t="shared" si="43"/>
        <v/>
      </c>
      <c r="AD126" s="153" t="str">
        <f t="shared" si="44"/>
        <v>12</v>
      </c>
      <c r="AE126" s="153">
        <f t="shared" si="45"/>
        <v>0</v>
      </c>
      <c r="AF126" s="220"/>
      <c r="AG126" s="220"/>
    </row>
    <row r="127" spans="1:36" x14ac:dyDescent="0.4">
      <c r="E127" s="28" t="s">
        <v>339</v>
      </c>
      <c r="F127" s="28"/>
      <c r="G127" s="28"/>
      <c r="H127" s="28"/>
      <c r="I127" s="28"/>
      <c r="J127" s="28"/>
      <c r="K127" s="28"/>
      <c r="L127" s="28"/>
      <c r="M127" s="28"/>
      <c r="N127" s="81"/>
      <c r="O127" s="28"/>
      <c r="U127" s="153" t="str">
        <f t="shared" si="40"/>
        <v/>
      </c>
      <c r="V127" s="153" t="str">
        <f t="shared" si="41"/>
        <v>（それぞれ一つ○をつけてください。）（新型コロナウイルスの影響等も加味して回答ください）</v>
      </c>
      <c r="W127" s="247"/>
      <c r="X127" s="153" t="str">
        <f t="shared" si="42"/>
        <v>シングル</v>
      </c>
      <c r="Y127" s="153">
        <f t="shared" si="37"/>
        <v>0</v>
      </c>
      <c r="Z127" s="153" t="str">
        <f t="shared" si="38"/>
        <v/>
      </c>
      <c r="AA127" s="153" t="str">
        <f t="shared" si="39"/>
        <v>Q12</v>
      </c>
      <c r="AB127" s="153" t="str">
        <f t="shared" si="36"/>
        <v>貴事業所の2021年度・2022年度（上半期）の温室効果ガス排出量の増減の傾向（2020年度比）</v>
      </c>
      <c r="AC127" s="153" t="str">
        <f t="shared" si="43"/>
        <v>ぞれ一つ○をつけてください。）（新型コロナウイルスの影響等も加味して回答ください）</v>
      </c>
      <c r="AD127" s="153" t="str">
        <f t="shared" si="44"/>
        <v>12</v>
      </c>
      <c r="AE127" s="153">
        <f t="shared" si="45"/>
        <v>0</v>
      </c>
      <c r="AF127" s="220"/>
      <c r="AG127" s="220"/>
    </row>
    <row r="128" spans="1:36" ht="5.0999999999999996" customHeight="1" x14ac:dyDescent="0.4">
      <c r="E128" s="28"/>
      <c r="F128" s="28"/>
      <c r="G128" s="28"/>
      <c r="H128" s="28"/>
      <c r="I128" s="28"/>
      <c r="J128" s="28"/>
      <c r="K128" s="28"/>
      <c r="L128" s="28"/>
      <c r="M128" s="28"/>
      <c r="N128" s="81"/>
      <c r="O128" s="28"/>
      <c r="U128" s="153" t="str">
        <f t="shared" si="40"/>
        <v/>
      </c>
      <c r="V128" s="153">
        <f t="shared" si="41"/>
        <v>0</v>
      </c>
      <c r="W128" s="247"/>
      <c r="X128" s="153" t="str">
        <f t="shared" si="42"/>
        <v>シングル</v>
      </c>
      <c r="Y128" s="153">
        <f t="shared" si="37"/>
        <v>0</v>
      </c>
      <c r="Z128" s="153">
        <f t="shared" si="38"/>
        <v>0</v>
      </c>
      <c r="AA128" s="153" t="str">
        <f t="shared" si="39"/>
        <v>Q12</v>
      </c>
      <c r="AB128" s="153" t="str">
        <f t="shared" si="36"/>
        <v>貴事業所の2021年度・2022年度（上半期）の温室効果ガス排出量の増減の傾向（2020年度比）</v>
      </c>
      <c r="AC128" s="153" t="str">
        <f t="shared" si="43"/>
        <v/>
      </c>
      <c r="AD128" s="153" t="str">
        <f t="shared" si="44"/>
        <v>12</v>
      </c>
      <c r="AE128" s="153">
        <f t="shared" si="45"/>
        <v>1</v>
      </c>
      <c r="AF128" s="220"/>
      <c r="AG128" s="220"/>
    </row>
    <row r="129" spans="1:36" x14ac:dyDescent="0.4">
      <c r="C129" s="29"/>
      <c r="D129" s="30"/>
      <c r="E129" s="30"/>
      <c r="F129" s="30"/>
      <c r="G129" s="30"/>
      <c r="H129" s="32"/>
      <c r="I129" s="334" t="s">
        <v>9</v>
      </c>
      <c r="J129" s="335"/>
      <c r="K129" s="335"/>
      <c r="L129" s="335"/>
      <c r="M129" s="335"/>
      <c r="N129" s="335"/>
      <c r="O129" s="335"/>
      <c r="P129" s="336"/>
      <c r="Q129" s="18"/>
      <c r="U129" s="153" t="str">
        <f t="shared" si="40"/>
        <v/>
      </c>
      <c r="V129" s="153">
        <f t="shared" si="41"/>
        <v>0</v>
      </c>
      <c r="W129" s="247"/>
      <c r="X129" s="153" t="str">
        <f t="shared" si="42"/>
        <v>シングル</v>
      </c>
      <c r="Y129" s="153">
        <f t="shared" si="37"/>
        <v>0</v>
      </c>
      <c r="Z129" s="153">
        <f t="shared" si="38"/>
        <v>0</v>
      </c>
      <c r="AA129" s="153" t="str">
        <f t="shared" si="39"/>
        <v>Q12</v>
      </c>
      <c r="AB129" s="153" t="str">
        <f t="shared" si="36"/>
        <v>貴事業所の2021年度・2022年度（上半期）の温室効果ガス排出量の増減の傾向（2020年度比）</v>
      </c>
      <c r="AC129" s="153" t="str">
        <f t="shared" si="43"/>
        <v/>
      </c>
      <c r="AD129" s="153" t="str">
        <f t="shared" si="44"/>
        <v>12</v>
      </c>
      <c r="AE129" s="153">
        <f t="shared" si="45"/>
        <v>1</v>
      </c>
      <c r="AF129" s="220"/>
      <c r="AG129" s="220"/>
    </row>
    <row r="130" spans="1:36" ht="82.5" x14ac:dyDescent="0.4">
      <c r="C130" s="37"/>
      <c r="D130" s="38"/>
      <c r="E130" s="38"/>
      <c r="F130" s="38"/>
      <c r="G130" s="86"/>
      <c r="H130" s="87"/>
      <c r="I130" s="88" t="s">
        <v>8</v>
      </c>
      <c r="J130" s="148" t="s">
        <v>714</v>
      </c>
      <c r="K130" s="148" t="s">
        <v>5</v>
      </c>
      <c r="L130" s="64" t="s">
        <v>6</v>
      </c>
      <c r="M130" s="147" t="s">
        <v>7</v>
      </c>
      <c r="N130" s="147" t="s">
        <v>393</v>
      </c>
      <c r="O130" s="337" t="s">
        <v>394</v>
      </c>
      <c r="P130" s="279"/>
      <c r="Q130" s="58"/>
      <c r="U130" s="153" t="str">
        <f t="shared" si="40"/>
        <v/>
      </c>
      <c r="V130" s="153">
        <f t="shared" si="41"/>
        <v>0</v>
      </c>
      <c r="W130" s="247"/>
      <c r="X130" s="153" t="str">
        <f t="shared" si="42"/>
        <v>シングル</v>
      </c>
      <c r="Y130" s="153">
        <f t="shared" si="37"/>
        <v>0</v>
      </c>
      <c r="Z130" s="153">
        <f t="shared" si="38"/>
        <v>0</v>
      </c>
      <c r="AA130" s="153" t="str">
        <f t="shared" si="39"/>
        <v>Q12</v>
      </c>
      <c r="AB130" s="153" t="str">
        <f t="shared" si="36"/>
        <v>貴事業所の2021年度・2022年度（上半期）の温室効果ガス排出量の増減の傾向（2020年度比）</v>
      </c>
      <c r="AC130" s="153" t="str">
        <f t="shared" si="43"/>
        <v/>
      </c>
      <c r="AD130" s="153" t="str">
        <f t="shared" si="44"/>
        <v>12</v>
      </c>
      <c r="AE130" s="153">
        <f t="shared" si="45"/>
        <v>1</v>
      </c>
      <c r="AF130" s="220"/>
      <c r="AG130" s="220"/>
    </row>
    <row r="131" spans="1:36" s="6" customFormat="1" ht="24.95" customHeight="1" x14ac:dyDescent="0.4">
      <c r="A131" s="14">
        <v>0</v>
      </c>
      <c r="B131" s="65"/>
      <c r="C131" s="298" t="s">
        <v>38</v>
      </c>
      <c r="D131" s="299"/>
      <c r="E131" s="299"/>
      <c r="F131" s="299"/>
      <c r="G131" s="299"/>
      <c r="H131" s="300"/>
      <c r="I131" s="89"/>
      <c r="J131" s="90"/>
      <c r="K131" s="90"/>
      <c r="L131" s="90"/>
      <c r="M131" s="90"/>
      <c r="N131" s="90"/>
      <c r="O131" s="90"/>
      <c r="P131" s="91"/>
      <c r="Q131" s="65"/>
      <c r="R131" s="69"/>
      <c r="S131" s="244"/>
      <c r="T131" s="244"/>
      <c r="U131" s="153">
        <f t="shared" si="40"/>
        <v>0</v>
      </c>
      <c r="V131" s="221" t="str">
        <f>IF(S131="",C131,"")</f>
        <v>1. 2021年度の排出量の傾向（2020年度比）</v>
      </c>
      <c r="W131" s="247"/>
      <c r="X131" s="153" t="str">
        <f t="shared" si="42"/>
        <v>シングル</v>
      </c>
      <c r="Y131" s="153">
        <f t="shared" si="37"/>
        <v>0</v>
      </c>
      <c r="Z131" s="153">
        <f t="shared" si="38"/>
        <v>1</v>
      </c>
      <c r="AA131" s="153" t="str">
        <f t="shared" si="39"/>
        <v>Q12</v>
      </c>
      <c r="AB131" s="153" t="str">
        <f t="shared" si="36"/>
        <v>貴事業所の2021年度・2022年度（上半期）の温室効果ガス排出量の増減の傾向（2020年度比）</v>
      </c>
      <c r="AC131" s="153" t="str">
        <f t="shared" si="43"/>
        <v>2021年度の排出量の傾向（2020年度比）</v>
      </c>
      <c r="AD131" s="153" t="str">
        <f t="shared" si="44"/>
        <v>12</v>
      </c>
      <c r="AE131" s="221">
        <f>Y131</f>
        <v>0</v>
      </c>
      <c r="AF131" s="220"/>
      <c r="AG131" s="220"/>
      <c r="AH131" s="229"/>
      <c r="AI131" s="230"/>
      <c r="AJ131" s="230"/>
    </row>
    <row r="132" spans="1:36" s="7" customFormat="1" ht="24.95" customHeight="1" x14ac:dyDescent="0.4">
      <c r="A132" s="14">
        <v>0</v>
      </c>
      <c r="B132" s="92"/>
      <c r="C132" s="298" t="s">
        <v>39</v>
      </c>
      <c r="D132" s="299"/>
      <c r="E132" s="299"/>
      <c r="F132" s="299"/>
      <c r="G132" s="299"/>
      <c r="H132" s="300"/>
      <c r="I132" s="93"/>
      <c r="J132" s="94"/>
      <c r="K132" s="94"/>
      <c r="L132" s="94"/>
      <c r="M132" s="94"/>
      <c r="N132" s="94"/>
      <c r="O132" s="94"/>
      <c r="P132" s="68"/>
      <c r="Q132" s="92"/>
      <c r="R132" s="95"/>
      <c r="S132" s="250"/>
      <c r="T132" s="250"/>
      <c r="U132" s="153">
        <f t="shared" si="40"/>
        <v>0</v>
      </c>
      <c r="V132" s="221" t="str">
        <f>IF(S132="",C132,"")</f>
        <v>2. 2022年度上半期の排出量の傾向（2020年度比）</v>
      </c>
      <c r="W132" s="247"/>
      <c r="X132" s="153" t="str">
        <f t="shared" si="42"/>
        <v>シングル</v>
      </c>
      <c r="Y132" s="153">
        <f t="shared" si="37"/>
        <v>0</v>
      </c>
      <c r="Z132" s="153">
        <f t="shared" si="38"/>
        <v>2</v>
      </c>
      <c r="AA132" s="153" t="str">
        <f t="shared" si="39"/>
        <v>Q12</v>
      </c>
      <c r="AB132" s="153" t="str">
        <f t="shared" si="36"/>
        <v>貴事業所の2021年度・2022年度（上半期）の温室効果ガス排出量の増減の傾向（2020年度比）</v>
      </c>
      <c r="AC132" s="153" t="str">
        <f t="shared" si="43"/>
        <v>2022年度上半期の排出量の傾向（2020年度比）</v>
      </c>
      <c r="AD132" s="153" t="str">
        <f t="shared" si="44"/>
        <v>12</v>
      </c>
      <c r="AE132" s="221">
        <f>Y132</f>
        <v>0</v>
      </c>
      <c r="AF132" s="220"/>
      <c r="AG132" s="220"/>
      <c r="AH132" s="231"/>
      <c r="AI132" s="232"/>
      <c r="AJ132" s="232"/>
    </row>
    <row r="133" spans="1:36" x14ac:dyDescent="0.4">
      <c r="U133" s="153" t="str">
        <f t="shared" si="40"/>
        <v/>
      </c>
      <c r="V133" s="153">
        <f t="shared" si="41"/>
        <v>0</v>
      </c>
      <c r="W133" s="247"/>
      <c r="X133" s="153" t="str">
        <f t="shared" si="42"/>
        <v>シングル</v>
      </c>
      <c r="Y133" s="153">
        <f t="shared" si="37"/>
        <v>0</v>
      </c>
      <c r="Z133" s="153">
        <f t="shared" si="38"/>
        <v>0</v>
      </c>
      <c r="AA133" s="153" t="str">
        <f t="shared" si="39"/>
        <v>Q12</v>
      </c>
      <c r="AB133" s="153" t="str">
        <f t="shared" si="36"/>
        <v>貴事業所の2021年度・2022年度（上半期）の温室効果ガス排出量の増減の傾向（2020年度比）</v>
      </c>
      <c r="AC133" s="153" t="str">
        <f t="shared" si="43"/>
        <v/>
      </c>
      <c r="AD133" s="153" t="str">
        <f t="shared" si="44"/>
        <v>12</v>
      </c>
      <c r="AE133" s="153">
        <f t="shared" si="45"/>
        <v>1</v>
      </c>
      <c r="AF133" s="220"/>
      <c r="AG133" s="220"/>
    </row>
    <row r="134" spans="1:36" x14ac:dyDescent="0.4">
      <c r="C134" s="332" t="s">
        <v>736</v>
      </c>
      <c r="D134" s="333"/>
      <c r="E134" s="333"/>
      <c r="F134" s="333"/>
      <c r="G134" s="333"/>
      <c r="H134" s="333"/>
      <c r="I134" s="333"/>
      <c r="J134" s="333"/>
      <c r="K134" s="333"/>
      <c r="L134" s="333"/>
      <c r="M134" s="333"/>
      <c r="N134" s="333"/>
      <c r="O134" s="333"/>
      <c r="P134" s="333"/>
      <c r="U134" s="153" t="str">
        <f t="shared" si="40"/>
        <v/>
      </c>
      <c r="V134" s="153">
        <f t="shared" si="41"/>
        <v>0</v>
      </c>
      <c r="W134" s="247"/>
      <c r="X134" s="153" t="str">
        <f t="shared" si="42"/>
        <v>シングル</v>
      </c>
      <c r="Y134" s="153">
        <f t="shared" si="37"/>
        <v>0</v>
      </c>
      <c r="Z134" s="153">
        <f t="shared" si="38"/>
        <v>0</v>
      </c>
      <c r="AA134" s="153" t="str">
        <f t="shared" si="39"/>
        <v>Q12</v>
      </c>
      <c r="AB134" s="153" t="str">
        <f t="shared" si="36"/>
        <v>貴事業所の2021年度・2022年度（上半期）の温室効果ガス排出量の増減の傾向（2020年度比）</v>
      </c>
      <c r="AC134" s="153" t="str">
        <f t="shared" si="43"/>
        <v/>
      </c>
      <c r="AD134" s="153" t="str">
        <f t="shared" si="44"/>
        <v>12</v>
      </c>
      <c r="AE134" s="153">
        <f t="shared" si="45"/>
        <v>1</v>
      </c>
      <c r="AF134" s="220"/>
      <c r="AG134" s="220"/>
    </row>
    <row r="135" spans="1:36" x14ac:dyDescent="0.4">
      <c r="C135" s="332"/>
      <c r="D135" s="333"/>
      <c r="E135" s="333"/>
      <c r="F135" s="333"/>
      <c r="G135" s="333"/>
      <c r="H135" s="333"/>
      <c r="I135" s="333"/>
      <c r="J135" s="333"/>
      <c r="K135" s="333"/>
      <c r="L135" s="333"/>
      <c r="M135" s="333"/>
      <c r="N135" s="333"/>
      <c r="O135" s="333"/>
      <c r="P135" s="333"/>
      <c r="U135" s="153" t="str">
        <f t="shared" si="40"/>
        <v/>
      </c>
      <c r="V135" s="153">
        <f t="shared" si="41"/>
        <v>0</v>
      </c>
      <c r="W135" s="247"/>
      <c r="X135" s="153" t="str">
        <f t="shared" si="42"/>
        <v>シングル</v>
      </c>
      <c r="Y135" s="153">
        <f t="shared" si="37"/>
        <v>0</v>
      </c>
      <c r="Z135" s="153">
        <f t="shared" si="38"/>
        <v>0</v>
      </c>
      <c r="AA135" s="153" t="str">
        <f t="shared" si="39"/>
        <v>Q12</v>
      </c>
      <c r="AB135" s="153" t="str">
        <f t="shared" si="36"/>
        <v>貴事業所の2021年度・2022年度（上半期）の温室効果ガス排出量の増減の傾向（2020年度比）</v>
      </c>
      <c r="AC135" s="153" t="str">
        <f t="shared" si="43"/>
        <v/>
      </c>
      <c r="AD135" s="153" t="str">
        <f t="shared" si="44"/>
        <v>12</v>
      </c>
      <c r="AE135" s="153">
        <f t="shared" si="45"/>
        <v>1</v>
      </c>
      <c r="AF135" s="220"/>
      <c r="AG135" s="220"/>
    </row>
    <row r="136" spans="1:36" x14ac:dyDescent="0.4">
      <c r="C136" s="332"/>
      <c r="D136" s="333"/>
      <c r="E136" s="333"/>
      <c r="F136" s="333"/>
      <c r="G136" s="333"/>
      <c r="H136" s="333"/>
      <c r="I136" s="333"/>
      <c r="J136" s="333"/>
      <c r="K136" s="333"/>
      <c r="L136" s="333"/>
      <c r="M136" s="333"/>
      <c r="N136" s="333"/>
      <c r="O136" s="333"/>
      <c r="P136" s="333"/>
      <c r="U136" s="153" t="str">
        <f t="shared" si="40"/>
        <v/>
      </c>
      <c r="V136" s="153">
        <f t="shared" si="41"/>
        <v>0</v>
      </c>
      <c r="W136" s="247"/>
      <c r="X136" s="153" t="str">
        <f t="shared" si="42"/>
        <v>シングル</v>
      </c>
      <c r="Y136" s="153">
        <f t="shared" si="37"/>
        <v>0</v>
      </c>
      <c r="Z136" s="153">
        <f t="shared" si="38"/>
        <v>0</v>
      </c>
      <c r="AA136" s="153" t="str">
        <f t="shared" si="39"/>
        <v>Q12</v>
      </c>
      <c r="AB136" s="153" t="str">
        <f t="shared" si="36"/>
        <v>貴事業所の2021年度・2022年度（上半期）の温室効果ガス排出量の増減の傾向（2020年度比）</v>
      </c>
      <c r="AC136" s="153" t="str">
        <f t="shared" si="43"/>
        <v/>
      </c>
      <c r="AD136" s="153" t="str">
        <f t="shared" si="44"/>
        <v>12</v>
      </c>
      <c r="AE136" s="153">
        <f t="shared" si="45"/>
        <v>1</v>
      </c>
      <c r="AF136" s="220"/>
      <c r="AG136" s="220"/>
    </row>
    <row r="137" spans="1:36" x14ac:dyDescent="0.4">
      <c r="C137" s="332"/>
      <c r="D137" s="333"/>
      <c r="E137" s="333"/>
      <c r="F137" s="333"/>
      <c r="G137" s="333"/>
      <c r="H137" s="333"/>
      <c r="I137" s="333"/>
      <c r="J137" s="333"/>
      <c r="K137" s="333"/>
      <c r="L137" s="333"/>
      <c r="M137" s="333"/>
      <c r="N137" s="333"/>
      <c r="O137" s="333"/>
      <c r="P137" s="333"/>
      <c r="U137" s="153" t="str">
        <f t="shared" si="40"/>
        <v/>
      </c>
      <c r="V137" s="153">
        <f t="shared" si="41"/>
        <v>0</v>
      </c>
      <c r="W137" s="247"/>
      <c r="X137" s="153" t="str">
        <f t="shared" si="42"/>
        <v>シングル</v>
      </c>
      <c r="Y137" s="153">
        <f t="shared" si="37"/>
        <v>0</v>
      </c>
      <c r="Z137" s="153">
        <f t="shared" si="38"/>
        <v>0</v>
      </c>
      <c r="AA137" s="153" t="str">
        <f t="shared" si="39"/>
        <v>Q12</v>
      </c>
      <c r="AB137" s="153" t="str">
        <f t="shared" si="36"/>
        <v>貴事業所の2021年度・2022年度（上半期）の温室効果ガス排出量の増減の傾向（2020年度比）</v>
      </c>
      <c r="AC137" s="153" t="str">
        <f t="shared" si="43"/>
        <v/>
      </c>
      <c r="AD137" s="153" t="str">
        <f t="shared" si="44"/>
        <v>12</v>
      </c>
      <c r="AE137" s="153">
        <f t="shared" si="45"/>
        <v>1</v>
      </c>
      <c r="AF137" s="220"/>
      <c r="AG137" s="220"/>
    </row>
    <row r="138" spans="1:36" x14ac:dyDescent="0.4">
      <c r="C138" s="333"/>
      <c r="D138" s="333"/>
      <c r="E138" s="333"/>
      <c r="F138" s="333"/>
      <c r="G138" s="333"/>
      <c r="H138" s="333"/>
      <c r="I138" s="333"/>
      <c r="J138" s="333"/>
      <c r="K138" s="333"/>
      <c r="L138" s="333"/>
      <c r="M138" s="333"/>
      <c r="N138" s="333"/>
      <c r="O138" s="333"/>
      <c r="P138" s="333"/>
      <c r="U138" s="153" t="str">
        <f t="shared" si="40"/>
        <v/>
      </c>
      <c r="V138" s="153">
        <f t="shared" si="41"/>
        <v>0</v>
      </c>
      <c r="W138" s="247"/>
      <c r="X138" s="153" t="str">
        <f t="shared" si="42"/>
        <v>シングル</v>
      </c>
      <c r="Y138" s="153">
        <f t="shared" si="37"/>
        <v>0</v>
      </c>
      <c r="Z138" s="153">
        <f t="shared" si="38"/>
        <v>0</v>
      </c>
      <c r="AA138" s="153" t="str">
        <f t="shared" si="39"/>
        <v>Q12</v>
      </c>
      <c r="AB138" s="153" t="str">
        <f t="shared" si="36"/>
        <v>貴事業所の2021年度・2022年度（上半期）の温室効果ガス排出量の増減の傾向（2020年度比）</v>
      </c>
      <c r="AC138" s="153" t="str">
        <f t="shared" si="43"/>
        <v/>
      </c>
      <c r="AD138" s="153" t="str">
        <f t="shared" si="44"/>
        <v>12</v>
      </c>
      <c r="AE138" s="153">
        <f t="shared" si="45"/>
        <v>1</v>
      </c>
      <c r="AF138" s="220"/>
      <c r="AG138" s="220"/>
    </row>
    <row r="139" spans="1:36" ht="5.0999999999999996" customHeight="1" x14ac:dyDescent="0.4">
      <c r="A139" s="11">
        <v>1</v>
      </c>
      <c r="C139" s="333"/>
      <c r="D139" s="333"/>
      <c r="E139" s="333"/>
      <c r="F139" s="333"/>
      <c r="G139" s="333"/>
      <c r="H139" s="333"/>
      <c r="I139" s="333"/>
      <c r="J139" s="333"/>
      <c r="K139" s="333"/>
      <c r="L139" s="333"/>
      <c r="M139" s="333"/>
      <c r="N139" s="333"/>
      <c r="O139" s="333"/>
      <c r="P139" s="333"/>
      <c r="U139" s="153">
        <f t="shared" si="40"/>
        <v>1</v>
      </c>
      <c r="V139" s="153">
        <f t="shared" si="41"/>
        <v>0</v>
      </c>
      <c r="W139" s="247"/>
      <c r="X139" s="153" t="str">
        <f t="shared" si="42"/>
        <v>シングル</v>
      </c>
      <c r="Y139" s="153">
        <f t="shared" si="37"/>
        <v>1</v>
      </c>
      <c r="Z139" s="153">
        <f t="shared" si="38"/>
        <v>0</v>
      </c>
      <c r="AA139" s="153" t="str">
        <f t="shared" si="39"/>
        <v>Q12</v>
      </c>
      <c r="AB139" s="153" t="str">
        <f t="shared" si="36"/>
        <v>貴事業所の2021年度・2022年度（上半期）の温室効果ガス排出量の増減の傾向（2020年度比）</v>
      </c>
      <c r="AC139" s="153" t="str">
        <f t="shared" si="43"/>
        <v/>
      </c>
      <c r="AD139" s="153" t="str">
        <f t="shared" si="44"/>
        <v>12</v>
      </c>
      <c r="AE139" s="153">
        <f t="shared" si="45"/>
        <v>0</v>
      </c>
      <c r="AF139" s="220"/>
      <c r="AG139" s="220"/>
    </row>
    <row r="140" spans="1:36" x14ac:dyDescent="0.4">
      <c r="U140" s="153" t="str">
        <f t="shared" si="40"/>
        <v/>
      </c>
      <c r="V140" s="153">
        <f t="shared" si="41"/>
        <v>0</v>
      </c>
      <c r="W140" s="247"/>
      <c r="X140" s="153" t="str">
        <f t="shared" si="42"/>
        <v>シングル</v>
      </c>
      <c r="Y140" s="153">
        <f t="shared" si="37"/>
        <v>1</v>
      </c>
      <c r="Z140" s="153">
        <f t="shared" si="38"/>
        <v>0</v>
      </c>
      <c r="AA140" s="153" t="str">
        <f t="shared" si="39"/>
        <v>Q12</v>
      </c>
      <c r="AB140" s="153" t="str">
        <f t="shared" si="36"/>
        <v>貴事業所の2021年度・2022年度（上半期）の温室効果ガス排出量の増減の傾向（2020年度比）</v>
      </c>
      <c r="AC140" s="153" t="str">
        <f t="shared" si="43"/>
        <v/>
      </c>
      <c r="AD140" s="153" t="str">
        <f t="shared" si="44"/>
        <v>12</v>
      </c>
      <c r="AE140" s="153">
        <f t="shared" si="45"/>
        <v>0</v>
      </c>
      <c r="AF140" s="220"/>
      <c r="AG140" s="220"/>
    </row>
    <row r="141" spans="1:36" x14ac:dyDescent="0.4">
      <c r="C141" s="26" t="s">
        <v>13</v>
      </c>
      <c r="D141" s="27"/>
      <c r="E141" s="28" t="s">
        <v>177</v>
      </c>
      <c r="F141" s="28"/>
      <c r="G141" s="28"/>
      <c r="H141" s="28"/>
      <c r="I141" s="28"/>
      <c r="J141" s="28"/>
      <c r="K141" s="28"/>
      <c r="L141" s="28"/>
      <c r="M141" s="28"/>
      <c r="N141" s="81"/>
      <c r="O141" s="28"/>
      <c r="S141" s="220" t="str">
        <f>C141</f>
        <v>Q13</v>
      </c>
      <c r="T141" s="220" t="str">
        <f>S141</f>
        <v>Q13</v>
      </c>
      <c r="U141" s="153" t="str">
        <f t="shared" si="40"/>
        <v/>
      </c>
      <c r="V141" s="153" t="str">
        <f t="shared" si="41"/>
        <v/>
      </c>
      <c r="W141" s="247"/>
      <c r="X141" s="153" t="str">
        <f t="shared" si="42"/>
        <v>シングル</v>
      </c>
      <c r="Y141" s="153">
        <f t="shared" si="37"/>
        <v>1</v>
      </c>
      <c r="Z141" s="153" t="str">
        <f t="shared" si="38"/>
        <v/>
      </c>
      <c r="AA141" s="153" t="str">
        <f t="shared" si="39"/>
        <v>Q13</v>
      </c>
      <c r="AB141" s="153" t="str">
        <f t="shared" si="36"/>
        <v>取引を実施する際に何を重視しますか（一つ選択してください。）</v>
      </c>
      <c r="AC141" s="153" t="str">
        <f t="shared" si="43"/>
        <v/>
      </c>
      <c r="AD141" s="153" t="str">
        <f t="shared" si="44"/>
        <v>13</v>
      </c>
      <c r="AE141" s="153">
        <f t="shared" si="45"/>
        <v>0</v>
      </c>
      <c r="AF141" s="220"/>
      <c r="AG141" s="220"/>
    </row>
    <row r="142" spans="1:36" ht="5.0999999999999996" customHeight="1" x14ac:dyDescent="0.4">
      <c r="U142" s="153" t="str">
        <f t="shared" si="40"/>
        <v/>
      </c>
      <c r="V142" s="153">
        <f t="shared" si="41"/>
        <v>0</v>
      </c>
      <c r="W142" s="247"/>
      <c r="X142" s="153" t="str">
        <f t="shared" si="42"/>
        <v>シングル</v>
      </c>
      <c r="Y142" s="153">
        <f t="shared" si="37"/>
        <v>1</v>
      </c>
      <c r="Z142" s="153">
        <f t="shared" si="38"/>
        <v>0</v>
      </c>
      <c r="AA142" s="153" t="str">
        <f t="shared" si="39"/>
        <v>Q13</v>
      </c>
      <c r="AB142" s="153" t="str">
        <f t="shared" si="36"/>
        <v>取引を実施する際に何を重視しますか（一つ選択してください。）</v>
      </c>
      <c r="AC142" s="153" t="str">
        <f t="shared" si="43"/>
        <v/>
      </c>
      <c r="AD142" s="153" t="str">
        <f t="shared" si="44"/>
        <v>13</v>
      </c>
      <c r="AE142" s="153">
        <f t="shared" si="45"/>
        <v>0</v>
      </c>
      <c r="AF142" s="220"/>
      <c r="AG142" s="220"/>
    </row>
    <row r="143" spans="1:36" ht="6.95" customHeight="1" x14ac:dyDescent="0.4">
      <c r="C143" s="29"/>
      <c r="D143" s="30"/>
      <c r="E143" s="30"/>
      <c r="F143" s="30"/>
      <c r="G143" s="30"/>
      <c r="H143" s="30"/>
      <c r="I143" s="30"/>
      <c r="J143" s="30"/>
      <c r="K143" s="30"/>
      <c r="L143" s="30"/>
      <c r="M143" s="30"/>
      <c r="N143" s="31"/>
      <c r="O143" s="30"/>
      <c r="P143" s="32"/>
      <c r="Q143" s="18"/>
      <c r="U143" s="153" t="str">
        <f t="shared" si="40"/>
        <v/>
      </c>
      <c r="V143" s="153">
        <f t="shared" si="41"/>
        <v>0</v>
      </c>
      <c r="W143" s="247"/>
      <c r="X143" s="153" t="str">
        <f t="shared" si="42"/>
        <v>シングル</v>
      </c>
      <c r="Y143" s="153">
        <f t="shared" si="37"/>
        <v>1</v>
      </c>
      <c r="Z143" s="153">
        <f t="shared" si="38"/>
        <v>0</v>
      </c>
      <c r="AA143" s="153" t="str">
        <f t="shared" si="39"/>
        <v>Q13</v>
      </c>
      <c r="AB143" s="153" t="str">
        <f t="shared" si="36"/>
        <v>取引を実施する際に何を重視しますか（一つ選択してください。）</v>
      </c>
      <c r="AC143" s="153" t="str">
        <f t="shared" si="43"/>
        <v/>
      </c>
      <c r="AD143" s="153" t="str">
        <f t="shared" si="44"/>
        <v>13</v>
      </c>
      <c r="AE143" s="153">
        <f t="shared" si="45"/>
        <v>0</v>
      </c>
      <c r="AF143" s="220"/>
      <c r="AG143" s="220"/>
    </row>
    <row r="144" spans="1:36" s="6" customFormat="1" ht="18" customHeight="1" x14ac:dyDescent="0.4">
      <c r="A144" s="14">
        <v>0</v>
      </c>
      <c r="B144" s="65"/>
      <c r="C144" s="74"/>
      <c r="D144" s="75"/>
      <c r="E144" s="270" t="s">
        <v>40</v>
      </c>
      <c r="F144" s="270"/>
      <c r="G144" s="270"/>
      <c r="H144" s="96"/>
      <c r="I144" s="96"/>
      <c r="J144" s="96"/>
      <c r="K144" s="96"/>
      <c r="L144" s="96"/>
      <c r="M144" s="96"/>
      <c r="N144" s="96"/>
      <c r="O144" s="96"/>
      <c r="P144" s="76"/>
      <c r="Q144" s="65"/>
      <c r="R144" s="69"/>
      <c r="S144" s="244"/>
      <c r="T144" s="244"/>
      <c r="U144" s="153">
        <f t="shared" si="40"/>
        <v>0</v>
      </c>
      <c r="V144" s="153" t="str">
        <f t="shared" si="41"/>
        <v xml:space="preserve">1. クレジットの価格が安いこと </v>
      </c>
      <c r="W144" s="247"/>
      <c r="X144" s="153" t="str">
        <f t="shared" si="42"/>
        <v>シングル</v>
      </c>
      <c r="Y144" s="153">
        <f t="shared" si="37"/>
        <v>0</v>
      </c>
      <c r="Z144" s="153">
        <f t="shared" si="38"/>
        <v>1</v>
      </c>
      <c r="AA144" s="153" t="str">
        <f t="shared" si="39"/>
        <v>Q13</v>
      </c>
      <c r="AB144" s="153" t="str">
        <f t="shared" si="36"/>
        <v>取引を実施する際に何を重視しますか（一つ選択してください。）</v>
      </c>
      <c r="AC144" s="153" t="str">
        <f t="shared" si="43"/>
        <v xml:space="preserve">クレジットの価格が安いこと </v>
      </c>
      <c r="AD144" s="153" t="str">
        <f t="shared" si="44"/>
        <v>13</v>
      </c>
      <c r="AE144" s="153">
        <f t="shared" si="45"/>
        <v>0</v>
      </c>
      <c r="AF144" s="220"/>
      <c r="AG144" s="220"/>
      <c r="AH144" s="229"/>
      <c r="AI144" s="230"/>
      <c r="AJ144" s="230"/>
    </row>
    <row r="145" spans="1:36" s="6" customFormat="1" ht="18" customHeight="1" x14ac:dyDescent="0.4">
      <c r="A145" s="14"/>
      <c r="B145" s="65"/>
      <c r="C145" s="74"/>
      <c r="D145" s="75"/>
      <c r="E145" s="126" t="s">
        <v>764</v>
      </c>
      <c r="F145" s="126"/>
      <c r="G145" s="126"/>
      <c r="H145" s="97"/>
      <c r="I145" s="97"/>
      <c r="J145" s="97"/>
      <c r="K145" s="97"/>
      <c r="L145" s="97"/>
      <c r="M145" s="97"/>
      <c r="N145" s="97"/>
      <c r="O145" s="97"/>
      <c r="P145" s="76"/>
      <c r="Q145" s="65"/>
      <c r="R145" s="69"/>
      <c r="S145" s="244"/>
      <c r="T145" s="244"/>
      <c r="U145" s="153" t="str">
        <f t="shared" si="40"/>
        <v/>
      </c>
      <c r="V145" s="153" t="str">
        <f t="shared" si="41"/>
        <v>2. グループ企業内等で（無償又は安価に）調達できること</v>
      </c>
      <c r="W145" s="247"/>
      <c r="X145" s="153" t="str">
        <f t="shared" si="42"/>
        <v>シングル</v>
      </c>
      <c r="Y145" s="153">
        <f t="shared" si="37"/>
        <v>0</v>
      </c>
      <c r="Z145" s="153">
        <f t="shared" si="38"/>
        <v>2</v>
      </c>
      <c r="AA145" s="153" t="str">
        <f t="shared" si="39"/>
        <v>Q13</v>
      </c>
      <c r="AB145" s="153" t="str">
        <f t="shared" si="36"/>
        <v>取引を実施する際に何を重視しますか（一つ選択してください。）</v>
      </c>
      <c r="AC145" s="153" t="str">
        <f t="shared" si="43"/>
        <v>グループ企業内等で（無償又は安価に）調達できること</v>
      </c>
      <c r="AD145" s="153" t="str">
        <f t="shared" si="44"/>
        <v>13</v>
      </c>
      <c r="AE145" s="153">
        <f t="shared" si="45"/>
        <v>0</v>
      </c>
      <c r="AF145" s="220"/>
      <c r="AG145" s="220"/>
      <c r="AH145" s="229"/>
      <c r="AI145" s="230"/>
      <c r="AJ145" s="230"/>
    </row>
    <row r="146" spans="1:36" s="6" customFormat="1" ht="18" customHeight="1" x14ac:dyDescent="0.4">
      <c r="A146" s="14"/>
      <c r="B146" s="65"/>
      <c r="C146" s="74"/>
      <c r="D146" s="75"/>
      <c r="E146" s="270" t="s">
        <v>744</v>
      </c>
      <c r="F146" s="270"/>
      <c r="G146" s="270"/>
      <c r="H146" s="97"/>
      <c r="I146" s="97"/>
      <c r="J146" s="97"/>
      <c r="K146" s="97"/>
      <c r="L146" s="97"/>
      <c r="M146" s="97"/>
      <c r="N146" s="97"/>
      <c r="O146" s="97"/>
      <c r="P146" s="76"/>
      <c r="Q146" s="65"/>
      <c r="R146" s="69"/>
      <c r="S146" s="244"/>
      <c r="T146" s="244"/>
      <c r="U146" s="153" t="str">
        <f t="shared" si="40"/>
        <v/>
      </c>
      <c r="V146" s="153" t="str">
        <f t="shared" si="41"/>
        <v>3. クレジットの種類※1</v>
      </c>
      <c r="W146" s="247"/>
      <c r="X146" s="153" t="str">
        <f t="shared" si="42"/>
        <v>シングル</v>
      </c>
      <c r="Y146" s="153">
        <f t="shared" si="37"/>
        <v>0</v>
      </c>
      <c r="Z146" s="153">
        <f t="shared" si="38"/>
        <v>3</v>
      </c>
      <c r="AA146" s="153" t="str">
        <f t="shared" si="39"/>
        <v>Q13</v>
      </c>
      <c r="AB146" s="153" t="str">
        <f t="shared" si="36"/>
        <v>取引を実施する際に何を重視しますか（一つ選択してください。）</v>
      </c>
      <c r="AC146" s="153" t="str">
        <f t="shared" si="43"/>
        <v>クレジットの種類※1</v>
      </c>
      <c r="AD146" s="153" t="str">
        <f t="shared" si="44"/>
        <v>13</v>
      </c>
      <c r="AE146" s="153">
        <f t="shared" si="45"/>
        <v>0</v>
      </c>
      <c r="AF146" s="220"/>
      <c r="AG146" s="220"/>
      <c r="AH146" s="229"/>
      <c r="AI146" s="230"/>
      <c r="AJ146" s="230"/>
    </row>
    <row r="147" spans="1:36" s="6" customFormat="1" ht="18" customHeight="1" x14ac:dyDescent="0.4">
      <c r="A147" s="14"/>
      <c r="B147" s="65"/>
      <c r="C147" s="74"/>
      <c r="D147" s="75"/>
      <c r="E147" s="270" t="s">
        <v>41</v>
      </c>
      <c r="F147" s="270"/>
      <c r="G147" s="270"/>
      <c r="H147" s="79"/>
      <c r="I147" s="79"/>
      <c r="J147" s="79"/>
      <c r="K147" s="79"/>
      <c r="L147" s="79"/>
      <c r="M147" s="79"/>
      <c r="N147" s="79"/>
      <c r="O147" s="79"/>
      <c r="P147" s="76"/>
      <c r="Q147" s="65"/>
      <c r="R147" s="69"/>
      <c r="S147" s="244"/>
      <c r="T147" s="244"/>
      <c r="U147" s="153" t="str">
        <f t="shared" si="40"/>
        <v/>
      </c>
      <c r="V147" s="153" t="str">
        <f t="shared" si="41"/>
        <v>4. 会計処理等手続きが容易であること</v>
      </c>
      <c r="W147" s="247"/>
      <c r="X147" s="153" t="str">
        <f t="shared" si="42"/>
        <v>シングル</v>
      </c>
      <c r="Y147" s="153">
        <f t="shared" si="37"/>
        <v>0</v>
      </c>
      <c r="Z147" s="153">
        <f t="shared" si="38"/>
        <v>4</v>
      </c>
      <c r="AA147" s="153" t="str">
        <f t="shared" si="39"/>
        <v>Q13</v>
      </c>
      <c r="AB147" s="153" t="str">
        <f t="shared" si="36"/>
        <v>取引を実施する際に何を重視しますか（一つ選択してください。）</v>
      </c>
      <c r="AC147" s="153" t="str">
        <f t="shared" si="43"/>
        <v>会計処理等手続きが容易であること</v>
      </c>
      <c r="AD147" s="153" t="str">
        <f t="shared" si="44"/>
        <v>13</v>
      </c>
      <c r="AE147" s="153">
        <f t="shared" si="45"/>
        <v>0</v>
      </c>
      <c r="AF147" s="220"/>
      <c r="AG147" s="220"/>
      <c r="AH147" s="229"/>
      <c r="AI147" s="230"/>
      <c r="AJ147" s="230"/>
    </row>
    <row r="148" spans="1:36" s="6" customFormat="1" ht="39.950000000000003" customHeight="1" x14ac:dyDescent="0.4">
      <c r="A148" s="14"/>
      <c r="B148" s="65"/>
      <c r="C148" s="74"/>
      <c r="D148" s="75"/>
      <c r="E148" s="270" t="s">
        <v>42</v>
      </c>
      <c r="F148" s="270"/>
      <c r="G148" s="270"/>
      <c r="H148" s="271"/>
      <c r="I148" s="272"/>
      <c r="J148" s="272"/>
      <c r="K148" s="272"/>
      <c r="L148" s="272"/>
      <c r="M148" s="272"/>
      <c r="N148" s="272"/>
      <c r="O148" s="273"/>
      <c r="P148" s="76"/>
      <c r="Q148" s="65"/>
      <c r="R148" s="69"/>
      <c r="S148" s="244"/>
      <c r="T148" s="244"/>
      <c r="U148" s="153" t="str">
        <f t="shared" si="40"/>
        <v/>
      </c>
      <c r="V148" s="153" t="str">
        <f t="shared" si="41"/>
        <v>5. その他</v>
      </c>
      <c r="W148" s="247"/>
      <c r="X148" s="153" t="str">
        <f t="shared" si="42"/>
        <v>シングル</v>
      </c>
      <c r="Y148" s="153">
        <f t="shared" si="37"/>
        <v>0</v>
      </c>
      <c r="Z148" s="153">
        <f t="shared" si="38"/>
        <v>5</v>
      </c>
      <c r="AA148" s="153" t="str">
        <f t="shared" si="39"/>
        <v>Q13</v>
      </c>
      <c r="AB148" s="153" t="str">
        <f t="shared" si="36"/>
        <v>取引を実施する際に何を重視しますか（一つ選択してください。）</v>
      </c>
      <c r="AC148" s="153" t="str">
        <f t="shared" si="43"/>
        <v>その他</v>
      </c>
      <c r="AD148" s="153" t="str">
        <f t="shared" si="44"/>
        <v>13</v>
      </c>
      <c r="AE148" s="153">
        <f t="shared" si="45"/>
        <v>0</v>
      </c>
      <c r="AF148" s="222">
        <f>H148</f>
        <v>0</v>
      </c>
      <c r="AG148" s="220"/>
      <c r="AH148" s="229"/>
      <c r="AI148" s="230"/>
      <c r="AJ148" s="230"/>
    </row>
    <row r="149" spans="1:36" s="6" customFormat="1" ht="3" customHeight="1" x14ac:dyDescent="0.4">
      <c r="A149" s="14"/>
      <c r="B149" s="65"/>
      <c r="C149" s="74"/>
      <c r="D149" s="75"/>
      <c r="E149" s="79"/>
      <c r="F149" s="79"/>
      <c r="G149" s="79"/>
      <c r="H149" s="79"/>
      <c r="I149" s="79"/>
      <c r="J149" s="79"/>
      <c r="K149" s="79"/>
      <c r="L149" s="79"/>
      <c r="M149" s="79"/>
      <c r="N149" s="79"/>
      <c r="O149" s="79"/>
      <c r="P149" s="76"/>
      <c r="Q149" s="65"/>
      <c r="R149" s="69"/>
      <c r="S149" s="244"/>
      <c r="T149" s="244"/>
      <c r="U149" s="153" t="str">
        <f t="shared" si="40"/>
        <v/>
      </c>
      <c r="V149" s="153">
        <f t="shared" si="41"/>
        <v>0</v>
      </c>
      <c r="W149" s="247"/>
      <c r="X149" s="153" t="str">
        <f t="shared" si="42"/>
        <v>シングル</v>
      </c>
      <c r="Y149" s="153">
        <f t="shared" si="37"/>
        <v>0</v>
      </c>
      <c r="Z149" s="153">
        <f t="shared" si="38"/>
        <v>0</v>
      </c>
      <c r="AA149" s="153" t="str">
        <f t="shared" si="39"/>
        <v>Q13</v>
      </c>
      <c r="AB149" s="153" t="str">
        <f t="shared" si="36"/>
        <v>取引を実施する際に何を重視しますか（一つ選択してください。）</v>
      </c>
      <c r="AC149" s="153" t="str">
        <f t="shared" si="43"/>
        <v/>
      </c>
      <c r="AD149" s="153" t="str">
        <f t="shared" si="44"/>
        <v>13</v>
      </c>
      <c r="AE149" s="153">
        <f t="shared" si="45"/>
        <v>1</v>
      </c>
      <c r="AF149" s="220"/>
      <c r="AG149" s="220"/>
      <c r="AH149" s="229"/>
      <c r="AI149" s="230"/>
      <c r="AJ149" s="230"/>
    </row>
    <row r="150" spans="1:36" s="6" customFormat="1" ht="18" customHeight="1" x14ac:dyDescent="0.4">
      <c r="A150" s="14"/>
      <c r="B150" s="65"/>
      <c r="C150" s="74"/>
      <c r="D150" s="75"/>
      <c r="E150" s="281" t="s">
        <v>43</v>
      </c>
      <c r="F150" s="281"/>
      <c r="G150" s="281"/>
      <c r="H150" s="330" t="s">
        <v>340</v>
      </c>
      <c r="I150" s="331"/>
      <c r="J150" s="331"/>
      <c r="K150" s="303"/>
      <c r="L150" s="303"/>
      <c r="M150" s="303"/>
      <c r="N150" s="303"/>
      <c r="O150" s="304"/>
      <c r="P150" s="76"/>
      <c r="Q150" s="65"/>
      <c r="R150" s="69"/>
      <c r="S150" s="244"/>
      <c r="T150" s="244"/>
      <c r="U150" s="153" t="str">
        <f t="shared" si="40"/>
        <v/>
      </c>
      <c r="V150" s="153" t="str">
        <f t="shared" si="41"/>
        <v>6. 別のIDで回答済み</v>
      </c>
      <c r="W150" s="247"/>
      <c r="X150" s="153" t="str">
        <f t="shared" si="42"/>
        <v>シングル</v>
      </c>
      <c r="Y150" s="153">
        <f t="shared" si="37"/>
        <v>0</v>
      </c>
      <c r="Z150" s="153">
        <f t="shared" si="38"/>
        <v>6</v>
      </c>
      <c r="AA150" s="153" t="str">
        <f t="shared" si="39"/>
        <v>Q13</v>
      </c>
      <c r="AB150" s="153" t="str">
        <f t="shared" si="36"/>
        <v>取引を実施する際に何を重視しますか（一つ選択してください。）</v>
      </c>
      <c r="AC150" s="153" t="str">
        <f t="shared" si="43"/>
        <v>別のIDで回答済み</v>
      </c>
      <c r="AD150" s="153" t="str">
        <f t="shared" si="44"/>
        <v>13</v>
      </c>
      <c r="AE150" s="153">
        <f t="shared" si="45"/>
        <v>0</v>
      </c>
      <c r="AF150" s="222">
        <f>K150</f>
        <v>0</v>
      </c>
      <c r="AG150" s="220"/>
      <c r="AH150" s="229"/>
      <c r="AI150" s="230"/>
      <c r="AJ150" s="230"/>
    </row>
    <row r="151" spans="1:36" ht="6.95" customHeight="1" x14ac:dyDescent="0.4">
      <c r="C151" s="37"/>
      <c r="D151" s="38"/>
      <c r="E151" s="38"/>
      <c r="F151" s="38"/>
      <c r="G151" s="38"/>
      <c r="H151" s="38"/>
      <c r="I151" s="38"/>
      <c r="J151" s="38"/>
      <c r="K151" s="38"/>
      <c r="L151" s="38"/>
      <c r="M151" s="38"/>
      <c r="N151" s="80"/>
      <c r="O151" s="38"/>
      <c r="P151" s="39"/>
      <c r="Q151" s="18"/>
      <c r="U151" s="153" t="str">
        <f t="shared" si="40"/>
        <v/>
      </c>
      <c r="V151" s="153">
        <f t="shared" si="41"/>
        <v>0</v>
      </c>
      <c r="W151" s="247"/>
      <c r="X151" s="153" t="str">
        <f t="shared" si="42"/>
        <v>シングル</v>
      </c>
      <c r="Y151" s="153">
        <f t="shared" si="37"/>
        <v>0</v>
      </c>
      <c r="Z151" s="153">
        <f t="shared" si="38"/>
        <v>0</v>
      </c>
      <c r="AA151" s="153" t="str">
        <f t="shared" si="39"/>
        <v>Q13</v>
      </c>
      <c r="AB151" s="153" t="str">
        <f t="shared" si="36"/>
        <v>取引を実施する際に何を重視しますか（一つ選択してください。）</v>
      </c>
      <c r="AC151" s="153" t="str">
        <f t="shared" si="43"/>
        <v/>
      </c>
      <c r="AD151" s="153" t="str">
        <f t="shared" si="44"/>
        <v>13</v>
      </c>
      <c r="AE151" s="153">
        <f t="shared" si="45"/>
        <v>1</v>
      </c>
      <c r="AF151" s="220"/>
      <c r="AG151" s="220"/>
    </row>
    <row r="152" spans="1:36" ht="5.0999999999999996" customHeight="1" x14ac:dyDescent="0.4">
      <c r="E152" s="18"/>
      <c r="F152" s="18"/>
      <c r="G152" s="18"/>
      <c r="H152" s="18"/>
      <c r="I152" s="18"/>
      <c r="J152" s="18"/>
      <c r="K152" s="18"/>
      <c r="L152" s="18"/>
      <c r="M152" s="18"/>
      <c r="N152" s="83"/>
      <c r="O152" s="18"/>
      <c r="P152" s="18"/>
      <c r="Q152" s="18"/>
      <c r="U152" s="153" t="str">
        <f t="shared" si="40"/>
        <v/>
      </c>
      <c r="V152" s="153">
        <f t="shared" si="41"/>
        <v>0</v>
      </c>
      <c r="W152" s="247"/>
      <c r="X152" s="153" t="str">
        <f t="shared" si="42"/>
        <v>シングル</v>
      </c>
      <c r="Y152" s="153">
        <f t="shared" si="37"/>
        <v>0</v>
      </c>
      <c r="Z152" s="153">
        <f t="shared" si="38"/>
        <v>0</v>
      </c>
      <c r="AA152" s="153" t="str">
        <f t="shared" si="39"/>
        <v>Q13</v>
      </c>
      <c r="AB152" s="153" t="str">
        <f t="shared" si="36"/>
        <v>取引を実施する際に何を重視しますか（一つ選択してください。）</v>
      </c>
      <c r="AC152" s="153" t="str">
        <f t="shared" si="43"/>
        <v/>
      </c>
      <c r="AD152" s="153" t="str">
        <f t="shared" si="44"/>
        <v>13</v>
      </c>
      <c r="AE152" s="153">
        <f t="shared" si="45"/>
        <v>1</v>
      </c>
      <c r="AF152" s="220"/>
      <c r="AG152" s="220"/>
    </row>
    <row r="153" spans="1:36" s="5" customFormat="1" ht="24.75" customHeight="1" x14ac:dyDescent="0.4">
      <c r="A153" s="13"/>
      <c r="B153" s="47"/>
      <c r="C153" s="48" t="s">
        <v>741</v>
      </c>
      <c r="D153" s="48"/>
      <c r="E153" s="262" t="s">
        <v>539</v>
      </c>
      <c r="F153" s="262"/>
      <c r="G153" s="262"/>
      <c r="H153" s="262"/>
      <c r="I153" s="262"/>
      <c r="J153" s="262"/>
      <c r="K153" s="262"/>
      <c r="L153" s="262"/>
      <c r="M153" s="262"/>
      <c r="N153" s="262"/>
      <c r="O153" s="262"/>
      <c r="P153" s="49"/>
      <c r="Q153" s="49"/>
      <c r="R153" s="50"/>
      <c r="S153" s="239"/>
      <c r="T153" s="239"/>
      <c r="U153" s="153" t="str">
        <f t="shared" si="40"/>
        <v/>
      </c>
      <c r="V153" s="153" t="str">
        <f t="shared" si="41"/>
        <v xml:space="preserve">都制度で利用できるクレジットの種類：超過削減量、再エネクレジット、都内中小クレジット、都外クレジット、埼玉連携クレジット
東京都環境局のホームページからも確認できます（下記資料p.18参照）
</v>
      </c>
      <c r="W153" s="247"/>
      <c r="X153" s="153" t="str">
        <f t="shared" si="42"/>
        <v>シングル</v>
      </c>
      <c r="Y153" s="153">
        <f t="shared" si="37"/>
        <v>0</v>
      </c>
      <c r="Z153" s="153" t="str">
        <f t="shared" si="38"/>
        <v/>
      </c>
      <c r="AA153" s="153" t="str">
        <f t="shared" si="39"/>
        <v>Q13</v>
      </c>
      <c r="AB153" s="153" t="str">
        <f t="shared" si="36"/>
        <v>取引を実施する際に何を重視しますか（一つ選択してください。）</v>
      </c>
      <c r="AC153" s="153" t="str">
        <f t="shared" si="43"/>
        <v xml:space="preserve">で利用できるクレジットの種類：超過削減量、再エネクレジット、都内中小クレジット、都外クレジット、埼玉連携クレジット
東京都環境局のホームページからも確認できます（下記資料p.18参照）
</v>
      </c>
      <c r="AD153" s="153" t="str">
        <f t="shared" si="44"/>
        <v>13</v>
      </c>
      <c r="AE153" s="153">
        <f t="shared" si="45"/>
        <v>0</v>
      </c>
      <c r="AF153" s="220"/>
      <c r="AG153" s="220"/>
      <c r="AH153" s="227"/>
      <c r="AI153" s="228"/>
      <c r="AJ153" s="228"/>
    </row>
    <row r="154" spans="1:36" s="4" customFormat="1" ht="12.95" customHeight="1" x14ac:dyDescent="0.4">
      <c r="A154" s="15"/>
      <c r="B154" s="47"/>
      <c r="C154" s="49"/>
      <c r="D154" s="49"/>
      <c r="E154" s="98" t="s">
        <v>12</v>
      </c>
      <c r="F154" s="49"/>
      <c r="G154" s="49"/>
      <c r="H154" s="49"/>
      <c r="I154" s="49"/>
      <c r="J154" s="49"/>
      <c r="K154" s="49"/>
      <c r="L154" s="49"/>
      <c r="M154" s="49"/>
      <c r="N154" s="49"/>
      <c r="O154" s="49"/>
      <c r="P154" s="49"/>
      <c r="Q154" s="49"/>
      <c r="R154" s="47"/>
      <c r="S154" s="239"/>
      <c r="T154" s="239"/>
      <c r="U154" s="153" t="str">
        <f t="shared" si="40"/>
        <v/>
      </c>
      <c r="V154" s="153" t="str">
        <f t="shared" si="41"/>
        <v>https://www.kankyo.metro.tokyo.lg.jp/climate/large_scale/trade/index.files/torihikinyuumon2022.pdf</v>
      </c>
      <c r="W154" s="247"/>
      <c r="X154" s="153" t="str">
        <f t="shared" si="42"/>
        <v>シングル</v>
      </c>
      <c r="Y154" s="153">
        <f t="shared" si="37"/>
        <v>0</v>
      </c>
      <c r="Z154" s="153" t="str">
        <f t="shared" si="38"/>
        <v/>
      </c>
      <c r="AA154" s="153" t="str">
        <f t="shared" si="39"/>
        <v>Q13</v>
      </c>
      <c r="AB154" s="153" t="str">
        <f t="shared" si="36"/>
        <v>取引を実施する際に何を重視しますか（一つ選択してください。）</v>
      </c>
      <c r="AC154" s="153" t="str">
        <f t="shared" si="43"/>
        <v>ps://www.kankyo.metro.tokyo.lg.jp/climate/large_scale/trade/index.files/torihikinyuumon2022.pdf</v>
      </c>
      <c r="AD154" s="153" t="str">
        <f t="shared" si="44"/>
        <v>13</v>
      </c>
      <c r="AE154" s="153">
        <f t="shared" si="45"/>
        <v>0</v>
      </c>
      <c r="AF154" s="220"/>
      <c r="AG154" s="220"/>
      <c r="AH154" s="227"/>
      <c r="AI154" s="228"/>
      <c r="AJ154" s="228"/>
    </row>
    <row r="155" spans="1:36" s="4" customFormat="1" ht="5.0999999999999996" customHeight="1" x14ac:dyDescent="0.4">
      <c r="A155" s="15"/>
      <c r="B155" s="47"/>
      <c r="C155" s="49"/>
      <c r="D155" s="49"/>
      <c r="E155" s="98"/>
      <c r="F155" s="49"/>
      <c r="G155" s="49"/>
      <c r="H155" s="49"/>
      <c r="I155" s="49"/>
      <c r="J155" s="49"/>
      <c r="K155" s="49"/>
      <c r="L155" s="49"/>
      <c r="M155" s="49"/>
      <c r="N155" s="49"/>
      <c r="O155" s="49"/>
      <c r="P155" s="49"/>
      <c r="Q155" s="49"/>
      <c r="R155" s="47"/>
      <c r="S155" s="239"/>
      <c r="T155" s="239"/>
      <c r="U155" s="153" t="str">
        <f t="shared" si="40"/>
        <v/>
      </c>
      <c r="V155" s="153">
        <f t="shared" si="41"/>
        <v>0</v>
      </c>
      <c r="W155" s="247"/>
      <c r="X155" s="153" t="str">
        <f t="shared" si="42"/>
        <v>シングル</v>
      </c>
      <c r="Y155" s="153">
        <f t="shared" si="37"/>
        <v>0</v>
      </c>
      <c r="Z155" s="153">
        <f t="shared" si="38"/>
        <v>0</v>
      </c>
      <c r="AA155" s="153" t="str">
        <f t="shared" si="39"/>
        <v>Q13</v>
      </c>
      <c r="AB155" s="153" t="str">
        <f t="shared" si="36"/>
        <v>取引を実施する際に何を重視しますか（一つ選択してください。）</v>
      </c>
      <c r="AC155" s="153" t="str">
        <f t="shared" si="43"/>
        <v/>
      </c>
      <c r="AD155" s="153" t="str">
        <f t="shared" si="44"/>
        <v>13</v>
      </c>
      <c r="AE155" s="153">
        <f t="shared" si="45"/>
        <v>1</v>
      </c>
      <c r="AF155" s="220"/>
      <c r="AG155" s="220"/>
      <c r="AH155" s="227"/>
      <c r="AI155" s="228"/>
      <c r="AJ155" s="228"/>
    </row>
    <row r="156" spans="1:36" ht="19.5" x14ac:dyDescent="0.4">
      <c r="C156" s="341" t="s">
        <v>15</v>
      </c>
      <c r="D156" s="341"/>
      <c r="E156" s="341"/>
      <c r="F156" s="341"/>
      <c r="G156" s="341"/>
      <c r="H156" s="341"/>
      <c r="I156" s="341"/>
      <c r="J156" s="341"/>
      <c r="K156" s="341"/>
      <c r="L156" s="341"/>
      <c r="M156" s="341"/>
      <c r="N156" s="341"/>
      <c r="O156" s="341"/>
      <c r="P156" s="341"/>
      <c r="Q156" s="99"/>
      <c r="U156" s="153" t="str">
        <f t="shared" si="40"/>
        <v/>
      </c>
      <c r="V156" s="153">
        <f t="shared" si="41"/>
        <v>0</v>
      </c>
      <c r="W156" s="247"/>
      <c r="X156" s="153" t="str">
        <f t="shared" si="42"/>
        <v>シングル</v>
      </c>
      <c r="Y156" s="153">
        <f t="shared" si="37"/>
        <v>0</v>
      </c>
      <c r="Z156" s="153">
        <f t="shared" si="38"/>
        <v>0</v>
      </c>
      <c r="AA156" s="153" t="str">
        <f t="shared" si="39"/>
        <v>Q13</v>
      </c>
      <c r="AB156" s="153" t="str">
        <f t="shared" si="36"/>
        <v>取引を実施する際に何を重視しますか（一つ選択してください。）</v>
      </c>
      <c r="AC156" s="153" t="str">
        <f t="shared" si="43"/>
        <v/>
      </c>
      <c r="AD156" s="153" t="str">
        <f t="shared" si="44"/>
        <v>13</v>
      </c>
      <c r="AE156" s="153">
        <f t="shared" si="45"/>
        <v>1</v>
      </c>
      <c r="AF156" s="220"/>
      <c r="AG156" s="220"/>
    </row>
    <row r="157" spans="1:36" ht="5.0999999999999996" customHeight="1" x14ac:dyDescent="0.4">
      <c r="U157" s="153" t="str">
        <f t="shared" si="40"/>
        <v/>
      </c>
      <c r="V157" s="153">
        <f t="shared" si="41"/>
        <v>0</v>
      </c>
      <c r="W157" s="247"/>
      <c r="X157" s="153" t="str">
        <f t="shared" si="42"/>
        <v>シングル</v>
      </c>
      <c r="Y157" s="153">
        <f t="shared" si="37"/>
        <v>0</v>
      </c>
      <c r="Z157" s="153">
        <f t="shared" si="38"/>
        <v>0</v>
      </c>
      <c r="AA157" s="153" t="str">
        <f t="shared" si="39"/>
        <v>Q13</v>
      </c>
      <c r="AB157" s="153" t="str">
        <f t="shared" si="36"/>
        <v>取引を実施する際に何を重視しますか（一つ選択してください。）</v>
      </c>
      <c r="AC157" s="153" t="str">
        <f t="shared" si="43"/>
        <v/>
      </c>
      <c r="AD157" s="153" t="str">
        <f t="shared" si="44"/>
        <v>13</v>
      </c>
      <c r="AE157" s="153">
        <f t="shared" si="45"/>
        <v>1</v>
      </c>
      <c r="AF157" s="220"/>
      <c r="AG157" s="220"/>
    </row>
    <row r="158" spans="1:36" ht="5.0999999999999996" customHeight="1" x14ac:dyDescent="0.4">
      <c r="U158" s="153" t="str">
        <f t="shared" si="40"/>
        <v/>
      </c>
      <c r="V158" s="153">
        <f t="shared" si="41"/>
        <v>0</v>
      </c>
      <c r="W158" s="247"/>
      <c r="X158" s="153" t="str">
        <f t="shared" si="42"/>
        <v>シングル</v>
      </c>
      <c r="Y158" s="153">
        <f t="shared" si="37"/>
        <v>0</v>
      </c>
      <c r="Z158" s="153">
        <f t="shared" si="38"/>
        <v>0</v>
      </c>
      <c r="AA158" s="153" t="str">
        <f t="shared" si="39"/>
        <v>Q13</v>
      </c>
      <c r="AB158" s="153" t="str">
        <f t="shared" si="36"/>
        <v>取引を実施する際に何を重視しますか（一つ選択してください。）</v>
      </c>
      <c r="AC158" s="153" t="str">
        <f t="shared" si="43"/>
        <v/>
      </c>
      <c r="AD158" s="153" t="str">
        <f t="shared" si="44"/>
        <v>13</v>
      </c>
      <c r="AE158" s="153">
        <f t="shared" si="45"/>
        <v>1</v>
      </c>
      <c r="AF158" s="220"/>
      <c r="AG158" s="220"/>
    </row>
    <row r="159" spans="1:36" ht="5.0999999999999996" customHeight="1" x14ac:dyDescent="0.4">
      <c r="U159" s="153" t="str">
        <f t="shared" si="40"/>
        <v/>
      </c>
      <c r="V159" s="153">
        <f t="shared" si="41"/>
        <v>0</v>
      </c>
      <c r="W159" s="247"/>
      <c r="X159" s="153" t="str">
        <f t="shared" si="42"/>
        <v>シングル</v>
      </c>
      <c r="Y159" s="153">
        <f t="shared" si="37"/>
        <v>0</v>
      </c>
      <c r="Z159" s="153">
        <f t="shared" si="38"/>
        <v>0</v>
      </c>
      <c r="AA159" s="153" t="str">
        <f t="shared" si="39"/>
        <v>Q13</v>
      </c>
      <c r="AB159" s="153" t="str">
        <f t="shared" si="36"/>
        <v>取引を実施する際に何を重視しますか（一つ選択してください。）</v>
      </c>
      <c r="AC159" s="153" t="str">
        <f t="shared" si="43"/>
        <v/>
      </c>
      <c r="AD159" s="153" t="str">
        <f t="shared" si="44"/>
        <v>13</v>
      </c>
      <c r="AE159" s="153">
        <f t="shared" si="45"/>
        <v>1</v>
      </c>
      <c r="AF159" s="220"/>
      <c r="AG159" s="220"/>
    </row>
    <row r="160" spans="1:36" x14ac:dyDescent="0.4">
      <c r="C160" s="26" t="s">
        <v>16</v>
      </c>
      <c r="D160" s="27"/>
      <c r="E160" s="28" t="s">
        <v>14</v>
      </c>
      <c r="F160" s="28"/>
      <c r="G160" s="28"/>
      <c r="H160" s="28"/>
      <c r="I160" s="28"/>
      <c r="J160" s="28"/>
      <c r="K160" s="28"/>
      <c r="L160" s="28"/>
      <c r="M160" s="28"/>
      <c r="N160" s="81"/>
      <c r="O160" s="28"/>
      <c r="S160" s="220" t="str">
        <f>C160</f>
        <v>Q14</v>
      </c>
      <c r="T160" s="220" t="str">
        <f>S160</f>
        <v>Q14</v>
      </c>
      <c r="U160" s="153" t="str">
        <f t="shared" si="40"/>
        <v/>
      </c>
      <c r="V160" s="153" t="str">
        <f t="shared" si="41"/>
        <v/>
      </c>
      <c r="W160" s="247"/>
      <c r="X160" s="153" t="str">
        <f t="shared" si="42"/>
        <v>シングル</v>
      </c>
      <c r="Y160" s="153">
        <f t="shared" si="37"/>
        <v>0</v>
      </c>
      <c r="Z160" s="153" t="str">
        <f t="shared" si="38"/>
        <v/>
      </c>
      <c r="AA160" s="153" t="str">
        <f t="shared" si="39"/>
        <v>Q14</v>
      </c>
      <c r="AB160" s="153" t="str">
        <f t="shared" si="36"/>
        <v>クレジットの購入・販売時の取引価格を決定する際に重視する情報</v>
      </c>
      <c r="AC160" s="153" t="str">
        <f t="shared" si="43"/>
        <v/>
      </c>
      <c r="AD160" s="153" t="str">
        <f t="shared" si="44"/>
        <v>14</v>
      </c>
      <c r="AE160" s="153">
        <f t="shared" si="45"/>
        <v>0</v>
      </c>
      <c r="AF160" s="220"/>
      <c r="AG160" s="220"/>
    </row>
    <row r="161" spans="1:33" x14ac:dyDescent="0.4">
      <c r="E161" s="28" t="s">
        <v>181</v>
      </c>
      <c r="F161" s="28"/>
      <c r="G161" s="28"/>
      <c r="H161" s="28"/>
      <c r="I161" s="28"/>
      <c r="J161" s="28"/>
      <c r="K161" s="28"/>
      <c r="L161" s="28"/>
      <c r="M161" s="28"/>
      <c r="N161" s="81"/>
      <c r="O161" s="28"/>
      <c r="U161" s="153" t="str">
        <f t="shared" si="40"/>
        <v/>
      </c>
      <c r="V161" s="153" t="str">
        <f t="shared" si="41"/>
        <v>（当てはまるものすべて選択してください。）</v>
      </c>
      <c r="W161" s="247"/>
      <c r="X161" s="153" t="str">
        <f t="shared" si="42"/>
        <v>シングル</v>
      </c>
      <c r="Y161" s="153">
        <f t="shared" si="37"/>
        <v>0</v>
      </c>
      <c r="Z161" s="153" t="str">
        <f t="shared" si="38"/>
        <v/>
      </c>
      <c r="AA161" s="153" t="str">
        <f t="shared" si="39"/>
        <v>Q14</v>
      </c>
      <c r="AB161" s="153" t="str">
        <f t="shared" si="36"/>
        <v>クレジットの購入・販売時の取引価格を決定する際に重視する情報</v>
      </c>
      <c r="AC161" s="153" t="str">
        <f t="shared" si="43"/>
        <v>はまるものすべて選択してください。）</v>
      </c>
      <c r="AD161" s="153" t="str">
        <f t="shared" si="44"/>
        <v>14</v>
      </c>
      <c r="AE161" s="153">
        <f t="shared" si="45"/>
        <v>0</v>
      </c>
      <c r="AF161" s="220"/>
      <c r="AG161" s="220"/>
    </row>
    <row r="162" spans="1:33" ht="4.5" customHeight="1" x14ac:dyDescent="0.4">
      <c r="C162" s="29"/>
      <c r="D162" s="30"/>
      <c r="E162" s="30"/>
      <c r="F162" s="30"/>
      <c r="G162" s="30"/>
      <c r="H162" s="30"/>
      <c r="I162" s="30"/>
      <c r="J162" s="30"/>
      <c r="K162" s="30"/>
      <c r="L162" s="30"/>
      <c r="M162" s="30"/>
      <c r="N162" s="31"/>
      <c r="O162" s="30"/>
      <c r="P162" s="32"/>
      <c r="Q162" s="18"/>
      <c r="U162" s="153" t="str">
        <f t="shared" si="40"/>
        <v/>
      </c>
      <c r="V162" s="153">
        <f t="shared" si="41"/>
        <v>0</v>
      </c>
      <c r="W162" s="247"/>
      <c r="X162" s="153" t="str">
        <f t="shared" si="42"/>
        <v>シングル</v>
      </c>
      <c r="Y162" s="153">
        <f t="shared" si="37"/>
        <v>0</v>
      </c>
      <c r="Z162" s="153">
        <f t="shared" si="38"/>
        <v>0</v>
      </c>
      <c r="AA162" s="153" t="str">
        <f t="shared" si="39"/>
        <v>Q14</v>
      </c>
      <c r="AB162" s="153" t="str">
        <f t="shared" ref="AB162:AB225" si="46">IF(S162&lt;&gt;"",E162,AB161)</f>
        <v>クレジットの購入・販売時の取引価格を決定する際に重視する情報</v>
      </c>
      <c r="AC162" s="153" t="str">
        <f t="shared" si="43"/>
        <v/>
      </c>
      <c r="AD162" s="153" t="str">
        <f t="shared" si="44"/>
        <v>14</v>
      </c>
      <c r="AE162" s="153">
        <f t="shared" si="45"/>
        <v>1</v>
      </c>
      <c r="AF162" s="220"/>
      <c r="AG162" s="220"/>
    </row>
    <row r="163" spans="1:33" ht="18" customHeight="1" x14ac:dyDescent="0.4">
      <c r="A163" s="11" t="b">
        <v>0</v>
      </c>
      <c r="C163" s="45"/>
      <c r="E163" s="270" t="s">
        <v>341</v>
      </c>
      <c r="F163" s="270"/>
      <c r="G163" s="270"/>
      <c r="H163" s="270"/>
      <c r="I163" s="270"/>
      <c r="J163" s="270"/>
      <c r="K163" s="270"/>
      <c r="L163" s="270"/>
      <c r="M163" s="270"/>
      <c r="N163" s="270"/>
      <c r="O163" s="270"/>
      <c r="P163" s="35"/>
      <c r="Q163" s="18"/>
      <c r="U163" s="153" t="b">
        <f t="shared" si="40"/>
        <v>0</v>
      </c>
      <c r="V163" s="153" t="str">
        <f t="shared" si="41"/>
        <v xml:space="preserve">1. 東京都が公表するクレジットの査定価格や申告価格
</v>
      </c>
      <c r="W163" s="247"/>
      <c r="X163" s="153" t="str">
        <f t="shared" si="42"/>
        <v>マルチ</v>
      </c>
      <c r="Y163" s="153" t="b">
        <f t="shared" si="37"/>
        <v>0</v>
      </c>
      <c r="Z163" s="153">
        <f t="shared" si="38"/>
        <v>1</v>
      </c>
      <c r="AA163" s="153" t="str">
        <f t="shared" si="39"/>
        <v>Q14</v>
      </c>
      <c r="AB163" s="153" t="str">
        <f t="shared" si="46"/>
        <v>クレジットの購入・販売時の取引価格を決定する際に重視する情報</v>
      </c>
      <c r="AC163" s="153" t="str">
        <f t="shared" si="43"/>
        <v xml:space="preserve">東京都が公表するクレジットの査定価格や申告価格
</v>
      </c>
      <c r="AD163" s="153" t="str">
        <f t="shared" si="44"/>
        <v>14</v>
      </c>
      <c r="AE163" s="153">
        <f t="shared" si="45"/>
        <v>0</v>
      </c>
      <c r="AF163" s="220"/>
      <c r="AG163" s="220"/>
    </row>
    <row r="164" spans="1:33" ht="18" customHeight="1" x14ac:dyDescent="0.4">
      <c r="A164" s="11" t="b">
        <v>0</v>
      </c>
      <c r="C164" s="45"/>
      <c r="E164" s="261" t="s">
        <v>44</v>
      </c>
      <c r="F164" s="261"/>
      <c r="G164" s="261"/>
      <c r="H164" s="261"/>
      <c r="I164" s="261"/>
      <c r="J164" s="261"/>
      <c r="K164" s="261"/>
      <c r="L164" s="261"/>
      <c r="M164" s="261"/>
      <c r="N164" s="261"/>
      <c r="O164" s="261"/>
      <c r="P164" s="35"/>
      <c r="Q164" s="18"/>
      <c r="U164" s="153" t="b">
        <f t="shared" si="40"/>
        <v>0</v>
      </c>
      <c r="V164" s="153" t="str">
        <f t="shared" si="41"/>
        <v>2. グリーンエネルギー証書など他の制度のクレジットの価格</v>
      </c>
      <c r="W164" s="247"/>
      <c r="X164" s="153" t="str">
        <f t="shared" si="42"/>
        <v>マルチ</v>
      </c>
      <c r="Y164" s="153" t="b">
        <f t="shared" si="37"/>
        <v>0</v>
      </c>
      <c r="Z164" s="153">
        <f t="shared" si="38"/>
        <v>2</v>
      </c>
      <c r="AA164" s="153" t="str">
        <f t="shared" si="39"/>
        <v>Q14</v>
      </c>
      <c r="AB164" s="153" t="str">
        <f t="shared" si="46"/>
        <v>クレジットの購入・販売時の取引価格を決定する際に重視する情報</v>
      </c>
      <c r="AC164" s="153" t="str">
        <f t="shared" si="43"/>
        <v>グリーンエネルギー証書など他の制度のクレジットの価格</v>
      </c>
      <c r="AD164" s="153" t="str">
        <f t="shared" si="44"/>
        <v>14</v>
      </c>
      <c r="AE164" s="153">
        <f t="shared" si="45"/>
        <v>0</v>
      </c>
      <c r="AF164" s="220"/>
      <c r="AG164" s="220"/>
    </row>
    <row r="165" spans="1:33" ht="18" customHeight="1" x14ac:dyDescent="0.4">
      <c r="A165" s="11" t="b">
        <v>0</v>
      </c>
      <c r="C165" s="45"/>
      <c r="E165" s="261" t="s">
        <v>322</v>
      </c>
      <c r="F165" s="261"/>
      <c r="G165" s="261"/>
      <c r="H165" s="261"/>
      <c r="I165" s="261"/>
      <c r="J165" s="261"/>
      <c r="K165" s="261"/>
      <c r="L165" s="261"/>
      <c r="M165" s="261"/>
      <c r="N165" s="261"/>
      <c r="O165" s="261"/>
      <c r="P165" s="35"/>
      <c r="Q165" s="18"/>
      <c r="U165" s="153" t="b">
        <f t="shared" si="40"/>
        <v>0</v>
      </c>
      <c r="V165" s="153" t="str">
        <f t="shared" si="41"/>
        <v>3. 仲介事業者から入手する取引価格の情報</v>
      </c>
      <c r="W165" s="247"/>
      <c r="X165" s="153" t="str">
        <f t="shared" si="42"/>
        <v>マルチ</v>
      </c>
      <c r="Y165" s="153" t="b">
        <f t="shared" si="37"/>
        <v>0</v>
      </c>
      <c r="Z165" s="153">
        <f t="shared" si="38"/>
        <v>3</v>
      </c>
      <c r="AA165" s="153" t="str">
        <f t="shared" si="39"/>
        <v>Q14</v>
      </c>
      <c r="AB165" s="153" t="str">
        <f t="shared" si="46"/>
        <v>クレジットの購入・販売時の取引価格を決定する際に重視する情報</v>
      </c>
      <c r="AC165" s="153" t="str">
        <f t="shared" si="43"/>
        <v>仲介事業者から入手する取引価格の情報</v>
      </c>
      <c r="AD165" s="153" t="str">
        <f t="shared" si="44"/>
        <v>14</v>
      </c>
      <c r="AE165" s="153">
        <f t="shared" si="45"/>
        <v>0</v>
      </c>
      <c r="AF165" s="220"/>
      <c r="AG165" s="220"/>
    </row>
    <row r="166" spans="1:33" ht="39.950000000000003" customHeight="1" x14ac:dyDescent="0.4">
      <c r="A166" s="11" t="b">
        <v>0</v>
      </c>
      <c r="C166" s="45"/>
      <c r="E166" s="46" t="s">
        <v>45</v>
      </c>
      <c r="F166" s="275"/>
      <c r="G166" s="276"/>
      <c r="H166" s="276"/>
      <c r="I166" s="276"/>
      <c r="J166" s="276"/>
      <c r="K166" s="276"/>
      <c r="L166" s="276"/>
      <c r="M166" s="276"/>
      <c r="N166" s="276"/>
      <c r="O166" s="277"/>
      <c r="P166" s="35"/>
      <c r="Q166" s="18"/>
      <c r="U166" s="153" t="b">
        <f t="shared" si="40"/>
        <v>0</v>
      </c>
      <c r="V166" s="153" t="str">
        <f t="shared" si="41"/>
        <v>4. その他</v>
      </c>
      <c r="W166" s="247"/>
      <c r="X166" s="153" t="str">
        <f t="shared" si="42"/>
        <v>マルチ</v>
      </c>
      <c r="Y166" s="153" t="b">
        <f t="shared" si="37"/>
        <v>0</v>
      </c>
      <c r="Z166" s="153">
        <f t="shared" si="38"/>
        <v>4</v>
      </c>
      <c r="AA166" s="153" t="str">
        <f t="shared" si="39"/>
        <v>Q14</v>
      </c>
      <c r="AB166" s="153" t="str">
        <f t="shared" si="46"/>
        <v>クレジットの購入・販売時の取引価格を決定する際に重視する情報</v>
      </c>
      <c r="AC166" s="153" t="str">
        <f t="shared" si="43"/>
        <v>その他</v>
      </c>
      <c r="AD166" s="153" t="str">
        <f t="shared" si="44"/>
        <v>14</v>
      </c>
      <c r="AE166" s="153">
        <f t="shared" si="45"/>
        <v>0</v>
      </c>
      <c r="AF166" s="222">
        <f>F166</f>
        <v>0</v>
      </c>
      <c r="AG166" s="220"/>
    </row>
    <row r="167" spans="1:33" ht="5.0999999999999996" customHeight="1" x14ac:dyDescent="0.4">
      <c r="C167" s="37"/>
      <c r="D167" s="38"/>
      <c r="E167" s="38"/>
      <c r="F167" s="38"/>
      <c r="G167" s="38"/>
      <c r="H167" s="38"/>
      <c r="I167" s="38"/>
      <c r="J167" s="38"/>
      <c r="K167" s="38"/>
      <c r="L167" s="38"/>
      <c r="M167" s="38"/>
      <c r="N167" s="80"/>
      <c r="O167" s="38"/>
      <c r="P167" s="39"/>
      <c r="Q167" s="18"/>
      <c r="U167" s="153" t="str">
        <f t="shared" si="40"/>
        <v/>
      </c>
      <c r="V167" s="153">
        <f t="shared" si="41"/>
        <v>0</v>
      </c>
      <c r="W167" s="247"/>
      <c r="X167" s="153" t="str">
        <f t="shared" si="42"/>
        <v>マルチ</v>
      </c>
      <c r="Y167" s="153" t="b">
        <f t="shared" si="37"/>
        <v>0</v>
      </c>
      <c r="Z167" s="153">
        <f t="shared" si="38"/>
        <v>0</v>
      </c>
      <c r="AA167" s="153" t="str">
        <f t="shared" si="39"/>
        <v>Q14</v>
      </c>
      <c r="AB167" s="153" t="str">
        <f t="shared" si="46"/>
        <v>クレジットの購入・販売時の取引価格を決定する際に重視する情報</v>
      </c>
      <c r="AC167" s="153" t="str">
        <f t="shared" si="43"/>
        <v/>
      </c>
      <c r="AD167" s="153" t="str">
        <f t="shared" si="44"/>
        <v>14</v>
      </c>
      <c r="AE167" s="153">
        <f t="shared" si="45"/>
        <v>0</v>
      </c>
      <c r="AF167" s="220"/>
      <c r="AG167" s="220"/>
    </row>
    <row r="168" spans="1:33" x14ac:dyDescent="0.4">
      <c r="U168" s="153" t="str">
        <f t="shared" si="40"/>
        <v/>
      </c>
      <c r="V168" s="153">
        <f t="shared" si="41"/>
        <v>0</v>
      </c>
      <c r="W168" s="247"/>
      <c r="X168" s="153" t="str">
        <f t="shared" si="42"/>
        <v>マルチ</v>
      </c>
      <c r="Y168" s="153" t="b">
        <f t="shared" si="37"/>
        <v>0</v>
      </c>
      <c r="Z168" s="153">
        <f t="shared" si="38"/>
        <v>0</v>
      </c>
      <c r="AA168" s="153" t="str">
        <f t="shared" si="39"/>
        <v>Q14</v>
      </c>
      <c r="AB168" s="153" t="str">
        <f t="shared" si="46"/>
        <v>クレジットの購入・販売時の取引価格を決定する際に重視する情報</v>
      </c>
      <c r="AC168" s="153" t="str">
        <f t="shared" si="43"/>
        <v/>
      </c>
      <c r="AD168" s="153" t="str">
        <f t="shared" si="44"/>
        <v>14</v>
      </c>
      <c r="AE168" s="153">
        <f t="shared" si="45"/>
        <v>0</v>
      </c>
      <c r="AF168" s="220"/>
      <c r="AG168" s="220"/>
    </row>
    <row r="169" spans="1:33" x14ac:dyDescent="0.4">
      <c r="C169" s="26" t="s">
        <v>17</v>
      </c>
      <c r="D169" s="27"/>
      <c r="E169" s="28" t="s">
        <v>377</v>
      </c>
      <c r="F169" s="28"/>
      <c r="G169" s="28"/>
      <c r="H169" s="28"/>
      <c r="I169" s="28"/>
      <c r="J169" s="28"/>
      <c r="K169" s="28"/>
      <c r="L169" s="28"/>
      <c r="M169" s="28"/>
      <c r="N169" s="81"/>
      <c r="O169" s="28"/>
      <c r="S169" s="220" t="str">
        <f>C169</f>
        <v>Q15</v>
      </c>
      <c r="T169" s="220" t="str">
        <f>S169</f>
        <v>Q15</v>
      </c>
      <c r="U169" s="153" t="str">
        <f t="shared" si="40"/>
        <v/>
      </c>
      <c r="V169" s="153" t="str">
        <f t="shared" si="41"/>
        <v/>
      </c>
      <c r="W169" s="247"/>
      <c r="X169" s="153" t="str">
        <f t="shared" si="42"/>
        <v>マルチ</v>
      </c>
      <c r="Y169" s="153" t="b">
        <f t="shared" si="37"/>
        <v>0</v>
      </c>
      <c r="Z169" s="153" t="str">
        <f t="shared" si="38"/>
        <v/>
      </c>
      <c r="AA169" s="153" t="str">
        <f t="shared" si="39"/>
        <v>Q15</v>
      </c>
      <c r="AB169" s="153" t="str">
        <f t="shared" si="46"/>
        <v>クレジットの販売先または購入先の見つけ方（当てはまるものすべて選択してください。）</v>
      </c>
      <c r="AC169" s="153" t="str">
        <f t="shared" si="43"/>
        <v/>
      </c>
      <c r="AD169" s="153" t="str">
        <f t="shared" si="44"/>
        <v>15</v>
      </c>
      <c r="AE169" s="153">
        <f t="shared" si="45"/>
        <v>0</v>
      </c>
      <c r="AF169" s="220"/>
      <c r="AG169" s="220"/>
    </row>
    <row r="170" spans="1:33" ht="4.5" customHeight="1" x14ac:dyDescent="0.4">
      <c r="C170" s="29"/>
      <c r="D170" s="30"/>
      <c r="E170" s="30"/>
      <c r="F170" s="30"/>
      <c r="G170" s="30"/>
      <c r="H170" s="30"/>
      <c r="I170" s="30"/>
      <c r="J170" s="30"/>
      <c r="K170" s="30"/>
      <c r="L170" s="30"/>
      <c r="M170" s="30"/>
      <c r="N170" s="31"/>
      <c r="O170" s="30"/>
      <c r="P170" s="32"/>
      <c r="Q170" s="18"/>
      <c r="U170" s="153" t="str">
        <f>IF(A170="","",A170)</f>
        <v/>
      </c>
      <c r="V170" s="153">
        <f>IF(S170="",E170,"")</f>
        <v>0</v>
      </c>
      <c r="W170" s="247"/>
      <c r="X170" s="153" t="str">
        <f>IF(IF(U170="","",IF(OR(U170=TRUE,U170=FALSE),"マルチ","シングル"))="",X169,IF(U170="","",IF(OR(U170=TRUE,U170=FALSE),"マルチ","シングル")))</f>
        <v>マルチ</v>
      </c>
      <c r="Y170" s="153" t="b">
        <f t="shared" si="37"/>
        <v>0</v>
      </c>
      <c r="Z170" s="153">
        <f t="shared" si="38"/>
        <v>0</v>
      </c>
      <c r="AA170" s="153" t="str">
        <f t="shared" si="39"/>
        <v>Q15</v>
      </c>
      <c r="AB170" s="153" t="str">
        <f t="shared" si="46"/>
        <v>クレジットの販売先または購入先の見つけ方（当てはまるものすべて選択してください。）</v>
      </c>
      <c r="AC170" s="153" t="str">
        <f>IF(OR(V170=0,V170=""),"",RIGHT(V170,LEN(V170)-3))</f>
        <v/>
      </c>
      <c r="AD170" s="153" t="str">
        <f>RIGHT(AA170,(LEN(AA170)-FIND("Q",AA170,1)))</f>
        <v>15</v>
      </c>
      <c r="AE170" s="153">
        <f>IF(Y170=TRUE,1,IF(AND(X170="シングル",Y170=Z170),1,0))</f>
        <v>0</v>
      </c>
      <c r="AF170" s="220"/>
      <c r="AG170" s="220"/>
    </row>
    <row r="171" spans="1:33" ht="18" customHeight="1" x14ac:dyDescent="0.4">
      <c r="A171" s="11" t="b">
        <v>0</v>
      </c>
      <c r="C171" s="45"/>
      <c r="E171" s="261" t="s">
        <v>46</v>
      </c>
      <c r="F171" s="261"/>
      <c r="G171" s="261"/>
      <c r="H171" s="261"/>
      <c r="I171" s="261"/>
      <c r="J171" s="261"/>
      <c r="K171" s="261"/>
      <c r="L171" s="261"/>
      <c r="M171" s="261"/>
      <c r="N171" s="261"/>
      <c r="O171" s="261"/>
      <c r="P171" s="35"/>
      <c r="Q171" s="18"/>
      <c r="U171" s="153" t="b">
        <f>IF(A171="","",A171)</f>
        <v>0</v>
      </c>
      <c r="V171" s="153" t="str">
        <f>IF(S171="",E171,"")</f>
        <v xml:space="preserve">1. 業務等で付き合いのある事業者に声をかける
</v>
      </c>
      <c r="W171" s="247"/>
      <c r="X171" s="153" t="str">
        <f>IF(IF(U171="","",IF(OR(U171=TRUE,U171=FALSE),"マルチ","シングル"))="",X170,IF(U171="","",IF(OR(U171=TRUE,U171=FALSE),"マルチ","シングル")))</f>
        <v>マルチ</v>
      </c>
      <c r="Y171" s="153" t="b">
        <f t="shared" si="37"/>
        <v>0</v>
      </c>
      <c r="Z171" s="153">
        <f t="shared" si="38"/>
        <v>1</v>
      </c>
      <c r="AA171" s="153" t="str">
        <f t="shared" si="39"/>
        <v>Q15</v>
      </c>
      <c r="AB171" s="153" t="str">
        <f t="shared" si="46"/>
        <v>クレジットの販売先または購入先の見つけ方（当てはまるものすべて選択してください。）</v>
      </c>
      <c r="AC171" s="153" t="str">
        <f>IF(OR(V171=0,V171=""),"",RIGHT(V171,LEN(V171)-3))</f>
        <v xml:space="preserve">業務等で付き合いのある事業者に声をかける
</v>
      </c>
      <c r="AD171" s="153" t="str">
        <f>RIGHT(AA171,(LEN(AA171)-FIND("Q",AA171,1)))</f>
        <v>15</v>
      </c>
      <c r="AE171" s="153">
        <f>IF(Y171=TRUE,1,IF(AND(X171="シングル",Y171=Z171),1,0))</f>
        <v>0</v>
      </c>
      <c r="AF171" s="220"/>
      <c r="AG171" s="220"/>
    </row>
    <row r="172" spans="1:33" ht="18" customHeight="1" x14ac:dyDescent="0.4">
      <c r="A172" s="11" t="b">
        <v>0</v>
      </c>
      <c r="C172" s="45"/>
      <c r="E172" s="261" t="s">
        <v>47</v>
      </c>
      <c r="F172" s="261"/>
      <c r="G172" s="261"/>
      <c r="H172" s="261"/>
      <c r="I172" s="261"/>
      <c r="J172" s="261"/>
      <c r="K172" s="261"/>
      <c r="L172" s="261"/>
      <c r="M172" s="261"/>
      <c r="N172" s="261"/>
      <c r="O172" s="261"/>
      <c r="P172" s="35"/>
      <c r="Q172" s="18"/>
      <c r="U172" s="153" t="b">
        <f t="shared" si="40"/>
        <v>0</v>
      </c>
      <c r="V172" s="153" t="str">
        <f t="shared" si="41"/>
        <v>2. 同一法人やグループ企業など資本関係のある事業者に声をかける</v>
      </c>
      <c r="W172" s="247"/>
      <c r="X172" s="153" t="str">
        <f t="shared" si="42"/>
        <v>マルチ</v>
      </c>
      <c r="Y172" s="153" t="b">
        <f t="shared" si="37"/>
        <v>0</v>
      </c>
      <c r="Z172" s="153">
        <f t="shared" si="38"/>
        <v>2</v>
      </c>
      <c r="AA172" s="153" t="str">
        <f t="shared" si="39"/>
        <v>Q15</v>
      </c>
      <c r="AB172" s="153" t="str">
        <f t="shared" si="46"/>
        <v>クレジットの販売先または購入先の見つけ方（当てはまるものすべて選択してください。）</v>
      </c>
      <c r="AC172" s="153" t="str">
        <f t="shared" si="43"/>
        <v>同一法人やグループ企業など資本関係のある事業者に声をかける</v>
      </c>
      <c r="AD172" s="153" t="str">
        <f t="shared" si="44"/>
        <v>15</v>
      </c>
      <c r="AE172" s="153">
        <f t="shared" si="45"/>
        <v>0</v>
      </c>
      <c r="AF172" s="220"/>
      <c r="AG172" s="220"/>
    </row>
    <row r="173" spans="1:33" x14ac:dyDescent="0.4">
      <c r="A173" s="11" t="b">
        <v>0</v>
      </c>
      <c r="C173" s="45"/>
      <c r="E173" s="46" t="s">
        <v>48</v>
      </c>
      <c r="F173" s="46"/>
      <c r="G173" s="46"/>
      <c r="H173" s="46"/>
      <c r="I173" s="46"/>
      <c r="J173" s="46"/>
      <c r="K173" s="46"/>
      <c r="L173" s="46"/>
      <c r="M173" s="46"/>
      <c r="N173" s="36"/>
      <c r="O173" s="46"/>
      <c r="P173" s="35"/>
      <c r="Q173" s="18"/>
      <c r="U173" s="153" t="b">
        <f t="shared" si="40"/>
        <v>0</v>
      </c>
      <c r="V173" s="153" t="str">
        <f t="shared" si="41"/>
        <v>3. 民間のクレジット仲介業者を利用する</v>
      </c>
      <c r="W173" s="247"/>
      <c r="X173" s="153" t="str">
        <f t="shared" si="42"/>
        <v>マルチ</v>
      </c>
      <c r="Y173" s="153" t="b">
        <f t="shared" si="37"/>
        <v>0</v>
      </c>
      <c r="Z173" s="153">
        <f t="shared" si="38"/>
        <v>3</v>
      </c>
      <c r="AA173" s="153" t="str">
        <f t="shared" si="39"/>
        <v>Q15</v>
      </c>
      <c r="AB173" s="153" t="str">
        <f t="shared" si="46"/>
        <v>クレジットの販売先または購入先の見つけ方（当てはまるものすべて選択してください。）</v>
      </c>
      <c r="AC173" s="153" t="str">
        <f t="shared" si="43"/>
        <v>民間のクレジット仲介業者を利用する</v>
      </c>
      <c r="AD173" s="153" t="str">
        <f t="shared" si="44"/>
        <v>15</v>
      </c>
      <c r="AE173" s="153">
        <f t="shared" si="45"/>
        <v>0</v>
      </c>
      <c r="AF173" s="220"/>
      <c r="AG173" s="220"/>
    </row>
    <row r="174" spans="1:33" x14ac:dyDescent="0.4">
      <c r="A174" s="11" t="b">
        <v>0</v>
      </c>
      <c r="C174" s="45"/>
      <c r="E174" s="46" t="s">
        <v>49</v>
      </c>
      <c r="F174" s="46"/>
      <c r="G174" s="46"/>
      <c r="H174" s="46"/>
      <c r="I174" s="46"/>
      <c r="J174" s="46"/>
      <c r="K174" s="46"/>
      <c r="L174" s="46"/>
      <c r="M174" s="46"/>
      <c r="N174" s="36"/>
      <c r="O174" s="46"/>
      <c r="P174" s="35"/>
      <c r="Q174" s="18"/>
      <c r="U174" s="153" t="b">
        <f t="shared" si="40"/>
        <v>0</v>
      </c>
      <c r="V174" s="153" t="str">
        <f t="shared" si="41"/>
        <v>4. グリーン電力証書の発行事業者を利用する</v>
      </c>
      <c r="W174" s="247"/>
      <c r="X174" s="153" t="str">
        <f t="shared" si="42"/>
        <v>マルチ</v>
      </c>
      <c r="Y174" s="153" t="b">
        <f t="shared" si="37"/>
        <v>0</v>
      </c>
      <c r="Z174" s="153">
        <f t="shared" si="38"/>
        <v>4</v>
      </c>
      <c r="AA174" s="153" t="str">
        <f t="shared" si="39"/>
        <v>Q15</v>
      </c>
      <c r="AB174" s="153" t="str">
        <f t="shared" si="46"/>
        <v>クレジットの販売先または購入先の見つけ方（当てはまるものすべて選択してください。）</v>
      </c>
      <c r="AC174" s="153" t="str">
        <f t="shared" si="43"/>
        <v>グリーン電力証書の発行事業者を利用する</v>
      </c>
      <c r="AD174" s="153" t="str">
        <f t="shared" si="44"/>
        <v>15</v>
      </c>
      <c r="AE174" s="153">
        <f t="shared" si="45"/>
        <v>0</v>
      </c>
      <c r="AF174" s="220"/>
      <c r="AG174" s="220"/>
    </row>
    <row r="175" spans="1:33" x14ac:dyDescent="0.4">
      <c r="A175" s="11" t="b">
        <v>0</v>
      </c>
      <c r="C175" s="45"/>
      <c r="E175" s="46" t="s">
        <v>759</v>
      </c>
      <c r="F175" s="46"/>
      <c r="G175" s="46"/>
      <c r="H175" s="46"/>
      <c r="I175" s="46"/>
      <c r="J175" s="46"/>
      <c r="K175" s="46"/>
      <c r="L175" s="46"/>
      <c r="M175" s="46"/>
      <c r="N175" s="36"/>
      <c r="O175" s="46"/>
      <c r="P175" s="35"/>
      <c r="Q175" s="18"/>
      <c r="U175" s="153" t="b">
        <f t="shared" si="40"/>
        <v>0</v>
      </c>
      <c r="V175" s="153" t="str">
        <f t="shared" si="41"/>
        <v>5. 総量削減義務と排出量取引システム※1の見積受付登録事業者照会※2を活用する</v>
      </c>
      <c r="W175" s="247"/>
      <c r="X175" s="153" t="str">
        <f t="shared" si="42"/>
        <v>マルチ</v>
      </c>
      <c r="Y175" s="153" t="b">
        <f t="shared" ref="Y175:Y238" si="47">IF(U175="",Y174,U175)</f>
        <v>0</v>
      </c>
      <c r="Z175" s="153">
        <f t="shared" ref="Z175:Z238" si="48">IFERROR(LEFT(V175,1)*1,"")</f>
        <v>5</v>
      </c>
      <c r="AA175" s="153" t="str">
        <f t="shared" ref="AA175:AA238" si="49">IF(T175="",AA174,T175)</f>
        <v>Q15</v>
      </c>
      <c r="AB175" s="153" t="str">
        <f t="shared" si="46"/>
        <v>クレジットの販売先または購入先の見つけ方（当てはまるものすべて選択してください。）</v>
      </c>
      <c r="AC175" s="153" t="str">
        <f t="shared" si="43"/>
        <v>総量削減義務と排出量取引システム※1の見積受付登録事業者照会※2を活用する</v>
      </c>
      <c r="AD175" s="153" t="str">
        <f t="shared" si="44"/>
        <v>15</v>
      </c>
      <c r="AE175" s="153">
        <f t="shared" si="45"/>
        <v>0</v>
      </c>
      <c r="AF175" s="220"/>
      <c r="AG175" s="220"/>
    </row>
    <row r="176" spans="1:33" x14ac:dyDescent="0.4">
      <c r="A176" s="11" t="b">
        <v>0</v>
      </c>
      <c r="C176" s="45"/>
      <c r="E176" s="46" t="s">
        <v>746</v>
      </c>
      <c r="F176" s="46"/>
      <c r="G176" s="46"/>
      <c r="H176" s="46"/>
      <c r="I176" s="46"/>
      <c r="J176" s="46"/>
      <c r="K176" s="46"/>
      <c r="L176" s="46"/>
      <c r="M176" s="46"/>
      <c r="N176" s="36"/>
      <c r="O176" s="46"/>
      <c r="P176" s="35"/>
      <c r="Q176" s="18"/>
      <c r="U176" s="153" t="b">
        <f t="shared" ref="U176:U240" si="50">IF(A176="","",A176)</f>
        <v>0</v>
      </c>
      <c r="V176" s="153" t="str">
        <f t="shared" ref="V176:V240" si="51">IF(S176="",E176,"")</f>
        <v>6. 公開情報ページ※3に掲載されている指定（特定）地球温暖化対策事業所及び口座開設者の情報を活用する</v>
      </c>
      <c r="W176" s="247"/>
      <c r="X176" s="153" t="str">
        <f t="shared" ref="X176:X240" si="52">IF(IF(U176="","",IF(OR(U176=TRUE,U176=FALSE),"マルチ","シングル"))="",X175,IF(U176="","",IF(OR(U176=TRUE,U176=FALSE),"マルチ","シングル")))</f>
        <v>マルチ</v>
      </c>
      <c r="Y176" s="153" t="b">
        <f t="shared" si="47"/>
        <v>0</v>
      </c>
      <c r="Z176" s="153">
        <f t="shared" si="48"/>
        <v>6</v>
      </c>
      <c r="AA176" s="153" t="str">
        <f t="shared" si="49"/>
        <v>Q15</v>
      </c>
      <c r="AB176" s="153" t="str">
        <f t="shared" si="46"/>
        <v>クレジットの販売先または購入先の見つけ方（当てはまるものすべて選択してください。）</v>
      </c>
      <c r="AC176" s="153" t="str">
        <f t="shared" ref="AC176:AC240" si="53">IF(OR(V176=0,V176=""),"",RIGHT(V176,LEN(V176)-3))</f>
        <v>公開情報ページ※3に掲載されている指定（特定）地球温暖化対策事業所及び口座開設者の情報を活用する</v>
      </c>
      <c r="AD176" s="153" t="str">
        <f t="shared" ref="AD176:AD240" si="54">RIGHT(AA176,(LEN(AA176)-FIND("Q",AA176,1)))</f>
        <v>15</v>
      </c>
      <c r="AE176" s="153">
        <f t="shared" ref="AE176:AE240" si="55">IF(Y176=TRUE,1,IF(AND(X176="シングル",Y176=Z176),1,0))</f>
        <v>0</v>
      </c>
      <c r="AF176" s="220"/>
      <c r="AG176" s="220"/>
    </row>
    <row r="177" spans="1:36" ht="39.950000000000003" customHeight="1" x14ac:dyDescent="0.4">
      <c r="A177" s="11" t="b">
        <v>0</v>
      </c>
      <c r="C177" s="45"/>
      <c r="E177" s="46" t="s">
        <v>50</v>
      </c>
      <c r="F177" s="46"/>
      <c r="G177" s="46"/>
      <c r="H177" s="139" t="s">
        <v>378</v>
      </c>
      <c r="I177" s="272"/>
      <c r="J177" s="272"/>
      <c r="K177" s="272"/>
      <c r="L177" s="272"/>
      <c r="M177" s="272"/>
      <c r="N177" s="272"/>
      <c r="O177" s="273"/>
      <c r="P177" s="35"/>
      <c r="Q177" s="18"/>
      <c r="U177" s="153" t="b">
        <f t="shared" si="50"/>
        <v>0</v>
      </c>
      <c r="V177" s="153" t="str">
        <f t="shared" si="51"/>
        <v>7. 上記以外の取引相手を見つけるための手段　</v>
      </c>
      <c r="W177" s="247"/>
      <c r="X177" s="153" t="str">
        <f t="shared" si="52"/>
        <v>マルチ</v>
      </c>
      <c r="Y177" s="153" t="b">
        <f t="shared" si="47"/>
        <v>0</v>
      </c>
      <c r="Z177" s="153">
        <f t="shared" si="48"/>
        <v>7</v>
      </c>
      <c r="AA177" s="153" t="str">
        <f t="shared" si="49"/>
        <v>Q15</v>
      </c>
      <c r="AB177" s="153" t="str">
        <f t="shared" si="46"/>
        <v>クレジットの販売先または購入先の見つけ方（当てはまるものすべて選択してください。）</v>
      </c>
      <c r="AC177" s="153" t="str">
        <f t="shared" si="53"/>
        <v>上記以外の取引相手を見つけるための手段　</v>
      </c>
      <c r="AD177" s="153" t="str">
        <f t="shared" si="54"/>
        <v>15</v>
      </c>
      <c r="AE177" s="153">
        <f t="shared" si="55"/>
        <v>0</v>
      </c>
      <c r="AF177" s="222">
        <f>I177</f>
        <v>0</v>
      </c>
      <c r="AG177" s="220"/>
    </row>
    <row r="178" spans="1:36" ht="5.0999999999999996" customHeight="1" x14ac:dyDescent="0.4">
      <c r="C178" s="37"/>
      <c r="D178" s="38"/>
      <c r="E178" s="38"/>
      <c r="F178" s="38"/>
      <c r="G178" s="38"/>
      <c r="H178" s="38"/>
      <c r="I178" s="38"/>
      <c r="J178" s="38"/>
      <c r="K178" s="38"/>
      <c r="L178" s="38"/>
      <c r="M178" s="38"/>
      <c r="N178" s="80"/>
      <c r="O178" s="38"/>
      <c r="P178" s="39"/>
      <c r="Q178" s="18"/>
      <c r="U178" s="153" t="str">
        <f t="shared" ref="U178:U187" si="56">IF(A178="","",A178)</f>
        <v/>
      </c>
      <c r="V178" s="153">
        <f t="shared" ref="V178:V187" si="57">IF(S178="",E178,"")</f>
        <v>0</v>
      </c>
      <c r="W178" s="247"/>
      <c r="X178" s="153" t="str">
        <f t="shared" ref="X178:X187" si="58">IF(IF(U178="","",IF(OR(U178=TRUE,U178=FALSE),"マルチ","シングル"))="",X177,IF(U178="","",IF(OR(U178=TRUE,U178=FALSE),"マルチ","シングル")))</f>
        <v>マルチ</v>
      </c>
      <c r="Y178" s="153" t="b">
        <f t="shared" si="47"/>
        <v>0</v>
      </c>
      <c r="Z178" s="153">
        <f t="shared" si="48"/>
        <v>0</v>
      </c>
      <c r="AA178" s="153" t="str">
        <f t="shared" si="49"/>
        <v>Q15</v>
      </c>
      <c r="AB178" s="153" t="str">
        <f t="shared" si="46"/>
        <v>クレジットの販売先または購入先の見つけ方（当てはまるものすべて選択してください。）</v>
      </c>
      <c r="AC178" s="153" t="str">
        <f t="shared" ref="AC178:AC187" si="59">IF(OR(V178=0,V178=""),"",RIGHT(V178,LEN(V178)-3))</f>
        <v/>
      </c>
      <c r="AD178" s="153" t="str">
        <f t="shared" ref="AD178:AD187" si="60">RIGHT(AA178,(LEN(AA178)-FIND("Q",AA178,1)))</f>
        <v>15</v>
      </c>
      <c r="AE178" s="153">
        <f t="shared" ref="AE178:AE187" si="61">IF(Y178=TRUE,1,IF(AND(X178="シングル",Y178=Z178),1,0))</f>
        <v>0</v>
      </c>
      <c r="AF178" s="220"/>
      <c r="AG178" s="220"/>
    </row>
    <row r="179" spans="1:36" ht="5.0999999999999996" customHeight="1" x14ac:dyDescent="0.4">
      <c r="U179" s="153" t="str">
        <f t="shared" si="56"/>
        <v/>
      </c>
      <c r="V179" s="153">
        <f t="shared" si="57"/>
        <v>0</v>
      </c>
      <c r="W179" s="247"/>
      <c r="X179" s="153" t="str">
        <f t="shared" si="58"/>
        <v>マルチ</v>
      </c>
      <c r="Y179" s="153" t="b">
        <f t="shared" si="47"/>
        <v>0</v>
      </c>
      <c r="Z179" s="153">
        <f t="shared" si="48"/>
        <v>0</v>
      </c>
      <c r="AA179" s="153" t="str">
        <f t="shared" si="49"/>
        <v>Q15</v>
      </c>
      <c r="AB179" s="153" t="str">
        <f t="shared" si="46"/>
        <v>クレジットの販売先または購入先の見つけ方（当てはまるものすべて選択してください。）</v>
      </c>
      <c r="AC179" s="153" t="str">
        <f t="shared" si="59"/>
        <v/>
      </c>
      <c r="AD179" s="153" t="str">
        <f t="shared" si="60"/>
        <v>15</v>
      </c>
      <c r="AE179" s="153">
        <f t="shared" si="61"/>
        <v>0</v>
      </c>
      <c r="AF179" s="220"/>
      <c r="AG179" s="220"/>
    </row>
    <row r="180" spans="1:36" s="10" customFormat="1" ht="15" customHeight="1" x14ac:dyDescent="0.4">
      <c r="A180" s="13"/>
      <c r="B180" s="47"/>
      <c r="C180" s="48" t="s">
        <v>741</v>
      </c>
      <c r="D180" s="48"/>
      <c r="E180" s="262" t="s">
        <v>397</v>
      </c>
      <c r="F180" s="262"/>
      <c r="G180" s="262"/>
      <c r="H180" s="262"/>
      <c r="I180" s="262"/>
      <c r="J180" s="262"/>
      <c r="K180" s="262"/>
      <c r="L180" s="262"/>
      <c r="M180" s="262"/>
      <c r="N180" s="262"/>
      <c r="O180" s="262"/>
      <c r="P180" s="49"/>
      <c r="Q180" s="49"/>
      <c r="R180" s="50"/>
      <c r="S180" s="240"/>
      <c r="T180" s="240"/>
      <c r="U180" s="215" t="str">
        <f t="shared" si="56"/>
        <v/>
      </c>
      <c r="V180" s="215" t="str">
        <f t="shared" si="57"/>
        <v>「総量削減義務と排出量取引システム」とは東京都が実施する本制度において、事業所ごとの削減義務履行状況の確認やクレジット等の管理等を行うシステムのことです。</v>
      </c>
      <c r="W180" s="249"/>
      <c r="X180" s="215" t="str">
        <f t="shared" si="58"/>
        <v>マルチ</v>
      </c>
      <c r="Y180" s="215" t="b">
        <f t="shared" si="47"/>
        <v>0</v>
      </c>
      <c r="Z180" s="215" t="str">
        <f t="shared" si="48"/>
        <v/>
      </c>
      <c r="AA180" s="215" t="str">
        <f t="shared" si="49"/>
        <v>Q15</v>
      </c>
      <c r="AB180" s="215" t="str">
        <f t="shared" si="46"/>
        <v>クレジットの販売先または購入先の見つけ方（当てはまるものすべて選択してください。）</v>
      </c>
      <c r="AC180" s="215" t="str">
        <f t="shared" si="59"/>
        <v>削減義務と排出量取引システム」とは東京都が実施する本制度において、事業所ごとの削減義務履行状況の確認やクレジット等の管理等を行うシステムのことです。</v>
      </c>
      <c r="AD180" s="215" t="str">
        <f t="shared" si="60"/>
        <v>15</v>
      </c>
      <c r="AE180" s="215">
        <f t="shared" si="61"/>
        <v>0</v>
      </c>
      <c r="AF180" s="241"/>
      <c r="AG180" s="242"/>
      <c r="AH180" s="242"/>
      <c r="AI180" s="243"/>
      <c r="AJ180" s="243"/>
    </row>
    <row r="181" spans="1:36" s="10" customFormat="1" ht="12" customHeight="1" x14ac:dyDescent="0.4">
      <c r="A181" s="13"/>
      <c r="B181" s="47"/>
      <c r="C181" s="48"/>
      <c r="D181" s="48"/>
      <c r="E181" s="51" t="s">
        <v>390</v>
      </c>
      <c r="F181" s="51"/>
      <c r="G181" s="51"/>
      <c r="H181" s="51"/>
      <c r="I181" s="51"/>
      <c r="J181" s="51"/>
      <c r="K181" s="51"/>
      <c r="L181" s="51"/>
      <c r="M181" s="51"/>
      <c r="N181" s="51"/>
      <c r="O181" s="51"/>
      <c r="P181" s="49"/>
      <c r="Q181" s="49"/>
      <c r="R181" s="50"/>
      <c r="S181" s="240"/>
      <c r="T181" s="240"/>
      <c r="U181" s="215" t="str">
        <f t="shared" si="56"/>
        <v/>
      </c>
      <c r="V181" s="215" t="str">
        <f t="shared" si="57"/>
        <v>https://www9.kankyo.metro.tokyo.lg.jp/CapAndTrade/tradingaccount/auth/TpPage</v>
      </c>
      <c r="W181" s="249"/>
      <c r="X181" s="215" t="str">
        <f t="shared" si="58"/>
        <v>マルチ</v>
      </c>
      <c r="Y181" s="215" t="b">
        <f t="shared" si="47"/>
        <v>0</v>
      </c>
      <c r="Z181" s="215" t="str">
        <f t="shared" si="48"/>
        <v/>
      </c>
      <c r="AA181" s="215" t="str">
        <f t="shared" si="49"/>
        <v>Q15</v>
      </c>
      <c r="AB181" s="215" t="str">
        <f t="shared" si="46"/>
        <v>クレジットの販売先または購入先の見つけ方（当てはまるものすべて選択してください。）</v>
      </c>
      <c r="AC181" s="215" t="str">
        <f t="shared" si="59"/>
        <v>ps://www9.kankyo.metro.tokyo.lg.jp/CapAndTrade/tradingaccount/auth/TpPage</v>
      </c>
      <c r="AD181" s="215" t="str">
        <f t="shared" si="60"/>
        <v>15</v>
      </c>
      <c r="AE181" s="215">
        <f t="shared" si="61"/>
        <v>0</v>
      </c>
      <c r="AF181" s="241"/>
      <c r="AG181" s="242"/>
      <c r="AH181" s="242"/>
      <c r="AI181" s="243"/>
      <c r="AJ181" s="243"/>
    </row>
    <row r="182" spans="1:36" s="10" customFormat="1" ht="24.95" customHeight="1" x14ac:dyDescent="0.4">
      <c r="A182" s="13"/>
      <c r="B182" s="47"/>
      <c r="C182" s="48" t="s">
        <v>742</v>
      </c>
      <c r="D182" s="48"/>
      <c r="E182" s="262" t="s">
        <v>670</v>
      </c>
      <c r="F182" s="262"/>
      <c r="G182" s="262"/>
      <c r="H182" s="262"/>
      <c r="I182" s="262"/>
      <c r="J182" s="262"/>
      <c r="K182" s="262"/>
      <c r="L182" s="262"/>
      <c r="M182" s="262"/>
      <c r="N182" s="262"/>
      <c r="O182" s="262"/>
      <c r="P182" s="49"/>
      <c r="Q182" s="49"/>
      <c r="R182" s="50"/>
      <c r="S182" s="240"/>
      <c r="T182" s="240"/>
      <c r="U182" s="215" t="str">
        <f t="shared" si="56"/>
        <v/>
      </c>
      <c r="V182" s="215" t="str">
        <f t="shared" si="57"/>
        <v xml:space="preserve">「見積受付登録事業者照会」とは、総量削減義務と排出量取引システム上でクレジットの購入事業者及び販売事業者を検索できる機能のことです。
東京都環境局のホームページに掲載している「排出量取引入門」のp.36参照
</v>
      </c>
      <c r="W182" s="249"/>
      <c r="X182" s="215" t="str">
        <f t="shared" si="58"/>
        <v>マルチ</v>
      </c>
      <c r="Y182" s="215" t="b">
        <f t="shared" si="47"/>
        <v>0</v>
      </c>
      <c r="Z182" s="215" t="str">
        <f t="shared" si="48"/>
        <v/>
      </c>
      <c r="AA182" s="215" t="str">
        <f t="shared" si="49"/>
        <v>Q15</v>
      </c>
      <c r="AB182" s="215" t="str">
        <f t="shared" si="46"/>
        <v>クレジットの販売先または購入先の見つけ方（当てはまるものすべて選択してください。）</v>
      </c>
      <c r="AC182" s="215" t="str">
        <f t="shared" si="59"/>
        <v xml:space="preserve">受付登録事業者照会」とは、総量削減義務と排出量取引システム上でクレジットの購入事業者及び販売事業者を検索できる機能のことです。
東京都環境局のホームページに掲載している「排出量取引入門」のp.36参照
</v>
      </c>
      <c r="AD182" s="215" t="str">
        <f t="shared" si="60"/>
        <v>15</v>
      </c>
      <c r="AE182" s="215">
        <f t="shared" si="61"/>
        <v>0</v>
      </c>
      <c r="AF182" s="241"/>
      <c r="AG182" s="242"/>
      <c r="AH182" s="242"/>
      <c r="AI182" s="243"/>
      <c r="AJ182" s="243"/>
    </row>
    <row r="183" spans="1:36" s="10" customFormat="1" ht="12" customHeight="1" x14ac:dyDescent="0.4">
      <c r="A183" s="13"/>
      <c r="B183" s="47"/>
      <c r="C183" s="49"/>
      <c r="D183" s="49"/>
      <c r="E183" s="51" t="s">
        <v>528</v>
      </c>
      <c r="F183" s="49"/>
      <c r="G183" s="49"/>
      <c r="H183" s="49"/>
      <c r="I183" s="49"/>
      <c r="J183" s="49"/>
      <c r="K183" s="49"/>
      <c r="L183" s="49"/>
      <c r="M183" s="49"/>
      <c r="N183" s="49"/>
      <c r="O183" s="49"/>
      <c r="P183" s="49"/>
      <c r="Q183" s="49"/>
      <c r="R183" s="47"/>
      <c r="S183" s="240"/>
      <c r="T183" s="240"/>
      <c r="U183" s="215" t="str">
        <f t="shared" si="56"/>
        <v/>
      </c>
      <c r="V183" s="215" t="str">
        <f t="shared" si="57"/>
        <v>https://www.kankyo.metro.tokyo.lg.jp/climate/large_scale/trade/index.files/torihikinyuumon2022.pdf</v>
      </c>
      <c r="W183" s="249"/>
      <c r="X183" s="215" t="str">
        <f t="shared" si="58"/>
        <v>マルチ</v>
      </c>
      <c r="Y183" s="215" t="b">
        <f t="shared" si="47"/>
        <v>0</v>
      </c>
      <c r="Z183" s="215" t="str">
        <f t="shared" si="48"/>
        <v/>
      </c>
      <c r="AA183" s="215" t="str">
        <f t="shared" si="49"/>
        <v>Q15</v>
      </c>
      <c r="AB183" s="215" t="str">
        <f t="shared" si="46"/>
        <v>クレジットの販売先または購入先の見つけ方（当てはまるものすべて選択してください。）</v>
      </c>
      <c r="AC183" s="215" t="str">
        <f t="shared" si="59"/>
        <v>ps://www.kankyo.metro.tokyo.lg.jp/climate/large_scale/trade/index.files/torihikinyuumon2022.pdf</v>
      </c>
      <c r="AD183" s="215" t="str">
        <f t="shared" si="60"/>
        <v>15</v>
      </c>
      <c r="AE183" s="215">
        <f t="shared" si="61"/>
        <v>0</v>
      </c>
      <c r="AF183" s="241"/>
      <c r="AG183" s="242"/>
      <c r="AH183" s="242"/>
      <c r="AI183" s="243"/>
      <c r="AJ183" s="243"/>
    </row>
    <row r="184" spans="1:36" s="5" customFormat="1" ht="12" customHeight="1" x14ac:dyDescent="0.4">
      <c r="A184" s="15"/>
      <c r="B184" s="50"/>
      <c r="C184" s="156" t="s">
        <v>745</v>
      </c>
      <c r="D184" s="156"/>
      <c r="E184" s="262" t="s">
        <v>395</v>
      </c>
      <c r="F184" s="262"/>
      <c r="G184" s="262"/>
      <c r="H184" s="262"/>
      <c r="I184" s="262"/>
      <c r="J184" s="262"/>
      <c r="K184" s="262"/>
      <c r="L184" s="262"/>
      <c r="M184" s="262"/>
      <c r="N184" s="262"/>
      <c r="O184" s="262"/>
      <c r="P184" s="49"/>
      <c r="Q184" s="49"/>
      <c r="R184" s="50"/>
      <c r="S184" s="242"/>
      <c r="T184" s="242"/>
      <c r="U184" s="215" t="str">
        <f t="shared" si="56"/>
        <v/>
      </c>
      <c r="V184" s="215" t="str">
        <f t="shared" si="57"/>
        <v>公開情報ページとは、指定（特定）地球温暖化対策事業所及び口座開設者の情報を公開するページです。</v>
      </c>
      <c r="W184" s="249"/>
      <c r="X184" s="215" t="str">
        <f t="shared" si="58"/>
        <v>マルチ</v>
      </c>
      <c r="Y184" s="215" t="b">
        <f t="shared" si="47"/>
        <v>0</v>
      </c>
      <c r="Z184" s="215" t="str">
        <f t="shared" si="48"/>
        <v/>
      </c>
      <c r="AA184" s="215" t="str">
        <f t="shared" si="49"/>
        <v>Q15</v>
      </c>
      <c r="AB184" s="215" t="str">
        <f t="shared" si="46"/>
        <v>クレジットの販売先または購入先の見つけ方（当てはまるものすべて選択してください。）</v>
      </c>
      <c r="AC184" s="215" t="str">
        <f t="shared" si="59"/>
        <v>報ページとは、指定（特定）地球温暖化対策事業所及び口座開設者の情報を公開するページです。</v>
      </c>
      <c r="AD184" s="215" t="str">
        <f t="shared" si="60"/>
        <v>15</v>
      </c>
      <c r="AE184" s="215">
        <f t="shared" si="61"/>
        <v>0</v>
      </c>
      <c r="AF184" s="240"/>
      <c r="AG184" s="240"/>
      <c r="AH184" s="227"/>
      <c r="AI184" s="228"/>
      <c r="AJ184" s="228"/>
    </row>
    <row r="185" spans="1:36" s="8" customFormat="1" ht="12" customHeight="1" x14ac:dyDescent="0.4">
      <c r="A185" s="16"/>
      <c r="B185" s="50"/>
      <c r="C185" s="50"/>
      <c r="D185" s="50"/>
      <c r="E185" s="51" t="s">
        <v>396</v>
      </c>
      <c r="F185" s="70"/>
      <c r="G185" s="70"/>
      <c r="H185" s="70"/>
      <c r="I185" s="70"/>
      <c r="J185" s="70"/>
      <c r="K185" s="70"/>
      <c r="L185" s="70"/>
      <c r="M185" s="70"/>
      <c r="N185" s="71"/>
      <c r="O185" s="70"/>
      <c r="P185" s="70"/>
      <c r="Q185" s="70"/>
      <c r="R185" s="70"/>
      <c r="S185" s="240"/>
      <c r="T185" s="240"/>
      <c r="U185" s="215" t="str">
        <f t="shared" si="56"/>
        <v/>
      </c>
      <c r="V185" s="215" t="str">
        <f t="shared" si="57"/>
        <v>https://www9.kankyo.metro.tokyo.lg.jp/koukai/koukai.html</v>
      </c>
      <c r="W185" s="249"/>
      <c r="X185" s="215" t="str">
        <f t="shared" si="58"/>
        <v>マルチ</v>
      </c>
      <c r="Y185" s="215" t="b">
        <f t="shared" si="47"/>
        <v>0</v>
      </c>
      <c r="Z185" s="215" t="str">
        <f t="shared" si="48"/>
        <v/>
      </c>
      <c r="AA185" s="215" t="str">
        <f t="shared" si="49"/>
        <v>Q15</v>
      </c>
      <c r="AB185" s="215" t="str">
        <f t="shared" si="46"/>
        <v>クレジットの販売先または購入先の見つけ方（当てはまるものすべて選択してください。）</v>
      </c>
      <c r="AC185" s="215" t="str">
        <f t="shared" si="59"/>
        <v>ps://www9.kankyo.metro.tokyo.lg.jp/koukai/koukai.html</v>
      </c>
      <c r="AD185" s="215" t="str">
        <f t="shared" si="60"/>
        <v>15</v>
      </c>
      <c r="AE185" s="215">
        <f t="shared" si="61"/>
        <v>0</v>
      </c>
      <c r="AF185" s="240"/>
      <c r="AG185" s="240"/>
      <c r="AH185" s="235"/>
      <c r="AI185" s="236"/>
      <c r="AJ185" s="236"/>
    </row>
    <row r="186" spans="1:36" x14ac:dyDescent="0.4">
      <c r="U186" s="153" t="str">
        <f t="shared" si="56"/>
        <v/>
      </c>
      <c r="V186" s="153">
        <f t="shared" si="57"/>
        <v>0</v>
      </c>
      <c r="W186" s="247"/>
      <c r="X186" s="153" t="str">
        <f t="shared" si="58"/>
        <v>マルチ</v>
      </c>
      <c r="Y186" s="153" t="b">
        <f t="shared" si="47"/>
        <v>0</v>
      </c>
      <c r="Z186" s="153">
        <f t="shared" si="48"/>
        <v>0</v>
      </c>
      <c r="AA186" s="153" t="str">
        <f t="shared" si="49"/>
        <v>Q15</v>
      </c>
      <c r="AB186" s="153" t="str">
        <f t="shared" si="46"/>
        <v>クレジットの販売先または購入先の見つけ方（当てはまるものすべて選択してください。）</v>
      </c>
      <c r="AC186" s="153" t="str">
        <f t="shared" si="59"/>
        <v/>
      </c>
      <c r="AD186" s="153" t="str">
        <f t="shared" si="60"/>
        <v>15</v>
      </c>
      <c r="AE186" s="153">
        <f t="shared" si="61"/>
        <v>0</v>
      </c>
      <c r="AF186" s="220"/>
      <c r="AG186" s="220"/>
    </row>
    <row r="187" spans="1:36" x14ac:dyDescent="0.4">
      <c r="C187" s="305" t="s">
        <v>734</v>
      </c>
      <c r="D187" s="305"/>
      <c r="E187" s="305"/>
      <c r="F187" s="305"/>
      <c r="G187" s="305"/>
      <c r="H187" s="305"/>
      <c r="I187" s="305"/>
      <c r="J187" s="305"/>
      <c r="K187" s="305"/>
      <c r="L187" s="305"/>
      <c r="M187" s="305"/>
      <c r="N187" s="305"/>
      <c r="O187" s="305"/>
      <c r="P187" s="305"/>
      <c r="U187" s="153" t="str">
        <f t="shared" si="56"/>
        <v/>
      </c>
      <c r="V187" s="153">
        <f t="shared" si="57"/>
        <v>0</v>
      </c>
      <c r="W187" s="247"/>
      <c r="X187" s="153" t="str">
        <f t="shared" si="58"/>
        <v>マルチ</v>
      </c>
      <c r="Y187" s="153" t="b">
        <f t="shared" si="47"/>
        <v>0</v>
      </c>
      <c r="Z187" s="153">
        <f t="shared" si="48"/>
        <v>0</v>
      </c>
      <c r="AA187" s="153" t="str">
        <f t="shared" si="49"/>
        <v>Q15</v>
      </c>
      <c r="AB187" s="153" t="str">
        <f t="shared" si="46"/>
        <v>クレジットの販売先または購入先の見つけ方（当てはまるものすべて選択してください。）</v>
      </c>
      <c r="AC187" s="153" t="str">
        <f t="shared" si="59"/>
        <v/>
      </c>
      <c r="AD187" s="153" t="str">
        <f t="shared" si="60"/>
        <v>15</v>
      </c>
      <c r="AE187" s="153">
        <f t="shared" si="61"/>
        <v>0</v>
      </c>
      <c r="AF187" s="220"/>
      <c r="AG187" s="220"/>
    </row>
    <row r="188" spans="1:36" x14ac:dyDescent="0.4">
      <c r="C188" s="305"/>
      <c r="D188" s="305"/>
      <c r="E188" s="305"/>
      <c r="F188" s="305"/>
      <c r="G188" s="305"/>
      <c r="H188" s="305"/>
      <c r="I188" s="305"/>
      <c r="J188" s="305"/>
      <c r="K188" s="305"/>
      <c r="L188" s="305"/>
      <c r="M188" s="305"/>
      <c r="N188" s="305"/>
      <c r="O188" s="305"/>
      <c r="P188" s="305"/>
      <c r="U188" s="153" t="str">
        <f t="shared" si="50"/>
        <v/>
      </c>
      <c r="V188" s="153">
        <f t="shared" si="51"/>
        <v>0</v>
      </c>
      <c r="W188" s="247"/>
      <c r="X188" s="153" t="str">
        <f t="shared" si="52"/>
        <v>マルチ</v>
      </c>
      <c r="Y188" s="153" t="b">
        <f t="shared" si="47"/>
        <v>0</v>
      </c>
      <c r="Z188" s="153">
        <f t="shared" si="48"/>
        <v>0</v>
      </c>
      <c r="AA188" s="153" t="str">
        <f t="shared" si="49"/>
        <v>Q15</v>
      </c>
      <c r="AB188" s="153" t="str">
        <f t="shared" si="46"/>
        <v>クレジットの販売先または購入先の見つけ方（当てはまるものすべて選択してください。）</v>
      </c>
      <c r="AC188" s="153" t="str">
        <f t="shared" si="53"/>
        <v/>
      </c>
      <c r="AD188" s="153" t="str">
        <f t="shared" si="54"/>
        <v>15</v>
      </c>
      <c r="AE188" s="153">
        <f t="shared" si="55"/>
        <v>0</v>
      </c>
      <c r="AF188" s="220"/>
      <c r="AG188" s="220"/>
    </row>
    <row r="189" spans="1:36" x14ac:dyDescent="0.4">
      <c r="C189" s="305"/>
      <c r="D189" s="305"/>
      <c r="E189" s="305"/>
      <c r="F189" s="305"/>
      <c r="G189" s="305"/>
      <c r="H189" s="305"/>
      <c r="I189" s="305"/>
      <c r="J189" s="305"/>
      <c r="K189" s="305"/>
      <c r="L189" s="305"/>
      <c r="M189" s="305"/>
      <c r="N189" s="305"/>
      <c r="O189" s="305"/>
      <c r="P189" s="305"/>
      <c r="U189" s="153" t="str">
        <f t="shared" si="50"/>
        <v/>
      </c>
      <c r="V189" s="153">
        <f t="shared" si="51"/>
        <v>0</v>
      </c>
      <c r="W189" s="247"/>
      <c r="X189" s="153" t="str">
        <f t="shared" si="52"/>
        <v>マルチ</v>
      </c>
      <c r="Y189" s="153" t="b">
        <f t="shared" si="47"/>
        <v>0</v>
      </c>
      <c r="Z189" s="153">
        <f t="shared" si="48"/>
        <v>0</v>
      </c>
      <c r="AA189" s="153" t="str">
        <f t="shared" si="49"/>
        <v>Q15</v>
      </c>
      <c r="AB189" s="153" t="str">
        <f t="shared" si="46"/>
        <v>クレジットの販売先または購入先の見つけ方（当てはまるものすべて選択してください。）</v>
      </c>
      <c r="AC189" s="153" t="str">
        <f t="shared" si="53"/>
        <v/>
      </c>
      <c r="AD189" s="153" t="str">
        <f t="shared" si="54"/>
        <v>15</v>
      </c>
      <c r="AE189" s="153">
        <f t="shared" si="55"/>
        <v>0</v>
      </c>
      <c r="AF189" s="220"/>
      <c r="AG189" s="220"/>
    </row>
    <row r="190" spans="1:36" x14ac:dyDescent="0.4">
      <c r="U190" s="153" t="str">
        <f t="shared" si="50"/>
        <v/>
      </c>
      <c r="V190" s="153">
        <f t="shared" si="51"/>
        <v>0</v>
      </c>
      <c r="W190" s="247"/>
      <c r="X190" s="153" t="str">
        <f t="shared" si="52"/>
        <v>マルチ</v>
      </c>
      <c r="Y190" s="153" t="b">
        <f t="shared" si="47"/>
        <v>0</v>
      </c>
      <c r="Z190" s="153">
        <f t="shared" si="48"/>
        <v>0</v>
      </c>
      <c r="AA190" s="153" t="str">
        <f t="shared" si="49"/>
        <v>Q15</v>
      </c>
      <c r="AB190" s="153" t="str">
        <f t="shared" si="46"/>
        <v>クレジットの販売先または購入先の見つけ方（当てはまるものすべて選択してください。）</v>
      </c>
      <c r="AC190" s="153" t="str">
        <f t="shared" si="53"/>
        <v/>
      </c>
      <c r="AD190" s="153" t="str">
        <f t="shared" si="54"/>
        <v>15</v>
      </c>
      <c r="AE190" s="153">
        <f t="shared" si="55"/>
        <v>0</v>
      </c>
      <c r="AF190" s="220"/>
      <c r="AG190" s="220"/>
    </row>
    <row r="191" spans="1:36" x14ac:dyDescent="0.4">
      <c r="C191" s="26" t="s">
        <v>18</v>
      </c>
      <c r="D191" s="27"/>
      <c r="E191" s="28" t="s">
        <v>178</v>
      </c>
      <c r="F191" s="28"/>
      <c r="G191" s="28"/>
      <c r="H191" s="28"/>
      <c r="I191" s="28"/>
      <c r="J191" s="28"/>
      <c r="K191" s="28"/>
      <c r="L191" s="28"/>
      <c r="M191" s="28"/>
      <c r="N191" s="81"/>
      <c r="O191" s="28"/>
      <c r="S191" s="220" t="str">
        <f>C191</f>
        <v>Q16</v>
      </c>
      <c r="T191" s="220" t="str">
        <f>S191</f>
        <v>Q16</v>
      </c>
      <c r="U191" s="153" t="str">
        <f t="shared" si="50"/>
        <v/>
      </c>
      <c r="V191" s="153" t="str">
        <f t="shared" si="51"/>
        <v/>
      </c>
      <c r="W191" s="247"/>
      <c r="X191" s="153" t="str">
        <f t="shared" si="52"/>
        <v>マルチ</v>
      </c>
      <c r="Y191" s="153" t="b">
        <f t="shared" si="47"/>
        <v>0</v>
      </c>
      <c r="Z191" s="153" t="str">
        <f t="shared" si="48"/>
        <v/>
      </c>
      <c r="AA191" s="153" t="str">
        <f t="shared" si="49"/>
        <v>Q16</v>
      </c>
      <c r="AB191" s="153" t="str">
        <f t="shared" si="46"/>
        <v>保有するクレジットの無効化への意向について教えてください（一つ選択してください。）</v>
      </c>
      <c r="AC191" s="153" t="str">
        <f t="shared" si="53"/>
        <v/>
      </c>
      <c r="AD191" s="153" t="str">
        <f t="shared" si="54"/>
        <v>16</v>
      </c>
      <c r="AE191" s="153">
        <f t="shared" si="55"/>
        <v>0</v>
      </c>
      <c r="AF191" s="220"/>
      <c r="AG191" s="220"/>
    </row>
    <row r="192" spans="1:36" ht="5.0999999999999996" customHeight="1" x14ac:dyDescent="0.4">
      <c r="U192" s="153" t="str">
        <f t="shared" si="50"/>
        <v/>
      </c>
      <c r="V192" s="153">
        <f t="shared" si="51"/>
        <v>0</v>
      </c>
      <c r="W192" s="247"/>
      <c r="X192" s="153" t="str">
        <f t="shared" si="52"/>
        <v>マルチ</v>
      </c>
      <c r="Y192" s="153" t="b">
        <f t="shared" si="47"/>
        <v>0</v>
      </c>
      <c r="Z192" s="153">
        <f t="shared" si="48"/>
        <v>0</v>
      </c>
      <c r="AA192" s="153" t="str">
        <f t="shared" si="49"/>
        <v>Q16</v>
      </c>
      <c r="AB192" s="153" t="str">
        <f t="shared" si="46"/>
        <v>保有するクレジットの無効化への意向について教えてください（一つ選択してください。）</v>
      </c>
      <c r="AC192" s="153" t="str">
        <f t="shared" si="53"/>
        <v/>
      </c>
      <c r="AD192" s="153" t="str">
        <f t="shared" si="54"/>
        <v>16</v>
      </c>
      <c r="AE192" s="153">
        <f t="shared" si="55"/>
        <v>0</v>
      </c>
      <c r="AF192" s="220"/>
      <c r="AG192" s="220"/>
    </row>
    <row r="193" spans="1:36" ht="6.95" customHeight="1" x14ac:dyDescent="0.4">
      <c r="C193" s="29"/>
      <c r="D193" s="30"/>
      <c r="E193" s="30"/>
      <c r="F193" s="30"/>
      <c r="G193" s="30"/>
      <c r="H193" s="30"/>
      <c r="I193" s="30"/>
      <c r="J193" s="30"/>
      <c r="K193" s="30"/>
      <c r="L193" s="30"/>
      <c r="M193" s="30"/>
      <c r="N193" s="31"/>
      <c r="O193" s="30"/>
      <c r="P193" s="32"/>
      <c r="Q193" s="18"/>
      <c r="U193" s="153" t="str">
        <f t="shared" si="50"/>
        <v/>
      </c>
      <c r="V193" s="153">
        <f t="shared" si="51"/>
        <v>0</v>
      </c>
      <c r="W193" s="247"/>
      <c r="X193" s="153" t="str">
        <f t="shared" si="52"/>
        <v>マルチ</v>
      </c>
      <c r="Y193" s="153" t="b">
        <f t="shared" si="47"/>
        <v>0</v>
      </c>
      <c r="Z193" s="153">
        <f t="shared" si="48"/>
        <v>0</v>
      </c>
      <c r="AA193" s="153" t="str">
        <f t="shared" si="49"/>
        <v>Q16</v>
      </c>
      <c r="AB193" s="153" t="str">
        <f t="shared" si="46"/>
        <v>保有するクレジットの無効化への意向について教えてください（一つ選択してください。）</v>
      </c>
      <c r="AC193" s="153" t="str">
        <f t="shared" si="53"/>
        <v/>
      </c>
      <c r="AD193" s="153" t="str">
        <f t="shared" si="54"/>
        <v>16</v>
      </c>
      <c r="AE193" s="153">
        <f t="shared" si="55"/>
        <v>0</v>
      </c>
      <c r="AF193" s="220"/>
      <c r="AG193" s="220"/>
    </row>
    <row r="194" spans="1:36" s="6" customFormat="1" ht="18" customHeight="1" x14ac:dyDescent="0.4">
      <c r="A194" s="14">
        <v>0</v>
      </c>
      <c r="B194" s="65"/>
      <c r="C194" s="74"/>
      <c r="D194" s="75"/>
      <c r="E194" s="281" t="s">
        <v>51</v>
      </c>
      <c r="F194" s="281"/>
      <c r="G194" s="281"/>
      <c r="H194" s="281"/>
      <c r="I194" s="281"/>
      <c r="J194" s="281"/>
      <c r="K194" s="281"/>
      <c r="L194" s="281"/>
      <c r="M194" s="281"/>
      <c r="N194" s="281"/>
      <c r="O194" s="281"/>
      <c r="P194" s="76"/>
      <c r="Q194" s="65"/>
      <c r="R194" s="69"/>
      <c r="S194" s="244"/>
      <c r="T194" s="244"/>
      <c r="U194" s="153">
        <f t="shared" si="50"/>
        <v>0</v>
      </c>
      <c r="V194" s="153" t="str">
        <f t="shared" si="51"/>
        <v>1. 無効化を申請したい</v>
      </c>
      <c r="W194" s="247"/>
      <c r="X194" s="153" t="str">
        <f t="shared" si="52"/>
        <v>シングル</v>
      </c>
      <c r="Y194" s="153">
        <f t="shared" si="47"/>
        <v>0</v>
      </c>
      <c r="Z194" s="153">
        <f t="shared" si="48"/>
        <v>1</v>
      </c>
      <c r="AA194" s="153" t="str">
        <f t="shared" si="49"/>
        <v>Q16</v>
      </c>
      <c r="AB194" s="153" t="str">
        <f t="shared" si="46"/>
        <v>保有するクレジットの無効化への意向について教えてください（一つ選択してください。）</v>
      </c>
      <c r="AC194" s="153" t="str">
        <f t="shared" si="53"/>
        <v>無効化を申請したい</v>
      </c>
      <c r="AD194" s="153" t="str">
        <f t="shared" si="54"/>
        <v>16</v>
      </c>
      <c r="AE194" s="153">
        <f t="shared" si="55"/>
        <v>0</v>
      </c>
      <c r="AF194" s="220"/>
      <c r="AG194" s="220"/>
      <c r="AH194" s="229"/>
      <c r="AI194" s="230"/>
      <c r="AJ194" s="230"/>
    </row>
    <row r="195" spans="1:36" s="6" customFormat="1" ht="18" customHeight="1" x14ac:dyDescent="0.4">
      <c r="A195" s="14"/>
      <c r="B195" s="65"/>
      <c r="C195" s="74"/>
      <c r="D195" s="75"/>
      <c r="E195" s="281" t="s">
        <v>52</v>
      </c>
      <c r="F195" s="281"/>
      <c r="G195" s="281"/>
      <c r="H195" s="281"/>
      <c r="I195" s="281"/>
      <c r="J195" s="281"/>
      <c r="K195" s="281"/>
      <c r="L195" s="281"/>
      <c r="M195" s="281"/>
      <c r="N195" s="281"/>
      <c r="O195" s="281"/>
      <c r="P195" s="76"/>
      <c r="Q195" s="65"/>
      <c r="R195" s="69"/>
      <c r="S195" s="244"/>
      <c r="T195" s="244"/>
      <c r="U195" s="153" t="str">
        <f t="shared" si="50"/>
        <v/>
      </c>
      <c r="V195" s="153" t="str">
        <f t="shared" si="51"/>
        <v>2. 社内で検討をしたことはあるが申請までは至っていない</v>
      </c>
      <c r="W195" s="247"/>
      <c r="X195" s="153" t="str">
        <f t="shared" si="52"/>
        <v>シングル</v>
      </c>
      <c r="Y195" s="153">
        <f t="shared" si="47"/>
        <v>0</v>
      </c>
      <c r="Z195" s="153">
        <f t="shared" si="48"/>
        <v>2</v>
      </c>
      <c r="AA195" s="153" t="str">
        <f t="shared" si="49"/>
        <v>Q16</v>
      </c>
      <c r="AB195" s="153" t="str">
        <f t="shared" si="46"/>
        <v>保有するクレジットの無効化への意向について教えてください（一つ選択してください。）</v>
      </c>
      <c r="AC195" s="153" t="str">
        <f t="shared" si="53"/>
        <v>社内で検討をしたことはあるが申請までは至っていない</v>
      </c>
      <c r="AD195" s="153" t="str">
        <f t="shared" si="54"/>
        <v>16</v>
      </c>
      <c r="AE195" s="153">
        <f t="shared" si="55"/>
        <v>0</v>
      </c>
      <c r="AF195" s="220"/>
      <c r="AG195" s="220"/>
      <c r="AH195" s="229"/>
      <c r="AI195" s="230"/>
      <c r="AJ195" s="230"/>
    </row>
    <row r="196" spans="1:36" s="6" customFormat="1" ht="18" customHeight="1" x14ac:dyDescent="0.4">
      <c r="A196" s="14"/>
      <c r="B196" s="65"/>
      <c r="C196" s="74"/>
      <c r="D196" s="75"/>
      <c r="E196" s="281" t="s">
        <v>53</v>
      </c>
      <c r="F196" s="281"/>
      <c r="G196" s="281"/>
      <c r="H196" s="281"/>
      <c r="I196" s="281"/>
      <c r="J196" s="281"/>
      <c r="K196" s="281"/>
      <c r="L196" s="281"/>
      <c r="M196" s="281"/>
      <c r="N196" s="281"/>
      <c r="O196" s="281"/>
      <c r="P196" s="76"/>
      <c r="Q196" s="65"/>
      <c r="R196" s="69"/>
      <c r="S196" s="244"/>
      <c r="T196" s="244"/>
      <c r="U196" s="153" t="str">
        <f t="shared" si="50"/>
        <v/>
      </c>
      <c r="V196" s="153" t="str">
        <f t="shared" si="51"/>
        <v>3. 無効化を申請する予定はない</v>
      </c>
      <c r="W196" s="247"/>
      <c r="X196" s="153" t="str">
        <f t="shared" si="52"/>
        <v>シングル</v>
      </c>
      <c r="Y196" s="153">
        <f t="shared" si="47"/>
        <v>0</v>
      </c>
      <c r="Z196" s="153">
        <f t="shared" si="48"/>
        <v>3</v>
      </c>
      <c r="AA196" s="153" t="str">
        <f t="shared" si="49"/>
        <v>Q16</v>
      </c>
      <c r="AB196" s="153" t="str">
        <f t="shared" si="46"/>
        <v>保有するクレジットの無効化への意向について教えてください（一つ選択してください。）</v>
      </c>
      <c r="AC196" s="153" t="str">
        <f t="shared" si="53"/>
        <v>無効化を申請する予定はない</v>
      </c>
      <c r="AD196" s="153" t="str">
        <f t="shared" si="54"/>
        <v>16</v>
      </c>
      <c r="AE196" s="153">
        <f t="shared" si="55"/>
        <v>0</v>
      </c>
      <c r="AF196" s="220"/>
      <c r="AG196" s="220"/>
      <c r="AH196" s="229"/>
      <c r="AI196" s="230"/>
      <c r="AJ196" s="230"/>
    </row>
    <row r="197" spans="1:36" s="6" customFormat="1" ht="18" customHeight="1" x14ac:dyDescent="0.4">
      <c r="A197" s="14"/>
      <c r="B197" s="65"/>
      <c r="C197" s="74"/>
      <c r="D197" s="75"/>
      <c r="E197" s="281" t="s">
        <v>54</v>
      </c>
      <c r="F197" s="281"/>
      <c r="G197" s="281"/>
      <c r="H197" s="281"/>
      <c r="I197" s="281"/>
      <c r="J197" s="281"/>
      <c r="K197" s="281"/>
      <c r="L197" s="281"/>
      <c r="M197" s="281"/>
      <c r="N197" s="281"/>
      <c r="O197" s="281"/>
      <c r="P197" s="76"/>
      <c r="Q197" s="65"/>
      <c r="R197" s="69"/>
      <c r="S197" s="244"/>
      <c r="T197" s="244"/>
      <c r="U197" s="153" t="str">
        <f t="shared" si="50"/>
        <v/>
      </c>
      <c r="V197" s="153" t="str">
        <f t="shared" si="51"/>
        <v>4. わからない</v>
      </c>
      <c r="W197" s="247"/>
      <c r="X197" s="153" t="str">
        <f t="shared" si="52"/>
        <v>シングル</v>
      </c>
      <c r="Y197" s="153">
        <f t="shared" si="47"/>
        <v>0</v>
      </c>
      <c r="Z197" s="153">
        <f t="shared" si="48"/>
        <v>4</v>
      </c>
      <c r="AA197" s="153" t="str">
        <f t="shared" si="49"/>
        <v>Q16</v>
      </c>
      <c r="AB197" s="153" t="str">
        <f t="shared" si="46"/>
        <v>保有するクレジットの無効化への意向について教えてください（一つ選択してください。）</v>
      </c>
      <c r="AC197" s="153" t="str">
        <f t="shared" si="53"/>
        <v>わからない</v>
      </c>
      <c r="AD197" s="153" t="str">
        <f t="shared" si="54"/>
        <v>16</v>
      </c>
      <c r="AE197" s="153">
        <f t="shared" si="55"/>
        <v>0</v>
      </c>
      <c r="AF197" s="220"/>
      <c r="AG197" s="220"/>
      <c r="AH197" s="229"/>
      <c r="AI197" s="230"/>
      <c r="AJ197" s="230"/>
    </row>
    <row r="198" spans="1:36" ht="6.95" customHeight="1" x14ac:dyDescent="0.4">
      <c r="C198" s="37"/>
      <c r="D198" s="38"/>
      <c r="E198" s="38"/>
      <c r="F198" s="38"/>
      <c r="G198" s="38"/>
      <c r="H198" s="38"/>
      <c r="I198" s="38"/>
      <c r="J198" s="38"/>
      <c r="K198" s="38"/>
      <c r="L198" s="38"/>
      <c r="M198" s="38"/>
      <c r="N198" s="80"/>
      <c r="O198" s="38"/>
      <c r="P198" s="39"/>
      <c r="Q198" s="18"/>
      <c r="U198" s="153" t="str">
        <f t="shared" si="50"/>
        <v/>
      </c>
      <c r="V198" s="153">
        <f t="shared" si="51"/>
        <v>0</v>
      </c>
      <c r="W198" s="247"/>
      <c r="X198" s="153" t="str">
        <f t="shared" si="52"/>
        <v>シングル</v>
      </c>
      <c r="Y198" s="153">
        <f t="shared" si="47"/>
        <v>0</v>
      </c>
      <c r="Z198" s="153">
        <f t="shared" si="48"/>
        <v>0</v>
      </c>
      <c r="AA198" s="153" t="str">
        <f t="shared" si="49"/>
        <v>Q16</v>
      </c>
      <c r="AB198" s="153" t="str">
        <f t="shared" si="46"/>
        <v>保有するクレジットの無効化への意向について教えてください（一つ選択してください。）</v>
      </c>
      <c r="AC198" s="153" t="str">
        <f t="shared" si="53"/>
        <v/>
      </c>
      <c r="AD198" s="153" t="str">
        <f t="shared" si="54"/>
        <v>16</v>
      </c>
      <c r="AE198" s="153">
        <f t="shared" si="55"/>
        <v>1</v>
      </c>
      <c r="AF198" s="220"/>
      <c r="AG198" s="220"/>
    </row>
    <row r="199" spans="1:36" x14ac:dyDescent="0.4">
      <c r="U199" s="153" t="str">
        <f t="shared" si="50"/>
        <v/>
      </c>
      <c r="V199" s="153">
        <f t="shared" si="51"/>
        <v>0</v>
      </c>
      <c r="W199" s="247"/>
      <c r="X199" s="153" t="str">
        <f t="shared" si="52"/>
        <v>シングル</v>
      </c>
      <c r="Y199" s="153">
        <f t="shared" si="47"/>
        <v>0</v>
      </c>
      <c r="Z199" s="153">
        <f t="shared" si="48"/>
        <v>0</v>
      </c>
      <c r="AA199" s="153" t="str">
        <f t="shared" si="49"/>
        <v>Q16</v>
      </c>
      <c r="AB199" s="153" t="str">
        <f t="shared" si="46"/>
        <v>保有するクレジットの無効化への意向について教えてください（一つ選択してください。）</v>
      </c>
      <c r="AC199" s="153" t="str">
        <f t="shared" si="53"/>
        <v/>
      </c>
      <c r="AD199" s="153" t="str">
        <f t="shared" si="54"/>
        <v>16</v>
      </c>
      <c r="AE199" s="153">
        <f t="shared" si="55"/>
        <v>1</v>
      </c>
      <c r="AF199" s="220"/>
      <c r="AG199" s="220"/>
    </row>
    <row r="200" spans="1:36" x14ac:dyDescent="0.4">
      <c r="C200" s="44" t="s">
        <v>691</v>
      </c>
      <c r="D200" s="44"/>
      <c r="U200" s="153" t="str">
        <f t="shared" si="50"/>
        <v/>
      </c>
      <c r="V200" s="153">
        <f t="shared" si="51"/>
        <v>0</v>
      </c>
      <c r="W200" s="247"/>
      <c r="X200" s="153" t="str">
        <f t="shared" si="52"/>
        <v>シングル</v>
      </c>
      <c r="Y200" s="153">
        <f t="shared" si="47"/>
        <v>0</v>
      </c>
      <c r="Z200" s="153">
        <f t="shared" si="48"/>
        <v>0</v>
      </c>
      <c r="AA200" s="153" t="str">
        <f t="shared" si="49"/>
        <v>Q16</v>
      </c>
      <c r="AB200" s="153" t="str">
        <f t="shared" si="46"/>
        <v>保有するクレジットの無効化への意向について教えてください（一つ選択してください。）</v>
      </c>
      <c r="AC200" s="153" t="str">
        <f t="shared" si="53"/>
        <v/>
      </c>
      <c r="AD200" s="153" t="str">
        <f t="shared" si="54"/>
        <v>16</v>
      </c>
      <c r="AE200" s="153">
        <f t="shared" si="55"/>
        <v>1</v>
      </c>
      <c r="AF200" s="220"/>
      <c r="AG200" s="220"/>
    </row>
    <row r="201" spans="1:36" x14ac:dyDescent="0.4">
      <c r="C201" s="26" t="s">
        <v>60</v>
      </c>
      <c r="D201" s="27"/>
      <c r="E201" s="28" t="s">
        <v>182</v>
      </c>
      <c r="F201" s="28"/>
      <c r="G201" s="28"/>
      <c r="H201" s="28"/>
      <c r="I201" s="28"/>
      <c r="J201" s="28"/>
      <c r="K201" s="28"/>
      <c r="L201" s="28"/>
      <c r="M201" s="28"/>
      <c r="N201" s="81"/>
      <c r="O201" s="28"/>
      <c r="S201" s="220" t="str">
        <f>C201</f>
        <v>Q17</v>
      </c>
      <c r="T201" s="220" t="str">
        <f>S201</f>
        <v>Q17</v>
      </c>
      <c r="U201" s="153" t="str">
        <f t="shared" si="50"/>
        <v/>
      </c>
      <c r="V201" s="153" t="str">
        <f t="shared" si="51"/>
        <v/>
      </c>
      <c r="W201" s="247"/>
      <c r="X201" s="153" t="str">
        <f t="shared" si="52"/>
        <v>シングル</v>
      </c>
      <c r="Y201" s="153">
        <f t="shared" si="47"/>
        <v>0</v>
      </c>
      <c r="Z201" s="153" t="str">
        <f t="shared" si="48"/>
        <v/>
      </c>
      <c r="AA201" s="153" t="str">
        <f t="shared" si="49"/>
        <v>Q17</v>
      </c>
      <c r="AB201" s="153" t="str">
        <f t="shared" si="46"/>
        <v>保有するクレジットの無効化を行う目的を教えてください（当てはまるものすべて選択してください。）</v>
      </c>
      <c r="AC201" s="153" t="str">
        <f t="shared" si="53"/>
        <v/>
      </c>
      <c r="AD201" s="153" t="str">
        <f t="shared" si="54"/>
        <v>17</v>
      </c>
      <c r="AE201" s="153">
        <f t="shared" si="55"/>
        <v>0</v>
      </c>
      <c r="AF201" s="220"/>
      <c r="AG201" s="220"/>
    </row>
    <row r="202" spans="1:36" ht="5.0999999999999996" customHeight="1" x14ac:dyDescent="0.4">
      <c r="E202" s="28"/>
      <c r="F202" s="28"/>
      <c r="G202" s="28"/>
      <c r="H202" s="28"/>
      <c r="I202" s="28"/>
      <c r="J202" s="28"/>
      <c r="K202" s="28"/>
      <c r="L202" s="28"/>
      <c r="M202" s="28"/>
      <c r="N202" s="81"/>
      <c r="O202" s="28"/>
      <c r="U202" s="153" t="str">
        <f t="shared" si="50"/>
        <v/>
      </c>
      <c r="V202" s="153">
        <f t="shared" si="51"/>
        <v>0</v>
      </c>
      <c r="W202" s="247"/>
      <c r="X202" s="153" t="str">
        <f t="shared" si="52"/>
        <v>シングル</v>
      </c>
      <c r="Y202" s="153">
        <f t="shared" si="47"/>
        <v>0</v>
      </c>
      <c r="Z202" s="153">
        <f t="shared" si="48"/>
        <v>0</v>
      </c>
      <c r="AA202" s="153" t="str">
        <f t="shared" si="49"/>
        <v>Q17</v>
      </c>
      <c r="AB202" s="153" t="str">
        <f t="shared" si="46"/>
        <v>保有するクレジットの無効化を行う目的を教えてください（当てはまるものすべて選択してください。）</v>
      </c>
      <c r="AC202" s="153" t="str">
        <f t="shared" si="53"/>
        <v/>
      </c>
      <c r="AD202" s="153" t="str">
        <f t="shared" si="54"/>
        <v>17</v>
      </c>
      <c r="AE202" s="153">
        <f t="shared" si="55"/>
        <v>1</v>
      </c>
      <c r="AF202" s="220"/>
      <c r="AG202" s="220"/>
    </row>
    <row r="203" spans="1:36" ht="4.5" customHeight="1" x14ac:dyDescent="0.4">
      <c r="C203" s="29"/>
      <c r="D203" s="30"/>
      <c r="E203" s="30"/>
      <c r="F203" s="30"/>
      <c r="G203" s="30"/>
      <c r="H203" s="30"/>
      <c r="I203" s="30"/>
      <c r="J203" s="30"/>
      <c r="K203" s="30"/>
      <c r="L203" s="30"/>
      <c r="M203" s="30"/>
      <c r="N203" s="31"/>
      <c r="O203" s="30"/>
      <c r="P203" s="32"/>
      <c r="Q203" s="18"/>
      <c r="U203" s="153" t="str">
        <f t="shared" si="50"/>
        <v/>
      </c>
      <c r="V203" s="153">
        <f t="shared" si="51"/>
        <v>0</v>
      </c>
      <c r="W203" s="247"/>
      <c r="X203" s="153" t="str">
        <f t="shared" si="52"/>
        <v>シングル</v>
      </c>
      <c r="Y203" s="153">
        <f t="shared" si="47"/>
        <v>0</v>
      </c>
      <c r="Z203" s="153">
        <f t="shared" si="48"/>
        <v>0</v>
      </c>
      <c r="AA203" s="153" t="str">
        <f t="shared" si="49"/>
        <v>Q17</v>
      </c>
      <c r="AB203" s="153" t="str">
        <f t="shared" si="46"/>
        <v>保有するクレジットの無効化を行う目的を教えてください（当てはまるものすべて選択してください。）</v>
      </c>
      <c r="AC203" s="153" t="str">
        <f t="shared" si="53"/>
        <v/>
      </c>
      <c r="AD203" s="153" t="str">
        <f t="shared" si="54"/>
        <v>17</v>
      </c>
      <c r="AE203" s="153">
        <f t="shared" si="55"/>
        <v>1</v>
      </c>
      <c r="AF203" s="220"/>
      <c r="AG203" s="220"/>
    </row>
    <row r="204" spans="1:36" ht="18" customHeight="1" x14ac:dyDescent="0.4">
      <c r="A204" s="11" t="b">
        <v>0</v>
      </c>
      <c r="C204" s="45"/>
      <c r="E204" s="261" t="s">
        <v>55</v>
      </c>
      <c r="F204" s="261"/>
      <c r="G204" s="261"/>
      <c r="H204" s="261"/>
      <c r="I204" s="261"/>
      <c r="J204" s="261"/>
      <c r="K204" s="261"/>
      <c r="L204" s="261"/>
      <c r="M204" s="261"/>
      <c r="N204" s="261"/>
      <c r="O204" s="261"/>
      <c r="P204" s="35"/>
      <c r="Q204" s="18"/>
      <c r="U204" s="153" t="b">
        <f t="shared" si="50"/>
        <v>0</v>
      </c>
      <c r="V204" s="153" t="str">
        <f t="shared" si="51"/>
        <v>1. イベント（会議）のオフセット</v>
      </c>
      <c r="W204" s="247"/>
      <c r="X204" s="153" t="str">
        <f t="shared" si="52"/>
        <v>マルチ</v>
      </c>
      <c r="Y204" s="153" t="b">
        <f t="shared" si="47"/>
        <v>0</v>
      </c>
      <c r="Z204" s="153">
        <f t="shared" si="48"/>
        <v>1</v>
      </c>
      <c r="AA204" s="153" t="str">
        <f t="shared" si="49"/>
        <v>Q17</v>
      </c>
      <c r="AB204" s="153" t="str">
        <f t="shared" si="46"/>
        <v>保有するクレジットの無効化を行う目的を教えてください（当てはまるものすべて選択してください。）</v>
      </c>
      <c r="AC204" s="153" t="str">
        <f t="shared" si="53"/>
        <v>イベント（会議）のオフセット</v>
      </c>
      <c r="AD204" s="153" t="str">
        <f t="shared" si="54"/>
        <v>17</v>
      </c>
      <c r="AE204" s="153">
        <f t="shared" si="55"/>
        <v>0</v>
      </c>
      <c r="AF204" s="220"/>
      <c r="AG204" s="220"/>
    </row>
    <row r="205" spans="1:36" ht="18" customHeight="1" x14ac:dyDescent="0.4">
      <c r="A205" s="11" t="b">
        <v>0</v>
      </c>
      <c r="C205" s="45"/>
      <c r="E205" s="261" t="s">
        <v>56</v>
      </c>
      <c r="F205" s="261"/>
      <c r="G205" s="261"/>
      <c r="H205" s="261"/>
      <c r="I205" s="261"/>
      <c r="J205" s="261"/>
      <c r="K205" s="261"/>
      <c r="L205" s="261"/>
      <c r="M205" s="261"/>
      <c r="N205" s="261"/>
      <c r="O205" s="261"/>
      <c r="P205" s="35"/>
      <c r="Q205" s="18"/>
      <c r="U205" s="153" t="b">
        <f t="shared" si="50"/>
        <v>0</v>
      </c>
      <c r="V205" s="153" t="str">
        <f t="shared" si="51"/>
        <v>2. 報告書等の印刷のオフセット</v>
      </c>
      <c r="W205" s="247"/>
      <c r="X205" s="153" t="str">
        <f t="shared" si="52"/>
        <v>マルチ</v>
      </c>
      <c r="Y205" s="153" t="b">
        <f t="shared" si="47"/>
        <v>0</v>
      </c>
      <c r="Z205" s="153">
        <f t="shared" si="48"/>
        <v>2</v>
      </c>
      <c r="AA205" s="153" t="str">
        <f t="shared" si="49"/>
        <v>Q17</v>
      </c>
      <c r="AB205" s="153" t="str">
        <f t="shared" si="46"/>
        <v>保有するクレジットの無効化を行う目的を教えてください（当てはまるものすべて選択してください。）</v>
      </c>
      <c r="AC205" s="153" t="str">
        <f t="shared" si="53"/>
        <v>報告書等の印刷のオフセット</v>
      </c>
      <c r="AD205" s="153" t="str">
        <f t="shared" si="54"/>
        <v>17</v>
      </c>
      <c r="AE205" s="153">
        <f t="shared" si="55"/>
        <v>0</v>
      </c>
      <c r="AF205" s="220"/>
      <c r="AG205" s="220"/>
    </row>
    <row r="206" spans="1:36" ht="18" customHeight="1" x14ac:dyDescent="0.4">
      <c r="A206" s="11" t="b">
        <v>0</v>
      </c>
      <c r="C206" s="45"/>
      <c r="E206" s="261" t="s">
        <v>57</v>
      </c>
      <c r="F206" s="261"/>
      <c r="G206" s="261"/>
      <c r="H206" s="261"/>
      <c r="I206" s="261"/>
      <c r="J206" s="261"/>
      <c r="K206" s="261"/>
      <c r="L206" s="261"/>
      <c r="M206" s="261"/>
      <c r="N206" s="261"/>
      <c r="O206" s="261"/>
      <c r="P206" s="35"/>
      <c r="Q206" s="18"/>
      <c r="U206" s="153" t="b">
        <f t="shared" si="50"/>
        <v>0</v>
      </c>
      <c r="V206" s="153" t="str">
        <f t="shared" si="51"/>
        <v>3. 製品等のオフセット</v>
      </c>
      <c r="W206" s="247"/>
      <c r="X206" s="153" t="str">
        <f t="shared" si="52"/>
        <v>マルチ</v>
      </c>
      <c r="Y206" s="153" t="b">
        <f t="shared" si="47"/>
        <v>0</v>
      </c>
      <c r="Z206" s="153">
        <f t="shared" si="48"/>
        <v>3</v>
      </c>
      <c r="AA206" s="153" t="str">
        <f t="shared" si="49"/>
        <v>Q17</v>
      </c>
      <c r="AB206" s="153" t="str">
        <f t="shared" si="46"/>
        <v>保有するクレジットの無効化を行う目的を教えてください（当てはまるものすべて選択してください。）</v>
      </c>
      <c r="AC206" s="153" t="str">
        <f t="shared" si="53"/>
        <v>製品等のオフセット</v>
      </c>
      <c r="AD206" s="153" t="str">
        <f t="shared" si="54"/>
        <v>17</v>
      </c>
      <c r="AE206" s="153">
        <f t="shared" si="55"/>
        <v>0</v>
      </c>
      <c r="AF206" s="220"/>
      <c r="AG206" s="220"/>
    </row>
    <row r="207" spans="1:36" ht="39.950000000000003" customHeight="1" x14ac:dyDescent="0.4">
      <c r="A207" s="11" t="b">
        <v>0</v>
      </c>
      <c r="C207" s="45"/>
      <c r="E207" s="46" t="s">
        <v>45</v>
      </c>
      <c r="F207" s="295"/>
      <c r="G207" s="296"/>
      <c r="H207" s="296"/>
      <c r="I207" s="296"/>
      <c r="J207" s="296"/>
      <c r="K207" s="296"/>
      <c r="L207" s="296"/>
      <c r="M207" s="296"/>
      <c r="N207" s="296"/>
      <c r="O207" s="297"/>
      <c r="P207" s="35"/>
      <c r="Q207" s="18"/>
      <c r="U207" s="153" t="b">
        <f t="shared" si="50"/>
        <v>0</v>
      </c>
      <c r="V207" s="153" t="str">
        <f t="shared" si="51"/>
        <v>4. その他</v>
      </c>
      <c r="W207" s="247"/>
      <c r="X207" s="153" t="str">
        <f t="shared" si="52"/>
        <v>マルチ</v>
      </c>
      <c r="Y207" s="153" t="b">
        <f t="shared" si="47"/>
        <v>0</v>
      </c>
      <c r="Z207" s="153">
        <f t="shared" si="48"/>
        <v>4</v>
      </c>
      <c r="AA207" s="153" t="str">
        <f t="shared" si="49"/>
        <v>Q17</v>
      </c>
      <c r="AB207" s="153" t="str">
        <f t="shared" si="46"/>
        <v>保有するクレジットの無効化を行う目的を教えてください（当てはまるものすべて選択してください。）</v>
      </c>
      <c r="AC207" s="153" t="str">
        <f t="shared" si="53"/>
        <v>その他</v>
      </c>
      <c r="AD207" s="153" t="str">
        <f t="shared" si="54"/>
        <v>17</v>
      </c>
      <c r="AE207" s="153">
        <f t="shared" si="55"/>
        <v>0</v>
      </c>
      <c r="AF207" s="222">
        <f>F207</f>
        <v>0</v>
      </c>
      <c r="AG207" s="220"/>
    </row>
    <row r="208" spans="1:36" ht="5.0999999999999996" customHeight="1" x14ac:dyDescent="0.4">
      <c r="C208" s="37"/>
      <c r="D208" s="38"/>
      <c r="E208" s="38"/>
      <c r="F208" s="38"/>
      <c r="G208" s="38"/>
      <c r="H208" s="38"/>
      <c r="I208" s="38"/>
      <c r="J208" s="38"/>
      <c r="K208" s="38"/>
      <c r="L208" s="38"/>
      <c r="M208" s="38"/>
      <c r="N208" s="80"/>
      <c r="O208" s="38"/>
      <c r="P208" s="39"/>
      <c r="Q208" s="18"/>
      <c r="U208" s="153" t="str">
        <f t="shared" si="50"/>
        <v/>
      </c>
      <c r="V208" s="153">
        <f t="shared" si="51"/>
        <v>0</v>
      </c>
      <c r="W208" s="247"/>
      <c r="X208" s="153" t="str">
        <f t="shared" si="52"/>
        <v>マルチ</v>
      </c>
      <c r="Y208" s="153" t="b">
        <f t="shared" si="47"/>
        <v>0</v>
      </c>
      <c r="Z208" s="153">
        <f t="shared" si="48"/>
        <v>0</v>
      </c>
      <c r="AA208" s="153" t="str">
        <f t="shared" si="49"/>
        <v>Q17</v>
      </c>
      <c r="AB208" s="153" t="str">
        <f t="shared" si="46"/>
        <v>保有するクレジットの無効化を行う目的を教えてください（当てはまるものすべて選択してください。）</v>
      </c>
      <c r="AC208" s="153" t="str">
        <f t="shared" si="53"/>
        <v/>
      </c>
      <c r="AD208" s="153" t="str">
        <f t="shared" si="54"/>
        <v>17</v>
      </c>
      <c r="AE208" s="153">
        <f t="shared" si="55"/>
        <v>0</v>
      </c>
      <c r="AF208" s="220"/>
      <c r="AG208" s="220"/>
    </row>
    <row r="209" spans="1:33" x14ac:dyDescent="0.4">
      <c r="U209" s="153" t="str">
        <f t="shared" si="50"/>
        <v/>
      </c>
      <c r="V209" s="153">
        <f t="shared" si="51"/>
        <v>0</v>
      </c>
      <c r="W209" s="247"/>
      <c r="X209" s="153" t="str">
        <f t="shared" si="52"/>
        <v>マルチ</v>
      </c>
      <c r="Y209" s="153" t="b">
        <f t="shared" si="47"/>
        <v>0</v>
      </c>
      <c r="Z209" s="153">
        <f t="shared" si="48"/>
        <v>0</v>
      </c>
      <c r="AA209" s="153" t="str">
        <f t="shared" si="49"/>
        <v>Q17</v>
      </c>
      <c r="AB209" s="153" t="str">
        <f t="shared" si="46"/>
        <v>保有するクレジットの無効化を行う目的を教えてください（当てはまるものすべて選択してください。）</v>
      </c>
      <c r="AC209" s="153" t="str">
        <f t="shared" si="53"/>
        <v/>
      </c>
      <c r="AD209" s="153" t="str">
        <f t="shared" si="54"/>
        <v>17</v>
      </c>
      <c r="AE209" s="153">
        <f t="shared" si="55"/>
        <v>0</v>
      </c>
      <c r="AF209" s="220"/>
      <c r="AG209" s="220"/>
    </row>
    <row r="210" spans="1:33" x14ac:dyDescent="0.4">
      <c r="C210" s="44" t="s">
        <v>692</v>
      </c>
      <c r="D210" s="44"/>
      <c r="U210" s="153" t="str">
        <f t="shared" si="50"/>
        <v/>
      </c>
      <c r="V210" s="153">
        <f t="shared" si="51"/>
        <v>0</v>
      </c>
      <c r="W210" s="247"/>
      <c r="X210" s="153" t="str">
        <f t="shared" si="52"/>
        <v>マルチ</v>
      </c>
      <c r="Y210" s="153" t="b">
        <f t="shared" si="47"/>
        <v>0</v>
      </c>
      <c r="Z210" s="153">
        <f t="shared" si="48"/>
        <v>0</v>
      </c>
      <c r="AA210" s="153" t="str">
        <f t="shared" si="49"/>
        <v>Q17</v>
      </c>
      <c r="AB210" s="153" t="str">
        <f t="shared" si="46"/>
        <v>保有するクレジットの無効化を行う目的を教えてください（当てはまるものすべて選択してください。）</v>
      </c>
      <c r="AC210" s="153" t="str">
        <f t="shared" si="53"/>
        <v/>
      </c>
      <c r="AD210" s="153" t="str">
        <f t="shared" si="54"/>
        <v>17</v>
      </c>
      <c r="AE210" s="153">
        <f t="shared" si="55"/>
        <v>0</v>
      </c>
      <c r="AF210" s="220"/>
      <c r="AG210" s="220"/>
    </row>
    <row r="211" spans="1:33" x14ac:dyDescent="0.4">
      <c r="C211" s="26" t="s">
        <v>61</v>
      </c>
      <c r="D211" s="27"/>
      <c r="E211" s="28" t="s">
        <v>398</v>
      </c>
      <c r="F211" s="28"/>
      <c r="G211" s="28"/>
      <c r="H211" s="28"/>
      <c r="I211" s="28"/>
      <c r="J211" s="28"/>
      <c r="K211" s="28"/>
      <c r="L211" s="28"/>
      <c r="M211" s="28"/>
      <c r="N211" s="81"/>
      <c r="O211" s="28"/>
      <c r="S211" s="220" t="str">
        <f>C211</f>
        <v>Q18</v>
      </c>
      <c r="T211" s="220" t="str">
        <f>S211</f>
        <v>Q18</v>
      </c>
      <c r="U211" s="153" t="str">
        <f t="shared" si="50"/>
        <v/>
      </c>
      <c r="V211" s="153" t="str">
        <f t="shared" si="51"/>
        <v/>
      </c>
      <c r="W211" s="247"/>
      <c r="X211" s="153" t="str">
        <f t="shared" si="52"/>
        <v>マルチ</v>
      </c>
      <c r="Y211" s="153" t="b">
        <f t="shared" si="47"/>
        <v>0</v>
      </c>
      <c r="Z211" s="153" t="str">
        <f t="shared" si="48"/>
        <v/>
      </c>
      <c r="AA211" s="153" t="str">
        <f t="shared" si="49"/>
        <v>Q18</v>
      </c>
      <c r="AB211" s="153" t="str">
        <f t="shared" si="46"/>
        <v>保有するクレジットの無効化申請を予定しない、または検討したものの申請に至らない理由を教えてください</v>
      </c>
      <c r="AC211" s="153" t="str">
        <f t="shared" si="53"/>
        <v/>
      </c>
      <c r="AD211" s="153" t="str">
        <f t="shared" si="54"/>
        <v>18</v>
      </c>
      <c r="AE211" s="153">
        <f t="shared" si="55"/>
        <v>0</v>
      </c>
      <c r="AF211" s="220"/>
      <c r="AG211" s="220"/>
    </row>
    <row r="212" spans="1:33" x14ac:dyDescent="0.4">
      <c r="E212" s="28" t="s">
        <v>181</v>
      </c>
      <c r="F212" s="28"/>
      <c r="G212" s="28"/>
      <c r="H212" s="28"/>
      <c r="I212" s="28"/>
      <c r="J212" s="28"/>
      <c r="K212" s="28"/>
      <c r="L212" s="28"/>
      <c r="M212" s="28"/>
      <c r="N212" s="81"/>
      <c r="O212" s="28"/>
      <c r="U212" s="153" t="str">
        <f t="shared" si="50"/>
        <v/>
      </c>
      <c r="V212" s="153" t="str">
        <f t="shared" si="51"/>
        <v>（当てはまるものすべて選択してください。）</v>
      </c>
      <c r="W212" s="247"/>
      <c r="X212" s="153" t="str">
        <f t="shared" si="52"/>
        <v>マルチ</v>
      </c>
      <c r="Y212" s="153" t="b">
        <f t="shared" si="47"/>
        <v>0</v>
      </c>
      <c r="Z212" s="153" t="str">
        <f t="shared" si="48"/>
        <v/>
      </c>
      <c r="AA212" s="153" t="str">
        <f t="shared" si="49"/>
        <v>Q18</v>
      </c>
      <c r="AB212" s="153" t="str">
        <f t="shared" si="46"/>
        <v>保有するクレジットの無効化申請を予定しない、または検討したものの申請に至らない理由を教えてください</v>
      </c>
      <c r="AC212" s="153" t="str">
        <f t="shared" si="53"/>
        <v>はまるものすべて選択してください。）</v>
      </c>
      <c r="AD212" s="153" t="str">
        <f t="shared" si="54"/>
        <v>18</v>
      </c>
      <c r="AE212" s="153">
        <f t="shared" si="55"/>
        <v>0</v>
      </c>
      <c r="AF212" s="220"/>
      <c r="AG212" s="220"/>
    </row>
    <row r="213" spans="1:33" ht="4.5" customHeight="1" x14ac:dyDescent="0.4">
      <c r="C213" s="29"/>
      <c r="D213" s="30"/>
      <c r="E213" s="30"/>
      <c r="F213" s="30"/>
      <c r="G213" s="30"/>
      <c r="H213" s="30"/>
      <c r="I213" s="30"/>
      <c r="J213" s="30"/>
      <c r="K213" s="30"/>
      <c r="L213" s="30"/>
      <c r="M213" s="30"/>
      <c r="N213" s="31"/>
      <c r="O213" s="30"/>
      <c r="P213" s="32"/>
      <c r="Q213" s="18"/>
      <c r="U213" s="153" t="str">
        <f t="shared" si="50"/>
        <v/>
      </c>
      <c r="V213" s="153">
        <f t="shared" si="51"/>
        <v>0</v>
      </c>
      <c r="W213" s="247"/>
      <c r="X213" s="153" t="str">
        <f t="shared" si="52"/>
        <v>マルチ</v>
      </c>
      <c r="Y213" s="153" t="b">
        <f t="shared" si="47"/>
        <v>0</v>
      </c>
      <c r="Z213" s="153">
        <f t="shared" si="48"/>
        <v>0</v>
      </c>
      <c r="AA213" s="153" t="str">
        <f t="shared" si="49"/>
        <v>Q18</v>
      </c>
      <c r="AB213" s="153" t="str">
        <f t="shared" si="46"/>
        <v>保有するクレジットの無効化申請を予定しない、または検討したものの申請に至らない理由を教えてください</v>
      </c>
      <c r="AC213" s="153" t="str">
        <f t="shared" si="53"/>
        <v/>
      </c>
      <c r="AD213" s="153" t="str">
        <f t="shared" si="54"/>
        <v>18</v>
      </c>
      <c r="AE213" s="153">
        <f t="shared" si="55"/>
        <v>0</v>
      </c>
      <c r="AF213" s="220"/>
      <c r="AG213" s="220"/>
    </row>
    <row r="214" spans="1:33" ht="18" customHeight="1" x14ac:dyDescent="0.4">
      <c r="A214" s="11" t="b">
        <v>0</v>
      </c>
      <c r="C214" s="45"/>
      <c r="E214" s="261" t="s">
        <v>540</v>
      </c>
      <c r="F214" s="261"/>
      <c r="G214" s="261"/>
      <c r="H214" s="261"/>
      <c r="I214" s="261"/>
      <c r="J214" s="261"/>
      <c r="K214" s="261"/>
      <c r="L214" s="261"/>
      <c r="M214" s="261"/>
      <c r="N214" s="261"/>
      <c r="O214" s="261"/>
      <c r="P214" s="35"/>
      <c r="Q214" s="18"/>
      <c r="U214" s="153" t="b">
        <f t="shared" si="50"/>
        <v>0</v>
      </c>
      <c r="V214" s="153" t="str">
        <f t="shared" si="51"/>
        <v>1. 保有するクレジットを義務履行に利用予定</v>
      </c>
      <c r="W214" s="247"/>
      <c r="X214" s="153" t="str">
        <f t="shared" si="52"/>
        <v>マルチ</v>
      </c>
      <c r="Y214" s="153" t="b">
        <f t="shared" si="47"/>
        <v>0</v>
      </c>
      <c r="Z214" s="153">
        <f t="shared" si="48"/>
        <v>1</v>
      </c>
      <c r="AA214" s="153" t="str">
        <f t="shared" si="49"/>
        <v>Q18</v>
      </c>
      <c r="AB214" s="153" t="str">
        <f t="shared" si="46"/>
        <v>保有するクレジットの無効化申請を予定しない、または検討したものの申請に至らない理由を教えてください</v>
      </c>
      <c r="AC214" s="153" t="str">
        <f t="shared" si="53"/>
        <v>保有するクレジットを義務履行に利用予定</v>
      </c>
      <c r="AD214" s="153" t="str">
        <f t="shared" si="54"/>
        <v>18</v>
      </c>
      <c r="AE214" s="153">
        <f t="shared" si="55"/>
        <v>0</v>
      </c>
      <c r="AF214" s="220"/>
      <c r="AG214" s="220"/>
    </row>
    <row r="215" spans="1:33" ht="18" customHeight="1" x14ac:dyDescent="0.4">
      <c r="A215" s="11" t="b">
        <v>0</v>
      </c>
      <c r="C215" s="45"/>
      <c r="E215" s="261" t="s">
        <v>544</v>
      </c>
      <c r="F215" s="261"/>
      <c r="G215" s="261"/>
      <c r="H215" s="261"/>
      <c r="I215" s="261"/>
      <c r="J215" s="261"/>
      <c r="K215" s="261"/>
      <c r="L215" s="261"/>
      <c r="M215" s="261"/>
      <c r="N215" s="261"/>
      <c r="O215" s="261"/>
      <c r="P215" s="35"/>
      <c r="Q215" s="18"/>
      <c r="U215" s="153" t="b">
        <f t="shared" si="50"/>
        <v>0</v>
      </c>
      <c r="V215" s="153" t="str">
        <f t="shared" si="51"/>
        <v>2. 保有するクレジットをグループ会社等の取引（無償または安価）に活用予定</v>
      </c>
      <c r="W215" s="247"/>
      <c r="X215" s="153" t="str">
        <f t="shared" si="52"/>
        <v>マルチ</v>
      </c>
      <c r="Y215" s="153" t="b">
        <f t="shared" si="47"/>
        <v>0</v>
      </c>
      <c r="Z215" s="153">
        <f t="shared" si="48"/>
        <v>2</v>
      </c>
      <c r="AA215" s="153" t="str">
        <f t="shared" si="49"/>
        <v>Q18</v>
      </c>
      <c r="AB215" s="153" t="str">
        <f t="shared" si="46"/>
        <v>保有するクレジットの無効化申請を予定しない、または検討したものの申請に至らない理由を教えてください</v>
      </c>
      <c r="AC215" s="153" t="str">
        <f t="shared" si="53"/>
        <v>保有するクレジットをグループ会社等の取引（無償または安価）に活用予定</v>
      </c>
      <c r="AD215" s="153" t="str">
        <f t="shared" si="54"/>
        <v>18</v>
      </c>
      <c r="AE215" s="153">
        <f t="shared" si="55"/>
        <v>0</v>
      </c>
      <c r="AF215" s="220"/>
      <c r="AG215" s="220"/>
    </row>
    <row r="216" spans="1:33" ht="18" customHeight="1" x14ac:dyDescent="0.4">
      <c r="A216" s="11" t="b">
        <v>0</v>
      </c>
      <c r="C216" s="45"/>
      <c r="E216" s="261" t="s">
        <v>541</v>
      </c>
      <c r="F216" s="261"/>
      <c r="G216" s="261"/>
      <c r="H216" s="261"/>
      <c r="I216" s="261"/>
      <c r="J216" s="261"/>
      <c r="K216" s="261"/>
      <c r="L216" s="261"/>
      <c r="M216" s="261"/>
      <c r="N216" s="261"/>
      <c r="O216" s="261"/>
      <c r="P216" s="35"/>
      <c r="Q216" s="18"/>
      <c r="U216" s="153" t="b">
        <f t="shared" si="50"/>
        <v>0</v>
      </c>
      <c r="V216" s="153" t="str">
        <f t="shared" si="51"/>
        <v>3. 保有するクレジットを（有償で）販売したい</v>
      </c>
      <c r="W216" s="247"/>
      <c r="X216" s="153" t="str">
        <f t="shared" si="52"/>
        <v>マルチ</v>
      </c>
      <c r="Y216" s="153" t="b">
        <f t="shared" si="47"/>
        <v>0</v>
      </c>
      <c r="Z216" s="153">
        <f t="shared" si="48"/>
        <v>3</v>
      </c>
      <c r="AA216" s="153" t="str">
        <f t="shared" si="49"/>
        <v>Q18</v>
      </c>
      <c r="AB216" s="153" t="str">
        <f t="shared" si="46"/>
        <v>保有するクレジットの無効化申請を予定しない、または検討したものの申請に至らない理由を教えてください</v>
      </c>
      <c r="AC216" s="153" t="str">
        <f t="shared" si="53"/>
        <v>保有するクレジットを（有償で）販売したい</v>
      </c>
      <c r="AD216" s="153" t="str">
        <f t="shared" si="54"/>
        <v>18</v>
      </c>
      <c r="AE216" s="153">
        <f t="shared" si="55"/>
        <v>0</v>
      </c>
      <c r="AF216" s="220"/>
      <c r="AG216" s="220"/>
    </row>
    <row r="217" spans="1:33" ht="18" customHeight="1" x14ac:dyDescent="0.4">
      <c r="A217" s="11" t="b">
        <v>0</v>
      </c>
      <c r="C217" s="45"/>
      <c r="E217" s="261" t="s">
        <v>58</v>
      </c>
      <c r="F217" s="261"/>
      <c r="G217" s="261"/>
      <c r="H217" s="261"/>
      <c r="I217" s="261"/>
      <c r="J217" s="261"/>
      <c r="K217" s="261"/>
      <c r="L217" s="261"/>
      <c r="M217" s="261"/>
      <c r="N217" s="261"/>
      <c r="O217" s="261"/>
      <c r="P217" s="35"/>
      <c r="Q217" s="18"/>
      <c r="U217" s="153" t="b">
        <f t="shared" si="50"/>
        <v>0</v>
      </c>
      <c r="V217" s="153" t="str">
        <f t="shared" si="51"/>
        <v>4. 無効化しても、使い道がない</v>
      </c>
      <c r="W217" s="247"/>
      <c r="X217" s="153" t="str">
        <f t="shared" si="52"/>
        <v>マルチ</v>
      </c>
      <c r="Y217" s="153" t="b">
        <f t="shared" si="47"/>
        <v>0</v>
      </c>
      <c r="Z217" s="153">
        <f t="shared" si="48"/>
        <v>4</v>
      </c>
      <c r="AA217" s="153" t="str">
        <f t="shared" si="49"/>
        <v>Q18</v>
      </c>
      <c r="AB217" s="153" t="str">
        <f t="shared" si="46"/>
        <v>保有するクレジットの無効化申請を予定しない、または検討したものの申請に至らない理由を教えてください</v>
      </c>
      <c r="AC217" s="153" t="str">
        <f t="shared" si="53"/>
        <v>無効化しても、使い道がない</v>
      </c>
      <c r="AD217" s="153" t="str">
        <f t="shared" si="54"/>
        <v>18</v>
      </c>
      <c r="AE217" s="153">
        <f t="shared" si="55"/>
        <v>0</v>
      </c>
      <c r="AF217" s="220"/>
      <c r="AG217" s="220"/>
    </row>
    <row r="218" spans="1:33" ht="18" customHeight="1" x14ac:dyDescent="0.4">
      <c r="A218" s="11" t="b">
        <v>0</v>
      </c>
      <c r="C218" s="45"/>
      <c r="E218" s="261" t="s">
        <v>542</v>
      </c>
      <c r="F218" s="261"/>
      <c r="G218" s="261"/>
      <c r="H218" s="261"/>
      <c r="I218" s="261"/>
      <c r="J218" s="261"/>
      <c r="K218" s="261"/>
      <c r="L218" s="261"/>
      <c r="M218" s="261"/>
      <c r="N218" s="261"/>
      <c r="O218" s="261"/>
      <c r="P218" s="35"/>
      <c r="Q218" s="18"/>
      <c r="U218" s="153" t="b">
        <f t="shared" si="50"/>
        <v>0</v>
      </c>
      <c r="V218" s="153" t="str">
        <f t="shared" si="51"/>
        <v>5. 申請の手続がわからない</v>
      </c>
      <c r="W218" s="247"/>
      <c r="X218" s="153" t="str">
        <f>IF(IF(U218="","",IF(OR(U218=TRUE,U218=FALSE),"マルチ","シングル"))="",#REF!,IF(U218="","",IF(OR(U218=TRUE,U218=FALSE),"マルチ","シングル")))</f>
        <v>マルチ</v>
      </c>
      <c r="Y218" s="153" t="b">
        <f t="shared" si="47"/>
        <v>0</v>
      </c>
      <c r="Z218" s="153">
        <f t="shared" si="48"/>
        <v>5</v>
      </c>
      <c r="AA218" s="153" t="str">
        <f t="shared" si="49"/>
        <v>Q18</v>
      </c>
      <c r="AB218" s="153" t="str">
        <f t="shared" si="46"/>
        <v>保有するクレジットの無効化申請を予定しない、または検討したものの申請に至らない理由を教えてください</v>
      </c>
      <c r="AC218" s="153" t="str">
        <f t="shared" si="53"/>
        <v>申請の手続がわからない</v>
      </c>
      <c r="AD218" s="153" t="str">
        <f t="shared" si="54"/>
        <v>18</v>
      </c>
      <c r="AE218" s="153">
        <f t="shared" si="55"/>
        <v>0</v>
      </c>
      <c r="AF218" s="220"/>
      <c r="AG218" s="220"/>
    </row>
    <row r="219" spans="1:33" ht="18" customHeight="1" x14ac:dyDescent="0.4">
      <c r="A219" s="11" t="b">
        <v>0</v>
      </c>
      <c r="C219" s="45"/>
      <c r="E219" s="261" t="s">
        <v>543</v>
      </c>
      <c r="F219" s="261"/>
      <c r="G219" s="261"/>
      <c r="H219" s="261"/>
      <c r="I219" s="261"/>
      <c r="J219" s="261"/>
      <c r="K219" s="261"/>
      <c r="L219" s="261"/>
      <c r="M219" s="261"/>
      <c r="N219" s="261"/>
      <c r="O219" s="261"/>
      <c r="P219" s="35"/>
      <c r="Q219" s="18"/>
      <c r="U219" s="153" t="b">
        <f t="shared" si="50"/>
        <v>0</v>
      </c>
      <c r="V219" s="153" t="str">
        <f t="shared" si="51"/>
        <v>6. そもそも無効化がどのような制度かわからない</v>
      </c>
      <c r="W219" s="247"/>
      <c r="X219" s="153" t="str">
        <f t="shared" si="52"/>
        <v>マルチ</v>
      </c>
      <c r="Y219" s="153" t="b">
        <f t="shared" si="47"/>
        <v>0</v>
      </c>
      <c r="Z219" s="153">
        <f t="shared" si="48"/>
        <v>6</v>
      </c>
      <c r="AA219" s="153" t="str">
        <f t="shared" si="49"/>
        <v>Q18</v>
      </c>
      <c r="AB219" s="153" t="str">
        <f t="shared" si="46"/>
        <v>保有するクレジットの無効化申請を予定しない、または検討したものの申請に至らない理由を教えてください</v>
      </c>
      <c r="AC219" s="153" t="str">
        <f t="shared" si="53"/>
        <v>そもそも無効化がどのような制度かわからない</v>
      </c>
      <c r="AD219" s="153" t="str">
        <f t="shared" si="54"/>
        <v>18</v>
      </c>
      <c r="AE219" s="153">
        <f t="shared" si="55"/>
        <v>0</v>
      </c>
      <c r="AF219" s="220"/>
      <c r="AG219" s="220"/>
    </row>
    <row r="220" spans="1:33" ht="39.950000000000003" customHeight="1" x14ac:dyDescent="0.4">
      <c r="A220" s="11" t="b">
        <v>0</v>
      </c>
      <c r="C220" s="45"/>
      <c r="E220" s="46" t="s">
        <v>62</v>
      </c>
      <c r="F220" s="275"/>
      <c r="G220" s="276"/>
      <c r="H220" s="276"/>
      <c r="I220" s="276"/>
      <c r="J220" s="276"/>
      <c r="K220" s="276"/>
      <c r="L220" s="276"/>
      <c r="M220" s="276"/>
      <c r="N220" s="276"/>
      <c r="O220" s="277"/>
      <c r="P220" s="35"/>
      <c r="Q220" s="18"/>
      <c r="U220" s="153" t="b">
        <f t="shared" si="50"/>
        <v>0</v>
      </c>
      <c r="V220" s="153" t="str">
        <f t="shared" si="51"/>
        <v>7. その他</v>
      </c>
      <c r="W220" s="247"/>
      <c r="X220" s="153" t="str">
        <f t="shared" si="52"/>
        <v>マルチ</v>
      </c>
      <c r="Y220" s="153" t="b">
        <f t="shared" si="47"/>
        <v>0</v>
      </c>
      <c r="Z220" s="153">
        <f t="shared" si="48"/>
        <v>7</v>
      </c>
      <c r="AA220" s="153" t="str">
        <f t="shared" si="49"/>
        <v>Q18</v>
      </c>
      <c r="AB220" s="153" t="str">
        <f t="shared" si="46"/>
        <v>保有するクレジットの無効化申請を予定しない、または検討したものの申請に至らない理由を教えてください</v>
      </c>
      <c r="AC220" s="153" t="str">
        <f t="shared" si="53"/>
        <v>その他</v>
      </c>
      <c r="AD220" s="153" t="str">
        <f t="shared" si="54"/>
        <v>18</v>
      </c>
      <c r="AE220" s="153">
        <f t="shared" si="55"/>
        <v>0</v>
      </c>
      <c r="AF220" s="222">
        <f>F220</f>
        <v>0</v>
      </c>
      <c r="AG220" s="220"/>
    </row>
    <row r="221" spans="1:33" ht="5.0999999999999996" customHeight="1" x14ac:dyDescent="0.4">
      <c r="C221" s="37"/>
      <c r="D221" s="38"/>
      <c r="E221" s="38"/>
      <c r="F221" s="38"/>
      <c r="G221" s="38"/>
      <c r="H221" s="38"/>
      <c r="I221" s="38"/>
      <c r="J221" s="38"/>
      <c r="K221" s="38"/>
      <c r="L221" s="38"/>
      <c r="M221" s="38"/>
      <c r="N221" s="80"/>
      <c r="O221" s="38"/>
      <c r="P221" s="39"/>
      <c r="Q221" s="18"/>
      <c r="U221" s="153" t="str">
        <f t="shared" si="50"/>
        <v/>
      </c>
      <c r="V221" s="153">
        <f t="shared" si="51"/>
        <v>0</v>
      </c>
      <c r="W221" s="247"/>
      <c r="X221" s="153" t="str">
        <f t="shared" si="52"/>
        <v>マルチ</v>
      </c>
      <c r="Y221" s="153" t="b">
        <f t="shared" si="47"/>
        <v>0</v>
      </c>
      <c r="Z221" s="153">
        <f t="shared" si="48"/>
        <v>0</v>
      </c>
      <c r="AA221" s="153" t="str">
        <f t="shared" si="49"/>
        <v>Q18</v>
      </c>
      <c r="AB221" s="153" t="str">
        <f t="shared" si="46"/>
        <v>保有するクレジットの無効化申請を予定しない、または検討したものの申請に至らない理由を教えてください</v>
      </c>
      <c r="AC221" s="153" t="str">
        <f t="shared" si="53"/>
        <v/>
      </c>
      <c r="AD221" s="153" t="str">
        <f t="shared" si="54"/>
        <v>18</v>
      </c>
      <c r="AE221" s="153">
        <f t="shared" si="55"/>
        <v>0</v>
      </c>
      <c r="AF221" s="220"/>
      <c r="AG221" s="220"/>
    </row>
    <row r="222" spans="1:33" x14ac:dyDescent="0.4">
      <c r="U222" s="153" t="str">
        <f t="shared" si="50"/>
        <v/>
      </c>
      <c r="V222" s="153">
        <f t="shared" si="51"/>
        <v>0</v>
      </c>
      <c r="W222" s="247"/>
      <c r="X222" s="153" t="str">
        <f t="shared" si="52"/>
        <v>マルチ</v>
      </c>
      <c r="Y222" s="153" t="b">
        <f t="shared" si="47"/>
        <v>0</v>
      </c>
      <c r="Z222" s="153">
        <f t="shared" si="48"/>
        <v>0</v>
      </c>
      <c r="AA222" s="153" t="str">
        <f t="shared" si="49"/>
        <v>Q18</v>
      </c>
      <c r="AB222" s="153" t="str">
        <f t="shared" si="46"/>
        <v>保有するクレジットの無効化申請を予定しない、または検討したものの申請に至らない理由を教えてください</v>
      </c>
      <c r="AC222" s="153" t="str">
        <f t="shared" si="53"/>
        <v/>
      </c>
      <c r="AD222" s="153" t="str">
        <f t="shared" si="54"/>
        <v>18</v>
      </c>
      <c r="AE222" s="153">
        <f t="shared" si="55"/>
        <v>0</v>
      </c>
      <c r="AF222" s="220"/>
      <c r="AG222" s="220"/>
    </row>
    <row r="223" spans="1:33" x14ac:dyDescent="0.4">
      <c r="C223" s="263" t="s">
        <v>174</v>
      </c>
      <c r="D223" s="263"/>
      <c r="E223" s="263"/>
      <c r="F223" s="263"/>
      <c r="G223" s="263"/>
      <c r="H223" s="263"/>
      <c r="I223" s="263"/>
      <c r="J223" s="263"/>
      <c r="K223" s="263"/>
      <c r="L223" s="263"/>
      <c r="M223" s="263"/>
      <c r="N223" s="263"/>
      <c r="O223" s="263"/>
      <c r="P223" s="263"/>
      <c r="U223" s="153" t="str">
        <f t="shared" si="50"/>
        <v/>
      </c>
      <c r="V223" s="153">
        <f t="shared" si="51"/>
        <v>0</v>
      </c>
      <c r="W223" s="247"/>
      <c r="X223" s="153" t="str">
        <f t="shared" si="52"/>
        <v>マルチ</v>
      </c>
      <c r="Y223" s="153" t="b">
        <f t="shared" si="47"/>
        <v>0</v>
      </c>
      <c r="Z223" s="153">
        <f t="shared" si="48"/>
        <v>0</v>
      </c>
      <c r="AA223" s="153" t="str">
        <f t="shared" si="49"/>
        <v>Q18</v>
      </c>
      <c r="AB223" s="153" t="str">
        <f t="shared" si="46"/>
        <v>保有するクレジットの無効化申請を予定しない、または検討したものの申請に至らない理由を教えてください</v>
      </c>
      <c r="AC223" s="153" t="str">
        <f t="shared" si="53"/>
        <v/>
      </c>
      <c r="AD223" s="153" t="str">
        <f t="shared" si="54"/>
        <v>18</v>
      </c>
      <c r="AE223" s="153">
        <f t="shared" si="55"/>
        <v>0</v>
      </c>
      <c r="AF223" s="220"/>
      <c r="AG223" s="220"/>
    </row>
    <row r="224" spans="1:33" x14ac:dyDescent="0.4">
      <c r="U224" s="153" t="str">
        <f t="shared" si="50"/>
        <v/>
      </c>
      <c r="V224" s="153">
        <f t="shared" si="51"/>
        <v>0</v>
      </c>
      <c r="W224" s="247"/>
      <c r="X224" s="153" t="str">
        <f t="shared" si="52"/>
        <v>マルチ</v>
      </c>
      <c r="Y224" s="153" t="b">
        <f t="shared" si="47"/>
        <v>0</v>
      </c>
      <c r="Z224" s="153">
        <f t="shared" si="48"/>
        <v>0</v>
      </c>
      <c r="AA224" s="153" t="str">
        <f t="shared" si="49"/>
        <v>Q18</v>
      </c>
      <c r="AB224" s="153" t="str">
        <f t="shared" si="46"/>
        <v>保有するクレジットの無効化申請を予定しない、または検討したものの申請に至らない理由を教えてください</v>
      </c>
      <c r="AC224" s="153" t="str">
        <f t="shared" si="53"/>
        <v/>
      </c>
      <c r="AD224" s="153" t="str">
        <f t="shared" si="54"/>
        <v>18</v>
      </c>
      <c r="AE224" s="153">
        <f t="shared" si="55"/>
        <v>0</v>
      </c>
      <c r="AF224" s="220"/>
      <c r="AG224" s="220"/>
    </row>
    <row r="225" spans="1:36" x14ac:dyDescent="0.4">
      <c r="C225" s="26" t="s">
        <v>68</v>
      </c>
      <c r="D225" s="27"/>
      <c r="E225" s="28" t="s">
        <v>545</v>
      </c>
      <c r="F225" s="28"/>
      <c r="G225" s="28"/>
      <c r="H225" s="28"/>
      <c r="I225" s="28"/>
      <c r="J225" s="28"/>
      <c r="K225" s="28"/>
      <c r="L225" s="28"/>
      <c r="M225" s="28"/>
      <c r="N225" s="81"/>
      <c r="O225" s="28"/>
      <c r="S225" s="220" t="str">
        <f>C225</f>
        <v>Q19</v>
      </c>
      <c r="T225" s="220" t="str">
        <f>S225</f>
        <v>Q19</v>
      </c>
      <c r="U225" s="153" t="str">
        <f t="shared" si="50"/>
        <v/>
      </c>
      <c r="V225" s="153" t="str">
        <f t="shared" si="51"/>
        <v/>
      </c>
      <c r="W225" s="247"/>
      <c r="X225" s="153" t="str">
        <f t="shared" si="52"/>
        <v>マルチ</v>
      </c>
      <c r="Y225" s="153" t="b">
        <f t="shared" si="47"/>
        <v>0</v>
      </c>
      <c r="Z225" s="153" t="str">
        <f t="shared" si="48"/>
        <v/>
      </c>
      <c r="AA225" s="153" t="str">
        <f t="shared" si="49"/>
        <v>Q19</v>
      </c>
      <c r="AB225" s="153" t="str">
        <f t="shared" si="46"/>
        <v>回答されているご担当者様は、これまでに下記選択肢に記載した排出量取引に関係する手続きを経験していますか</v>
      </c>
      <c r="AC225" s="153" t="str">
        <f t="shared" si="53"/>
        <v/>
      </c>
      <c r="AD225" s="153" t="str">
        <f t="shared" si="54"/>
        <v>19</v>
      </c>
      <c r="AE225" s="153">
        <f t="shared" si="55"/>
        <v>0</v>
      </c>
      <c r="AF225" s="220"/>
      <c r="AG225" s="220"/>
    </row>
    <row r="226" spans="1:36" x14ac:dyDescent="0.4">
      <c r="E226" s="28" t="s">
        <v>181</v>
      </c>
      <c r="F226" s="28"/>
      <c r="G226" s="28"/>
      <c r="H226" s="28"/>
      <c r="I226" s="28"/>
      <c r="J226" s="28"/>
      <c r="K226" s="28"/>
      <c r="L226" s="28"/>
      <c r="M226" s="28"/>
      <c r="N226" s="81"/>
      <c r="O226" s="28"/>
      <c r="U226" s="153" t="str">
        <f t="shared" si="50"/>
        <v/>
      </c>
      <c r="V226" s="153" t="str">
        <f t="shared" si="51"/>
        <v>（当てはまるものすべて選択してください。）</v>
      </c>
      <c r="W226" s="247"/>
      <c r="X226" s="153" t="str">
        <f t="shared" si="52"/>
        <v>マルチ</v>
      </c>
      <c r="Y226" s="153" t="b">
        <f t="shared" si="47"/>
        <v>0</v>
      </c>
      <c r="Z226" s="153" t="str">
        <f t="shared" si="48"/>
        <v/>
      </c>
      <c r="AA226" s="153" t="str">
        <f t="shared" si="49"/>
        <v>Q19</v>
      </c>
      <c r="AB226" s="153" t="str">
        <f t="shared" ref="AB226:AB289" si="62">IF(S226&lt;&gt;"",E226,AB225)</f>
        <v>回答されているご担当者様は、これまでに下記選択肢に記載した排出量取引に関係する手続きを経験していますか</v>
      </c>
      <c r="AC226" s="153" t="str">
        <f t="shared" si="53"/>
        <v>はまるものすべて選択してください。）</v>
      </c>
      <c r="AD226" s="153" t="str">
        <f t="shared" si="54"/>
        <v>19</v>
      </c>
      <c r="AE226" s="153">
        <f t="shared" si="55"/>
        <v>0</v>
      </c>
      <c r="AF226" s="220"/>
      <c r="AG226" s="220"/>
    </row>
    <row r="227" spans="1:36" x14ac:dyDescent="0.4">
      <c r="U227" s="153" t="str">
        <f t="shared" si="50"/>
        <v/>
      </c>
      <c r="V227" s="153">
        <f t="shared" si="51"/>
        <v>0</v>
      </c>
      <c r="W227" s="247"/>
      <c r="X227" s="153" t="str">
        <f t="shared" si="52"/>
        <v>マルチ</v>
      </c>
      <c r="Y227" s="153" t="b">
        <f t="shared" si="47"/>
        <v>0</v>
      </c>
      <c r="Z227" s="153">
        <f t="shared" si="48"/>
        <v>0</v>
      </c>
      <c r="AA227" s="153" t="str">
        <f t="shared" si="49"/>
        <v>Q19</v>
      </c>
      <c r="AB227" s="153" t="str">
        <f t="shared" si="62"/>
        <v>回答されているご担当者様は、これまでに下記選択肢に記載した排出量取引に関係する手続きを経験していますか</v>
      </c>
      <c r="AC227" s="153" t="str">
        <f t="shared" si="53"/>
        <v/>
      </c>
      <c r="AD227" s="153" t="str">
        <f t="shared" si="54"/>
        <v>19</v>
      </c>
      <c r="AE227" s="153">
        <f t="shared" si="55"/>
        <v>0</v>
      </c>
      <c r="AF227" s="220"/>
      <c r="AG227" s="220"/>
    </row>
    <row r="228" spans="1:36" x14ac:dyDescent="0.4">
      <c r="U228" s="153" t="str">
        <f t="shared" si="50"/>
        <v/>
      </c>
      <c r="V228" s="153">
        <f t="shared" si="51"/>
        <v>0</v>
      </c>
      <c r="W228" s="247"/>
      <c r="X228" s="153" t="str">
        <f t="shared" si="52"/>
        <v>マルチ</v>
      </c>
      <c r="Y228" s="153" t="b">
        <f t="shared" si="47"/>
        <v>0</v>
      </c>
      <c r="Z228" s="153">
        <f t="shared" si="48"/>
        <v>0</v>
      </c>
      <c r="AA228" s="153" t="str">
        <f t="shared" si="49"/>
        <v>Q19</v>
      </c>
      <c r="AB228" s="153" t="str">
        <f t="shared" si="62"/>
        <v>回答されているご担当者様は、これまでに下記選択肢に記載した排出量取引に関係する手続きを経験していますか</v>
      </c>
      <c r="AC228" s="153" t="str">
        <f t="shared" si="53"/>
        <v/>
      </c>
      <c r="AD228" s="153" t="str">
        <f t="shared" si="54"/>
        <v>19</v>
      </c>
      <c r="AE228" s="153">
        <f t="shared" si="55"/>
        <v>0</v>
      </c>
      <c r="AF228" s="220"/>
      <c r="AG228" s="220"/>
    </row>
    <row r="229" spans="1:36" ht="5.0999999999999996" customHeight="1" x14ac:dyDescent="0.4">
      <c r="U229" s="153" t="str">
        <f t="shared" si="50"/>
        <v/>
      </c>
      <c r="V229" s="153">
        <f t="shared" si="51"/>
        <v>0</v>
      </c>
      <c r="W229" s="247"/>
      <c r="X229" s="153" t="str">
        <f t="shared" si="52"/>
        <v>マルチ</v>
      </c>
      <c r="Y229" s="153" t="b">
        <f t="shared" si="47"/>
        <v>0</v>
      </c>
      <c r="Z229" s="153">
        <f t="shared" si="48"/>
        <v>0</v>
      </c>
      <c r="AA229" s="153" t="str">
        <f t="shared" si="49"/>
        <v>Q19</v>
      </c>
      <c r="AB229" s="153" t="str">
        <f t="shared" si="62"/>
        <v>回答されているご担当者様は、これまでに下記選択肢に記載した排出量取引に関係する手続きを経験していますか</v>
      </c>
      <c r="AC229" s="153" t="str">
        <f t="shared" si="53"/>
        <v/>
      </c>
      <c r="AD229" s="153" t="str">
        <f t="shared" si="54"/>
        <v>19</v>
      </c>
      <c r="AE229" s="153">
        <f t="shared" si="55"/>
        <v>0</v>
      </c>
      <c r="AF229" s="220"/>
      <c r="AG229" s="220"/>
    </row>
    <row r="230" spans="1:36" ht="4.5" customHeight="1" x14ac:dyDescent="0.4">
      <c r="C230" s="29"/>
      <c r="D230" s="30"/>
      <c r="E230" s="30"/>
      <c r="F230" s="30"/>
      <c r="G230" s="30"/>
      <c r="H230" s="30"/>
      <c r="I230" s="30"/>
      <c r="J230" s="30"/>
      <c r="K230" s="30"/>
      <c r="L230" s="30"/>
      <c r="M230" s="30"/>
      <c r="N230" s="31"/>
      <c r="O230" s="30"/>
      <c r="P230" s="32"/>
      <c r="Q230" s="18"/>
      <c r="U230" s="153" t="str">
        <f t="shared" si="50"/>
        <v/>
      </c>
      <c r="V230" s="153">
        <f t="shared" si="51"/>
        <v>0</v>
      </c>
      <c r="W230" s="247"/>
      <c r="X230" s="153" t="str">
        <f t="shared" si="52"/>
        <v>マルチ</v>
      </c>
      <c r="Y230" s="153" t="b">
        <f t="shared" si="47"/>
        <v>0</v>
      </c>
      <c r="Z230" s="153">
        <f t="shared" si="48"/>
        <v>0</v>
      </c>
      <c r="AA230" s="153" t="str">
        <f t="shared" si="49"/>
        <v>Q19</v>
      </c>
      <c r="AB230" s="153" t="str">
        <f t="shared" si="62"/>
        <v>回答されているご担当者様は、これまでに下記選択肢に記載した排出量取引に関係する手続きを経験していますか</v>
      </c>
      <c r="AC230" s="153" t="str">
        <f t="shared" si="53"/>
        <v/>
      </c>
      <c r="AD230" s="153" t="str">
        <f t="shared" si="54"/>
        <v>19</v>
      </c>
      <c r="AE230" s="153">
        <f t="shared" si="55"/>
        <v>0</v>
      </c>
      <c r="AF230" s="220"/>
      <c r="AG230" s="220"/>
    </row>
    <row r="231" spans="1:36" ht="18" customHeight="1" x14ac:dyDescent="0.4">
      <c r="A231" s="11" t="b">
        <v>0</v>
      </c>
      <c r="C231" s="45"/>
      <c r="E231" s="261" t="s">
        <v>751</v>
      </c>
      <c r="F231" s="261"/>
      <c r="G231" s="261"/>
      <c r="H231" s="261"/>
      <c r="I231" s="261"/>
      <c r="J231" s="261"/>
      <c r="K231" s="261"/>
      <c r="L231" s="261"/>
      <c r="M231" s="261"/>
      <c r="N231" s="261"/>
      <c r="O231" s="261"/>
      <c r="P231" s="35"/>
      <c r="Q231" s="18"/>
      <c r="U231" s="153" t="b">
        <f t="shared" si="50"/>
        <v>0</v>
      </c>
      <c r="V231" s="153" t="str">
        <f t="shared" si="51"/>
        <v>1. クレジットの発行手続き※1を行ったことがある</v>
      </c>
      <c r="W231" s="247"/>
      <c r="X231" s="153" t="str">
        <f t="shared" si="52"/>
        <v>マルチ</v>
      </c>
      <c r="Y231" s="153" t="b">
        <f t="shared" si="47"/>
        <v>0</v>
      </c>
      <c r="Z231" s="153">
        <f t="shared" si="48"/>
        <v>1</v>
      </c>
      <c r="AA231" s="153" t="str">
        <f t="shared" si="49"/>
        <v>Q19</v>
      </c>
      <c r="AB231" s="153" t="str">
        <f t="shared" si="62"/>
        <v>回答されているご担当者様は、これまでに下記選択肢に記載した排出量取引に関係する手続きを経験していますか</v>
      </c>
      <c r="AC231" s="153" t="str">
        <f t="shared" si="53"/>
        <v>クレジットの発行手続き※1を行ったことがある</v>
      </c>
      <c r="AD231" s="153" t="str">
        <f t="shared" si="54"/>
        <v>19</v>
      </c>
      <c r="AE231" s="153">
        <f t="shared" si="55"/>
        <v>0</v>
      </c>
      <c r="AF231" s="220"/>
      <c r="AG231" s="220"/>
    </row>
    <row r="232" spans="1:36" ht="18" customHeight="1" x14ac:dyDescent="0.4">
      <c r="A232" s="11" t="b">
        <v>0</v>
      </c>
      <c r="C232" s="45"/>
      <c r="E232" s="261" t="s">
        <v>752</v>
      </c>
      <c r="F232" s="261"/>
      <c r="G232" s="261"/>
      <c r="H232" s="261"/>
      <c r="I232" s="261"/>
      <c r="J232" s="261"/>
      <c r="K232" s="261"/>
      <c r="L232" s="261"/>
      <c r="M232" s="261"/>
      <c r="N232" s="261"/>
      <c r="O232" s="261"/>
      <c r="P232" s="35"/>
      <c r="Q232" s="18"/>
      <c r="U232" s="153" t="b">
        <f t="shared" si="50"/>
        <v>0</v>
      </c>
      <c r="V232" s="153" t="str">
        <f t="shared" si="51"/>
        <v>2. クレジットの振替手続き※2（有償）を行ったことがある</v>
      </c>
      <c r="W232" s="247"/>
      <c r="X232" s="153" t="str">
        <f t="shared" si="52"/>
        <v>マルチ</v>
      </c>
      <c r="Y232" s="153" t="b">
        <f t="shared" si="47"/>
        <v>0</v>
      </c>
      <c r="Z232" s="153">
        <f t="shared" si="48"/>
        <v>2</v>
      </c>
      <c r="AA232" s="153" t="str">
        <f t="shared" si="49"/>
        <v>Q19</v>
      </c>
      <c r="AB232" s="153" t="str">
        <f t="shared" si="62"/>
        <v>回答されているご担当者様は、これまでに下記選択肢に記載した排出量取引に関係する手続きを経験していますか</v>
      </c>
      <c r="AC232" s="153" t="str">
        <f t="shared" si="53"/>
        <v>クレジットの振替手続き※2（有償）を行ったことがある</v>
      </c>
      <c r="AD232" s="153" t="str">
        <f t="shared" si="54"/>
        <v>19</v>
      </c>
      <c r="AE232" s="153">
        <f t="shared" si="55"/>
        <v>0</v>
      </c>
      <c r="AF232" s="220"/>
      <c r="AG232" s="220"/>
    </row>
    <row r="233" spans="1:36" ht="18" customHeight="1" x14ac:dyDescent="0.4">
      <c r="A233" s="11" t="b">
        <v>0</v>
      </c>
      <c r="C233" s="45"/>
      <c r="E233" s="261" t="s">
        <v>753</v>
      </c>
      <c r="F233" s="261"/>
      <c r="G233" s="261"/>
      <c r="H233" s="261"/>
      <c r="I233" s="261"/>
      <c r="J233" s="261"/>
      <c r="K233" s="261"/>
      <c r="L233" s="261"/>
      <c r="M233" s="261"/>
      <c r="N233" s="261"/>
      <c r="O233" s="261"/>
      <c r="P233" s="35"/>
      <c r="Q233" s="18"/>
      <c r="U233" s="153" t="b">
        <f t="shared" si="50"/>
        <v>0</v>
      </c>
      <c r="V233" s="153" t="str">
        <f t="shared" si="51"/>
        <v>3. クレジットの振替手続き※2（無償）を行ったことがある</v>
      </c>
      <c r="W233" s="247"/>
      <c r="X233" s="153" t="str">
        <f t="shared" si="52"/>
        <v>マルチ</v>
      </c>
      <c r="Y233" s="153" t="b">
        <f t="shared" si="47"/>
        <v>0</v>
      </c>
      <c r="Z233" s="153">
        <f t="shared" si="48"/>
        <v>3</v>
      </c>
      <c r="AA233" s="153" t="str">
        <f t="shared" si="49"/>
        <v>Q19</v>
      </c>
      <c r="AB233" s="153" t="str">
        <f t="shared" si="62"/>
        <v>回答されているご担当者様は、これまでに下記選択肢に記載した排出量取引に関係する手続きを経験していますか</v>
      </c>
      <c r="AC233" s="153" t="str">
        <f t="shared" si="53"/>
        <v>クレジットの振替手続き※2（無償）を行ったことがある</v>
      </c>
      <c r="AD233" s="153" t="str">
        <f t="shared" si="54"/>
        <v>19</v>
      </c>
      <c r="AE233" s="153">
        <f t="shared" si="55"/>
        <v>0</v>
      </c>
      <c r="AF233" s="220"/>
      <c r="AG233" s="220"/>
    </row>
    <row r="234" spans="1:36" ht="18" customHeight="1" x14ac:dyDescent="0.4">
      <c r="A234" s="11" t="b">
        <v>0</v>
      </c>
      <c r="C234" s="45"/>
      <c r="E234" s="261" t="s">
        <v>754</v>
      </c>
      <c r="F234" s="261"/>
      <c r="G234" s="261"/>
      <c r="H234" s="261"/>
      <c r="I234" s="261"/>
      <c r="J234" s="261"/>
      <c r="K234" s="261"/>
      <c r="L234" s="261"/>
      <c r="M234" s="261"/>
      <c r="N234" s="261"/>
      <c r="O234" s="261"/>
      <c r="P234" s="35"/>
      <c r="Q234" s="18"/>
      <c r="U234" s="153" t="b">
        <f t="shared" si="50"/>
        <v>0</v>
      </c>
      <c r="V234" s="153" t="str">
        <f t="shared" si="51"/>
        <v>4. 無効化手続き※3を行ったことがある</v>
      </c>
      <c r="W234" s="247"/>
      <c r="X234" s="153" t="str">
        <f t="shared" si="52"/>
        <v>マルチ</v>
      </c>
      <c r="Y234" s="153" t="b">
        <f t="shared" si="47"/>
        <v>0</v>
      </c>
      <c r="Z234" s="153">
        <f t="shared" si="48"/>
        <v>4</v>
      </c>
      <c r="AA234" s="153" t="str">
        <f t="shared" si="49"/>
        <v>Q19</v>
      </c>
      <c r="AB234" s="153" t="str">
        <f t="shared" si="62"/>
        <v>回答されているご担当者様は、これまでに下記選択肢に記載した排出量取引に関係する手続きを経験していますか</v>
      </c>
      <c r="AC234" s="153" t="str">
        <f t="shared" si="53"/>
        <v>無効化手続き※3を行ったことがある</v>
      </c>
      <c r="AD234" s="153" t="str">
        <f t="shared" si="54"/>
        <v>19</v>
      </c>
      <c r="AE234" s="153">
        <f t="shared" si="55"/>
        <v>0</v>
      </c>
      <c r="AF234" s="220"/>
      <c r="AG234" s="220"/>
    </row>
    <row r="235" spans="1:36" ht="18" customHeight="1" x14ac:dyDescent="0.4">
      <c r="A235" s="11" t="b">
        <v>0</v>
      </c>
      <c r="C235" s="45"/>
      <c r="E235" s="270" t="s">
        <v>343</v>
      </c>
      <c r="F235" s="270"/>
      <c r="G235" s="270"/>
      <c r="H235" s="270"/>
      <c r="I235" s="270"/>
      <c r="J235" s="270"/>
      <c r="K235" s="270"/>
      <c r="L235" s="270"/>
      <c r="M235" s="270"/>
      <c r="N235" s="270"/>
      <c r="O235" s="270"/>
      <c r="P235" s="35"/>
      <c r="Q235" s="18"/>
      <c r="U235" s="153" t="b">
        <f t="shared" si="50"/>
        <v>0</v>
      </c>
      <c r="V235" s="153" t="str">
        <f t="shared" si="51"/>
        <v>5. 一般管理口座を開設しているが、排出量取引の手続きを行ったことはない</v>
      </c>
      <c r="W235" s="247"/>
      <c r="X235" s="153" t="str">
        <f t="shared" si="52"/>
        <v>マルチ</v>
      </c>
      <c r="Y235" s="153" t="b">
        <f t="shared" si="47"/>
        <v>0</v>
      </c>
      <c r="Z235" s="153">
        <f t="shared" si="48"/>
        <v>5</v>
      </c>
      <c r="AA235" s="153" t="str">
        <f t="shared" si="49"/>
        <v>Q19</v>
      </c>
      <c r="AB235" s="153" t="str">
        <f t="shared" si="62"/>
        <v>回答されているご担当者様は、これまでに下記選択肢に記載した排出量取引に関係する手続きを経験していますか</v>
      </c>
      <c r="AC235" s="153" t="str">
        <f t="shared" si="53"/>
        <v>一般管理口座を開設しているが、排出量取引の手続きを行ったことはない</v>
      </c>
      <c r="AD235" s="153" t="str">
        <f t="shared" si="54"/>
        <v>19</v>
      </c>
      <c r="AE235" s="153">
        <f t="shared" si="55"/>
        <v>0</v>
      </c>
      <c r="AF235" s="220"/>
      <c r="AG235" s="220"/>
    </row>
    <row r="236" spans="1:36" ht="18" customHeight="1" x14ac:dyDescent="0.4">
      <c r="A236" s="11" t="b">
        <v>0</v>
      </c>
      <c r="C236" s="45"/>
      <c r="E236" s="270" t="s">
        <v>525</v>
      </c>
      <c r="F236" s="270"/>
      <c r="G236" s="270"/>
      <c r="H236" s="270"/>
      <c r="I236" s="270"/>
      <c r="J236" s="270"/>
      <c r="K236" s="270"/>
      <c r="L236" s="270"/>
      <c r="M236" s="270"/>
      <c r="N236" s="270"/>
      <c r="O236" s="270"/>
      <c r="P236" s="35"/>
      <c r="Q236" s="18"/>
      <c r="U236" s="153" t="b">
        <f t="shared" si="50"/>
        <v>0</v>
      </c>
      <c r="V236" s="153" t="str">
        <f t="shared" si="51"/>
        <v>6. 一般管理口座を開設しておらず、排出量取引の手続きを行ったことはない</v>
      </c>
      <c r="W236" s="247"/>
      <c r="X236" s="153" t="str">
        <f t="shared" si="52"/>
        <v>マルチ</v>
      </c>
      <c r="Y236" s="153" t="b">
        <f t="shared" si="47"/>
        <v>0</v>
      </c>
      <c r="Z236" s="153">
        <f t="shared" si="48"/>
        <v>6</v>
      </c>
      <c r="AA236" s="153" t="str">
        <f t="shared" si="49"/>
        <v>Q19</v>
      </c>
      <c r="AB236" s="153" t="str">
        <f t="shared" si="62"/>
        <v>回答されているご担当者様は、これまでに下記選択肢に記載した排出量取引に関係する手続きを経験していますか</v>
      </c>
      <c r="AC236" s="153" t="str">
        <f t="shared" si="53"/>
        <v>一般管理口座を開設しておらず、排出量取引の手続きを行ったことはない</v>
      </c>
      <c r="AD236" s="153" t="str">
        <f t="shared" si="54"/>
        <v>19</v>
      </c>
      <c r="AE236" s="153">
        <f t="shared" si="55"/>
        <v>0</v>
      </c>
      <c r="AF236" s="220"/>
      <c r="AG236" s="220"/>
    </row>
    <row r="237" spans="1:36" ht="39.950000000000003" customHeight="1" x14ac:dyDescent="0.4">
      <c r="A237" s="11" t="b">
        <v>0</v>
      </c>
      <c r="C237" s="45"/>
      <c r="E237" s="46" t="s">
        <v>62</v>
      </c>
      <c r="F237" s="275"/>
      <c r="G237" s="276"/>
      <c r="H237" s="276"/>
      <c r="I237" s="276"/>
      <c r="J237" s="276"/>
      <c r="K237" s="276"/>
      <c r="L237" s="276"/>
      <c r="M237" s="276"/>
      <c r="N237" s="276"/>
      <c r="O237" s="277"/>
      <c r="P237" s="35"/>
      <c r="Q237" s="18"/>
      <c r="U237" s="153" t="b">
        <f t="shared" si="50"/>
        <v>0</v>
      </c>
      <c r="V237" s="153" t="str">
        <f t="shared" si="51"/>
        <v>7. その他</v>
      </c>
      <c r="W237" s="247"/>
      <c r="X237" s="153" t="str">
        <f t="shared" si="52"/>
        <v>マルチ</v>
      </c>
      <c r="Y237" s="153" t="b">
        <f t="shared" si="47"/>
        <v>0</v>
      </c>
      <c r="Z237" s="153">
        <f t="shared" si="48"/>
        <v>7</v>
      </c>
      <c r="AA237" s="153" t="str">
        <f t="shared" si="49"/>
        <v>Q19</v>
      </c>
      <c r="AB237" s="153" t="str">
        <f t="shared" si="62"/>
        <v>回答されているご担当者様は、これまでに下記選択肢に記載した排出量取引に関係する手続きを経験していますか</v>
      </c>
      <c r="AC237" s="153" t="str">
        <f t="shared" si="53"/>
        <v>その他</v>
      </c>
      <c r="AD237" s="153" t="str">
        <f t="shared" si="54"/>
        <v>19</v>
      </c>
      <c r="AE237" s="153">
        <f t="shared" si="55"/>
        <v>0</v>
      </c>
      <c r="AF237" s="222">
        <f>F237</f>
        <v>0</v>
      </c>
      <c r="AG237" s="220"/>
    </row>
    <row r="238" spans="1:36" ht="5.0999999999999996" customHeight="1" x14ac:dyDescent="0.4">
      <c r="C238" s="37"/>
      <c r="D238" s="38"/>
      <c r="E238" s="38"/>
      <c r="F238" s="38"/>
      <c r="G238" s="38"/>
      <c r="H238" s="38"/>
      <c r="I238" s="38"/>
      <c r="J238" s="38"/>
      <c r="K238" s="38"/>
      <c r="L238" s="38"/>
      <c r="M238" s="38"/>
      <c r="N238" s="80"/>
      <c r="O238" s="38"/>
      <c r="P238" s="39"/>
      <c r="Q238" s="18"/>
      <c r="U238" s="153" t="str">
        <f t="shared" si="50"/>
        <v/>
      </c>
      <c r="V238" s="153">
        <f t="shared" si="51"/>
        <v>0</v>
      </c>
      <c r="W238" s="247"/>
      <c r="X238" s="153" t="str">
        <f t="shared" si="52"/>
        <v>マルチ</v>
      </c>
      <c r="Y238" s="153" t="b">
        <f t="shared" si="47"/>
        <v>0</v>
      </c>
      <c r="Z238" s="153">
        <f t="shared" si="48"/>
        <v>0</v>
      </c>
      <c r="AA238" s="153" t="str">
        <f t="shared" si="49"/>
        <v>Q19</v>
      </c>
      <c r="AB238" s="153" t="str">
        <f t="shared" si="62"/>
        <v>回答されているご担当者様は、これまでに下記選択肢に記載した排出量取引に関係する手続きを経験していますか</v>
      </c>
      <c r="AC238" s="153" t="str">
        <f t="shared" si="53"/>
        <v/>
      </c>
      <c r="AD238" s="153" t="str">
        <f t="shared" si="54"/>
        <v>19</v>
      </c>
      <c r="AE238" s="153">
        <f t="shared" si="55"/>
        <v>0</v>
      </c>
      <c r="AF238" s="220"/>
      <c r="AG238" s="220"/>
    </row>
    <row r="239" spans="1:36" ht="5.0999999999999996" customHeight="1" x14ac:dyDescent="0.4">
      <c r="U239" s="153" t="str">
        <f t="shared" si="50"/>
        <v/>
      </c>
      <c r="V239" s="153">
        <f t="shared" si="51"/>
        <v>0</v>
      </c>
      <c r="W239" s="247"/>
      <c r="X239" s="153" t="str">
        <f t="shared" si="52"/>
        <v>マルチ</v>
      </c>
      <c r="Y239" s="153" t="b">
        <f t="shared" ref="Y239:Y302" si="63">IF(U239="",Y238,U239)</f>
        <v>0</v>
      </c>
      <c r="Z239" s="153">
        <f t="shared" ref="Z239:Z302" si="64">IFERROR(LEFT(V239,1)*1,"")</f>
        <v>0</v>
      </c>
      <c r="AA239" s="153" t="str">
        <f t="shared" ref="AA239:AA302" si="65">IF(T239="",AA238,T239)</f>
        <v>Q19</v>
      </c>
      <c r="AB239" s="153" t="str">
        <f t="shared" si="62"/>
        <v>回答されているご担当者様は、これまでに下記選択肢に記載した排出量取引に関係する手続きを経験していますか</v>
      </c>
      <c r="AC239" s="153" t="str">
        <f t="shared" si="53"/>
        <v/>
      </c>
      <c r="AD239" s="153" t="str">
        <f t="shared" si="54"/>
        <v>19</v>
      </c>
      <c r="AE239" s="153">
        <f t="shared" si="55"/>
        <v>0</v>
      </c>
      <c r="AF239" s="220"/>
      <c r="AG239" s="220"/>
    </row>
    <row r="240" spans="1:36" s="5" customFormat="1" ht="12" customHeight="1" x14ac:dyDescent="0.4">
      <c r="A240" s="13"/>
      <c r="B240" s="47"/>
      <c r="C240" s="48" t="s">
        <v>756</v>
      </c>
      <c r="D240" s="48"/>
      <c r="E240" s="262" t="s">
        <v>63</v>
      </c>
      <c r="F240" s="262"/>
      <c r="G240" s="262"/>
      <c r="H240" s="262"/>
      <c r="I240" s="262"/>
      <c r="J240" s="262"/>
      <c r="K240" s="262"/>
      <c r="L240" s="262"/>
      <c r="M240" s="262"/>
      <c r="N240" s="262"/>
      <c r="O240" s="262"/>
      <c r="P240" s="49"/>
      <c r="Q240" s="49"/>
      <c r="R240" s="50"/>
      <c r="S240" s="239"/>
      <c r="T240" s="239"/>
      <c r="U240" s="153" t="str">
        <f t="shared" si="50"/>
        <v/>
      </c>
      <c r="V240" s="153" t="str">
        <f t="shared" si="51"/>
        <v>クレジットの発行手続きとは、削減量口座簿にクレジット等の記録をするための申請書を東京都に提出すること等を指します。</v>
      </c>
      <c r="W240" s="247"/>
      <c r="X240" s="153" t="str">
        <f t="shared" si="52"/>
        <v>マルチ</v>
      </c>
      <c r="Y240" s="153" t="b">
        <f t="shared" si="63"/>
        <v>0</v>
      </c>
      <c r="Z240" s="153" t="str">
        <f t="shared" si="64"/>
        <v/>
      </c>
      <c r="AA240" s="153" t="str">
        <f t="shared" si="65"/>
        <v>Q19</v>
      </c>
      <c r="AB240" s="153" t="str">
        <f t="shared" si="62"/>
        <v>回答されているご担当者様は、これまでに下記選択肢に記載した排出量取引に関係する手続きを経験していますか</v>
      </c>
      <c r="AC240" s="153" t="str">
        <f t="shared" si="53"/>
        <v>ットの発行手続きとは、削減量口座簿にクレジット等の記録をするための申請書を東京都に提出すること等を指します。</v>
      </c>
      <c r="AD240" s="153" t="str">
        <f t="shared" si="54"/>
        <v>19</v>
      </c>
      <c r="AE240" s="153">
        <f t="shared" si="55"/>
        <v>0</v>
      </c>
      <c r="AF240" s="220"/>
      <c r="AG240" s="220"/>
      <c r="AH240" s="227"/>
      <c r="AI240" s="228"/>
      <c r="AJ240" s="228"/>
    </row>
    <row r="241" spans="1:33" ht="12" customHeight="1" x14ac:dyDescent="0.4">
      <c r="C241" s="48" t="s">
        <v>757</v>
      </c>
      <c r="E241" s="262" t="s">
        <v>64</v>
      </c>
      <c r="F241" s="262"/>
      <c r="G241" s="262"/>
      <c r="H241" s="262"/>
      <c r="I241" s="262"/>
      <c r="J241" s="262"/>
      <c r="K241" s="262"/>
      <c r="L241" s="262"/>
      <c r="M241" s="262"/>
      <c r="N241" s="262"/>
      <c r="O241" s="262"/>
      <c r="U241" s="153" t="str">
        <f t="shared" ref="U241:U318" si="66">IF(A241="","",A241)</f>
        <v/>
      </c>
      <c r="V241" s="153" t="str">
        <f t="shared" ref="V241:V286" si="67">IF(S241="",E241,"")</f>
        <v>振替手続きとは、クレジット等の量を一つの口座から別の口座に振り替えるための申請書を東京都に提出すること等を指します。</v>
      </c>
      <c r="W241" s="247"/>
      <c r="X241" s="153" t="str">
        <f t="shared" ref="X241:X317" si="68">IF(IF(U241="","",IF(OR(U241=TRUE,U241=FALSE),"マルチ","シングル"))="",X240,IF(U241="","",IF(OR(U241=TRUE,U241=FALSE),"マルチ","シングル")))</f>
        <v>マルチ</v>
      </c>
      <c r="Y241" s="153" t="b">
        <f t="shared" si="63"/>
        <v>0</v>
      </c>
      <c r="Z241" s="153" t="str">
        <f t="shared" si="64"/>
        <v/>
      </c>
      <c r="AA241" s="153" t="str">
        <f t="shared" si="65"/>
        <v>Q19</v>
      </c>
      <c r="AB241" s="153" t="str">
        <f t="shared" si="62"/>
        <v>回答されているご担当者様は、これまでに下記選択肢に記載した排出量取引に関係する手続きを経験していますか</v>
      </c>
      <c r="AC241" s="153" t="str">
        <f t="shared" ref="AC241:AC317" si="69">IF(OR(V241=0,V241=""),"",RIGHT(V241,LEN(V241)-3))</f>
        <v>続きとは、クレジット等の量を一つの口座から別の口座に振り替えるための申請書を東京都に提出すること等を指します。</v>
      </c>
      <c r="AD241" s="153" t="str">
        <f t="shared" ref="AD241:AD317" si="70">RIGHT(AA241,(LEN(AA241)-FIND("Q",AA241,1)))</f>
        <v>19</v>
      </c>
      <c r="AE241" s="153">
        <f t="shared" ref="AE241:AE286" si="71">IF(Y241=TRUE,1,IF(AND(X241="シングル",Y241=Z241),1,0))</f>
        <v>0</v>
      </c>
      <c r="AF241" s="220"/>
      <c r="AG241" s="220"/>
    </row>
    <row r="242" spans="1:33" ht="12" customHeight="1" x14ac:dyDescent="0.4">
      <c r="C242" s="48" t="s">
        <v>745</v>
      </c>
      <c r="E242" s="262" t="s">
        <v>65</v>
      </c>
      <c r="F242" s="262"/>
      <c r="G242" s="262"/>
      <c r="H242" s="262"/>
      <c r="I242" s="262"/>
      <c r="J242" s="262"/>
      <c r="K242" s="262"/>
      <c r="L242" s="262"/>
      <c r="M242" s="262"/>
      <c r="N242" s="262"/>
      <c r="O242" s="262"/>
      <c r="U242" s="153" t="str">
        <f t="shared" si="66"/>
        <v/>
      </c>
      <c r="V242" s="153" t="str">
        <f t="shared" si="67"/>
        <v xml:space="preserve">無効化手続きとは、クレジット等の量を口座から抹消し、都制度では利用できない状態にするための申請書を東京都に提出すること等を指します。
</v>
      </c>
      <c r="W242" s="247"/>
      <c r="X242" s="153" t="str">
        <f t="shared" si="68"/>
        <v>マルチ</v>
      </c>
      <c r="Y242" s="153" t="b">
        <f t="shared" si="63"/>
        <v>0</v>
      </c>
      <c r="Z242" s="153" t="str">
        <f t="shared" si="64"/>
        <v/>
      </c>
      <c r="AA242" s="153" t="str">
        <f t="shared" si="65"/>
        <v>Q19</v>
      </c>
      <c r="AB242" s="153" t="str">
        <f t="shared" si="62"/>
        <v>回答されているご担当者様は、これまでに下記選択肢に記載した排出量取引に関係する手続きを経験していますか</v>
      </c>
      <c r="AC242" s="153" t="str">
        <f t="shared" si="69"/>
        <v xml:space="preserve">手続きとは、クレジット等の量を口座から抹消し、都制度では利用できない状態にするための申請書を東京都に提出すること等を指します。
</v>
      </c>
      <c r="AD242" s="153" t="str">
        <f t="shared" si="70"/>
        <v>19</v>
      </c>
      <c r="AE242" s="153">
        <f t="shared" si="71"/>
        <v>0</v>
      </c>
      <c r="AF242" s="220"/>
      <c r="AG242" s="220"/>
    </row>
    <row r="243" spans="1:33" x14ac:dyDescent="0.4">
      <c r="U243" s="153" t="str">
        <f t="shared" si="66"/>
        <v/>
      </c>
      <c r="V243" s="153">
        <f t="shared" si="67"/>
        <v>0</v>
      </c>
      <c r="W243" s="247"/>
      <c r="X243" s="153" t="str">
        <f t="shared" si="68"/>
        <v>マルチ</v>
      </c>
      <c r="Y243" s="153" t="b">
        <f t="shared" si="63"/>
        <v>0</v>
      </c>
      <c r="Z243" s="153">
        <f t="shared" si="64"/>
        <v>0</v>
      </c>
      <c r="AA243" s="153" t="str">
        <f t="shared" si="65"/>
        <v>Q19</v>
      </c>
      <c r="AB243" s="153" t="str">
        <f t="shared" si="62"/>
        <v>回答されているご担当者様は、これまでに下記選択肢に記載した排出量取引に関係する手続きを経験していますか</v>
      </c>
      <c r="AC243" s="153" t="str">
        <f t="shared" si="69"/>
        <v/>
      </c>
      <c r="AD243" s="153" t="str">
        <f t="shared" si="70"/>
        <v>19</v>
      </c>
      <c r="AE243" s="153">
        <f t="shared" si="71"/>
        <v>0</v>
      </c>
      <c r="AF243" s="220"/>
      <c r="AG243" s="220"/>
    </row>
    <row r="244" spans="1:33" x14ac:dyDescent="0.4">
      <c r="C244" s="44" t="s">
        <v>693</v>
      </c>
      <c r="D244" s="44"/>
      <c r="U244" s="153" t="str">
        <f t="shared" si="66"/>
        <v/>
      </c>
      <c r="V244" s="153">
        <f t="shared" si="67"/>
        <v>0</v>
      </c>
      <c r="W244" s="247"/>
      <c r="X244" s="153" t="str">
        <f t="shared" si="68"/>
        <v>マルチ</v>
      </c>
      <c r="Y244" s="153" t="b">
        <f t="shared" si="63"/>
        <v>0</v>
      </c>
      <c r="Z244" s="153">
        <f t="shared" si="64"/>
        <v>0</v>
      </c>
      <c r="AA244" s="153" t="str">
        <f t="shared" si="65"/>
        <v>Q19</v>
      </c>
      <c r="AB244" s="153" t="str">
        <f t="shared" si="62"/>
        <v>回答されているご担当者様は、これまでに下記選択肢に記載した排出量取引に関係する手続きを経験していますか</v>
      </c>
      <c r="AC244" s="153" t="str">
        <f t="shared" si="69"/>
        <v/>
      </c>
      <c r="AD244" s="153" t="str">
        <f t="shared" si="70"/>
        <v>19</v>
      </c>
      <c r="AE244" s="153">
        <f t="shared" si="71"/>
        <v>0</v>
      </c>
      <c r="AF244" s="220"/>
      <c r="AG244" s="220"/>
    </row>
    <row r="245" spans="1:33" x14ac:dyDescent="0.4">
      <c r="C245" s="26" t="s">
        <v>72</v>
      </c>
      <c r="D245" s="27"/>
      <c r="E245" s="28" t="s">
        <v>66</v>
      </c>
      <c r="F245" s="28"/>
      <c r="G245" s="28"/>
      <c r="H245" s="28"/>
      <c r="I245" s="28"/>
      <c r="J245" s="28"/>
      <c r="K245" s="28"/>
      <c r="L245" s="28"/>
      <c r="M245" s="28"/>
      <c r="N245" s="81"/>
      <c r="O245" s="28"/>
      <c r="S245" s="220" t="str">
        <f>C245</f>
        <v>Q20</v>
      </c>
      <c r="T245" s="220" t="str">
        <f>S245</f>
        <v>Q20</v>
      </c>
      <c r="U245" s="153" t="str">
        <f t="shared" si="66"/>
        <v/>
      </c>
      <c r="V245" s="153" t="str">
        <f t="shared" si="67"/>
        <v/>
      </c>
      <c r="W245" s="247"/>
      <c r="X245" s="153" t="str">
        <f t="shared" si="68"/>
        <v>マルチ</v>
      </c>
      <c r="Y245" s="153" t="b">
        <f t="shared" si="63"/>
        <v>0</v>
      </c>
      <c r="Z245" s="153" t="str">
        <f t="shared" si="64"/>
        <v/>
      </c>
      <c r="AA245" s="153" t="str">
        <f t="shared" si="65"/>
        <v>Q20</v>
      </c>
      <c r="AB245" s="153" t="str">
        <f t="shared" si="62"/>
        <v>クレジットの振替手続き（有償・無償）を行ったことがある方にお聞きします。いくらで何トン程度の取引をしましたか</v>
      </c>
      <c r="AC245" s="153" t="str">
        <f t="shared" si="69"/>
        <v/>
      </c>
      <c r="AD245" s="153" t="str">
        <f t="shared" si="70"/>
        <v>20</v>
      </c>
      <c r="AE245" s="153">
        <f t="shared" si="71"/>
        <v>0</v>
      </c>
      <c r="AF245" s="220"/>
      <c r="AG245" s="220"/>
    </row>
    <row r="246" spans="1:33" x14ac:dyDescent="0.4">
      <c r="E246" s="28" t="s">
        <v>67</v>
      </c>
      <c r="U246" s="153" t="str">
        <f t="shared" si="66"/>
        <v/>
      </c>
      <c r="V246" s="153" t="str">
        <f t="shared" si="67"/>
        <v>（0円での移転を含む最大3回の取引内容を教えてください。）</v>
      </c>
      <c r="W246" s="247"/>
      <c r="X246" s="153" t="str">
        <f t="shared" si="68"/>
        <v>マルチ</v>
      </c>
      <c r="Y246" s="153" t="b">
        <f t="shared" si="63"/>
        <v>0</v>
      </c>
      <c r="Z246" s="153" t="str">
        <f t="shared" si="64"/>
        <v/>
      </c>
      <c r="AA246" s="153" t="str">
        <f t="shared" si="65"/>
        <v>Q20</v>
      </c>
      <c r="AB246" s="153" t="str">
        <f t="shared" si="62"/>
        <v>クレジットの振替手続き（有償・無償）を行ったことがある方にお聞きします。いくらで何トン程度の取引をしましたか</v>
      </c>
      <c r="AC246" s="153" t="str">
        <f t="shared" si="69"/>
        <v>での移転を含む最大3回の取引内容を教えてください。）</v>
      </c>
      <c r="AD246" s="153" t="str">
        <f t="shared" si="70"/>
        <v>20</v>
      </c>
      <c r="AE246" s="153">
        <f t="shared" si="71"/>
        <v>0</v>
      </c>
      <c r="AF246" s="220"/>
      <c r="AG246" s="220"/>
    </row>
    <row r="247" spans="1:33" ht="5.0999999999999996" customHeight="1" x14ac:dyDescent="0.4">
      <c r="U247" s="153" t="str">
        <f t="shared" si="66"/>
        <v/>
      </c>
      <c r="V247" s="153">
        <f t="shared" si="67"/>
        <v>0</v>
      </c>
      <c r="W247" s="247"/>
      <c r="X247" s="153" t="str">
        <f t="shared" si="68"/>
        <v>マルチ</v>
      </c>
      <c r="Y247" s="153" t="b">
        <f t="shared" si="63"/>
        <v>0</v>
      </c>
      <c r="Z247" s="153">
        <f t="shared" si="64"/>
        <v>0</v>
      </c>
      <c r="AA247" s="153" t="str">
        <f t="shared" si="65"/>
        <v>Q20</v>
      </c>
      <c r="AB247" s="153" t="str">
        <f t="shared" si="62"/>
        <v>クレジットの振替手続き（有償・無償）を行ったことがある方にお聞きします。いくらで何トン程度の取引をしましたか</v>
      </c>
      <c r="AC247" s="153" t="str">
        <f t="shared" si="69"/>
        <v/>
      </c>
      <c r="AD247" s="153" t="str">
        <f t="shared" si="70"/>
        <v>20</v>
      </c>
      <c r="AE247" s="153">
        <f t="shared" si="71"/>
        <v>0</v>
      </c>
      <c r="AF247" s="220"/>
      <c r="AG247" s="220"/>
    </row>
    <row r="248" spans="1:33" ht="3" customHeight="1" x14ac:dyDescent="0.4">
      <c r="C248" s="29"/>
      <c r="D248" s="30"/>
      <c r="E248" s="52"/>
      <c r="F248" s="52"/>
      <c r="G248" s="52"/>
      <c r="H248" s="52"/>
      <c r="I248" s="52"/>
      <c r="J248" s="53"/>
      <c r="K248" s="53"/>
      <c r="L248" s="53"/>
      <c r="M248" s="54"/>
      <c r="N248" s="53"/>
      <c r="O248" s="53"/>
      <c r="P248" s="32"/>
      <c r="Q248" s="18"/>
      <c r="U248" s="153" t="str">
        <f t="shared" si="66"/>
        <v/>
      </c>
      <c r="V248" s="153">
        <f t="shared" si="67"/>
        <v>0</v>
      </c>
      <c r="W248" s="247"/>
      <c r="X248" s="153" t="str">
        <f t="shared" si="68"/>
        <v>マルチ</v>
      </c>
      <c r="Y248" s="153" t="b">
        <f t="shared" si="63"/>
        <v>0</v>
      </c>
      <c r="Z248" s="153">
        <f t="shared" si="64"/>
        <v>0</v>
      </c>
      <c r="AA248" s="153" t="str">
        <f t="shared" si="65"/>
        <v>Q20</v>
      </c>
      <c r="AB248" s="153" t="str">
        <f t="shared" si="62"/>
        <v>クレジットの振替手続き（有償・無償）を行ったことがある方にお聞きします。いくらで何トン程度の取引をしましたか</v>
      </c>
      <c r="AC248" s="153" t="str">
        <f t="shared" si="69"/>
        <v/>
      </c>
      <c r="AD248" s="153" t="str">
        <f t="shared" si="70"/>
        <v>20</v>
      </c>
      <c r="AE248" s="153">
        <f t="shared" si="71"/>
        <v>0</v>
      </c>
      <c r="AF248" s="220"/>
      <c r="AG248" s="220"/>
    </row>
    <row r="249" spans="1:33" ht="20.100000000000001" customHeight="1" x14ac:dyDescent="0.4">
      <c r="C249" s="285" t="s">
        <v>735</v>
      </c>
      <c r="D249" s="286"/>
      <c r="E249" s="286"/>
      <c r="F249" s="286"/>
      <c r="G249" s="286"/>
      <c r="H249" s="286"/>
      <c r="I249" s="55"/>
      <c r="J249" s="56"/>
      <c r="K249" s="287" t="s">
        <v>332</v>
      </c>
      <c r="L249" s="287"/>
      <c r="M249" s="56"/>
      <c r="N249" s="274" t="s">
        <v>342</v>
      </c>
      <c r="O249" s="274"/>
      <c r="P249" s="35"/>
      <c r="Q249" s="18"/>
      <c r="U249" s="153" t="str">
        <f t="shared" si="66"/>
        <v/>
      </c>
      <c r="V249" s="153">
        <f t="shared" si="67"/>
        <v>0</v>
      </c>
      <c r="W249" s="247"/>
      <c r="X249" s="153" t="str">
        <f t="shared" si="68"/>
        <v>マルチ</v>
      </c>
      <c r="Y249" s="153" t="b">
        <f t="shared" si="63"/>
        <v>0</v>
      </c>
      <c r="Z249" s="153">
        <f t="shared" si="64"/>
        <v>0</v>
      </c>
      <c r="AA249" s="153" t="str">
        <f t="shared" si="65"/>
        <v>Q20</v>
      </c>
      <c r="AB249" s="153" t="str">
        <f t="shared" si="62"/>
        <v>クレジットの振替手続き（有償・無償）を行ったことがある方にお聞きします。いくらで何トン程度の取引をしましたか</v>
      </c>
      <c r="AC249" s="153" t="str">
        <f t="shared" si="69"/>
        <v/>
      </c>
      <c r="AD249" s="153" t="str">
        <f t="shared" si="70"/>
        <v>20</v>
      </c>
      <c r="AE249" s="153">
        <f t="shared" si="71"/>
        <v>0</v>
      </c>
      <c r="AF249" s="220"/>
      <c r="AG249" s="220"/>
    </row>
    <row r="250" spans="1:33" ht="15" customHeight="1" x14ac:dyDescent="0.4">
      <c r="C250" s="285"/>
      <c r="D250" s="286"/>
      <c r="E250" s="286"/>
      <c r="F250" s="286"/>
      <c r="G250" s="286"/>
      <c r="H250" s="286"/>
      <c r="I250" s="55"/>
      <c r="J250" s="57"/>
      <c r="K250" s="287"/>
      <c r="L250" s="287"/>
      <c r="M250" s="56"/>
      <c r="N250" s="274"/>
      <c r="O250" s="274"/>
      <c r="P250" s="35"/>
      <c r="Q250" s="18"/>
      <c r="U250" s="153" t="str">
        <f t="shared" si="66"/>
        <v/>
      </c>
      <c r="V250" s="153">
        <f t="shared" si="67"/>
        <v>0</v>
      </c>
      <c r="W250" s="247"/>
      <c r="X250" s="153" t="str">
        <f t="shared" si="68"/>
        <v>マルチ</v>
      </c>
      <c r="Y250" s="153" t="b">
        <f t="shared" si="63"/>
        <v>0</v>
      </c>
      <c r="Z250" s="153">
        <f t="shared" si="64"/>
        <v>0</v>
      </c>
      <c r="AA250" s="153" t="str">
        <f t="shared" si="65"/>
        <v>Q20</v>
      </c>
      <c r="AB250" s="153" t="str">
        <f t="shared" si="62"/>
        <v>クレジットの振替手続き（有償・無償）を行ったことがある方にお聞きします。いくらで何トン程度の取引をしましたか</v>
      </c>
      <c r="AC250" s="153" t="str">
        <f t="shared" si="69"/>
        <v/>
      </c>
      <c r="AD250" s="153" t="str">
        <f t="shared" si="70"/>
        <v>20</v>
      </c>
      <c r="AE250" s="153">
        <f t="shared" si="71"/>
        <v>0</v>
      </c>
      <c r="AF250" s="220"/>
      <c r="AG250" s="220"/>
    </row>
    <row r="251" spans="1:33" ht="3" customHeight="1" x14ac:dyDescent="0.4">
      <c r="C251" s="45"/>
      <c r="E251" s="78"/>
      <c r="F251" s="78"/>
      <c r="G251" s="78"/>
      <c r="H251" s="78"/>
      <c r="I251" s="78"/>
      <c r="J251" s="58"/>
      <c r="K251" s="58"/>
      <c r="L251" s="58"/>
      <c r="M251" s="59"/>
      <c r="N251" s="58"/>
      <c r="O251" s="58">
        <v>33</v>
      </c>
      <c r="P251" s="35"/>
      <c r="Q251" s="18"/>
      <c r="U251" s="153" t="str">
        <f t="shared" si="66"/>
        <v/>
      </c>
      <c r="V251" s="153">
        <f t="shared" si="67"/>
        <v>0</v>
      </c>
      <c r="W251" s="247"/>
      <c r="X251" s="153" t="str">
        <f t="shared" si="68"/>
        <v>マルチ</v>
      </c>
      <c r="Y251" s="153" t="b">
        <f t="shared" si="63"/>
        <v>0</v>
      </c>
      <c r="Z251" s="153">
        <f t="shared" si="64"/>
        <v>0</v>
      </c>
      <c r="AA251" s="153" t="str">
        <f t="shared" si="65"/>
        <v>Q20</v>
      </c>
      <c r="AB251" s="153" t="str">
        <f t="shared" si="62"/>
        <v>クレジットの振替手続き（有償・無償）を行ったことがある方にお聞きします。いくらで何トン程度の取引をしましたか</v>
      </c>
      <c r="AC251" s="153" t="str">
        <f t="shared" si="69"/>
        <v/>
      </c>
      <c r="AD251" s="153" t="str">
        <f t="shared" si="70"/>
        <v>20</v>
      </c>
      <c r="AE251" s="153">
        <f t="shared" si="71"/>
        <v>0</v>
      </c>
      <c r="AF251" s="220"/>
      <c r="AG251" s="220"/>
    </row>
    <row r="252" spans="1:33" ht="18" customHeight="1" x14ac:dyDescent="0.4">
      <c r="A252" s="11" t="b">
        <v>0</v>
      </c>
      <c r="C252" s="45"/>
      <c r="E252" s="261" t="s">
        <v>69</v>
      </c>
      <c r="F252" s="261"/>
      <c r="G252" s="261"/>
      <c r="H252" s="261"/>
      <c r="I252" s="261"/>
      <c r="J252" s="18"/>
      <c r="K252" s="301"/>
      <c r="L252" s="302"/>
      <c r="M252" s="59"/>
      <c r="N252" s="301"/>
      <c r="O252" s="302"/>
      <c r="P252" s="35"/>
      <c r="Q252" s="18"/>
      <c r="U252" s="153" t="b">
        <f t="shared" si="66"/>
        <v>0</v>
      </c>
      <c r="V252" s="153" t="str">
        <f t="shared" si="67"/>
        <v>1. 直近の取引【1回目】</v>
      </c>
      <c r="W252" s="247"/>
      <c r="X252" s="153" t="str">
        <f t="shared" si="68"/>
        <v>マルチ</v>
      </c>
      <c r="Y252" s="153" t="b">
        <f t="shared" si="63"/>
        <v>0</v>
      </c>
      <c r="Z252" s="153">
        <f t="shared" si="64"/>
        <v>1</v>
      </c>
      <c r="AA252" s="153" t="str">
        <f t="shared" si="65"/>
        <v>Q20</v>
      </c>
      <c r="AB252" s="153" t="str">
        <f t="shared" si="62"/>
        <v>クレジットの振替手続き（有償・無償）を行ったことがある方にお聞きします。いくらで何トン程度の取引をしましたか</v>
      </c>
      <c r="AC252" s="153" t="str">
        <f t="shared" si="69"/>
        <v>直近の取引【1回目】</v>
      </c>
      <c r="AD252" s="153" t="str">
        <f t="shared" si="70"/>
        <v>20</v>
      </c>
      <c r="AE252" s="153">
        <f t="shared" si="71"/>
        <v>0</v>
      </c>
      <c r="AF252" s="222">
        <f>K252</f>
        <v>0</v>
      </c>
      <c r="AG252" s="222">
        <f>N252</f>
        <v>0</v>
      </c>
    </row>
    <row r="253" spans="1:33" ht="3" customHeight="1" x14ac:dyDescent="0.4">
      <c r="C253" s="45"/>
      <c r="E253" s="78"/>
      <c r="F253" s="78"/>
      <c r="G253" s="78"/>
      <c r="H253" s="78"/>
      <c r="I253" s="78"/>
      <c r="J253" s="58"/>
      <c r="K253" s="73"/>
      <c r="L253" s="73"/>
      <c r="M253" s="59"/>
      <c r="N253" s="73"/>
      <c r="O253" s="73"/>
      <c r="P253" s="35"/>
      <c r="Q253" s="18"/>
      <c r="U253" s="153" t="str">
        <f t="shared" si="66"/>
        <v/>
      </c>
      <c r="V253" s="153">
        <f t="shared" si="67"/>
        <v>0</v>
      </c>
      <c r="W253" s="247"/>
      <c r="X253" s="153" t="str">
        <f t="shared" si="68"/>
        <v>マルチ</v>
      </c>
      <c r="Y253" s="153" t="b">
        <f t="shared" si="63"/>
        <v>0</v>
      </c>
      <c r="Z253" s="153">
        <f t="shared" si="64"/>
        <v>0</v>
      </c>
      <c r="AA253" s="153" t="str">
        <f t="shared" si="65"/>
        <v>Q20</v>
      </c>
      <c r="AB253" s="153" t="str">
        <f t="shared" si="62"/>
        <v>クレジットの振替手続き（有償・無償）を行ったことがある方にお聞きします。いくらで何トン程度の取引をしましたか</v>
      </c>
      <c r="AC253" s="153" t="str">
        <f t="shared" si="69"/>
        <v/>
      </c>
      <c r="AD253" s="153" t="str">
        <f t="shared" si="70"/>
        <v>20</v>
      </c>
      <c r="AE253" s="153">
        <f t="shared" si="71"/>
        <v>0</v>
      </c>
      <c r="AF253" s="220"/>
      <c r="AG253" s="220"/>
    </row>
    <row r="254" spans="1:33" ht="18" customHeight="1" x14ac:dyDescent="0.4">
      <c r="A254" s="11" t="b">
        <v>0</v>
      </c>
      <c r="C254" s="45"/>
      <c r="E254" s="261" t="s">
        <v>70</v>
      </c>
      <c r="F254" s="261"/>
      <c r="G254" s="261"/>
      <c r="H254" s="261"/>
      <c r="I254" s="261"/>
      <c r="J254" s="18"/>
      <c r="K254" s="301"/>
      <c r="L254" s="302"/>
      <c r="M254" s="59"/>
      <c r="N254" s="301"/>
      <c r="O254" s="302"/>
      <c r="P254" s="35"/>
      <c r="Q254" s="18"/>
      <c r="U254" s="153" t="b">
        <f t="shared" si="66"/>
        <v>0</v>
      </c>
      <c r="V254" s="153" t="str">
        <f t="shared" si="67"/>
        <v>2. 直近の取引【2回目】</v>
      </c>
      <c r="W254" s="247"/>
      <c r="X254" s="153" t="str">
        <f t="shared" si="68"/>
        <v>マルチ</v>
      </c>
      <c r="Y254" s="153" t="b">
        <f t="shared" si="63"/>
        <v>0</v>
      </c>
      <c r="Z254" s="153">
        <f t="shared" si="64"/>
        <v>2</v>
      </c>
      <c r="AA254" s="153" t="str">
        <f t="shared" si="65"/>
        <v>Q20</v>
      </c>
      <c r="AB254" s="153" t="str">
        <f t="shared" si="62"/>
        <v>クレジットの振替手続き（有償・無償）を行ったことがある方にお聞きします。いくらで何トン程度の取引をしましたか</v>
      </c>
      <c r="AC254" s="153" t="str">
        <f t="shared" si="69"/>
        <v>直近の取引【2回目】</v>
      </c>
      <c r="AD254" s="153" t="str">
        <f t="shared" si="70"/>
        <v>20</v>
      </c>
      <c r="AE254" s="153">
        <f t="shared" si="71"/>
        <v>0</v>
      </c>
      <c r="AF254" s="222">
        <f>K254</f>
        <v>0</v>
      </c>
      <c r="AG254" s="222">
        <f>N254</f>
        <v>0</v>
      </c>
    </row>
    <row r="255" spans="1:33" ht="3" customHeight="1" x14ac:dyDescent="0.4">
      <c r="C255" s="45"/>
      <c r="E255" s="78"/>
      <c r="F255" s="78"/>
      <c r="G255" s="78"/>
      <c r="H255" s="78"/>
      <c r="I255" s="78"/>
      <c r="J255" s="58"/>
      <c r="K255" s="73"/>
      <c r="L255" s="73"/>
      <c r="M255" s="59"/>
      <c r="N255" s="73"/>
      <c r="O255" s="73"/>
      <c r="P255" s="35"/>
      <c r="Q255" s="18"/>
      <c r="U255" s="153" t="str">
        <f t="shared" si="66"/>
        <v/>
      </c>
      <c r="V255" s="153">
        <f t="shared" si="67"/>
        <v>0</v>
      </c>
      <c r="W255" s="247"/>
      <c r="X255" s="153" t="str">
        <f t="shared" si="68"/>
        <v>マルチ</v>
      </c>
      <c r="Y255" s="153" t="b">
        <f t="shared" si="63"/>
        <v>0</v>
      </c>
      <c r="Z255" s="153">
        <f t="shared" si="64"/>
        <v>0</v>
      </c>
      <c r="AA255" s="153" t="str">
        <f t="shared" si="65"/>
        <v>Q20</v>
      </c>
      <c r="AB255" s="153" t="str">
        <f t="shared" si="62"/>
        <v>クレジットの振替手続き（有償・無償）を行ったことがある方にお聞きします。いくらで何トン程度の取引をしましたか</v>
      </c>
      <c r="AC255" s="153" t="str">
        <f t="shared" si="69"/>
        <v/>
      </c>
      <c r="AD255" s="153" t="str">
        <f t="shared" si="70"/>
        <v>20</v>
      </c>
      <c r="AE255" s="153">
        <f t="shared" si="71"/>
        <v>0</v>
      </c>
      <c r="AF255" s="220"/>
      <c r="AG255" s="220"/>
    </row>
    <row r="256" spans="1:33" ht="18" customHeight="1" x14ac:dyDescent="0.4">
      <c r="A256" s="11" t="b">
        <v>0</v>
      </c>
      <c r="C256" s="45"/>
      <c r="E256" s="261" t="s">
        <v>71</v>
      </c>
      <c r="F256" s="261"/>
      <c r="G256" s="261"/>
      <c r="H256" s="261"/>
      <c r="I256" s="261"/>
      <c r="J256" s="18"/>
      <c r="K256" s="301"/>
      <c r="L256" s="302"/>
      <c r="M256" s="59"/>
      <c r="N256" s="301"/>
      <c r="O256" s="302"/>
      <c r="P256" s="35"/>
      <c r="Q256" s="18"/>
      <c r="U256" s="153" t="b">
        <f t="shared" si="66"/>
        <v>0</v>
      </c>
      <c r="V256" s="153" t="str">
        <f t="shared" si="67"/>
        <v>3. 直近の取引【3回目】</v>
      </c>
      <c r="W256" s="247"/>
      <c r="X256" s="153" t="str">
        <f t="shared" si="68"/>
        <v>マルチ</v>
      </c>
      <c r="Y256" s="153" t="b">
        <f t="shared" si="63"/>
        <v>0</v>
      </c>
      <c r="Z256" s="153">
        <f t="shared" si="64"/>
        <v>3</v>
      </c>
      <c r="AA256" s="153" t="str">
        <f t="shared" si="65"/>
        <v>Q20</v>
      </c>
      <c r="AB256" s="153" t="str">
        <f t="shared" si="62"/>
        <v>クレジットの振替手続き（有償・無償）を行ったことがある方にお聞きします。いくらで何トン程度の取引をしましたか</v>
      </c>
      <c r="AC256" s="153" t="str">
        <f t="shared" si="69"/>
        <v>直近の取引【3回目】</v>
      </c>
      <c r="AD256" s="153" t="str">
        <f t="shared" si="70"/>
        <v>20</v>
      </c>
      <c r="AE256" s="153">
        <f t="shared" si="71"/>
        <v>0</v>
      </c>
      <c r="AF256" s="222">
        <f>K256</f>
        <v>0</v>
      </c>
      <c r="AG256" s="222">
        <f>N256</f>
        <v>0</v>
      </c>
    </row>
    <row r="257" spans="1:33" ht="3" customHeight="1" x14ac:dyDescent="0.4">
      <c r="C257" s="37"/>
      <c r="D257" s="38"/>
      <c r="E257" s="60"/>
      <c r="F257" s="60"/>
      <c r="G257" s="60"/>
      <c r="H257" s="60"/>
      <c r="I257" s="60"/>
      <c r="J257" s="61"/>
      <c r="K257" s="61"/>
      <c r="L257" s="61"/>
      <c r="M257" s="62"/>
      <c r="N257" s="60"/>
      <c r="O257" s="60"/>
      <c r="P257" s="39"/>
      <c r="Q257" s="18"/>
      <c r="U257" s="153" t="str">
        <f t="shared" si="66"/>
        <v/>
      </c>
      <c r="V257" s="153">
        <f t="shared" si="67"/>
        <v>0</v>
      </c>
      <c r="W257" s="247"/>
      <c r="X257" s="153" t="str">
        <f t="shared" si="68"/>
        <v>マルチ</v>
      </c>
      <c r="Y257" s="153" t="b">
        <f t="shared" si="63"/>
        <v>0</v>
      </c>
      <c r="Z257" s="153">
        <f t="shared" si="64"/>
        <v>0</v>
      </c>
      <c r="AA257" s="153" t="str">
        <f t="shared" si="65"/>
        <v>Q20</v>
      </c>
      <c r="AB257" s="153" t="str">
        <f t="shared" si="62"/>
        <v>クレジットの振替手続き（有償・無償）を行ったことがある方にお聞きします。いくらで何トン程度の取引をしましたか</v>
      </c>
      <c r="AC257" s="153" t="str">
        <f t="shared" si="69"/>
        <v/>
      </c>
      <c r="AD257" s="153" t="str">
        <f t="shared" si="70"/>
        <v>20</v>
      </c>
      <c r="AE257" s="153">
        <f t="shared" si="71"/>
        <v>0</v>
      </c>
      <c r="AF257" s="220"/>
      <c r="AG257" s="220"/>
    </row>
    <row r="258" spans="1:33" x14ac:dyDescent="0.4">
      <c r="U258" s="153" t="str">
        <f t="shared" si="66"/>
        <v/>
      </c>
      <c r="V258" s="153">
        <f t="shared" si="67"/>
        <v>0</v>
      </c>
      <c r="W258" s="247"/>
      <c r="X258" s="153" t="str">
        <f t="shared" si="68"/>
        <v>マルチ</v>
      </c>
      <c r="Y258" s="153" t="b">
        <f t="shared" si="63"/>
        <v>0</v>
      </c>
      <c r="Z258" s="153">
        <f t="shared" si="64"/>
        <v>0</v>
      </c>
      <c r="AA258" s="153" t="str">
        <f t="shared" si="65"/>
        <v>Q20</v>
      </c>
      <c r="AB258" s="153" t="str">
        <f t="shared" si="62"/>
        <v>クレジットの振替手続き（有償・無償）を行ったことがある方にお聞きします。いくらで何トン程度の取引をしましたか</v>
      </c>
      <c r="AC258" s="153" t="str">
        <f t="shared" si="69"/>
        <v/>
      </c>
      <c r="AD258" s="153" t="str">
        <f t="shared" si="70"/>
        <v>20</v>
      </c>
      <c r="AE258" s="153">
        <f t="shared" si="71"/>
        <v>0</v>
      </c>
      <c r="AF258" s="220"/>
      <c r="AG258" s="220"/>
    </row>
    <row r="259" spans="1:33" x14ac:dyDescent="0.4">
      <c r="C259" s="26" t="s">
        <v>78</v>
      </c>
      <c r="D259" s="27"/>
      <c r="E259" s="28" t="s">
        <v>185</v>
      </c>
      <c r="F259" s="28"/>
      <c r="G259" s="28"/>
      <c r="H259" s="28"/>
      <c r="I259" s="28"/>
      <c r="J259" s="28"/>
      <c r="K259" s="28"/>
      <c r="L259" s="28"/>
      <c r="M259" s="28"/>
      <c r="N259" s="81"/>
      <c r="O259" s="28"/>
      <c r="S259" s="220" t="str">
        <f>C259</f>
        <v>Q21</v>
      </c>
      <c r="T259" s="220" t="str">
        <f>S259</f>
        <v>Q21</v>
      </c>
      <c r="U259" s="153" t="str">
        <f t="shared" si="66"/>
        <v/>
      </c>
      <c r="V259" s="153" t="str">
        <f t="shared" si="67"/>
        <v/>
      </c>
      <c r="W259" s="247"/>
      <c r="X259" s="153" t="str">
        <f t="shared" si="68"/>
        <v>マルチ</v>
      </c>
      <c r="Y259" s="153" t="b">
        <f t="shared" si="63"/>
        <v>0</v>
      </c>
      <c r="Z259" s="153" t="str">
        <f t="shared" si="64"/>
        <v/>
      </c>
      <c r="AA259" s="153" t="str">
        <f t="shared" si="65"/>
        <v>Q21</v>
      </c>
      <c r="AB259" s="153" t="str">
        <f t="shared" si="62"/>
        <v>排出量取引を実施する際の障害（当てはまるものすべて選択してください。）　</v>
      </c>
      <c r="AC259" s="153" t="str">
        <f t="shared" si="69"/>
        <v/>
      </c>
      <c r="AD259" s="153" t="str">
        <f t="shared" si="70"/>
        <v>21</v>
      </c>
      <c r="AE259" s="153">
        <f t="shared" si="71"/>
        <v>0</v>
      </c>
      <c r="AF259" s="220"/>
      <c r="AG259" s="220"/>
    </row>
    <row r="260" spans="1:33" ht="5.0999999999999996" customHeight="1" x14ac:dyDescent="0.4">
      <c r="U260" s="153" t="str">
        <f t="shared" si="66"/>
        <v/>
      </c>
      <c r="V260" s="153">
        <f t="shared" si="67"/>
        <v>0</v>
      </c>
      <c r="W260" s="247"/>
      <c r="X260" s="153" t="str">
        <f t="shared" si="68"/>
        <v>マルチ</v>
      </c>
      <c r="Y260" s="153" t="b">
        <f t="shared" si="63"/>
        <v>0</v>
      </c>
      <c r="Z260" s="153">
        <f t="shared" si="64"/>
        <v>0</v>
      </c>
      <c r="AA260" s="153" t="str">
        <f t="shared" si="65"/>
        <v>Q21</v>
      </c>
      <c r="AB260" s="153" t="str">
        <f t="shared" si="62"/>
        <v>排出量取引を実施する際の障害（当てはまるものすべて選択してください。）　</v>
      </c>
      <c r="AC260" s="153" t="str">
        <f t="shared" si="69"/>
        <v/>
      </c>
      <c r="AD260" s="153" t="str">
        <f t="shared" si="70"/>
        <v>21</v>
      </c>
      <c r="AE260" s="153">
        <f t="shared" si="71"/>
        <v>0</v>
      </c>
      <c r="AF260" s="220"/>
      <c r="AG260" s="220"/>
    </row>
    <row r="261" spans="1:33" ht="4.5" customHeight="1" x14ac:dyDescent="0.4">
      <c r="C261" s="29"/>
      <c r="D261" s="30"/>
      <c r="E261" s="30"/>
      <c r="F261" s="30"/>
      <c r="G261" s="30"/>
      <c r="H261" s="30"/>
      <c r="I261" s="30"/>
      <c r="J261" s="30"/>
      <c r="K261" s="30"/>
      <c r="L261" s="30"/>
      <c r="M261" s="30"/>
      <c r="N261" s="31"/>
      <c r="O261" s="30"/>
      <c r="P261" s="32"/>
      <c r="Q261" s="18"/>
      <c r="U261" s="153" t="str">
        <f t="shared" si="66"/>
        <v/>
      </c>
      <c r="V261" s="153">
        <f t="shared" si="67"/>
        <v>0</v>
      </c>
      <c r="W261" s="247"/>
      <c r="X261" s="153" t="str">
        <f t="shared" si="68"/>
        <v>マルチ</v>
      </c>
      <c r="Y261" s="153" t="b">
        <f t="shared" si="63"/>
        <v>0</v>
      </c>
      <c r="Z261" s="153">
        <f t="shared" si="64"/>
        <v>0</v>
      </c>
      <c r="AA261" s="153" t="str">
        <f t="shared" si="65"/>
        <v>Q21</v>
      </c>
      <c r="AB261" s="153" t="str">
        <f t="shared" si="62"/>
        <v>排出量取引を実施する際の障害（当てはまるものすべて選択してください。）　</v>
      </c>
      <c r="AC261" s="153" t="str">
        <f t="shared" si="69"/>
        <v/>
      </c>
      <c r="AD261" s="153" t="str">
        <f t="shared" si="70"/>
        <v>21</v>
      </c>
      <c r="AE261" s="153">
        <f t="shared" si="71"/>
        <v>0</v>
      </c>
      <c r="AF261" s="220"/>
      <c r="AG261" s="220"/>
    </row>
    <row r="262" spans="1:33" ht="18" customHeight="1" x14ac:dyDescent="0.4">
      <c r="A262" s="11" t="b">
        <v>0</v>
      </c>
      <c r="C262" s="45"/>
      <c r="E262" s="261" t="s">
        <v>73</v>
      </c>
      <c r="F262" s="261"/>
      <c r="G262" s="261"/>
      <c r="H262" s="261"/>
      <c r="I262" s="261"/>
      <c r="J262" s="261"/>
      <c r="K262" s="261"/>
      <c r="L262" s="261"/>
      <c r="M262" s="261"/>
      <c r="N262" s="261"/>
      <c r="O262" s="261"/>
      <c r="P262" s="35"/>
      <c r="Q262" s="18"/>
      <c r="U262" s="153" t="b">
        <f t="shared" si="66"/>
        <v>0</v>
      </c>
      <c r="V262" s="153" t="str">
        <f t="shared" si="67"/>
        <v>1. 取引相手の探し方が分からない</v>
      </c>
      <c r="W262" s="247"/>
      <c r="X262" s="153" t="str">
        <f t="shared" si="68"/>
        <v>マルチ</v>
      </c>
      <c r="Y262" s="153" t="b">
        <f t="shared" si="63"/>
        <v>0</v>
      </c>
      <c r="Z262" s="153">
        <f t="shared" si="64"/>
        <v>1</v>
      </c>
      <c r="AA262" s="153" t="str">
        <f t="shared" si="65"/>
        <v>Q21</v>
      </c>
      <c r="AB262" s="153" t="str">
        <f t="shared" si="62"/>
        <v>排出量取引を実施する際の障害（当てはまるものすべて選択してください。）　</v>
      </c>
      <c r="AC262" s="153" t="str">
        <f t="shared" si="69"/>
        <v>取引相手の探し方が分からない</v>
      </c>
      <c r="AD262" s="153" t="str">
        <f t="shared" si="70"/>
        <v>21</v>
      </c>
      <c r="AE262" s="153">
        <f t="shared" si="71"/>
        <v>0</v>
      </c>
      <c r="AF262" s="220"/>
      <c r="AG262" s="220"/>
    </row>
    <row r="263" spans="1:33" ht="18" customHeight="1" x14ac:dyDescent="0.4">
      <c r="A263" s="11" t="b">
        <v>0</v>
      </c>
      <c r="C263" s="45"/>
      <c r="E263" s="261" t="s">
        <v>74</v>
      </c>
      <c r="F263" s="261"/>
      <c r="G263" s="261"/>
      <c r="H263" s="261"/>
      <c r="I263" s="261"/>
      <c r="J263" s="261"/>
      <c r="K263" s="261"/>
      <c r="L263" s="261"/>
      <c r="M263" s="261"/>
      <c r="N263" s="261"/>
      <c r="O263" s="261"/>
      <c r="P263" s="35"/>
      <c r="Q263" s="18"/>
      <c r="U263" s="153" t="b">
        <f t="shared" si="66"/>
        <v>0</v>
      </c>
      <c r="V263" s="153" t="str">
        <f t="shared" si="67"/>
        <v>2. 探してはいるが、取引相手が見つからない</v>
      </c>
      <c r="W263" s="247"/>
      <c r="X263" s="153" t="str">
        <f t="shared" si="68"/>
        <v>マルチ</v>
      </c>
      <c r="Y263" s="153" t="b">
        <f t="shared" si="63"/>
        <v>0</v>
      </c>
      <c r="Z263" s="153">
        <f t="shared" si="64"/>
        <v>2</v>
      </c>
      <c r="AA263" s="153" t="str">
        <f t="shared" si="65"/>
        <v>Q21</v>
      </c>
      <c r="AB263" s="153" t="str">
        <f t="shared" si="62"/>
        <v>排出量取引を実施する際の障害（当てはまるものすべて選択してください。）　</v>
      </c>
      <c r="AC263" s="153" t="str">
        <f t="shared" si="69"/>
        <v>探してはいるが、取引相手が見つからない</v>
      </c>
      <c r="AD263" s="153" t="str">
        <f t="shared" si="70"/>
        <v>21</v>
      </c>
      <c r="AE263" s="153">
        <f t="shared" si="71"/>
        <v>0</v>
      </c>
      <c r="AF263" s="220"/>
      <c r="AG263" s="220"/>
    </row>
    <row r="264" spans="1:33" ht="18" customHeight="1" x14ac:dyDescent="0.4">
      <c r="A264" s="11" t="b">
        <v>0</v>
      </c>
      <c r="C264" s="45"/>
      <c r="E264" s="261" t="s">
        <v>75</v>
      </c>
      <c r="F264" s="261"/>
      <c r="G264" s="261"/>
      <c r="H264" s="261"/>
      <c r="I264" s="261"/>
      <c r="J264" s="261"/>
      <c r="K264" s="261"/>
      <c r="L264" s="261"/>
      <c r="M264" s="261"/>
      <c r="N264" s="261"/>
      <c r="O264" s="261"/>
      <c r="P264" s="35"/>
      <c r="Q264" s="18"/>
      <c r="U264" s="153" t="b">
        <f t="shared" si="66"/>
        <v>0</v>
      </c>
      <c r="V264" s="153" t="str">
        <f t="shared" si="67"/>
        <v>3. 適正な取引価格が分からない</v>
      </c>
      <c r="W264" s="247"/>
      <c r="X264" s="153" t="str">
        <f t="shared" si="68"/>
        <v>マルチ</v>
      </c>
      <c r="Y264" s="153" t="b">
        <f t="shared" si="63"/>
        <v>0</v>
      </c>
      <c r="Z264" s="153">
        <f t="shared" si="64"/>
        <v>3</v>
      </c>
      <c r="AA264" s="153" t="str">
        <f t="shared" si="65"/>
        <v>Q21</v>
      </c>
      <c r="AB264" s="153" t="str">
        <f t="shared" si="62"/>
        <v>排出量取引を実施する際の障害（当てはまるものすべて選択してください。）　</v>
      </c>
      <c r="AC264" s="153" t="str">
        <f t="shared" si="69"/>
        <v>適正な取引価格が分からない</v>
      </c>
      <c r="AD264" s="153" t="str">
        <f t="shared" si="70"/>
        <v>21</v>
      </c>
      <c r="AE264" s="153">
        <f t="shared" si="71"/>
        <v>0</v>
      </c>
      <c r="AF264" s="220"/>
      <c r="AG264" s="220"/>
    </row>
    <row r="265" spans="1:33" ht="18" customHeight="1" x14ac:dyDescent="0.4">
      <c r="A265" s="11" t="b">
        <v>0</v>
      </c>
      <c r="C265" s="45"/>
      <c r="E265" s="261" t="s">
        <v>76</v>
      </c>
      <c r="F265" s="261"/>
      <c r="G265" s="261"/>
      <c r="H265" s="261"/>
      <c r="I265" s="261"/>
      <c r="J265" s="261"/>
      <c r="K265" s="261"/>
      <c r="L265" s="261"/>
      <c r="M265" s="261"/>
      <c r="N265" s="261"/>
      <c r="O265" s="261"/>
      <c r="P265" s="35"/>
      <c r="Q265" s="18"/>
      <c r="U265" s="153" t="b">
        <f t="shared" si="66"/>
        <v>0</v>
      </c>
      <c r="V265" s="153" t="str">
        <f t="shared" si="67"/>
        <v>4. 契約書の作成や社内決裁等の手続の負担が大きい</v>
      </c>
      <c r="W265" s="247"/>
      <c r="X265" s="153" t="str">
        <f t="shared" si="68"/>
        <v>マルチ</v>
      </c>
      <c r="Y265" s="153" t="b">
        <f t="shared" si="63"/>
        <v>0</v>
      </c>
      <c r="Z265" s="153">
        <f t="shared" si="64"/>
        <v>4</v>
      </c>
      <c r="AA265" s="153" t="str">
        <f t="shared" si="65"/>
        <v>Q21</v>
      </c>
      <c r="AB265" s="153" t="str">
        <f t="shared" si="62"/>
        <v>排出量取引を実施する際の障害（当てはまるものすべて選択してください。）　</v>
      </c>
      <c r="AC265" s="153" t="str">
        <f t="shared" si="69"/>
        <v>契約書の作成や社内決裁等の手続の負担が大きい</v>
      </c>
      <c r="AD265" s="153" t="str">
        <f t="shared" si="70"/>
        <v>21</v>
      </c>
      <c r="AE265" s="153">
        <f t="shared" si="71"/>
        <v>0</v>
      </c>
      <c r="AF265" s="220"/>
      <c r="AG265" s="220"/>
    </row>
    <row r="266" spans="1:33" ht="18" customHeight="1" x14ac:dyDescent="0.4">
      <c r="A266" s="11" t="b">
        <v>0</v>
      </c>
      <c r="C266" s="45"/>
      <c r="E266" s="261" t="s">
        <v>526</v>
      </c>
      <c r="F266" s="261"/>
      <c r="G266" s="261"/>
      <c r="H266" s="261"/>
      <c r="I266" s="261"/>
      <c r="J266" s="261"/>
      <c r="K266" s="261"/>
      <c r="L266" s="261"/>
      <c r="M266" s="261"/>
      <c r="N266" s="261"/>
      <c r="O266" s="261"/>
      <c r="P266" s="35"/>
      <c r="Q266" s="18"/>
      <c r="U266" s="153" t="b">
        <f t="shared" si="66"/>
        <v>0</v>
      </c>
      <c r="V266" s="153" t="str">
        <f t="shared" si="67"/>
        <v>5. 会計・税務の処理方法が分からない</v>
      </c>
      <c r="W266" s="247"/>
      <c r="X266" s="153" t="str">
        <f t="shared" si="68"/>
        <v>マルチ</v>
      </c>
      <c r="Y266" s="153" t="b">
        <f t="shared" si="63"/>
        <v>0</v>
      </c>
      <c r="Z266" s="153">
        <f t="shared" si="64"/>
        <v>5</v>
      </c>
      <c r="AA266" s="153" t="str">
        <f t="shared" si="65"/>
        <v>Q21</v>
      </c>
      <c r="AB266" s="153" t="str">
        <f t="shared" si="62"/>
        <v>排出量取引を実施する際の障害（当てはまるものすべて選択してください。）　</v>
      </c>
      <c r="AC266" s="153" t="str">
        <f t="shared" si="69"/>
        <v>会計・税務の処理方法が分からない</v>
      </c>
      <c r="AD266" s="153" t="str">
        <f t="shared" si="70"/>
        <v>21</v>
      </c>
      <c r="AE266" s="153">
        <f t="shared" si="71"/>
        <v>0</v>
      </c>
      <c r="AF266" s="220"/>
      <c r="AG266" s="220"/>
    </row>
    <row r="267" spans="1:33" ht="18" customHeight="1" x14ac:dyDescent="0.4">
      <c r="A267" s="11" t="b">
        <v>0</v>
      </c>
      <c r="C267" s="45"/>
      <c r="E267" s="261" t="s">
        <v>77</v>
      </c>
      <c r="F267" s="261"/>
      <c r="G267" s="261"/>
      <c r="H267" s="261"/>
      <c r="I267" s="261"/>
      <c r="J267" s="261"/>
      <c r="K267" s="261"/>
      <c r="L267" s="261"/>
      <c r="M267" s="261"/>
      <c r="N267" s="261"/>
      <c r="O267" s="261"/>
      <c r="P267" s="35"/>
      <c r="Q267" s="18"/>
      <c r="U267" s="153" t="b">
        <f>IF(A267="","",A267)</f>
        <v>0</v>
      </c>
      <c r="V267" s="153" t="str">
        <f>IF(S267="",E267,"")</f>
        <v>6. 特に障害はない</v>
      </c>
      <c r="W267" s="247"/>
      <c r="X267" s="153" t="str">
        <f>IF(IF(U267="","",IF(OR(U267=TRUE,U267=FALSE),"マルチ","シングル"))="",X266,IF(U267="","",IF(OR(U267=TRUE,U267=FALSE),"マルチ","シングル")))</f>
        <v>マルチ</v>
      </c>
      <c r="Y267" s="153" t="b">
        <f t="shared" si="63"/>
        <v>0</v>
      </c>
      <c r="Z267" s="153">
        <f t="shared" si="64"/>
        <v>6</v>
      </c>
      <c r="AA267" s="153" t="str">
        <f t="shared" si="65"/>
        <v>Q21</v>
      </c>
      <c r="AB267" s="153" t="str">
        <f t="shared" si="62"/>
        <v>排出量取引を実施する際の障害（当てはまるものすべて選択してください。）　</v>
      </c>
      <c r="AC267" s="153" t="str">
        <f>IF(OR(V267=0,V267=""),"",RIGHT(V267,LEN(V267)-3))</f>
        <v>特に障害はない</v>
      </c>
      <c r="AD267" s="153" t="str">
        <f>RIGHT(AA267,(LEN(AA267)-FIND("Q",AA267,1)))</f>
        <v>21</v>
      </c>
      <c r="AE267" s="153">
        <f>IF(Y267=TRUE,1,IF(AND(X267="シングル",Y267=Z267),1,0))</f>
        <v>0</v>
      </c>
      <c r="AF267" s="220"/>
      <c r="AG267" s="220"/>
    </row>
    <row r="268" spans="1:33" ht="18" customHeight="1" x14ac:dyDescent="0.4">
      <c r="C268" s="45"/>
      <c r="E268" s="261" t="s">
        <v>527</v>
      </c>
      <c r="F268" s="261"/>
      <c r="G268" s="261"/>
      <c r="H268" s="261"/>
      <c r="I268" s="261"/>
      <c r="J268" s="261"/>
      <c r="K268" s="261"/>
      <c r="L268" s="261"/>
      <c r="M268" s="261"/>
      <c r="N268" s="261"/>
      <c r="O268" s="261"/>
      <c r="P268" s="35"/>
      <c r="Q268" s="18"/>
      <c r="U268" s="153" t="str">
        <f>IF(A268="","",A268)</f>
        <v/>
      </c>
      <c r="V268" s="153" t="str">
        <f>IF(S268="",E268,"")</f>
        <v>7. 排出量取引を行ったことがないため、分からない</v>
      </c>
      <c r="W268" s="247"/>
      <c r="X268" s="153" t="str">
        <f>IF(IF(U268="","",IF(OR(U268=TRUE,U268=FALSE),"マルチ","シングル"))="",X267,IF(U268="","",IF(OR(U268=TRUE,U268=FALSE),"マルチ","シングル")))</f>
        <v>マルチ</v>
      </c>
      <c r="Y268" s="153" t="b">
        <f t="shared" si="63"/>
        <v>0</v>
      </c>
      <c r="Z268" s="153">
        <f t="shared" si="64"/>
        <v>7</v>
      </c>
      <c r="AA268" s="153" t="str">
        <f t="shared" si="65"/>
        <v>Q21</v>
      </c>
      <c r="AB268" s="153" t="str">
        <f t="shared" si="62"/>
        <v>排出量取引を実施する際の障害（当てはまるものすべて選択してください。）　</v>
      </c>
      <c r="AC268" s="153" t="str">
        <f>IF(OR(V268=0,V268=""),"",RIGHT(V268,LEN(V268)-3))</f>
        <v>排出量取引を行ったことがないため、分からない</v>
      </c>
      <c r="AD268" s="153" t="str">
        <f>RIGHT(AA268,(LEN(AA268)-FIND("Q",AA268,1)))</f>
        <v>21</v>
      </c>
      <c r="AE268" s="153">
        <f>IF(Y268=TRUE,1,IF(AND(X268="シングル",Y268=Z268),1,0))</f>
        <v>0</v>
      </c>
      <c r="AF268" s="220"/>
      <c r="AG268" s="220"/>
    </row>
    <row r="269" spans="1:33" ht="39.950000000000003" customHeight="1" x14ac:dyDescent="0.4">
      <c r="A269" s="11" t="b">
        <v>0</v>
      </c>
      <c r="C269" s="45"/>
      <c r="E269" s="46" t="s">
        <v>59</v>
      </c>
      <c r="F269" s="275"/>
      <c r="G269" s="276"/>
      <c r="H269" s="276"/>
      <c r="I269" s="276"/>
      <c r="J269" s="276"/>
      <c r="K269" s="276"/>
      <c r="L269" s="276"/>
      <c r="M269" s="276"/>
      <c r="N269" s="276"/>
      <c r="O269" s="277"/>
      <c r="P269" s="35"/>
      <c r="Q269" s="18"/>
      <c r="U269" s="153" t="b">
        <f t="shared" si="66"/>
        <v>0</v>
      </c>
      <c r="V269" s="153" t="str">
        <f t="shared" si="67"/>
        <v>8. その他</v>
      </c>
      <c r="W269" s="247"/>
      <c r="X269" s="153" t="str">
        <f>IF(IF(U269="","",IF(OR(U269=TRUE,U269=FALSE),"マルチ","シングル"))="",X267,IF(U269="","",IF(OR(U269=TRUE,U269=FALSE),"マルチ","シングル")))</f>
        <v>マルチ</v>
      </c>
      <c r="Y269" s="153" t="b">
        <f t="shared" si="63"/>
        <v>0</v>
      </c>
      <c r="Z269" s="153">
        <f t="shared" si="64"/>
        <v>8</v>
      </c>
      <c r="AA269" s="153" t="str">
        <f t="shared" si="65"/>
        <v>Q21</v>
      </c>
      <c r="AB269" s="153" t="str">
        <f t="shared" si="62"/>
        <v>排出量取引を実施する際の障害（当てはまるものすべて選択してください。）　</v>
      </c>
      <c r="AC269" s="153" t="str">
        <f t="shared" si="69"/>
        <v>その他</v>
      </c>
      <c r="AD269" s="153" t="str">
        <f t="shared" si="70"/>
        <v>21</v>
      </c>
      <c r="AE269" s="153">
        <f t="shared" si="71"/>
        <v>0</v>
      </c>
      <c r="AF269" s="222">
        <f>F269</f>
        <v>0</v>
      </c>
      <c r="AG269" s="220"/>
    </row>
    <row r="270" spans="1:33" ht="5.0999999999999996" customHeight="1" x14ac:dyDescent="0.4">
      <c r="C270" s="37"/>
      <c r="D270" s="38"/>
      <c r="E270" s="38"/>
      <c r="F270" s="38"/>
      <c r="G270" s="38"/>
      <c r="H270" s="38"/>
      <c r="I270" s="38"/>
      <c r="J270" s="38"/>
      <c r="K270" s="38"/>
      <c r="L270" s="38"/>
      <c r="M270" s="38"/>
      <c r="N270" s="80"/>
      <c r="O270" s="38"/>
      <c r="P270" s="39"/>
      <c r="Q270" s="18"/>
      <c r="U270" s="153" t="str">
        <f t="shared" si="66"/>
        <v/>
      </c>
      <c r="V270" s="153">
        <f t="shared" si="67"/>
        <v>0</v>
      </c>
      <c r="W270" s="247"/>
      <c r="X270" s="153" t="str">
        <f t="shared" si="68"/>
        <v>マルチ</v>
      </c>
      <c r="Y270" s="153" t="b">
        <f t="shared" si="63"/>
        <v>0</v>
      </c>
      <c r="Z270" s="153">
        <f t="shared" si="64"/>
        <v>0</v>
      </c>
      <c r="AA270" s="153" t="str">
        <f t="shared" si="65"/>
        <v>Q21</v>
      </c>
      <c r="AB270" s="153" t="str">
        <f t="shared" si="62"/>
        <v>排出量取引を実施する際の障害（当てはまるものすべて選択してください。）　</v>
      </c>
      <c r="AC270" s="153" t="str">
        <f t="shared" si="69"/>
        <v/>
      </c>
      <c r="AD270" s="153" t="str">
        <f t="shared" si="70"/>
        <v>21</v>
      </c>
      <c r="AE270" s="153">
        <f t="shared" si="71"/>
        <v>0</v>
      </c>
      <c r="AF270" s="220"/>
      <c r="AG270" s="220"/>
    </row>
    <row r="271" spans="1:33" x14ac:dyDescent="0.4">
      <c r="U271" s="153" t="str">
        <f t="shared" si="66"/>
        <v/>
      </c>
      <c r="V271" s="153">
        <f t="shared" si="67"/>
        <v>0</v>
      </c>
      <c r="W271" s="247"/>
      <c r="X271" s="153" t="str">
        <f t="shared" si="68"/>
        <v>マルチ</v>
      </c>
      <c r="Y271" s="153" t="b">
        <f t="shared" si="63"/>
        <v>0</v>
      </c>
      <c r="Z271" s="153">
        <f t="shared" si="64"/>
        <v>0</v>
      </c>
      <c r="AA271" s="153" t="str">
        <f t="shared" si="65"/>
        <v>Q21</v>
      </c>
      <c r="AB271" s="153" t="str">
        <f t="shared" si="62"/>
        <v>排出量取引を実施する際の障害（当てはまるものすべて選択してください。）　</v>
      </c>
      <c r="AC271" s="153" t="str">
        <f t="shared" si="69"/>
        <v/>
      </c>
      <c r="AD271" s="153" t="str">
        <f t="shared" si="70"/>
        <v>21</v>
      </c>
      <c r="AE271" s="153">
        <f t="shared" si="71"/>
        <v>0</v>
      </c>
      <c r="AF271" s="220"/>
      <c r="AG271" s="220"/>
    </row>
    <row r="272" spans="1:33" x14ac:dyDescent="0.4">
      <c r="C272" s="26" t="s">
        <v>95</v>
      </c>
      <c r="D272" s="27"/>
      <c r="E272" s="28" t="s">
        <v>186</v>
      </c>
      <c r="F272" s="28"/>
      <c r="G272" s="28"/>
      <c r="H272" s="28"/>
      <c r="I272" s="28"/>
      <c r="J272" s="28"/>
      <c r="K272" s="28"/>
      <c r="L272" s="28"/>
      <c r="M272" s="28"/>
      <c r="N272" s="81"/>
      <c r="O272" s="28"/>
      <c r="S272" s="220" t="str">
        <f>C272</f>
        <v>Q22</v>
      </c>
      <c r="T272" s="220" t="str">
        <f>S272</f>
        <v>Q22</v>
      </c>
      <c r="U272" s="153" t="str">
        <f t="shared" si="66"/>
        <v/>
      </c>
      <c r="V272" s="153" t="str">
        <f t="shared" si="67"/>
        <v/>
      </c>
      <c r="W272" s="247"/>
      <c r="X272" s="153" t="str">
        <f t="shared" si="68"/>
        <v>マルチ</v>
      </c>
      <c r="Y272" s="153" t="b">
        <f t="shared" si="63"/>
        <v>0</v>
      </c>
      <c r="Z272" s="153" t="str">
        <f t="shared" si="64"/>
        <v/>
      </c>
      <c r="AA272" s="153" t="str">
        <f t="shared" si="65"/>
        <v>Q22</v>
      </c>
      <c r="AB272" s="153" t="str">
        <f t="shared" si="62"/>
        <v>排出量取引の取引相手を見つけるために、東京都にどのような取組を期待しますか（当てはまるものすべて選択してください。）　</v>
      </c>
      <c r="AC272" s="153" t="str">
        <f t="shared" si="69"/>
        <v/>
      </c>
      <c r="AD272" s="153" t="str">
        <f t="shared" si="70"/>
        <v>22</v>
      </c>
      <c r="AE272" s="153">
        <f t="shared" si="71"/>
        <v>0</v>
      </c>
      <c r="AF272" s="220"/>
      <c r="AG272" s="220"/>
    </row>
    <row r="273" spans="1:36" ht="5.0999999999999996" customHeight="1" x14ac:dyDescent="0.4">
      <c r="U273" s="153" t="str">
        <f t="shared" si="66"/>
        <v/>
      </c>
      <c r="V273" s="153">
        <f t="shared" si="67"/>
        <v>0</v>
      </c>
      <c r="W273" s="247"/>
      <c r="X273" s="153" t="str">
        <f t="shared" si="68"/>
        <v>マルチ</v>
      </c>
      <c r="Y273" s="153" t="b">
        <f t="shared" si="63"/>
        <v>0</v>
      </c>
      <c r="Z273" s="153">
        <f t="shared" si="64"/>
        <v>0</v>
      </c>
      <c r="AA273" s="153" t="str">
        <f t="shared" si="65"/>
        <v>Q22</v>
      </c>
      <c r="AB273" s="153" t="str">
        <f t="shared" si="62"/>
        <v>排出量取引の取引相手を見つけるために、東京都にどのような取組を期待しますか（当てはまるものすべて選択してください。）　</v>
      </c>
      <c r="AC273" s="153" t="str">
        <f t="shared" si="69"/>
        <v/>
      </c>
      <c r="AD273" s="153" t="str">
        <f t="shared" si="70"/>
        <v>22</v>
      </c>
      <c r="AE273" s="153">
        <f t="shared" si="71"/>
        <v>0</v>
      </c>
      <c r="AF273" s="220"/>
      <c r="AG273" s="220"/>
    </row>
    <row r="274" spans="1:36" ht="4.5" customHeight="1" x14ac:dyDescent="0.4">
      <c r="C274" s="29"/>
      <c r="D274" s="30"/>
      <c r="E274" s="30"/>
      <c r="F274" s="30"/>
      <c r="G274" s="30"/>
      <c r="H274" s="30"/>
      <c r="I274" s="30"/>
      <c r="J274" s="30"/>
      <c r="K274" s="30"/>
      <c r="L274" s="30"/>
      <c r="M274" s="30"/>
      <c r="N274" s="31"/>
      <c r="O274" s="30"/>
      <c r="P274" s="32"/>
      <c r="Q274" s="18"/>
      <c r="U274" s="153" t="str">
        <f t="shared" si="66"/>
        <v/>
      </c>
      <c r="V274" s="153">
        <f t="shared" si="67"/>
        <v>0</v>
      </c>
      <c r="W274" s="247"/>
      <c r="X274" s="153" t="str">
        <f t="shared" si="68"/>
        <v>マルチ</v>
      </c>
      <c r="Y274" s="153" t="b">
        <f t="shared" si="63"/>
        <v>0</v>
      </c>
      <c r="Z274" s="153">
        <f t="shared" si="64"/>
        <v>0</v>
      </c>
      <c r="AA274" s="153" t="str">
        <f t="shared" si="65"/>
        <v>Q22</v>
      </c>
      <c r="AB274" s="153" t="str">
        <f t="shared" si="62"/>
        <v>排出量取引の取引相手を見つけるために、東京都にどのような取組を期待しますか（当てはまるものすべて選択してください。）　</v>
      </c>
      <c r="AC274" s="153" t="str">
        <f t="shared" si="69"/>
        <v/>
      </c>
      <c r="AD274" s="153" t="str">
        <f t="shared" si="70"/>
        <v>22</v>
      </c>
      <c r="AE274" s="153">
        <f t="shared" si="71"/>
        <v>0</v>
      </c>
      <c r="AF274" s="220"/>
      <c r="AG274" s="220"/>
    </row>
    <row r="275" spans="1:36" ht="18" customHeight="1" x14ac:dyDescent="0.4">
      <c r="A275" s="11" t="b">
        <v>0</v>
      </c>
      <c r="C275" s="45"/>
      <c r="E275" s="270" t="s">
        <v>747</v>
      </c>
      <c r="F275" s="270"/>
      <c r="G275" s="270"/>
      <c r="H275" s="270"/>
      <c r="I275" s="270"/>
      <c r="J275" s="270"/>
      <c r="K275" s="270"/>
      <c r="L275" s="270"/>
      <c r="M275" s="270"/>
      <c r="N275" s="270"/>
      <c r="O275" s="270"/>
      <c r="P275" s="35"/>
      <c r="Q275" s="18"/>
      <c r="U275" s="153" t="b">
        <f t="shared" si="66"/>
        <v>0</v>
      </c>
      <c r="V275" s="153" t="str">
        <f t="shared" si="67"/>
        <v>1. 見積受付登録事業者照会※1の登録者の増加を促してほしい</v>
      </c>
      <c r="W275" s="247"/>
      <c r="X275" s="153" t="str">
        <f t="shared" si="68"/>
        <v>マルチ</v>
      </c>
      <c r="Y275" s="153" t="b">
        <f t="shared" si="63"/>
        <v>0</v>
      </c>
      <c r="Z275" s="153">
        <f t="shared" si="64"/>
        <v>1</v>
      </c>
      <c r="AA275" s="153" t="str">
        <f t="shared" si="65"/>
        <v>Q22</v>
      </c>
      <c r="AB275" s="153" t="str">
        <f t="shared" si="62"/>
        <v>排出量取引の取引相手を見つけるために、東京都にどのような取組を期待しますか（当てはまるものすべて選択してください。）　</v>
      </c>
      <c r="AC275" s="153" t="str">
        <f t="shared" si="69"/>
        <v>見積受付登録事業者照会※1の登録者の増加を促してほしい</v>
      </c>
      <c r="AD275" s="153" t="str">
        <f t="shared" si="70"/>
        <v>22</v>
      </c>
      <c r="AE275" s="153">
        <f t="shared" si="71"/>
        <v>0</v>
      </c>
      <c r="AF275" s="220"/>
      <c r="AG275" s="220"/>
    </row>
    <row r="276" spans="1:36" ht="18" customHeight="1" x14ac:dyDescent="0.4">
      <c r="A276" s="11" t="b">
        <v>0</v>
      </c>
      <c r="C276" s="45"/>
      <c r="E276" s="261" t="s">
        <v>79</v>
      </c>
      <c r="F276" s="261"/>
      <c r="G276" s="261"/>
      <c r="H276" s="261"/>
      <c r="I276" s="261"/>
      <c r="J276" s="261"/>
      <c r="K276" s="261"/>
      <c r="L276" s="261"/>
      <c r="M276" s="261"/>
      <c r="N276" s="261"/>
      <c r="O276" s="261"/>
      <c r="P276" s="35"/>
      <c r="Q276" s="18"/>
      <c r="U276" s="153" t="b">
        <f t="shared" si="66"/>
        <v>0</v>
      </c>
      <c r="V276" s="153" t="str">
        <f t="shared" si="67"/>
        <v>2. 説明会やマッチングセミナーを対面/オンラインで開催してほしい</v>
      </c>
      <c r="W276" s="247"/>
      <c r="X276" s="153" t="str">
        <f t="shared" si="68"/>
        <v>マルチ</v>
      </c>
      <c r="Y276" s="153" t="b">
        <f t="shared" si="63"/>
        <v>0</v>
      </c>
      <c r="Z276" s="153">
        <f t="shared" si="64"/>
        <v>2</v>
      </c>
      <c r="AA276" s="153" t="str">
        <f t="shared" si="65"/>
        <v>Q22</v>
      </c>
      <c r="AB276" s="153" t="str">
        <f t="shared" si="62"/>
        <v>排出量取引の取引相手を見つけるために、東京都にどのような取組を期待しますか（当てはまるものすべて選択してください。）　</v>
      </c>
      <c r="AC276" s="153" t="str">
        <f t="shared" si="69"/>
        <v>説明会やマッチングセミナーを対面/オンラインで開催してほしい</v>
      </c>
      <c r="AD276" s="153" t="str">
        <f t="shared" si="70"/>
        <v>22</v>
      </c>
      <c r="AE276" s="153">
        <f t="shared" si="71"/>
        <v>0</v>
      </c>
      <c r="AF276" s="220"/>
      <c r="AG276" s="220"/>
    </row>
    <row r="277" spans="1:36" ht="18" customHeight="1" x14ac:dyDescent="0.4">
      <c r="A277" s="11" t="b">
        <v>0</v>
      </c>
      <c r="C277" s="45"/>
      <c r="E277" s="261" t="s">
        <v>80</v>
      </c>
      <c r="F277" s="261"/>
      <c r="G277" s="261"/>
      <c r="H277" s="261"/>
      <c r="I277" s="261"/>
      <c r="J277" s="261"/>
      <c r="K277" s="261"/>
      <c r="L277" s="261"/>
      <c r="M277" s="261"/>
      <c r="N277" s="261"/>
      <c r="O277" s="261"/>
      <c r="P277" s="35"/>
      <c r="Q277" s="18"/>
      <c r="U277" s="153" t="b">
        <f t="shared" si="66"/>
        <v>0</v>
      </c>
      <c r="V277" s="153" t="str">
        <f t="shared" si="67"/>
        <v>3. 説明会やマッチングセミナーにて、クレジットの購入・販売について、プレゼン（登壇）させてほしい</v>
      </c>
      <c r="W277" s="247"/>
      <c r="X277" s="153" t="str">
        <f t="shared" si="68"/>
        <v>マルチ</v>
      </c>
      <c r="Y277" s="153" t="b">
        <f t="shared" si="63"/>
        <v>0</v>
      </c>
      <c r="Z277" s="153">
        <f t="shared" si="64"/>
        <v>3</v>
      </c>
      <c r="AA277" s="153" t="str">
        <f t="shared" si="65"/>
        <v>Q22</v>
      </c>
      <c r="AB277" s="153" t="str">
        <f t="shared" si="62"/>
        <v>排出量取引の取引相手を見つけるために、東京都にどのような取組を期待しますか（当てはまるものすべて選択してください。）　</v>
      </c>
      <c r="AC277" s="153" t="str">
        <f t="shared" si="69"/>
        <v>説明会やマッチングセミナーにて、クレジットの購入・販売について、プレゼン（登壇）させてほしい</v>
      </c>
      <c r="AD277" s="153" t="str">
        <f t="shared" si="70"/>
        <v>22</v>
      </c>
      <c r="AE277" s="153">
        <f t="shared" si="71"/>
        <v>0</v>
      </c>
      <c r="AF277" s="220"/>
      <c r="AG277" s="220"/>
    </row>
    <row r="278" spans="1:36" ht="18" customHeight="1" x14ac:dyDescent="0.4">
      <c r="A278" s="11" t="b">
        <v>0</v>
      </c>
      <c r="C278" s="45"/>
      <c r="E278" s="261" t="s">
        <v>81</v>
      </c>
      <c r="F278" s="261"/>
      <c r="G278" s="261"/>
      <c r="H278" s="261"/>
      <c r="I278" s="261"/>
      <c r="J278" s="261"/>
      <c r="K278" s="261"/>
      <c r="L278" s="261"/>
      <c r="M278" s="261"/>
      <c r="N278" s="261"/>
      <c r="O278" s="261"/>
      <c r="P278" s="35"/>
      <c r="Q278" s="18"/>
      <c r="U278" s="153" t="b">
        <f t="shared" si="66"/>
        <v>0</v>
      </c>
      <c r="V278" s="153" t="str">
        <f t="shared" si="67"/>
        <v>4. 東京都環境局のホームページ上に仲介業等、クレジットの購入・販売を取り扱う事業者を掲載してほしい</v>
      </c>
      <c r="W278" s="247"/>
      <c r="X278" s="153" t="str">
        <f t="shared" si="68"/>
        <v>マルチ</v>
      </c>
      <c r="Y278" s="153" t="b">
        <f t="shared" si="63"/>
        <v>0</v>
      </c>
      <c r="Z278" s="153">
        <f t="shared" si="64"/>
        <v>4</v>
      </c>
      <c r="AA278" s="153" t="str">
        <f t="shared" si="65"/>
        <v>Q22</v>
      </c>
      <c r="AB278" s="153" t="str">
        <f t="shared" si="62"/>
        <v>排出量取引の取引相手を見つけるために、東京都にどのような取組を期待しますか（当てはまるものすべて選択してください。）　</v>
      </c>
      <c r="AC278" s="153" t="str">
        <f t="shared" si="69"/>
        <v>東京都環境局のホームページ上に仲介業等、クレジットの購入・販売を取り扱う事業者を掲載してほしい</v>
      </c>
      <c r="AD278" s="153" t="str">
        <f t="shared" si="70"/>
        <v>22</v>
      </c>
      <c r="AE278" s="153">
        <f t="shared" si="71"/>
        <v>0</v>
      </c>
      <c r="AF278" s="220"/>
      <c r="AG278" s="220"/>
    </row>
    <row r="279" spans="1:36" ht="39.950000000000003" customHeight="1" x14ac:dyDescent="0.4">
      <c r="A279" s="11" t="b">
        <v>0</v>
      </c>
      <c r="C279" s="45"/>
      <c r="E279" s="46" t="s">
        <v>42</v>
      </c>
      <c r="F279" s="295"/>
      <c r="G279" s="296"/>
      <c r="H279" s="296"/>
      <c r="I279" s="296"/>
      <c r="J279" s="296"/>
      <c r="K279" s="296"/>
      <c r="L279" s="296"/>
      <c r="M279" s="296"/>
      <c r="N279" s="296"/>
      <c r="O279" s="297"/>
      <c r="P279" s="35"/>
      <c r="Q279" s="18"/>
      <c r="U279" s="153" t="b">
        <f t="shared" si="66"/>
        <v>0</v>
      </c>
      <c r="V279" s="153" t="str">
        <f t="shared" si="67"/>
        <v>5. その他</v>
      </c>
      <c r="W279" s="247"/>
      <c r="X279" s="153" t="str">
        <f t="shared" si="68"/>
        <v>マルチ</v>
      </c>
      <c r="Y279" s="153" t="b">
        <f t="shared" si="63"/>
        <v>0</v>
      </c>
      <c r="Z279" s="153">
        <f t="shared" si="64"/>
        <v>5</v>
      </c>
      <c r="AA279" s="153" t="str">
        <f t="shared" si="65"/>
        <v>Q22</v>
      </c>
      <c r="AB279" s="153" t="str">
        <f t="shared" si="62"/>
        <v>排出量取引の取引相手を見つけるために、東京都にどのような取組を期待しますか（当てはまるものすべて選択してください。）　</v>
      </c>
      <c r="AC279" s="153" t="str">
        <f t="shared" si="69"/>
        <v>その他</v>
      </c>
      <c r="AD279" s="153" t="str">
        <f t="shared" si="70"/>
        <v>22</v>
      </c>
      <c r="AE279" s="153">
        <f t="shared" si="71"/>
        <v>0</v>
      </c>
      <c r="AF279" s="222">
        <f>F279</f>
        <v>0</v>
      </c>
      <c r="AG279" s="220"/>
    </row>
    <row r="280" spans="1:36" ht="5.0999999999999996" customHeight="1" x14ac:dyDescent="0.4">
      <c r="C280" s="37"/>
      <c r="D280" s="38"/>
      <c r="E280" s="38"/>
      <c r="F280" s="38"/>
      <c r="G280" s="38"/>
      <c r="H280" s="38"/>
      <c r="I280" s="38"/>
      <c r="J280" s="38"/>
      <c r="K280" s="38"/>
      <c r="L280" s="38"/>
      <c r="M280" s="38"/>
      <c r="N280" s="80"/>
      <c r="O280" s="38"/>
      <c r="P280" s="39"/>
      <c r="Q280" s="18"/>
      <c r="U280" s="153" t="str">
        <f>IF(A280="","",A280)</f>
        <v/>
      </c>
      <c r="V280" s="153">
        <f>IF(S280="",E280,"")</f>
        <v>0</v>
      </c>
      <c r="W280" s="247"/>
      <c r="X280" s="153" t="str">
        <f>IF(IF(U280="","",IF(OR(U280=TRUE,U280=FALSE),"マルチ","シングル"))="",X279,IF(U280="","",IF(OR(U280=TRUE,U280=FALSE),"マルチ","シングル")))</f>
        <v>マルチ</v>
      </c>
      <c r="Y280" s="153" t="b">
        <f t="shared" si="63"/>
        <v>0</v>
      </c>
      <c r="Z280" s="153">
        <f t="shared" si="64"/>
        <v>0</v>
      </c>
      <c r="AA280" s="153" t="str">
        <f t="shared" si="65"/>
        <v>Q22</v>
      </c>
      <c r="AB280" s="153" t="str">
        <f t="shared" si="62"/>
        <v>排出量取引の取引相手を見つけるために、東京都にどのような取組を期待しますか（当てはまるものすべて選択してください。）　</v>
      </c>
      <c r="AC280" s="153" t="str">
        <f>IF(OR(V280=0,V280=""),"",RIGHT(V280,LEN(V280)-3))</f>
        <v/>
      </c>
      <c r="AD280" s="153" t="str">
        <f>RIGHT(AA280,(LEN(AA280)-FIND("Q",AA280,1)))</f>
        <v>22</v>
      </c>
      <c r="AE280" s="153">
        <f>IF(Y280=TRUE,1,IF(AND(X280="シングル",Y280=Z280),1,0))</f>
        <v>0</v>
      </c>
      <c r="AF280" s="220"/>
      <c r="AG280" s="220"/>
    </row>
    <row r="281" spans="1:36" s="9" customFormat="1" ht="5.0999999999999996" customHeight="1" x14ac:dyDescent="0.4">
      <c r="A281" s="11"/>
      <c r="B281" s="18"/>
      <c r="C281" s="18"/>
      <c r="D281" s="18"/>
      <c r="E281" s="18"/>
      <c r="F281" s="18"/>
      <c r="G281" s="18"/>
      <c r="H281" s="18"/>
      <c r="I281" s="18"/>
      <c r="J281" s="18"/>
      <c r="K281" s="18"/>
      <c r="L281" s="18"/>
      <c r="M281" s="18"/>
      <c r="N281" s="164"/>
      <c r="O281" s="18"/>
      <c r="P281" s="18"/>
      <c r="Q281" s="18"/>
      <c r="R281" s="19"/>
      <c r="S281" s="220"/>
      <c r="T281" s="220"/>
      <c r="U281" s="153" t="str">
        <f>IF(A281="","",A281)</f>
        <v/>
      </c>
      <c r="V281" s="153">
        <f>IF(S281="",E281,"")</f>
        <v>0</v>
      </c>
      <c r="W281" s="247"/>
      <c r="X281" s="153" t="str">
        <f>IF(IF(U281="","",IF(OR(U281=TRUE,U281=FALSE),"マルチ","シングル"))="",X280,IF(U281="","",IF(OR(U281=TRUE,U281=FALSE),"マルチ","シングル")))</f>
        <v>マルチ</v>
      </c>
      <c r="Y281" s="153" t="b">
        <f t="shared" si="63"/>
        <v>0</v>
      </c>
      <c r="Z281" s="153">
        <f t="shared" si="64"/>
        <v>0</v>
      </c>
      <c r="AA281" s="153" t="str">
        <f t="shared" si="65"/>
        <v>Q22</v>
      </c>
      <c r="AB281" s="153" t="str">
        <f t="shared" si="62"/>
        <v>排出量取引の取引相手を見つけるために、東京都にどのような取組を期待しますか（当てはまるものすべて選択してください。）　</v>
      </c>
      <c r="AC281" s="153" t="str">
        <f>IF(OR(V281=0,V281=""),"",RIGHT(V281,LEN(V281)-3))</f>
        <v/>
      </c>
      <c r="AD281" s="153" t="str">
        <f>RIGHT(AA281,(LEN(AA281)-FIND("Q",AA281,1)))</f>
        <v>22</v>
      </c>
      <c r="AE281" s="153">
        <f>IF(Y281=TRUE,1,IF(AND(X281="シングル",Y281=Z281),1,0))</f>
        <v>0</v>
      </c>
      <c r="AF281" s="233"/>
      <c r="AG281" s="217"/>
      <c r="AH281" s="217"/>
      <c r="AI281" s="216"/>
      <c r="AJ281" s="216"/>
    </row>
    <row r="282" spans="1:36" s="9" customFormat="1" ht="24.95" customHeight="1" x14ac:dyDescent="0.4">
      <c r="A282" s="11"/>
      <c r="B282" s="18"/>
      <c r="C282" s="48" t="s">
        <v>741</v>
      </c>
      <c r="D282" s="48"/>
      <c r="E282" s="262" t="s">
        <v>670</v>
      </c>
      <c r="F282" s="262"/>
      <c r="G282" s="262"/>
      <c r="H282" s="262"/>
      <c r="I282" s="262"/>
      <c r="J282" s="262"/>
      <c r="K282" s="262"/>
      <c r="L282" s="262"/>
      <c r="M282" s="262"/>
      <c r="N282" s="262"/>
      <c r="O282" s="262"/>
      <c r="P282" s="18"/>
      <c r="Q282" s="18"/>
      <c r="R282" s="19"/>
      <c r="S282" s="220"/>
      <c r="T282" s="220"/>
      <c r="U282" s="153" t="str">
        <f>IF(A282="","",A282)</f>
        <v/>
      </c>
      <c r="V282" s="153" t="str">
        <f>IF(S282="",E282,"")</f>
        <v xml:space="preserve">「見積受付登録事業者照会」とは、総量削減義務と排出量取引システム上でクレジットの購入事業者及び販売事業者を検索できる機能のことです。
東京都環境局のホームページに掲載している「排出量取引入門」のp.36参照
</v>
      </c>
      <c r="W282" s="247"/>
      <c r="X282" s="153" t="str">
        <f>IF(IF(U282="","",IF(OR(U282=TRUE,U282=FALSE),"マルチ","シングル"))="",X281,IF(U282="","",IF(OR(U282=TRUE,U282=FALSE),"マルチ","シングル")))</f>
        <v>マルチ</v>
      </c>
      <c r="Y282" s="153" t="b">
        <f t="shared" si="63"/>
        <v>0</v>
      </c>
      <c r="Z282" s="153" t="str">
        <f t="shared" si="64"/>
        <v/>
      </c>
      <c r="AA282" s="153" t="str">
        <f t="shared" si="65"/>
        <v>Q22</v>
      </c>
      <c r="AB282" s="153" t="str">
        <f t="shared" si="62"/>
        <v>排出量取引の取引相手を見つけるために、東京都にどのような取組を期待しますか（当てはまるものすべて選択してください。）　</v>
      </c>
      <c r="AC282" s="153" t="str">
        <f>IF(OR(V282=0,V282=""),"",RIGHT(V282,LEN(V282)-3))</f>
        <v xml:space="preserve">受付登録事業者照会」とは、総量削減義務と排出量取引システム上でクレジットの購入事業者及び販売事業者を検索できる機能のことです。
東京都環境局のホームページに掲載している「排出量取引入門」のp.36参照
</v>
      </c>
      <c r="AD282" s="153" t="str">
        <f>RIGHT(AA282,(LEN(AA282)-FIND("Q",AA282,1)))</f>
        <v>22</v>
      </c>
      <c r="AE282" s="153">
        <f>IF(Y282=TRUE,1,IF(AND(X282="シングル",Y282=Z282),1,0))</f>
        <v>0</v>
      </c>
      <c r="AF282" s="233"/>
      <c r="AG282" s="217"/>
      <c r="AH282" s="217"/>
      <c r="AI282" s="216"/>
      <c r="AJ282" s="216"/>
    </row>
    <row r="283" spans="1:36" s="9" customFormat="1" ht="18.600000000000001" customHeight="1" x14ac:dyDescent="0.4">
      <c r="A283" s="11"/>
      <c r="B283" s="18"/>
      <c r="C283" s="48"/>
      <c r="D283" s="176" t="s">
        <v>528</v>
      </c>
      <c r="E283" s="51" t="s">
        <v>12</v>
      </c>
      <c r="F283" s="51"/>
      <c r="G283" s="51"/>
      <c r="H283" s="51"/>
      <c r="I283" s="51"/>
      <c r="J283" s="51"/>
      <c r="K283" s="51"/>
      <c r="L283" s="51"/>
      <c r="M283" s="51"/>
      <c r="N283" s="51"/>
      <c r="O283" s="51"/>
      <c r="P283" s="18"/>
      <c r="Q283" s="18"/>
      <c r="R283" s="19"/>
      <c r="S283" s="220"/>
      <c r="T283" s="220"/>
      <c r="U283" s="153" t="str">
        <f t="shared" si="66"/>
        <v/>
      </c>
      <c r="V283" s="153" t="str">
        <f t="shared" si="67"/>
        <v>https://www.kankyo.metro.tokyo.lg.jp/climate/large_scale/trade/index.files/torihikinyuumon2022.pdf</v>
      </c>
      <c r="W283" s="220"/>
      <c r="X283" s="153" t="str">
        <f t="shared" si="68"/>
        <v>マルチ</v>
      </c>
      <c r="Y283" s="153" t="b">
        <f t="shared" si="63"/>
        <v>0</v>
      </c>
      <c r="Z283" s="153" t="str">
        <f t="shared" si="64"/>
        <v/>
      </c>
      <c r="AA283" s="153" t="str">
        <f t="shared" si="65"/>
        <v>Q22</v>
      </c>
      <c r="AB283" s="153" t="str">
        <f t="shared" si="62"/>
        <v>排出量取引の取引相手を見つけるために、東京都にどのような取組を期待しますか（当てはまるものすべて選択してください。）　</v>
      </c>
      <c r="AC283" s="153" t="str">
        <f t="shared" si="69"/>
        <v>ps://www.kankyo.metro.tokyo.lg.jp/climate/large_scale/trade/index.files/torihikinyuumon2022.pdf</v>
      </c>
      <c r="AD283" s="153" t="str">
        <f t="shared" si="70"/>
        <v>22</v>
      </c>
      <c r="AE283" s="153">
        <f t="shared" si="71"/>
        <v>0</v>
      </c>
      <c r="AF283" s="233"/>
      <c r="AG283" s="217"/>
      <c r="AH283" s="217"/>
      <c r="AI283" s="216"/>
      <c r="AJ283" s="216"/>
    </row>
    <row r="284" spans="1:36" x14ac:dyDescent="0.4">
      <c r="U284" s="153" t="str">
        <f t="shared" si="66"/>
        <v/>
      </c>
      <c r="V284" s="153">
        <f t="shared" si="67"/>
        <v>0</v>
      </c>
      <c r="W284" s="247"/>
      <c r="X284" s="153" t="str">
        <f>IF(IF(U284="","",IF(OR(U284=TRUE,U284=FALSE),"マルチ","シングル"))="",X280,IF(U284="","",IF(OR(U284=TRUE,U284=FALSE),"マルチ","シングル")))</f>
        <v>マルチ</v>
      </c>
      <c r="Y284" s="153" t="b">
        <f t="shared" si="63"/>
        <v>0</v>
      </c>
      <c r="Z284" s="153">
        <f t="shared" si="64"/>
        <v>0</v>
      </c>
      <c r="AA284" s="153" t="str">
        <f t="shared" si="65"/>
        <v>Q22</v>
      </c>
      <c r="AB284" s="153" t="str">
        <f t="shared" si="62"/>
        <v>排出量取引の取引相手を見つけるために、東京都にどのような取組を期待しますか（当てはまるものすべて選択してください。）　</v>
      </c>
      <c r="AC284" s="153" t="str">
        <f t="shared" si="69"/>
        <v/>
      </c>
      <c r="AD284" s="153" t="str">
        <f t="shared" si="70"/>
        <v>22</v>
      </c>
      <c r="AE284" s="153">
        <f t="shared" si="71"/>
        <v>0</v>
      </c>
      <c r="AF284" s="220"/>
      <c r="AG284" s="220"/>
    </row>
    <row r="285" spans="1:36" x14ac:dyDescent="0.4">
      <c r="C285" s="269" t="s">
        <v>676</v>
      </c>
      <c r="D285" s="269"/>
      <c r="E285" s="269"/>
      <c r="F285" s="269"/>
      <c r="G285" s="269"/>
      <c r="H285" s="269"/>
      <c r="I285" s="269"/>
      <c r="J285" s="269"/>
      <c r="K285" s="269"/>
      <c r="L285" s="269"/>
      <c r="M285" s="269"/>
      <c r="N285" s="269"/>
      <c r="O285" s="269"/>
      <c r="P285" s="269"/>
      <c r="U285" s="153" t="str">
        <f t="shared" si="66"/>
        <v/>
      </c>
      <c r="V285" s="153">
        <f t="shared" si="67"/>
        <v>0</v>
      </c>
      <c r="W285" s="247"/>
      <c r="X285" s="153" t="str">
        <f>IF(IF(U285="","",IF(OR(U285=TRUE,U285=FALSE),"マルチ","シングル"))="",X284,IF(U285="","",IF(OR(U285=TRUE,U285=FALSE),"マルチ","シングル")))</f>
        <v>マルチ</v>
      </c>
      <c r="Y285" s="153" t="b">
        <f t="shared" si="63"/>
        <v>0</v>
      </c>
      <c r="Z285" s="153">
        <f t="shared" si="64"/>
        <v>0</v>
      </c>
      <c r="AA285" s="153" t="str">
        <f t="shared" si="65"/>
        <v>Q22</v>
      </c>
      <c r="AB285" s="153" t="str">
        <f t="shared" si="62"/>
        <v>排出量取引の取引相手を見つけるために、東京都にどのような取組を期待しますか（当てはまるものすべて選択してください。）　</v>
      </c>
      <c r="AC285" s="153" t="str">
        <f t="shared" si="69"/>
        <v/>
      </c>
      <c r="AD285" s="153" t="str">
        <f t="shared" si="70"/>
        <v>22</v>
      </c>
      <c r="AE285" s="153">
        <f t="shared" si="71"/>
        <v>0</v>
      </c>
      <c r="AF285" s="220"/>
      <c r="AG285" s="220"/>
    </row>
    <row r="286" spans="1:36" x14ac:dyDescent="0.4">
      <c r="C286" s="269"/>
      <c r="D286" s="269"/>
      <c r="E286" s="269"/>
      <c r="F286" s="269"/>
      <c r="G286" s="269"/>
      <c r="H286" s="269"/>
      <c r="I286" s="269"/>
      <c r="J286" s="269"/>
      <c r="K286" s="269"/>
      <c r="L286" s="269"/>
      <c r="M286" s="269"/>
      <c r="N286" s="269"/>
      <c r="O286" s="269"/>
      <c r="P286" s="269"/>
      <c r="U286" s="153" t="str">
        <f t="shared" si="66"/>
        <v/>
      </c>
      <c r="V286" s="153">
        <f t="shared" si="67"/>
        <v>0</v>
      </c>
      <c r="W286" s="247"/>
      <c r="X286" s="153" t="str">
        <f t="shared" si="68"/>
        <v>マルチ</v>
      </c>
      <c r="Y286" s="153" t="b">
        <f t="shared" si="63"/>
        <v>0</v>
      </c>
      <c r="Z286" s="153">
        <f t="shared" si="64"/>
        <v>0</v>
      </c>
      <c r="AA286" s="153" t="str">
        <f t="shared" si="65"/>
        <v>Q22</v>
      </c>
      <c r="AB286" s="153" t="str">
        <f t="shared" si="62"/>
        <v>排出量取引の取引相手を見つけるために、東京都にどのような取組を期待しますか（当てはまるものすべて選択してください。）　</v>
      </c>
      <c r="AC286" s="153" t="str">
        <f t="shared" si="69"/>
        <v/>
      </c>
      <c r="AD286" s="153" t="str">
        <f t="shared" si="70"/>
        <v>22</v>
      </c>
      <c r="AE286" s="153">
        <f t="shared" si="71"/>
        <v>0</v>
      </c>
      <c r="AF286" s="220"/>
      <c r="AG286" s="220"/>
    </row>
    <row r="287" spans="1:36" s="135" customFormat="1" x14ac:dyDescent="0.4">
      <c r="A287" s="151"/>
      <c r="B287" s="134"/>
      <c r="C287" s="152"/>
      <c r="D287" s="152"/>
      <c r="E287" s="152"/>
      <c r="F287" s="152"/>
      <c r="G287" s="152"/>
      <c r="H287" s="152"/>
      <c r="I287" s="152"/>
      <c r="J287" s="152"/>
      <c r="K287" s="152"/>
      <c r="L287" s="152"/>
      <c r="M287" s="152"/>
      <c r="N287" s="152"/>
      <c r="O287" s="152"/>
      <c r="P287" s="152"/>
      <c r="Q287" s="128"/>
      <c r="R287" s="128"/>
      <c r="S287" s="220"/>
      <c r="T287" s="220"/>
      <c r="U287" s="221"/>
      <c r="V287" s="221"/>
      <c r="W287" s="234"/>
      <c r="X287" s="221"/>
      <c r="Y287" s="153" t="b">
        <f t="shared" si="63"/>
        <v>0</v>
      </c>
      <c r="Z287" s="153" t="str">
        <f t="shared" si="64"/>
        <v/>
      </c>
      <c r="AA287" s="153" t="str">
        <f t="shared" si="65"/>
        <v>Q22</v>
      </c>
      <c r="AB287" s="153" t="str">
        <f t="shared" si="62"/>
        <v>排出量取引の取引相手を見つけるために、東京都にどのような取組を期待しますか（当てはまるものすべて選択してください。）　</v>
      </c>
      <c r="AC287" s="221"/>
      <c r="AD287" s="221"/>
      <c r="AE287" s="221" t="s">
        <v>732</v>
      </c>
      <c r="AF287" s="220"/>
      <c r="AG287" s="220"/>
      <c r="AH287" s="218"/>
      <c r="AI287" s="218"/>
      <c r="AJ287" s="218"/>
    </row>
    <row r="288" spans="1:36" ht="19.5" x14ac:dyDescent="0.4">
      <c r="C288" s="26" t="s">
        <v>98</v>
      </c>
      <c r="D288" s="27"/>
      <c r="E288" s="28" t="s">
        <v>755</v>
      </c>
      <c r="F288" s="28"/>
      <c r="G288" s="28"/>
      <c r="H288" s="28"/>
      <c r="I288" s="28"/>
      <c r="J288" s="28"/>
      <c r="K288" s="28"/>
      <c r="L288" s="28"/>
      <c r="M288" s="28"/>
      <c r="N288" s="143"/>
      <c r="O288" s="157"/>
      <c r="P288" s="157"/>
      <c r="Q288" s="128"/>
      <c r="S288" s="220" t="str">
        <f>C288</f>
        <v>Q23</v>
      </c>
      <c r="T288" s="220" t="str">
        <f>S288</f>
        <v>Q23</v>
      </c>
      <c r="U288" s="153" t="str">
        <f t="shared" ref="U288:U298" si="72">IF(A288="","",A288)</f>
        <v/>
      </c>
      <c r="V288" s="153" t="str">
        <f>IF(S288="",E288,"")</f>
        <v/>
      </c>
      <c r="W288" s="247"/>
      <c r="X288" s="153">
        <f>IF(IF(U288="","",IF(OR(U288=TRUE,U288=FALSE),"マルチ","シングル"))="",X287,IF(U288="","",IF(OR(U288=TRUE,U288=FALSE),"マルチ","シングル")))</f>
        <v>0</v>
      </c>
      <c r="Y288" s="153" t="b">
        <f t="shared" si="63"/>
        <v>0</v>
      </c>
      <c r="Z288" s="153" t="str">
        <f t="shared" si="64"/>
        <v/>
      </c>
      <c r="AA288" s="153" t="str">
        <f t="shared" si="65"/>
        <v>Q23</v>
      </c>
      <c r="AB288" s="153" t="str">
        <f t="shared" si="62"/>
        <v>東京都が管理する「総量削減義務と排出量取引システム」※1にログインしたことがありますか（一つ選択してください。）</v>
      </c>
      <c r="AC288" s="153" t="str">
        <f>IF(OR(V288=0,V288=""),"",RIGHT(V288,LEN(V288)-3))</f>
        <v/>
      </c>
      <c r="AD288" s="153" t="str">
        <f>RIGHT(AA288,(LEN(AA288)-FIND("Q",AA288,1)))</f>
        <v>23</v>
      </c>
      <c r="AE288" s="153">
        <f>IF(Y288=TRUE,1,IF(AND(X288="シングル",Y288=Z288),1,0))</f>
        <v>0</v>
      </c>
      <c r="AF288" s="220"/>
      <c r="AG288" s="220"/>
    </row>
    <row r="289" spans="1:36" ht="5.0999999999999996" customHeight="1" x14ac:dyDescent="0.4">
      <c r="U289" s="153" t="str">
        <f t="shared" si="72"/>
        <v/>
      </c>
      <c r="V289" s="153">
        <f>IF(S289="",E289,"")</f>
        <v>0</v>
      </c>
      <c r="W289" s="247"/>
      <c r="X289" s="153">
        <f>IF(IF(U289="","",IF(OR(U289=TRUE,U289=FALSE),"マルチ","シングル"))="",X288,IF(U289="","",IF(OR(U289=TRUE,U289=FALSE),"マルチ","シングル")))</f>
        <v>0</v>
      </c>
      <c r="Y289" s="153" t="b">
        <f t="shared" si="63"/>
        <v>0</v>
      </c>
      <c r="Z289" s="153">
        <f t="shared" si="64"/>
        <v>0</v>
      </c>
      <c r="AA289" s="153" t="str">
        <f t="shared" si="65"/>
        <v>Q23</v>
      </c>
      <c r="AB289" s="153" t="str">
        <f t="shared" si="62"/>
        <v>東京都が管理する「総量削減義務と排出量取引システム」※1にログインしたことがありますか（一つ選択してください。）</v>
      </c>
      <c r="AC289" s="153" t="str">
        <f>IF(OR(V289=0,V289=""),"",RIGHT(V289,LEN(V289)-3))</f>
        <v/>
      </c>
      <c r="AD289" s="153" t="str">
        <f>RIGHT(AA289,(LEN(AA289)-FIND("Q",AA289,1)))</f>
        <v>23</v>
      </c>
      <c r="AE289" s="153">
        <f>IF(Y289=TRUE,1,IF(AND(X289="シングル",Y289=Z289),1,0))</f>
        <v>0</v>
      </c>
      <c r="AF289" s="220"/>
      <c r="AG289" s="220"/>
    </row>
    <row r="290" spans="1:36" ht="6.95" customHeight="1" x14ac:dyDescent="0.4">
      <c r="C290" s="29"/>
      <c r="D290" s="30"/>
      <c r="E290" s="30"/>
      <c r="F290" s="30"/>
      <c r="G290" s="30"/>
      <c r="H290" s="30"/>
      <c r="I290" s="30"/>
      <c r="J290" s="30"/>
      <c r="K290" s="30"/>
      <c r="L290" s="30"/>
      <c r="M290" s="30"/>
      <c r="N290" s="31"/>
      <c r="O290" s="30"/>
      <c r="P290" s="32"/>
      <c r="Q290" s="18"/>
      <c r="U290" s="153" t="str">
        <f t="shared" si="72"/>
        <v/>
      </c>
      <c r="V290" s="153">
        <f>IF(S290="",E290,"")</f>
        <v>0</v>
      </c>
      <c r="W290" s="247"/>
      <c r="X290" s="153">
        <f>IF(IF(U290="","",IF(OR(U290=TRUE,U290=FALSE),"マルチ","シングル"))="",X289,IF(U290="","",IF(OR(U290=TRUE,U290=FALSE),"マルチ","シングル")))</f>
        <v>0</v>
      </c>
      <c r="Y290" s="153" t="b">
        <f t="shared" si="63"/>
        <v>0</v>
      </c>
      <c r="Z290" s="153">
        <f t="shared" si="64"/>
        <v>0</v>
      </c>
      <c r="AA290" s="153" t="str">
        <f t="shared" si="65"/>
        <v>Q23</v>
      </c>
      <c r="AB290" s="153" t="str">
        <f t="shared" ref="AB290:AB351" si="73">IF(S290&lt;&gt;"",E290,AB289)</f>
        <v>東京都が管理する「総量削減義務と排出量取引システム」※1にログインしたことがありますか（一つ選択してください。）</v>
      </c>
      <c r="AC290" s="153" t="str">
        <f>IF(OR(V290=0,V290=""),"",RIGHT(V290,LEN(V290)-3))</f>
        <v/>
      </c>
      <c r="AD290" s="153" t="str">
        <f>RIGHT(AA290,(LEN(AA290)-FIND("Q",AA290,1)))</f>
        <v>23</v>
      </c>
      <c r="AE290" s="153">
        <f>IF(Y290=TRUE,1,IF(AND(X290="シングル",Y290=Z290),1,0))</f>
        <v>0</v>
      </c>
      <c r="AF290" s="220"/>
      <c r="AG290" s="220"/>
    </row>
    <row r="291" spans="1:36" s="6" customFormat="1" ht="18" customHeight="1" x14ac:dyDescent="0.4">
      <c r="A291" s="14">
        <v>0</v>
      </c>
      <c r="B291" s="65"/>
      <c r="C291" s="74"/>
      <c r="D291" s="75"/>
      <c r="E291" s="281" t="s">
        <v>401</v>
      </c>
      <c r="F291" s="281"/>
      <c r="G291" s="281"/>
      <c r="H291" s="281"/>
      <c r="I291" s="281"/>
      <c r="J291" s="281"/>
      <c r="K291" s="281"/>
      <c r="L291" s="281"/>
      <c r="M291" s="281"/>
      <c r="N291" s="281"/>
      <c r="O291" s="281"/>
      <c r="P291" s="76"/>
      <c r="Q291" s="65"/>
      <c r="R291" s="69"/>
      <c r="S291" s="244"/>
      <c r="T291" s="244"/>
      <c r="U291" s="153">
        <f t="shared" si="72"/>
        <v>0</v>
      </c>
      <c r="V291" s="153" t="str">
        <f>IF(S291="",E291,"")</f>
        <v>1. ある</v>
      </c>
      <c r="W291" s="247"/>
      <c r="X291" s="153" t="str">
        <f>IF(IF(U291="","",IF(OR(U291=TRUE,U291=FALSE),"マルチ","シングル"))="",X290,IF(U291="","",IF(OR(U291=TRUE,U291=FALSE),"マルチ","シングル")))</f>
        <v>シングル</v>
      </c>
      <c r="Y291" s="153">
        <f t="shared" si="63"/>
        <v>0</v>
      </c>
      <c r="Z291" s="153">
        <f t="shared" si="64"/>
        <v>1</v>
      </c>
      <c r="AA291" s="153" t="str">
        <f t="shared" si="65"/>
        <v>Q23</v>
      </c>
      <c r="AB291" s="153" t="str">
        <f t="shared" si="73"/>
        <v>東京都が管理する「総量削減義務と排出量取引システム」※1にログインしたことがありますか（一つ選択してください。）</v>
      </c>
      <c r="AC291" s="153" t="str">
        <f>IF(OR(V291=0,V291=""),"",RIGHT(V291,LEN(V291)-3))</f>
        <v>ある</v>
      </c>
      <c r="AD291" s="153" t="str">
        <f>RIGHT(AA291,(LEN(AA291)-FIND("Q",AA291,1)))</f>
        <v>23</v>
      </c>
      <c r="AE291" s="153">
        <f>IF(Y291=TRUE,1,IF(AND(X291="シングル",Y291=Z291),1,0))</f>
        <v>0</v>
      </c>
      <c r="AF291" s="220"/>
      <c r="AG291" s="220"/>
      <c r="AH291" s="229"/>
      <c r="AI291" s="230"/>
      <c r="AJ291" s="230"/>
    </row>
    <row r="292" spans="1:36" s="6" customFormat="1" ht="18" customHeight="1" x14ac:dyDescent="0.4">
      <c r="A292" s="14"/>
      <c r="B292" s="65"/>
      <c r="C292" s="74"/>
      <c r="D292" s="75"/>
      <c r="E292" s="281" t="s">
        <v>402</v>
      </c>
      <c r="F292" s="281"/>
      <c r="G292" s="281"/>
      <c r="H292" s="281"/>
      <c r="I292" s="281"/>
      <c r="J292" s="281"/>
      <c r="K292" s="281"/>
      <c r="L292" s="281"/>
      <c r="M292" s="281"/>
      <c r="N292" s="281"/>
      <c r="O292" s="281"/>
      <c r="P292" s="76"/>
      <c r="Q292" s="65"/>
      <c r="R292" s="69"/>
      <c r="S292" s="244"/>
      <c r="T292" s="244"/>
      <c r="U292" s="153" t="str">
        <f t="shared" si="72"/>
        <v/>
      </c>
      <c r="V292" s="153" t="str">
        <f>IF(S292="",E292,"")</f>
        <v>2. ない</v>
      </c>
      <c r="W292" s="247"/>
      <c r="X292" s="153" t="str">
        <f>IF(IF(U292="","",IF(OR(U292=TRUE,U292=FALSE),"マルチ","シングル"))="",X291,IF(U292="","",IF(OR(U292=TRUE,U292=FALSE),"マルチ","シングル")))</f>
        <v>シングル</v>
      </c>
      <c r="Y292" s="153">
        <f t="shared" si="63"/>
        <v>0</v>
      </c>
      <c r="Z292" s="153">
        <f t="shared" si="64"/>
        <v>2</v>
      </c>
      <c r="AA292" s="153" t="str">
        <f t="shared" si="65"/>
        <v>Q23</v>
      </c>
      <c r="AB292" s="153" t="str">
        <f t="shared" si="73"/>
        <v>東京都が管理する「総量削減義務と排出量取引システム」※1にログインしたことがありますか（一つ選択してください。）</v>
      </c>
      <c r="AC292" s="153" t="str">
        <f>IF(OR(V292=0,V292=""),"",RIGHT(V292,LEN(V292)-3))</f>
        <v>ない</v>
      </c>
      <c r="AD292" s="153" t="str">
        <f>RIGHT(AA292,(LEN(AA292)-FIND("Q",AA292,1)))</f>
        <v>23</v>
      </c>
      <c r="AE292" s="153">
        <f>IF(Y292=TRUE,1,IF(AND(X292="シングル",Y292=Z292),1,0))</f>
        <v>0</v>
      </c>
      <c r="AF292" s="220"/>
      <c r="AG292" s="220"/>
      <c r="AH292" s="229"/>
      <c r="AI292" s="230"/>
      <c r="AJ292" s="230"/>
    </row>
    <row r="293" spans="1:36" ht="6.95" customHeight="1" x14ac:dyDescent="0.4">
      <c r="C293" s="37"/>
      <c r="D293" s="38"/>
      <c r="E293" s="38"/>
      <c r="F293" s="38"/>
      <c r="G293" s="38"/>
      <c r="H293" s="38"/>
      <c r="I293" s="38"/>
      <c r="J293" s="38"/>
      <c r="K293" s="38"/>
      <c r="L293" s="38"/>
      <c r="M293" s="38"/>
      <c r="N293" s="80"/>
      <c r="O293" s="38"/>
      <c r="P293" s="39"/>
      <c r="Q293" s="18"/>
      <c r="U293" s="153" t="str">
        <f t="shared" si="72"/>
        <v/>
      </c>
      <c r="V293" s="153">
        <f t="shared" ref="V293:V298" si="74">IF(S293="",E293,"")</f>
        <v>0</v>
      </c>
      <c r="W293" s="247"/>
      <c r="X293" s="153" t="str">
        <f t="shared" ref="X293:X298" si="75">IF(IF(U293="","",IF(OR(U293=TRUE,U293=FALSE),"マルチ","シングル"))="",X292,IF(U293="","",IF(OR(U293=TRUE,U293=FALSE),"マルチ","シングル")))</f>
        <v>シングル</v>
      </c>
      <c r="Y293" s="153">
        <f t="shared" si="63"/>
        <v>0</v>
      </c>
      <c r="Z293" s="153">
        <f t="shared" si="64"/>
        <v>0</v>
      </c>
      <c r="AA293" s="153" t="str">
        <f t="shared" si="65"/>
        <v>Q23</v>
      </c>
      <c r="AB293" s="153" t="str">
        <f t="shared" si="73"/>
        <v>東京都が管理する「総量削減義務と排出量取引システム」※1にログインしたことがありますか（一つ選択してください。）</v>
      </c>
      <c r="AC293" s="153" t="str">
        <f t="shared" ref="AC293:AC298" si="76">IF(OR(V293=0,V293=""),"",RIGHT(V293,LEN(V293)-3))</f>
        <v/>
      </c>
      <c r="AD293" s="153" t="str">
        <f t="shared" ref="AD293:AD298" si="77">RIGHT(AA293,(LEN(AA293)-FIND("Q",AA293,1)))</f>
        <v>23</v>
      </c>
      <c r="AE293" s="153">
        <f t="shared" ref="AE293:AE298" si="78">IF(Y293=TRUE,1,IF(AND(X293="シングル",Y293=Z293),1,0))</f>
        <v>1</v>
      </c>
      <c r="AF293" s="220"/>
      <c r="AG293" s="220"/>
    </row>
    <row r="294" spans="1:36" ht="6.95" customHeight="1" x14ac:dyDescent="0.4">
      <c r="E294" s="18"/>
      <c r="F294" s="18"/>
      <c r="G294" s="18"/>
      <c r="H294" s="18"/>
      <c r="I294" s="18"/>
      <c r="J294" s="18"/>
      <c r="K294" s="18"/>
      <c r="L294" s="18"/>
      <c r="M294" s="18"/>
      <c r="N294" s="144"/>
      <c r="O294" s="18"/>
      <c r="P294" s="18"/>
      <c r="Q294" s="18"/>
      <c r="U294" s="153"/>
      <c r="V294" s="153">
        <f t="shared" si="74"/>
        <v>0</v>
      </c>
      <c r="W294" s="247"/>
      <c r="X294" s="153" t="str">
        <f t="shared" si="75"/>
        <v>シングル</v>
      </c>
      <c r="Y294" s="153">
        <f t="shared" si="63"/>
        <v>0</v>
      </c>
      <c r="Z294" s="153">
        <f t="shared" si="64"/>
        <v>0</v>
      </c>
      <c r="AA294" s="153" t="str">
        <f t="shared" si="65"/>
        <v>Q23</v>
      </c>
      <c r="AB294" s="153" t="str">
        <f t="shared" si="73"/>
        <v>東京都が管理する「総量削減義務と排出量取引システム」※1にログインしたことがありますか（一つ選択してください。）</v>
      </c>
      <c r="AC294" s="153" t="str">
        <f t="shared" si="76"/>
        <v/>
      </c>
      <c r="AD294" s="153" t="str">
        <f t="shared" si="77"/>
        <v>23</v>
      </c>
      <c r="AE294" s="153">
        <f t="shared" si="78"/>
        <v>1</v>
      </c>
      <c r="AF294" s="220"/>
      <c r="AG294" s="220"/>
    </row>
    <row r="295" spans="1:36" s="10" customFormat="1" ht="12" customHeight="1" x14ac:dyDescent="0.4">
      <c r="A295" s="13"/>
      <c r="B295" s="47"/>
      <c r="C295" s="48" t="s">
        <v>741</v>
      </c>
      <c r="D295" s="48"/>
      <c r="E295" s="262" t="s">
        <v>405</v>
      </c>
      <c r="F295" s="262"/>
      <c r="G295" s="262"/>
      <c r="H295" s="262"/>
      <c r="I295" s="262"/>
      <c r="J295" s="262"/>
      <c r="K295" s="262"/>
      <c r="L295" s="262"/>
      <c r="M295" s="262"/>
      <c r="N295" s="262"/>
      <c r="O295" s="262"/>
      <c r="P295" s="49"/>
      <c r="Q295" s="49"/>
      <c r="R295" s="50"/>
      <c r="S295" s="240"/>
      <c r="T295" s="240"/>
      <c r="U295" s="215" t="str">
        <f t="shared" si="72"/>
        <v/>
      </c>
      <c r="V295" s="215" t="str">
        <f t="shared" si="74"/>
        <v>詳細なシステム全体の説明は以下のホームページ75ページ以降をご参照ください。IDについては84ページに記載しています。</v>
      </c>
      <c r="W295" s="249"/>
      <c r="X295" s="215" t="str">
        <f t="shared" si="75"/>
        <v>シングル</v>
      </c>
      <c r="Y295" s="215">
        <f t="shared" si="63"/>
        <v>0</v>
      </c>
      <c r="Z295" s="215" t="str">
        <f t="shared" si="64"/>
        <v/>
      </c>
      <c r="AA295" s="215" t="str">
        <f t="shared" si="65"/>
        <v>Q23</v>
      </c>
      <c r="AB295" s="215" t="str">
        <f t="shared" si="73"/>
        <v>東京都が管理する「総量削減義務と排出量取引システム」※1にログインしたことがありますか（一つ選択してください。）</v>
      </c>
      <c r="AC295" s="215" t="str">
        <f t="shared" si="76"/>
        <v>システム全体の説明は以下のホームページ75ページ以降をご参照ください。IDについては84ページに記載しています。</v>
      </c>
      <c r="AD295" s="215" t="str">
        <f t="shared" si="77"/>
        <v>23</v>
      </c>
      <c r="AE295" s="215">
        <f t="shared" si="78"/>
        <v>0</v>
      </c>
      <c r="AF295" s="241"/>
      <c r="AG295" s="242"/>
      <c r="AH295" s="242"/>
      <c r="AI295" s="243"/>
      <c r="AJ295" s="243"/>
    </row>
    <row r="296" spans="1:36" s="10" customFormat="1" ht="12" customHeight="1" x14ac:dyDescent="0.4">
      <c r="A296" s="13"/>
      <c r="B296" s="47"/>
      <c r="C296" s="48"/>
      <c r="D296" s="48"/>
      <c r="E296" s="51" t="s">
        <v>403</v>
      </c>
      <c r="F296" s="51"/>
      <c r="G296" s="51"/>
      <c r="H296" s="51"/>
      <c r="I296" s="51"/>
      <c r="J296" s="51"/>
      <c r="K296" s="51"/>
      <c r="L296" s="51"/>
      <c r="M296" s="51"/>
      <c r="N296" s="51"/>
      <c r="O296" s="51"/>
      <c r="P296" s="49"/>
      <c r="Q296" s="49"/>
      <c r="R296" s="50"/>
      <c r="S296" s="240"/>
      <c r="T296" s="240"/>
      <c r="U296" s="215" t="str">
        <f t="shared" si="72"/>
        <v/>
      </c>
      <c r="V296" s="215" t="str">
        <f t="shared" si="74"/>
        <v>https://www.kankyo.metro.tokyo.lg.jp/climate/large_scale/trade/index.files/torihikinyuumon2022.pdf</v>
      </c>
      <c r="W296" s="249"/>
      <c r="X296" s="215" t="str">
        <f t="shared" si="75"/>
        <v>シングル</v>
      </c>
      <c r="Y296" s="215">
        <f t="shared" si="63"/>
        <v>0</v>
      </c>
      <c r="Z296" s="215" t="str">
        <f t="shared" si="64"/>
        <v/>
      </c>
      <c r="AA296" s="215" t="str">
        <f t="shared" si="65"/>
        <v>Q23</v>
      </c>
      <c r="AB296" s="215" t="str">
        <f t="shared" si="73"/>
        <v>東京都が管理する「総量削減義務と排出量取引システム」※1にログインしたことがありますか（一つ選択してください。）</v>
      </c>
      <c r="AC296" s="215" t="str">
        <f t="shared" si="76"/>
        <v>ps://www.kankyo.metro.tokyo.lg.jp/climate/large_scale/trade/index.files/torihikinyuumon2022.pdf</v>
      </c>
      <c r="AD296" s="215" t="str">
        <f t="shared" si="77"/>
        <v>23</v>
      </c>
      <c r="AE296" s="215">
        <f t="shared" si="78"/>
        <v>0</v>
      </c>
      <c r="AF296" s="241"/>
      <c r="AG296" s="242"/>
      <c r="AH296" s="242"/>
      <c r="AI296" s="243"/>
      <c r="AJ296" s="243"/>
    </row>
    <row r="297" spans="1:36" s="10" customFormat="1" ht="12" customHeight="1" x14ac:dyDescent="0.4">
      <c r="A297" s="13"/>
      <c r="B297" s="47"/>
      <c r="C297" s="48"/>
      <c r="D297" s="48"/>
      <c r="E297" s="262" t="s">
        <v>404</v>
      </c>
      <c r="F297" s="262"/>
      <c r="G297" s="262"/>
      <c r="H297" s="262"/>
      <c r="I297" s="262"/>
      <c r="J297" s="262"/>
      <c r="K297" s="262"/>
      <c r="L297" s="262"/>
      <c r="M297" s="262"/>
      <c r="N297" s="262"/>
      <c r="O297" s="262"/>
      <c r="P297" s="49"/>
      <c r="Q297" s="49"/>
      <c r="R297" s="50"/>
      <c r="S297" s="240"/>
      <c r="T297" s="240"/>
      <c r="U297" s="215" t="str">
        <f t="shared" si="72"/>
        <v/>
      </c>
      <c r="V297" s="215" t="str">
        <f t="shared" si="74"/>
        <v xml:space="preserve">システムログインURL
</v>
      </c>
      <c r="W297" s="249"/>
      <c r="X297" s="215" t="str">
        <f t="shared" si="75"/>
        <v>シングル</v>
      </c>
      <c r="Y297" s="215">
        <f t="shared" si="63"/>
        <v>0</v>
      </c>
      <c r="Z297" s="215" t="str">
        <f t="shared" si="64"/>
        <v/>
      </c>
      <c r="AA297" s="215" t="str">
        <f t="shared" si="65"/>
        <v>Q23</v>
      </c>
      <c r="AB297" s="215" t="str">
        <f t="shared" si="73"/>
        <v>東京都が管理する「総量削減義務と排出量取引システム」※1にログインしたことがありますか（一つ選択してください。）</v>
      </c>
      <c r="AC297" s="215" t="str">
        <f t="shared" si="76"/>
        <v xml:space="preserve">ムログインURL
</v>
      </c>
      <c r="AD297" s="215" t="str">
        <f t="shared" si="77"/>
        <v>23</v>
      </c>
      <c r="AE297" s="215">
        <f t="shared" si="78"/>
        <v>0</v>
      </c>
      <c r="AF297" s="241"/>
      <c r="AG297" s="242"/>
      <c r="AH297" s="242"/>
      <c r="AI297" s="243"/>
      <c r="AJ297" s="243"/>
    </row>
    <row r="298" spans="1:36" s="10" customFormat="1" ht="12" customHeight="1" x14ac:dyDescent="0.4">
      <c r="A298" s="13"/>
      <c r="B298" s="47"/>
      <c r="C298" s="49"/>
      <c r="D298" s="49"/>
      <c r="E298" s="51" t="s">
        <v>390</v>
      </c>
      <c r="F298" s="49"/>
      <c r="G298" s="49"/>
      <c r="H298" s="49"/>
      <c r="I298" s="49"/>
      <c r="J298" s="49"/>
      <c r="K298" s="49"/>
      <c r="L298" s="49"/>
      <c r="M298" s="49"/>
      <c r="N298" s="49"/>
      <c r="O298" s="49"/>
      <c r="P298" s="49"/>
      <c r="Q298" s="49"/>
      <c r="R298" s="47"/>
      <c r="S298" s="240"/>
      <c r="T298" s="240"/>
      <c r="U298" s="215" t="str">
        <f t="shared" si="72"/>
        <v/>
      </c>
      <c r="V298" s="215" t="str">
        <f t="shared" si="74"/>
        <v>https://www9.kankyo.metro.tokyo.lg.jp/CapAndTrade/tradingaccount/auth/TpPage</v>
      </c>
      <c r="W298" s="249"/>
      <c r="X298" s="215" t="str">
        <f t="shared" si="75"/>
        <v>シングル</v>
      </c>
      <c r="Y298" s="215">
        <f t="shared" si="63"/>
        <v>0</v>
      </c>
      <c r="Z298" s="215" t="str">
        <f t="shared" si="64"/>
        <v/>
      </c>
      <c r="AA298" s="215" t="str">
        <f t="shared" si="65"/>
        <v>Q23</v>
      </c>
      <c r="AB298" s="215" t="str">
        <f t="shared" si="73"/>
        <v>東京都が管理する「総量削減義務と排出量取引システム」※1にログインしたことがありますか（一つ選択してください。）</v>
      </c>
      <c r="AC298" s="215" t="str">
        <f t="shared" si="76"/>
        <v>ps://www9.kankyo.metro.tokyo.lg.jp/CapAndTrade/tradingaccount/auth/TpPage</v>
      </c>
      <c r="AD298" s="215" t="str">
        <f t="shared" si="77"/>
        <v>23</v>
      </c>
      <c r="AE298" s="215">
        <f t="shared" si="78"/>
        <v>0</v>
      </c>
      <c r="AF298" s="241"/>
      <c r="AG298" s="242"/>
      <c r="AH298" s="242"/>
      <c r="AI298" s="243"/>
      <c r="AJ298" s="243"/>
    </row>
    <row r="299" spans="1:36" s="135" customFormat="1" x14ac:dyDescent="0.4">
      <c r="A299" s="151"/>
      <c r="B299" s="134"/>
      <c r="C299" s="152"/>
      <c r="D299" s="152"/>
      <c r="E299" s="152"/>
      <c r="F299" s="152"/>
      <c r="G299" s="152"/>
      <c r="H299" s="152"/>
      <c r="I299" s="152"/>
      <c r="J299" s="152"/>
      <c r="K299" s="152"/>
      <c r="L299" s="152"/>
      <c r="M299" s="152"/>
      <c r="N299" s="152"/>
      <c r="O299" s="152"/>
      <c r="P299" s="152"/>
      <c r="Q299" s="128"/>
      <c r="R299" s="128"/>
      <c r="S299" s="220"/>
      <c r="T299" s="220"/>
      <c r="U299" s="221"/>
      <c r="V299" s="153">
        <f t="shared" ref="V299:V304" si="79">IF(S299="",E299,"")</f>
        <v>0</v>
      </c>
      <c r="W299" s="247"/>
      <c r="X299" s="153" t="str">
        <f t="shared" ref="X299:X304" si="80">IF(IF(U299="","",IF(OR(U299=TRUE,U299=FALSE),"マルチ","シングル"))="",X298,IF(U299="","",IF(OR(U299=TRUE,U299=FALSE),"マルチ","シングル")))</f>
        <v>シングル</v>
      </c>
      <c r="Y299" s="153">
        <f t="shared" si="63"/>
        <v>0</v>
      </c>
      <c r="Z299" s="153">
        <f t="shared" si="64"/>
        <v>0</v>
      </c>
      <c r="AA299" s="153" t="str">
        <f t="shared" si="65"/>
        <v>Q23</v>
      </c>
      <c r="AB299" s="153" t="str">
        <f t="shared" si="73"/>
        <v>東京都が管理する「総量削減義務と排出量取引システム」※1にログインしたことがありますか（一つ選択してください。）</v>
      </c>
      <c r="AC299" s="153" t="str">
        <f t="shared" ref="AC299:AC304" si="81">IF(OR(V299=0,V299=""),"",RIGHT(V299,LEN(V299)-3))</f>
        <v/>
      </c>
      <c r="AD299" s="153" t="str">
        <f t="shared" ref="AD299:AD304" si="82">RIGHT(AA299,(LEN(AA299)-FIND("Q",AA299,1)))</f>
        <v>23</v>
      </c>
      <c r="AE299" s="153">
        <f t="shared" ref="AE299:AE304" si="83">IF(Y299=TRUE,1,IF(AND(X299="シングル",Y299=Z299),1,0))</f>
        <v>1</v>
      </c>
      <c r="AF299" s="220"/>
      <c r="AG299" s="220"/>
      <c r="AH299" s="218"/>
      <c r="AI299" s="218"/>
      <c r="AJ299" s="218"/>
    </row>
    <row r="300" spans="1:36" x14ac:dyDescent="0.4">
      <c r="C300" s="26" t="s">
        <v>113</v>
      </c>
      <c r="D300" s="27"/>
      <c r="E300" s="28" t="s">
        <v>96</v>
      </c>
      <c r="F300" s="28"/>
      <c r="G300" s="28"/>
      <c r="H300" s="28"/>
      <c r="I300" s="28"/>
      <c r="J300" s="28"/>
      <c r="K300" s="28"/>
      <c r="L300" s="28"/>
      <c r="M300" s="28"/>
      <c r="N300" s="81"/>
      <c r="O300" s="28"/>
      <c r="S300" s="220" t="str">
        <f>C300</f>
        <v>Q24</v>
      </c>
      <c r="T300" s="220" t="str">
        <f>S300</f>
        <v>Q24</v>
      </c>
      <c r="U300" s="153" t="str">
        <f t="shared" si="66"/>
        <v/>
      </c>
      <c r="V300" s="153" t="str">
        <f t="shared" si="79"/>
        <v/>
      </c>
      <c r="W300" s="247"/>
      <c r="X300" s="153" t="str">
        <f t="shared" si="80"/>
        <v>シングル</v>
      </c>
      <c r="Y300" s="153">
        <f t="shared" si="63"/>
        <v>0</v>
      </c>
      <c r="Z300" s="153" t="str">
        <f t="shared" si="64"/>
        <v/>
      </c>
      <c r="AA300" s="153" t="str">
        <f t="shared" si="65"/>
        <v>Q24</v>
      </c>
      <c r="AB300" s="153" t="str">
        <f t="shared" si="73"/>
        <v>東京都が管理する「総量削減義務と排出量取引システム」にログインする頻度をID別で教えてください</v>
      </c>
      <c r="AC300" s="153" t="str">
        <f t="shared" si="81"/>
        <v/>
      </c>
      <c r="AD300" s="153" t="str">
        <f t="shared" si="82"/>
        <v>24</v>
      </c>
      <c r="AE300" s="153">
        <f t="shared" si="83"/>
        <v>0</v>
      </c>
      <c r="AF300" s="220"/>
      <c r="AG300" s="220"/>
    </row>
    <row r="301" spans="1:36" x14ac:dyDescent="0.4">
      <c r="E301" s="112" t="s">
        <v>688</v>
      </c>
      <c r="F301" s="28"/>
      <c r="G301" s="28"/>
      <c r="H301" s="28"/>
      <c r="I301" s="28"/>
      <c r="J301" s="28"/>
      <c r="K301" s="28"/>
      <c r="L301" s="28"/>
      <c r="M301" s="28"/>
      <c r="N301" s="81"/>
      <c r="O301" s="28"/>
      <c r="U301" s="153" t="str">
        <f t="shared" si="66"/>
        <v/>
      </c>
      <c r="V301" s="153" t="str">
        <f t="shared" si="79"/>
        <v>（1～5それぞれ一つ選んでください。いずれも「保有しているか分からない」場合、6「IDの違いを意識していない」を選択してください）</v>
      </c>
      <c r="W301" s="247"/>
      <c r="X301" s="153" t="str">
        <f t="shared" si="80"/>
        <v>シングル</v>
      </c>
      <c r="Y301" s="153">
        <f t="shared" si="63"/>
        <v>0</v>
      </c>
      <c r="Z301" s="153" t="str">
        <f t="shared" si="64"/>
        <v/>
      </c>
      <c r="AA301" s="153" t="str">
        <f t="shared" si="65"/>
        <v>Q24</v>
      </c>
      <c r="AB301" s="153" t="str">
        <f t="shared" si="73"/>
        <v>東京都が管理する「総量削減義務と排出量取引システム」にログインする頻度をID別で教えてください</v>
      </c>
      <c r="AC301" s="153" t="str">
        <f t="shared" si="81"/>
        <v>5それぞれ一つ選んでください。いずれも「保有しているか分からない」場合、6「IDの違いを意識していない」を選択してください）</v>
      </c>
      <c r="AD301" s="153" t="str">
        <f t="shared" si="82"/>
        <v>24</v>
      </c>
      <c r="AE301" s="153">
        <f t="shared" si="83"/>
        <v>0</v>
      </c>
      <c r="AF301" s="220"/>
      <c r="AG301" s="220"/>
    </row>
    <row r="302" spans="1:36" s="9" customFormat="1" ht="5.0999999999999996" customHeight="1" x14ac:dyDescent="0.4">
      <c r="A302" s="11"/>
      <c r="B302" s="18"/>
      <c r="C302" s="18"/>
      <c r="D302" s="18"/>
      <c r="E302" s="28"/>
      <c r="F302" s="28"/>
      <c r="G302" s="28"/>
      <c r="H302" s="28"/>
      <c r="I302" s="28"/>
      <c r="J302" s="28"/>
      <c r="K302" s="28"/>
      <c r="L302" s="28"/>
      <c r="M302" s="28"/>
      <c r="N302" s="163"/>
      <c r="O302" s="28"/>
      <c r="P302" s="19"/>
      <c r="Q302" s="19"/>
      <c r="R302" s="19"/>
      <c r="S302" s="220"/>
      <c r="T302" s="220"/>
      <c r="U302" s="153" t="str">
        <f t="shared" si="66"/>
        <v/>
      </c>
      <c r="V302" s="153">
        <f t="shared" si="79"/>
        <v>0</v>
      </c>
      <c r="W302" s="247"/>
      <c r="X302" s="153" t="str">
        <f t="shared" si="80"/>
        <v>シングル</v>
      </c>
      <c r="Y302" s="153">
        <f t="shared" si="63"/>
        <v>0</v>
      </c>
      <c r="Z302" s="153">
        <f t="shared" si="64"/>
        <v>0</v>
      </c>
      <c r="AA302" s="153" t="str">
        <f t="shared" si="65"/>
        <v>Q24</v>
      </c>
      <c r="AB302" s="153" t="str">
        <f t="shared" si="73"/>
        <v>東京都が管理する「総量削減義務と排出量取引システム」にログインする頻度をID別で教えてください</v>
      </c>
      <c r="AC302" s="153" t="str">
        <f t="shared" si="81"/>
        <v/>
      </c>
      <c r="AD302" s="153" t="str">
        <f t="shared" si="82"/>
        <v>24</v>
      </c>
      <c r="AE302" s="153">
        <f t="shared" si="83"/>
        <v>1</v>
      </c>
      <c r="AF302" s="233"/>
      <c r="AG302" s="217"/>
      <c r="AH302" s="217"/>
      <c r="AI302" s="216"/>
      <c r="AJ302" s="216"/>
    </row>
    <row r="303" spans="1:36" s="9" customFormat="1" ht="18.600000000000001" customHeight="1" x14ac:dyDescent="0.4">
      <c r="A303" s="11"/>
      <c r="B303" s="18"/>
      <c r="C303" s="18"/>
      <c r="D303" s="18"/>
      <c r="E303" s="28"/>
      <c r="F303" s="28"/>
      <c r="G303" s="28"/>
      <c r="H303" s="28"/>
      <c r="I303" s="28"/>
      <c r="J303" s="28"/>
      <c r="K303" s="28"/>
      <c r="L303" s="28"/>
      <c r="M303" s="28"/>
      <c r="N303" s="163"/>
      <c r="O303" s="28"/>
      <c r="P303" s="19"/>
      <c r="Q303" s="19"/>
      <c r="R303" s="19"/>
      <c r="S303" s="220"/>
      <c r="T303" s="220"/>
      <c r="U303" s="153"/>
      <c r="V303" s="153">
        <f t="shared" si="79"/>
        <v>0</v>
      </c>
      <c r="W303" s="247"/>
      <c r="X303" s="153" t="str">
        <f t="shared" si="80"/>
        <v>シングル</v>
      </c>
      <c r="Y303" s="153">
        <f t="shared" ref="Y303:Y315" si="84">IF(U303="",Y302,U303)</f>
        <v>0</v>
      </c>
      <c r="Z303" s="153">
        <f t="shared" ref="Z303:Z315" si="85">IFERROR(LEFT(V303,1)*1,"")</f>
        <v>0</v>
      </c>
      <c r="AA303" s="153" t="str">
        <f t="shared" ref="AA303:AA315" si="86">IF(T303="",AA302,T303)</f>
        <v>Q24</v>
      </c>
      <c r="AB303" s="153" t="str">
        <f t="shared" si="73"/>
        <v>東京都が管理する「総量削減義務と排出量取引システム」にログインする頻度をID別で教えてください</v>
      </c>
      <c r="AC303" s="153" t="str">
        <f t="shared" si="81"/>
        <v/>
      </c>
      <c r="AD303" s="153" t="str">
        <f t="shared" si="82"/>
        <v>24</v>
      </c>
      <c r="AE303" s="153">
        <f t="shared" si="83"/>
        <v>1</v>
      </c>
      <c r="AF303" s="233"/>
      <c r="AG303" s="217"/>
      <c r="AH303" s="217"/>
      <c r="AI303" s="216"/>
      <c r="AJ303" s="216"/>
    </row>
    <row r="304" spans="1:36" s="9" customFormat="1" ht="18.600000000000001" customHeight="1" x14ac:dyDescent="0.4">
      <c r="A304" s="11"/>
      <c r="B304" s="18"/>
      <c r="C304" s="18"/>
      <c r="D304" s="18"/>
      <c r="E304" s="28"/>
      <c r="F304" s="28"/>
      <c r="G304" s="28"/>
      <c r="H304" s="28"/>
      <c r="I304" s="28"/>
      <c r="J304" s="28"/>
      <c r="K304" s="28"/>
      <c r="L304" s="28"/>
      <c r="M304" s="28"/>
      <c r="N304" s="163"/>
      <c r="O304" s="28"/>
      <c r="P304" s="19"/>
      <c r="Q304" s="19"/>
      <c r="R304" s="19"/>
      <c r="S304" s="220"/>
      <c r="T304" s="220"/>
      <c r="U304" s="153"/>
      <c r="V304" s="153">
        <f t="shared" si="79"/>
        <v>0</v>
      </c>
      <c r="W304" s="247"/>
      <c r="X304" s="153" t="str">
        <f t="shared" si="80"/>
        <v>シングル</v>
      </c>
      <c r="Y304" s="153">
        <f t="shared" si="84"/>
        <v>0</v>
      </c>
      <c r="Z304" s="153">
        <f t="shared" si="85"/>
        <v>0</v>
      </c>
      <c r="AA304" s="153" t="str">
        <f t="shared" si="86"/>
        <v>Q24</v>
      </c>
      <c r="AB304" s="153" t="str">
        <f t="shared" si="73"/>
        <v>東京都が管理する「総量削減義務と排出量取引システム」にログインする頻度をID別で教えてください</v>
      </c>
      <c r="AC304" s="153" t="str">
        <f t="shared" si="81"/>
        <v/>
      </c>
      <c r="AD304" s="153" t="str">
        <f t="shared" si="82"/>
        <v>24</v>
      </c>
      <c r="AE304" s="153">
        <f t="shared" si="83"/>
        <v>1</v>
      </c>
      <c r="AF304" s="233"/>
      <c r="AG304" s="217"/>
      <c r="AH304" s="217"/>
      <c r="AI304" s="216"/>
      <c r="AJ304" s="216"/>
    </row>
    <row r="305" spans="1:36" s="9" customFormat="1" ht="18.600000000000001" customHeight="1" x14ac:dyDescent="0.4">
      <c r="A305" s="11"/>
      <c r="B305" s="18"/>
      <c r="C305" s="18"/>
      <c r="D305" s="18"/>
      <c r="E305" s="28"/>
      <c r="F305" s="28"/>
      <c r="G305" s="28"/>
      <c r="H305" s="28"/>
      <c r="I305" s="28"/>
      <c r="J305" s="28"/>
      <c r="K305" s="28"/>
      <c r="L305" s="28"/>
      <c r="M305" s="28"/>
      <c r="N305" s="163"/>
      <c r="O305" s="28"/>
      <c r="P305" s="19"/>
      <c r="Q305" s="19"/>
      <c r="R305" s="19"/>
      <c r="S305" s="220"/>
      <c r="T305" s="220"/>
      <c r="U305" s="153"/>
      <c r="V305" s="153">
        <f t="shared" ref="V305:V310" si="87">IF(S305="",E305,"")</f>
        <v>0</v>
      </c>
      <c r="W305" s="247"/>
      <c r="X305" s="153" t="str">
        <f t="shared" ref="X305:X310" si="88">IF(IF(U305="","",IF(OR(U305=TRUE,U305=FALSE),"マルチ","シングル"))="",X304,IF(U305="","",IF(OR(U305=TRUE,U305=FALSE),"マルチ","シングル")))</f>
        <v>シングル</v>
      </c>
      <c r="Y305" s="153">
        <f t="shared" si="84"/>
        <v>0</v>
      </c>
      <c r="Z305" s="153">
        <f t="shared" si="85"/>
        <v>0</v>
      </c>
      <c r="AA305" s="153" t="str">
        <f t="shared" si="86"/>
        <v>Q24</v>
      </c>
      <c r="AB305" s="153" t="str">
        <f t="shared" si="73"/>
        <v>東京都が管理する「総量削減義務と排出量取引システム」にログインする頻度をID別で教えてください</v>
      </c>
      <c r="AC305" s="153" t="str">
        <f t="shared" ref="AC305:AC310" si="89">IF(OR(V305=0,V305=""),"",RIGHT(V305,LEN(V305)-3))</f>
        <v/>
      </c>
      <c r="AD305" s="153" t="str">
        <f t="shared" ref="AD305:AD310" si="90">RIGHT(AA305,(LEN(AA305)-FIND("Q",AA305,1)))</f>
        <v>24</v>
      </c>
      <c r="AE305" s="153">
        <f t="shared" ref="AE305:AE310" si="91">IF(Y305=TRUE,1,IF(AND(X305="シングル",Y305=Z305),1,0))</f>
        <v>1</v>
      </c>
      <c r="AF305" s="233"/>
      <c r="AG305" s="217"/>
      <c r="AH305" s="217"/>
      <c r="AI305" s="216"/>
      <c r="AJ305" s="216"/>
    </row>
    <row r="306" spans="1:36" s="9" customFormat="1" ht="18.600000000000001" customHeight="1" x14ac:dyDescent="0.4">
      <c r="A306" s="11"/>
      <c r="B306" s="18"/>
      <c r="C306" s="18"/>
      <c r="D306" s="18"/>
      <c r="E306" s="28"/>
      <c r="F306" s="28"/>
      <c r="G306" s="28"/>
      <c r="H306" s="28"/>
      <c r="I306" s="28"/>
      <c r="J306" s="28"/>
      <c r="K306" s="28"/>
      <c r="L306" s="28"/>
      <c r="M306" s="28"/>
      <c r="N306" s="163"/>
      <c r="O306" s="28"/>
      <c r="P306" s="19"/>
      <c r="Q306" s="19"/>
      <c r="R306" s="19"/>
      <c r="S306" s="220"/>
      <c r="T306" s="220"/>
      <c r="U306" s="153"/>
      <c r="V306" s="153">
        <f t="shared" si="87"/>
        <v>0</v>
      </c>
      <c r="W306" s="247"/>
      <c r="X306" s="153" t="str">
        <f t="shared" si="88"/>
        <v>シングル</v>
      </c>
      <c r="Y306" s="153">
        <f t="shared" si="84"/>
        <v>0</v>
      </c>
      <c r="Z306" s="153">
        <f t="shared" si="85"/>
        <v>0</v>
      </c>
      <c r="AA306" s="153" t="str">
        <f t="shared" si="86"/>
        <v>Q24</v>
      </c>
      <c r="AB306" s="153" t="str">
        <f t="shared" si="73"/>
        <v>東京都が管理する「総量削減義務と排出量取引システム」にログインする頻度をID別で教えてください</v>
      </c>
      <c r="AC306" s="153" t="str">
        <f t="shared" si="89"/>
        <v/>
      </c>
      <c r="AD306" s="153" t="str">
        <f t="shared" si="90"/>
        <v>24</v>
      </c>
      <c r="AE306" s="153">
        <f t="shared" si="91"/>
        <v>1</v>
      </c>
      <c r="AF306" s="233"/>
      <c r="AG306" s="217"/>
      <c r="AH306" s="217"/>
      <c r="AI306" s="216"/>
      <c r="AJ306" s="216"/>
    </row>
    <row r="307" spans="1:36" s="9" customFormat="1" ht="18.600000000000001" customHeight="1" x14ac:dyDescent="0.4">
      <c r="A307" s="11"/>
      <c r="B307" s="18"/>
      <c r="C307" s="18"/>
      <c r="D307" s="18"/>
      <c r="E307" s="28"/>
      <c r="F307" s="28"/>
      <c r="G307" s="28"/>
      <c r="H307" s="28"/>
      <c r="I307" s="28"/>
      <c r="J307" s="28"/>
      <c r="K307" s="28"/>
      <c r="L307" s="28"/>
      <c r="M307" s="28"/>
      <c r="N307" s="163"/>
      <c r="O307" s="28"/>
      <c r="P307" s="19"/>
      <c r="Q307" s="19"/>
      <c r="R307" s="19"/>
      <c r="S307" s="220"/>
      <c r="T307" s="220"/>
      <c r="U307" s="153"/>
      <c r="V307" s="153">
        <f t="shared" si="87"/>
        <v>0</v>
      </c>
      <c r="W307" s="247"/>
      <c r="X307" s="153" t="str">
        <f t="shared" si="88"/>
        <v>シングル</v>
      </c>
      <c r="Y307" s="153">
        <f t="shared" si="84"/>
        <v>0</v>
      </c>
      <c r="Z307" s="153">
        <f t="shared" si="85"/>
        <v>0</v>
      </c>
      <c r="AA307" s="153" t="str">
        <f t="shared" si="86"/>
        <v>Q24</v>
      </c>
      <c r="AB307" s="153" t="str">
        <f t="shared" si="73"/>
        <v>東京都が管理する「総量削減義務と排出量取引システム」にログインする頻度をID別で教えてください</v>
      </c>
      <c r="AC307" s="153" t="str">
        <f t="shared" si="89"/>
        <v/>
      </c>
      <c r="AD307" s="153" t="str">
        <f t="shared" si="90"/>
        <v>24</v>
      </c>
      <c r="AE307" s="153">
        <f t="shared" si="91"/>
        <v>1</v>
      </c>
      <c r="AF307" s="233"/>
      <c r="AG307" s="217"/>
      <c r="AH307" s="217"/>
      <c r="AI307" s="216"/>
      <c r="AJ307" s="216"/>
    </row>
    <row r="308" spans="1:36" s="9" customFormat="1" ht="18.600000000000001" customHeight="1" x14ac:dyDescent="0.4">
      <c r="A308" s="11"/>
      <c r="B308" s="18"/>
      <c r="C308" s="18"/>
      <c r="D308" s="18"/>
      <c r="E308" s="28"/>
      <c r="F308" s="28"/>
      <c r="G308" s="28"/>
      <c r="H308" s="28"/>
      <c r="I308" s="28"/>
      <c r="J308" s="28"/>
      <c r="K308" s="28"/>
      <c r="L308" s="28"/>
      <c r="M308" s="28"/>
      <c r="N308" s="163"/>
      <c r="O308" s="28"/>
      <c r="P308" s="19"/>
      <c r="Q308" s="19"/>
      <c r="R308" s="19"/>
      <c r="S308" s="220"/>
      <c r="T308" s="220"/>
      <c r="U308" s="153"/>
      <c r="V308" s="153">
        <f t="shared" si="87"/>
        <v>0</v>
      </c>
      <c r="W308" s="247"/>
      <c r="X308" s="153" t="str">
        <f t="shared" si="88"/>
        <v>シングル</v>
      </c>
      <c r="Y308" s="153">
        <f t="shared" si="84"/>
        <v>0</v>
      </c>
      <c r="Z308" s="153">
        <f t="shared" si="85"/>
        <v>0</v>
      </c>
      <c r="AA308" s="153" t="str">
        <f t="shared" si="86"/>
        <v>Q24</v>
      </c>
      <c r="AB308" s="153" t="str">
        <f t="shared" si="73"/>
        <v>東京都が管理する「総量削減義務と排出量取引システム」にログインする頻度をID別で教えてください</v>
      </c>
      <c r="AC308" s="153" t="str">
        <f t="shared" si="89"/>
        <v/>
      </c>
      <c r="AD308" s="153" t="str">
        <f t="shared" si="90"/>
        <v>24</v>
      </c>
      <c r="AE308" s="153">
        <f t="shared" si="91"/>
        <v>1</v>
      </c>
      <c r="AF308" s="233"/>
      <c r="AG308" s="217"/>
      <c r="AH308" s="217"/>
      <c r="AI308" s="216"/>
      <c r="AJ308" s="216"/>
    </row>
    <row r="309" spans="1:36" ht="23.25" customHeight="1" x14ac:dyDescent="0.4">
      <c r="C309" s="29"/>
      <c r="D309" s="30"/>
      <c r="E309" s="30"/>
      <c r="F309" s="30"/>
      <c r="G309" s="155"/>
      <c r="H309" s="419" t="s">
        <v>89</v>
      </c>
      <c r="I309" s="420"/>
      <c r="J309" s="420"/>
      <c r="K309" s="420"/>
      <c r="L309" s="420"/>
      <c r="M309" s="420"/>
      <c r="N309" s="420"/>
      <c r="O309" s="420"/>
      <c r="P309" s="421"/>
      <c r="Q309" s="18"/>
      <c r="U309" s="153"/>
      <c r="V309" s="153">
        <f t="shared" si="87"/>
        <v>0</v>
      </c>
      <c r="W309" s="247"/>
      <c r="X309" s="153" t="str">
        <f t="shared" si="88"/>
        <v>シングル</v>
      </c>
      <c r="Y309" s="153">
        <f t="shared" si="84"/>
        <v>0</v>
      </c>
      <c r="Z309" s="153">
        <f t="shared" si="85"/>
        <v>0</v>
      </c>
      <c r="AA309" s="153" t="str">
        <f t="shared" si="86"/>
        <v>Q24</v>
      </c>
      <c r="AB309" s="153" t="str">
        <f t="shared" si="73"/>
        <v>東京都が管理する「総量削減義務と排出量取引システム」にログインする頻度をID別で教えてください</v>
      </c>
      <c r="AC309" s="153" t="str">
        <f t="shared" si="89"/>
        <v/>
      </c>
      <c r="AD309" s="153" t="str">
        <f t="shared" si="90"/>
        <v>24</v>
      </c>
      <c r="AE309" s="153">
        <f t="shared" si="91"/>
        <v>1</v>
      </c>
      <c r="AF309" s="220"/>
      <c r="AG309" s="220"/>
    </row>
    <row r="310" spans="1:36" ht="49.5" x14ac:dyDescent="0.4">
      <c r="C310" s="292" t="s">
        <v>718</v>
      </c>
      <c r="D310" s="293"/>
      <c r="E310" s="293"/>
      <c r="F310" s="293"/>
      <c r="G310" s="294"/>
      <c r="H310" s="154" t="s">
        <v>85</v>
      </c>
      <c r="I310" s="63" t="s">
        <v>82</v>
      </c>
      <c r="J310" s="145" t="s">
        <v>83</v>
      </c>
      <c r="K310" s="145" t="s">
        <v>84</v>
      </c>
      <c r="L310" s="64" t="s">
        <v>86</v>
      </c>
      <c r="M310" s="142" t="s">
        <v>87</v>
      </c>
      <c r="N310" s="165" t="s">
        <v>687</v>
      </c>
      <c r="O310" s="278" t="s">
        <v>94</v>
      </c>
      <c r="P310" s="279"/>
      <c r="Q310" s="58"/>
      <c r="U310" s="153"/>
      <c r="V310" s="153">
        <f t="shared" si="87"/>
        <v>0</v>
      </c>
      <c r="W310" s="247"/>
      <c r="X310" s="153" t="str">
        <f t="shared" si="88"/>
        <v>シングル</v>
      </c>
      <c r="Y310" s="153">
        <f t="shared" si="84"/>
        <v>0</v>
      </c>
      <c r="Z310" s="153">
        <f t="shared" si="85"/>
        <v>0</v>
      </c>
      <c r="AA310" s="153" t="str">
        <f t="shared" si="86"/>
        <v>Q24</v>
      </c>
      <c r="AB310" s="153" t="str">
        <f t="shared" si="73"/>
        <v>東京都が管理する「総量削減義務と排出量取引システム」にログインする頻度をID別で教えてください</v>
      </c>
      <c r="AC310" s="153" t="str">
        <f t="shared" si="89"/>
        <v/>
      </c>
      <c r="AD310" s="153" t="str">
        <f t="shared" si="90"/>
        <v>24</v>
      </c>
      <c r="AE310" s="153">
        <f t="shared" si="91"/>
        <v>1</v>
      </c>
      <c r="AF310" s="220"/>
      <c r="AG310" s="220"/>
    </row>
    <row r="311" spans="1:36" s="6" customFormat="1" ht="24.95" customHeight="1" x14ac:dyDescent="0.4">
      <c r="A311" s="14">
        <v>0</v>
      </c>
      <c r="B311" s="65"/>
      <c r="C311" s="119" t="s">
        <v>88</v>
      </c>
      <c r="D311" s="67"/>
      <c r="E311" s="67"/>
      <c r="F311" s="67"/>
      <c r="G311" s="124"/>
      <c r="H311" s="66"/>
      <c r="I311" s="66"/>
      <c r="J311" s="66"/>
      <c r="K311" s="66"/>
      <c r="L311" s="66"/>
      <c r="M311" s="66"/>
      <c r="N311" s="119"/>
      <c r="O311" s="123"/>
      <c r="P311" s="124"/>
      <c r="Q311" s="65"/>
      <c r="R311" s="69"/>
      <c r="S311" s="244"/>
      <c r="T311" s="244"/>
      <c r="U311" s="153">
        <f t="shared" si="66"/>
        <v>0</v>
      </c>
      <c r="V311" s="221" t="str">
        <f t="shared" ref="V311:V316" si="92">IF(S311="",C311,"")</f>
        <v>1. 指定管理口座の口座名義人用ユーザID</v>
      </c>
      <c r="W311" s="247"/>
      <c r="X311" s="153" t="str">
        <f t="shared" si="68"/>
        <v>シングル</v>
      </c>
      <c r="Y311" s="153">
        <f t="shared" si="84"/>
        <v>0</v>
      </c>
      <c r="Z311" s="153">
        <f t="shared" si="85"/>
        <v>1</v>
      </c>
      <c r="AA311" s="153" t="str">
        <f t="shared" si="86"/>
        <v>Q24</v>
      </c>
      <c r="AB311" s="153" t="str">
        <f t="shared" si="73"/>
        <v>東京都が管理する「総量削減義務と排出量取引システム」にログインする頻度をID別で教えてください</v>
      </c>
      <c r="AC311" s="153" t="str">
        <f t="shared" si="69"/>
        <v>指定管理口座の口座名義人用ユーザID</v>
      </c>
      <c r="AD311" s="153" t="str">
        <f t="shared" si="70"/>
        <v>24</v>
      </c>
      <c r="AE311" s="221">
        <f t="shared" ref="AE311:AE316" si="93">Y311</f>
        <v>0</v>
      </c>
      <c r="AF311" s="220"/>
      <c r="AG311" s="220"/>
      <c r="AH311" s="229"/>
      <c r="AI311" s="230"/>
      <c r="AJ311" s="230"/>
    </row>
    <row r="312" spans="1:36" s="6" customFormat="1" ht="24.95" customHeight="1" x14ac:dyDescent="0.4">
      <c r="A312" s="14">
        <v>0</v>
      </c>
      <c r="B312" s="65"/>
      <c r="C312" s="119" t="s">
        <v>90</v>
      </c>
      <c r="D312" s="67"/>
      <c r="E312" s="67"/>
      <c r="F312" s="67"/>
      <c r="G312" s="124"/>
      <c r="H312" s="66"/>
      <c r="I312" s="66"/>
      <c r="J312" s="66"/>
      <c r="K312" s="66"/>
      <c r="L312" s="66"/>
      <c r="M312" s="66"/>
      <c r="N312" s="119"/>
      <c r="O312" s="123"/>
      <c r="P312" s="68"/>
      <c r="Q312" s="65"/>
      <c r="R312" s="69"/>
      <c r="S312" s="244"/>
      <c r="T312" s="244"/>
      <c r="U312" s="153">
        <f t="shared" si="66"/>
        <v>0</v>
      </c>
      <c r="V312" s="221" t="str">
        <f t="shared" si="92"/>
        <v>2. 一般管理口座の口座名義人用ユーザID</v>
      </c>
      <c r="W312" s="247"/>
      <c r="X312" s="153" t="str">
        <f t="shared" si="68"/>
        <v>シングル</v>
      </c>
      <c r="Y312" s="153">
        <f t="shared" si="84"/>
        <v>0</v>
      </c>
      <c r="Z312" s="153">
        <f t="shared" si="85"/>
        <v>2</v>
      </c>
      <c r="AA312" s="153" t="str">
        <f t="shared" si="86"/>
        <v>Q24</v>
      </c>
      <c r="AB312" s="153" t="str">
        <f t="shared" si="73"/>
        <v>東京都が管理する「総量削減義務と排出量取引システム」にログインする頻度をID別で教えてください</v>
      </c>
      <c r="AC312" s="153" t="str">
        <f t="shared" si="69"/>
        <v>一般管理口座の口座名義人用ユーザID</v>
      </c>
      <c r="AD312" s="153" t="str">
        <f t="shared" si="70"/>
        <v>24</v>
      </c>
      <c r="AE312" s="221">
        <f t="shared" si="93"/>
        <v>0</v>
      </c>
      <c r="AF312" s="220"/>
      <c r="AG312" s="220"/>
      <c r="AH312" s="229"/>
      <c r="AI312" s="230"/>
      <c r="AJ312" s="230"/>
    </row>
    <row r="313" spans="1:36" s="6" customFormat="1" ht="24.95" customHeight="1" x14ac:dyDescent="0.4">
      <c r="A313" s="14">
        <v>0</v>
      </c>
      <c r="B313" s="65"/>
      <c r="C313" s="119" t="s">
        <v>91</v>
      </c>
      <c r="D313" s="67"/>
      <c r="E313" s="67"/>
      <c r="F313" s="67"/>
      <c r="G313" s="124"/>
      <c r="H313" s="66"/>
      <c r="I313" s="66"/>
      <c r="J313" s="66"/>
      <c r="K313" s="66"/>
      <c r="L313" s="66"/>
      <c r="M313" s="66"/>
      <c r="N313" s="119"/>
      <c r="O313" s="123"/>
      <c r="P313" s="68"/>
      <c r="Q313" s="65"/>
      <c r="R313" s="69"/>
      <c r="S313" s="244"/>
      <c r="T313" s="244"/>
      <c r="U313" s="153">
        <f t="shared" si="66"/>
        <v>0</v>
      </c>
      <c r="V313" s="221" t="str">
        <f t="shared" si="92"/>
        <v>3. 指定管理口座の連絡先担当者用ユーザID</v>
      </c>
      <c r="W313" s="247"/>
      <c r="X313" s="153" t="str">
        <f t="shared" si="68"/>
        <v>シングル</v>
      </c>
      <c r="Y313" s="153">
        <f t="shared" si="84"/>
        <v>0</v>
      </c>
      <c r="Z313" s="153">
        <f t="shared" si="85"/>
        <v>3</v>
      </c>
      <c r="AA313" s="153" t="str">
        <f t="shared" si="86"/>
        <v>Q24</v>
      </c>
      <c r="AB313" s="153" t="str">
        <f t="shared" si="73"/>
        <v>東京都が管理する「総量削減義務と排出量取引システム」にログインする頻度をID別で教えてください</v>
      </c>
      <c r="AC313" s="153" t="str">
        <f t="shared" si="69"/>
        <v>指定管理口座の連絡先担当者用ユーザID</v>
      </c>
      <c r="AD313" s="153" t="str">
        <f t="shared" si="70"/>
        <v>24</v>
      </c>
      <c r="AE313" s="221">
        <f t="shared" si="93"/>
        <v>0</v>
      </c>
      <c r="AF313" s="220"/>
      <c r="AG313" s="220"/>
      <c r="AH313" s="229"/>
      <c r="AI313" s="230"/>
      <c r="AJ313" s="230"/>
    </row>
    <row r="314" spans="1:36" s="6" customFormat="1" ht="24.95" customHeight="1" x14ac:dyDescent="0.4">
      <c r="A314" s="14">
        <v>0</v>
      </c>
      <c r="B314" s="65"/>
      <c r="C314" s="119" t="s">
        <v>92</v>
      </c>
      <c r="D314" s="67"/>
      <c r="E314" s="67"/>
      <c r="F314" s="67"/>
      <c r="G314" s="124"/>
      <c r="H314" s="66"/>
      <c r="I314" s="66"/>
      <c r="J314" s="66"/>
      <c r="K314" s="66"/>
      <c r="L314" s="66"/>
      <c r="M314" s="66"/>
      <c r="N314" s="119"/>
      <c r="O314" s="123"/>
      <c r="P314" s="68"/>
      <c r="Q314" s="65"/>
      <c r="R314" s="69"/>
      <c r="S314" s="244"/>
      <c r="T314" s="244"/>
      <c r="U314" s="153">
        <f t="shared" si="66"/>
        <v>0</v>
      </c>
      <c r="V314" s="221" t="str">
        <f t="shared" si="92"/>
        <v>4. 一般管理口座の連絡先担当者用ユーザID</v>
      </c>
      <c r="W314" s="247"/>
      <c r="X314" s="153" t="str">
        <f t="shared" si="68"/>
        <v>シングル</v>
      </c>
      <c r="Y314" s="153">
        <f t="shared" si="84"/>
        <v>0</v>
      </c>
      <c r="Z314" s="153">
        <f t="shared" si="85"/>
        <v>4</v>
      </c>
      <c r="AA314" s="153" t="str">
        <f t="shared" si="86"/>
        <v>Q24</v>
      </c>
      <c r="AB314" s="153" t="str">
        <f t="shared" si="73"/>
        <v>東京都が管理する「総量削減義務と排出量取引システム」にログインする頻度をID別で教えてください</v>
      </c>
      <c r="AC314" s="153" t="str">
        <f t="shared" si="69"/>
        <v>一般管理口座の連絡先担当者用ユーザID</v>
      </c>
      <c r="AD314" s="153" t="str">
        <f t="shared" si="70"/>
        <v>24</v>
      </c>
      <c r="AE314" s="221">
        <f t="shared" si="93"/>
        <v>0</v>
      </c>
      <c r="AF314" s="220"/>
      <c r="AG314" s="220"/>
      <c r="AH314" s="229"/>
      <c r="AI314" s="230"/>
      <c r="AJ314" s="230"/>
    </row>
    <row r="315" spans="1:36" s="6" customFormat="1" ht="24.95" customHeight="1" x14ac:dyDescent="0.4">
      <c r="A315" s="14">
        <v>0</v>
      </c>
      <c r="B315" s="65"/>
      <c r="C315" s="119" t="s">
        <v>93</v>
      </c>
      <c r="D315" s="67"/>
      <c r="E315" s="67"/>
      <c r="F315" s="67"/>
      <c r="G315" s="124"/>
      <c r="H315" s="66"/>
      <c r="I315" s="66"/>
      <c r="J315" s="66"/>
      <c r="K315" s="66"/>
      <c r="L315" s="66"/>
      <c r="M315" s="66"/>
      <c r="N315" s="119"/>
      <c r="O315" s="123"/>
      <c r="P315" s="68"/>
      <c r="Q315" s="65"/>
      <c r="R315" s="69"/>
      <c r="S315" s="244"/>
      <c r="T315" s="244"/>
      <c r="U315" s="153">
        <f t="shared" si="66"/>
        <v>0</v>
      </c>
      <c r="V315" s="221" t="str">
        <f t="shared" si="92"/>
        <v>5. 事業所連絡先担当者用ユーザID</v>
      </c>
      <c r="W315" s="247"/>
      <c r="X315" s="153" t="str">
        <f t="shared" si="68"/>
        <v>シングル</v>
      </c>
      <c r="Y315" s="153">
        <f t="shared" si="84"/>
        <v>0</v>
      </c>
      <c r="Z315" s="153">
        <f t="shared" si="85"/>
        <v>5</v>
      </c>
      <c r="AA315" s="153" t="str">
        <f t="shared" si="86"/>
        <v>Q24</v>
      </c>
      <c r="AB315" s="153" t="str">
        <f t="shared" si="73"/>
        <v>東京都が管理する「総量削減義務と排出量取引システム」にログインする頻度をID別で教えてください</v>
      </c>
      <c r="AC315" s="153" t="str">
        <f t="shared" si="69"/>
        <v>事業所連絡先担当者用ユーザID</v>
      </c>
      <c r="AD315" s="153" t="str">
        <f t="shared" si="70"/>
        <v>24</v>
      </c>
      <c r="AE315" s="221">
        <f t="shared" si="93"/>
        <v>0</v>
      </c>
      <c r="AF315" s="220"/>
      <c r="AG315" s="220"/>
      <c r="AH315" s="229"/>
      <c r="AI315" s="230"/>
      <c r="AJ315" s="230"/>
    </row>
    <row r="316" spans="1:36" s="6" customFormat="1" ht="34.5" customHeight="1" x14ac:dyDescent="0.4">
      <c r="A316" s="14">
        <v>0</v>
      </c>
      <c r="B316" s="65"/>
      <c r="C316" s="282" t="s">
        <v>716</v>
      </c>
      <c r="D316" s="283"/>
      <c r="E316" s="283"/>
      <c r="F316" s="283"/>
      <c r="G316" s="284"/>
      <c r="H316" s="120"/>
      <c r="I316" s="120"/>
      <c r="J316" s="120"/>
      <c r="K316" s="120"/>
      <c r="L316" s="120"/>
      <c r="M316" s="120"/>
      <c r="N316" s="125"/>
      <c r="O316" s="306"/>
      <c r="P316" s="307"/>
      <c r="Q316" s="65"/>
      <c r="R316" s="69"/>
      <c r="S316" s="244"/>
      <c r="T316" s="244"/>
      <c r="U316" s="153">
        <f t="shared" si="66"/>
        <v>0</v>
      </c>
      <c r="V316" s="221" t="str">
        <f t="shared" si="92"/>
        <v>1～5のIDを「保有しているか分からない」場合に回答【任意回答】
6. IDの違いを意識していないがログインしている</v>
      </c>
      <c r="W316" s="247"/>
      <c r="X316" s="153" t="str">
        <f t="shared" si="68"/>
        <v>シングル</v>
      </c>
      <c r="Y316" s="153">
        <f t="shared" ref="Y316:Y317" si="94">IF(U316="",Y315,U316)</f>
        <v>0</v>
      </c>
      <c r="Z316" s="221">
        <v>6</v>
      </c>
      <c r="AA316" s="153" t="str">
        <f t="shared" ref="AA316:AA317" si="95">IF(T316="",AA315,T316)</f>
        <v>Q24</v>
      </c>
      <c r="AB316" s="153" t="str">
        <f t="shared" si="73"/>
        <v>東京都が管理する「総量削減義務と排出量取引システム」にログインする頻度をID別で教えてください</v>
      </c>
      <c r="AC316" s="153" t="str">
        <f t="shared" si="69"/>
        <v>のIDを「保有しているか分からない」場合に回答【任意回答】
6. IDの違いを意識していないがログインしている</v>
      </c>
      <c r="AD316" s="153" t="str">
        <f t="shared" si="70"/>
        <v>24</v>
      </c>
      <c r="AE316" s="221">
        <f t="shared" si="93"/>
        <v>0</v>
      </c>
      <c r="AF316" s="220"/>
      <c r="AG316" s="220"/>
      <c r="AH316" s="229"/>
      <c r="AI316" s="230"/>
      <c r="AJ316" s="230"/>
    </row>
    <row r="317" spans="1:36" ht="5.0999999999999996" customHeight="1" x14ac:dyDescent="0.4">
      <c r="U317" s="153" t="str">
        <f t="shared" si="66"/>
        <v/>
      </c>
      <c r="V317" s="153">
        <f t="shared" ref="V317" si="96">IF(S317="",E317,"")</f>
        <v>0</v>
      </c>
      <c r="W317" s="247"/>
      <c r="X317" s="153" t="str">
        <f t="shared" si="68"/>
        <v>シングル</v>
      </c>
      <c r="Y317" s="153">
        <f t="shared" si="94"/>
        <v>0</v>
      </c>
      <c r="Z317" s="153">
        <f t="shared" ref="Z317" si="97">IFERROR(LEFT(V317,1)*1,"")</f>
        <v>0</v>
      </c>
      <c r="AA317" s="153" t="str">
        <f t="shared" si="95"/>
        <v>Q24</v>
      </c>
      <c r="AB317" s="153" t="str">
        <f t="shared" ref="AB317" si="98">IF(S317&lt;&gt;"",E317,AB316)</f>
        <v>東京都が管理する「総量削減義務と排出量取引システム」にログインする頻度をID別で教えてください</v>
      </c>
      <c r="AC317" s="153" t="str">
        <f t="shared" si="69"/>
        <v/>
      </c>
      <c r="AD317" s="153" t="str">
        <f t="shared" si="70"/>
        <v>24</v>
      </c>
      <c r="AE317" s="153">
        <f t="shared" ref="AE317" si="99">IF(Y317=TRUE,1,IF(AND(X317="シングル",Y317=Z317),1,0))</f>
        <v>1</v>
      </c>
      <c r="AF317" s="220"/>
      <c r="AG317" s="220"/>
    </row>
    <row r="318" spans="1:36" x14ac:dyDescent="0.4">
      <c r="U318" s="153" t="str">
        <f t="shared" si="66"/>
        <v/>
      </c>
      <c r="V318" s="153">
        <f t="shared" ref="V318" si="100">IF(S318="",E318,"")</f>
        <v>0</v>
      </c>
      <c r="W318" s="247"/>
      <c r="X318" s="153" t="str">
        <f t="shared" ref="X318" si="101">IF(IF(U318="","",IF(OR(U318=TRUE,U318=FALSE),"マルチ","シングル"))="",X317,IF(U318="","",IF(OR(U318=TRUE,U318=FALSE),"マルチ","シングル")))</f>
        <v>シングル</v>
      </c>
      <c r="Y318" s="153">
        <f t="shared" ref="Y318" si="102">IF(U318="",Y317,U318)</f>
        <v>0</v>
      </c>
      <c r="Z318" s="153">
        <f t="shared" ref="Z318" si="103">IFERROR(LEFT(V318,1)*1,"")</f>
        <v>0</v>
      </c>
      <c r="AA318" s="153" t="str">
        <f t="shared" ref="AA318" si="104">IF(T318="",AA317,T318)</f>
        <v>Q24</v>
      </c>
      <c r="AB318" s="153" t="str">
        <f t="shared" ref="AB318" si="105">IF(S318&lt;&gt;"",E318,AB317)</f>
        <v>東京都が管理する「総量削減義務と排出量取引システム」にログインする頻度をID別で教えてください</v>
      </c>
      <c r="AC318" s="153" t="str">
        <f t="shared" ref="AC318" si="106">IF(OR(V318=0,V318=""),"",RIGHT(V318,LEN(V318)-3))</f>
        <v/>
      </c>
      <c r="AD318" s="153" t="str">
        <f t="shared" ref="AD318" si="107">RIGHT(AA318,(LEN(AA318)-FIND("Q",AA318,1)))</f>
        <v>24</v>
      </c>
      <c r="AE318" s="153">
        <f t="shared" ref="AE318" si="108">IF(Y318=TRUE,1,IF(AND(X318="シングル",Y318=Z318),1,0))</f>
        <v>1</v>
      </c>
      <c r="AF318" s="220"/>
      <c r="AG318" s="220"/>
    </row>
    <row r="319" spans="1:36" x14ac:dyDescent="0.4">
      <c r="C319" s="137" t="s">
        <v>695</v>
      </c>
      <c r="D319" s="27"/>
      <c r="E319" s="28" t="s">
        <v>97</v>
      </c>
      <c r="F319" s="28"/>
      <c r="G319" s="28"/>
      <c r="H319" s="28"/>
      <c r="I319" s="28"/>
      <c r="J319" s="28"/>
      <c r="K319" s="28"/>
      <c r="L319" s="28"/>
      <c r="M319" s="28"/>
      <c r="N319" s="81"/>
      <c r="O319" s="28"/>
      <c r="S319" s="220" t="str">
        <f>C319</f>
        <v>Q25･26</v>
      </c>
      <c r="T319" s="220" t="str">
        <f>S319</f>
        <v>Q25･26</v>
      </c>
      <c r="U319" s="153" t="str">
        <f t="shared" ref="U319:U326" si="109">IF(A319="","",A319)</f>
        <v/>
      </c>
      <c r="V319" s="153" t="str">
        <f t="shared" ref="V319:V326" si="110">IF(S319="",E319,"")</f>
        <v/>
      </c>
      <c r="W319" s="247"/>
      <c r="X319" s="153" t="str">
        <f t="shared" ref="X319:X326" si="111">IF(IF(U319="","",IF(OR(U319=TRUE,U319=FALSE),"マルチ","シングル"))="",X318,IF(U319="","",IF(OR(U319=TRUE,U319=FALSE),"マルチ","シングル")))</f>
        <v>シングル</v>
      </c>
      <c r="Y319" s="153">
        <f t="shared" ref="Y319:Y326" si="112">IF(U319="",Y318,U319)</f>
        <v>0</v>
      </c>
      <c r="Z319" s="153" t="str">
        <f t="shared" ref="Z319:Z326" si="113">IFERROR(LEFT(V319,1)*1,"")</f>
        <v/>
      </c>
      <c r="AA319" s="153" t="str">
        <f t="shared" ref="AA319:AA326" si="114">IF(T319="",AA318,T319)</f>
        <v>Q25･26</v>
      </c>
      <c r="AB319" s="153" t="str">
        <f t="shared" ref="AB319:AB326" si="115">IF(S319&lt;&gt;"",E319,AB318)</f>
        <v>東京都 総量削減義務と排出量取引システムの電子化等（手続きの簡素化の観点）に特に必要と思うものをお答えください</v>
      </c>
      <c r="AC319" s="153" t="str">
        <f t="shared" ref="AC319:AC326" si="116">IF(OR(V319=0,V319=""),"",RIGHT(V319,LEN(V319)-3))</f>
        <v/>
      </c>
      <c r="AD319" s="153" t="str">
        <f t="shared" ref="AD319:AD326" si="117">RIGHT(AA319,(LEN(AA319)-FIND("Q",AA319,1)))</f>
        <v>25･26</v>
      </c>
      <c r="AE319" s="153">
        <f t="shared" ref="AE319:AE326" si="118">IF(Y319=TRUE,1,IF(AND(X319="シングル",Y319=Z319),1,0))</f>
        <v>0</v>
      </c>
      <c r="AF319" s="220"/>
      <c r="AG319" s="220"/>
    </row>
    <row r="320" spans="1:36" ht="18.75" customHeight="1" x14ac:dyDescent="0.4">
      <c r="E320" s="28" t="s">
        <v>181</v>
      </c>
      <c r="U320" s="153" t="str">
        <f t="shared" si="109"/>
        <v/>
      </c>
      <c r="V320" s="153" t="str">
        <f t="shared" si="110"/>
        <v>（当てはまるものすべて選択してください。）</v>
      </c>
      <c r="W320" s="247"/>
      <c r="X320" s="153" t="str">
        <f t="shared" si="111"/>
        <v>シングル</v>
      </c>
      <c r="Y320" s="153">
        <f t="shared" si="112"/>
        <v>0</v>
      </c>
      <c r="Z320" s="153" t="str">
        <f t="shared" si="113"/>
        <v/>
      </c>
      <c r="AA320" s="153" t="str">
        <f t="shared" si="114"/>
        <v>Q25･26</v>
      </c>
      <c r="AB320" s="153" t="str">
        <f t="shared" si="115"/>
        <v>東京都 総量削減義務と排出量取引システムの電子化等（手続きの簡素化の観点）に特に必要と思うものをお答えください</v>
      </c>
      <c r="AC320" s="153" t="str">
        <f t="shared" si="116"/>
        <v>はまるものすべて選択してください。）</v>
      </c>
      <c r="AD320" s="153" t="str">
        <f t="shared" si="117"/>
        <v>25･26</v>
      </c>
      <c r="AE320" s="153">
        <f t="shared" si="118"/>
        <v>0</v>
      </c>
      <c r="AF320" s="220"/>
      <c r="AG320" s="220"/>
    </row>
    <row r="321" spans="1:33" ht="3" customHeight="1" x14ac:dyDescent="0.4">
      <c r="C321" s="29"/>
      <c r="D321" s="30"/>
      <c r="E321" s="52"/>
      <c r="F321" s="52"/>
      <c r="G321" s="52"/>
      <c r="H321" s="52"/>
      <c r="I321" s="52"/>
      <c r="J321" s="53"/>
      <c r="K321" s="53"/>
      <c r="L321" s="53"/>
      <c r="M321" s="54"/>
      <c r="N321" s="53"/>
      <c r="O321" s="53"/>
      <c r="P321" s="32"/>
      <c r="Q321" s="18"/>
      <c r="U321" s="153" t="str">
        <f t="shared" si="109"/>
        <v/>
      </c>
      <c r="V321" s="153">
        <f t="shared" si="110"/>
        <v>0</v>
      </c>
      <c r="W321" s="247"/>
      <c r="X321" s="153" t="str">
        <f t="shared" si="111"/>
        <v>シングル</v>
      </c>
      <c r="Y321" s="153">
        <f t="shared" si="112"/>
        <v>0</v>
      </c>
      <c r="Z321" s="153">
        <f t="shared" si="113"/>
        <v>0</v>
      </c>
      <c r="AA321" s="153" t="str">
        <f t="shared" si="114"/>
        <v>Q25･26</v>
      </c>
      <c r="AB321" s="153" t="str">
        <f t="shared" si="115"/>
        <v>東京都 総量削減義務と排出量取引システムの電子化等（手続きの簡素化の観点）に特に必要と思うものをお答えください</v>
      </c>
      <c r="AC321" s="153" t="str">
        <f t="shared" si="116"/>
        <v/>
      </c>
      <c r="AD321" s="153" t="str">
        <f t="shared" si="117"/>
        <v>25･26</v>
      </c>
      <c r="AE321" s="153">
        <f t="shared" si="118"/>
        <v>1</v>
      </c>
      <c r="AF321" s="220"/>
      <c r="AG321" s="220"/>
    </row>
    <row r="322" spans="1:33" ht="23.1" customHeight="1" x14ac:dyDescent="0.4">
      <c r="C322" s="290" t="s">
        <v>684</v>
      </c>
      <c r="D322" s="291"/>
      <c r="E322" s="291"/>
      <c r="F322" s="291"/>
      <c r="G322" s="291"/>
      <c r="H322" s="291"/>
      <c r="I322" s="291"/>
      <c r="J322" s="291"/>
      <c r="K322" s="291"/>
      <c r="L322" s="291"/>
      <c r="M322" s="56"/>
      <c r="N322" s="274" t="s">
        <v>717</v>
      </c>
      <c r="O322" s="274"/>
      <c r="P322" s="35"/>
      <c r="Q322" s="18"/>
      <c r="U322" s="153" t="str">
        <f t="shared" si="109"/>
        <v/>
      </c>
      <c r="V322" s="153">
        <f t="shared" si="110"/>
        <v>0</v>
      </c>
      <c r="W322" s="247"/>
      <c r="X322" s="153" t="str">
        <f t="shared" si="111"/>
        <v>シングル</v>
      </c>
      <c r="Y322" s="153">
        <f t="shared" si="112"/>
        <v>0</v>
      </c>
      <c r="Z322" s="153">
        <f t="shared" si="113"/>
        <v>0</v>
      </c>
      <c r="AA322" s="153" t="str">
        <f t="shared" si="114"/>
        <v>Q25･26</v>
      </c>
      <c r="AB322" s="153" t="str">
        <f t="shared" si="115"/>
        <v>東京都 総量削減義務と排出量取引システムの電子化等（手続きの簡素化の観点）に特に必要と思うものをお答えください</v>
      </c>
      <c r="AC322" s="153" t="str">
        <f t="shared" si="116"/>
        <v/>
      </c>
      <c r="AD322" s="153" t="str">
        <f t="shared" si="117"/>
        <v>25･26</v>
      </c>
      <c r="AE322" s="153">
        <f t="shared" si="118"/>
        <v>1</v>
      </c>
      <c r="AF322" s="220"/>
      <c r="AG322" s="220"/>
    </row>
    <row r="323" spans="1:33" ht="23.1" customHeight="1" x14ac:dyDescent="0.4">
      <c r="C323" s="290"/>
      <c r="D323" s="291"/>
      <c r="E323" s="291"/>
      <c r="F323" s="291"/>
      <c r="G323" s="291"/>
      <c r="H323" s="291"/>
      <c r="I323" s="291"/>
      <c r="J323" s="291"/>
      <c r="K323" s="291"/>
      <c r="L323" s="291"/>
      <c r="M323" s="56"/>
      <c r="N323" s="274"/>
      <c r="O323" s="274"/>
      <c r="P323" s="35"/>
      <c r="Q323" s="18"/>
      <c r="U323" s="153" t="str">
        <f t="shared" si="109"/>
        <v/>
      </c>
      <c r="V323" s="153">
        <f t="shared" si="110"/>
        <v>0</v>
      </c>
      <c r="W323" s="247"/>
      <c r="X323" s="153" t="str">
        <f t="shared" si="111"/>
        <v>シングル</v>
      </c>
      <c r="Y323" s="153">
        <f t="shared" si="112"/>
        <v>0</v>
      </c>
      <c r="Z323" s="153">
        <f t="shared" si="113"/>
        <v>0</v>
      </c>
      <c r="AA323" s="153" t="str">
        <f t="shared" si="114"/>
        <v>Q25･26</v>
      </c>
      <c r="AB323" s="153" t="str">
        <f t="shared" si="115"/>
        <v>東京都 総量削減義務と排出量取引システムの電子化等（手続きの簡素化の観点）に特に必要と思うものをお答えください</v>
      </c>
      <c r="AC323" s="153" t="str">
        <f t="shared" si="116"/>
        <v/>
      </c>
      <c r="AD323" s="153" t="str">
        <f t="shared" si="117"/>
        <v>25･26</v>
      </c>
      <c r="AE323" s="153">
        <f t="shared" si="118"/>
        <v>1</v>
      </c>
      <c r="AF323" s="220"/>
      <c r="AG323" s="220"/>
    </row>
    <row r="324" spans="1:33" ht="3" customHeight="1" x14ac:dyDescent="0.4">
      <c r="C324" s="45"/>
      <c r="E324" s="78"/>
      <c r="F324" s="78"/>
      <c r="G324" s="78"/>
      <c r="H324" s="78"/>
      <c r="I324" s="78"/>
      <c r="J324" s="58"/>
      <c r="K324" s="72"/>
      <c r="L324" s="72"/>
      <c r="M324" s="59"/>
      <c r="N324" s="110"/>
      <c r="O324" s="110"/>
      <c r="P324" s="35"/>
      <c r="Q324" s="18"/>
      <c r="U324" s="153" t="str">
        <f t="shared" si="109"/>
        <v/>
      </c>
      <c r="V324" s="153">
        <f t="shared" si="110"/>
        <v>0</v>
      </c>
      <c r="W324" s="247"/>
      <c r="X324" s="153" t="str">
        <f t="shared" si="111"/>
        <v>シングル</v>
      </c>
      <c r="Y324" s="153">
        <f t="shared" si="112"/>
        <v>0</v>
      </c>
      <c r="Z324" s="153">
        <f t="shared" si="113"/>
        <v>0</v>
      </c>
      <c r="AA324" s="153" t="str">
        <f t="shared" si="114"/>
        <v>Q25･26</v>
      </c>
      <c r="AB324" s="153" t="str">
        <f t="shared" si="115"/>
        <v>東京都 総量削減義務と排出量取引システムの電子化等（手続きの簡素化の観点）に特に必要と思うものをお答えください</v>
      </c>
      <c r="AC324" s="153" t="str">
        <f t="shared" si="116"/>
        <v/>
      </c>
      <c r="AD324" s="153" t="str">
        <f t="shared" si="117"/>
        <v>25･26</v>
      </c>
      <c r="AE324" s="153">
        <f t="shared" si="118"/>
        <v>1</v>
      </c>
      <c r="AG324" s="220"/>
    </row>
    <row r="325" spans="1:33" ht="18" customHeight="1" x14ac:dyDescent="0.4">
      <c r="A325" s="11" t="b">
        <v>0</v>
      </c>
      <c r="C325" s="45"/>
      <c r="E325" s="261" t="s">
        <v>99</v>
      </c>
      <c r="F325" s="261"/>
      <c r="G325" s="261"/>
      <c r="H325" s="261"/>
      <c r="I325" s="261"/>
      <c r="J325" s="261"/>
      <c r="K325" s="261"/>
      <c r="L325" s="261"/>
      <c r="M325" s="73"/>
      <c r="N325" s="177"/>
      <c r="O325" s="109" t="s">
        <v>103</v>
      </c>
      <c r="P325" s="35"/>
      <c r="Q325" s="18"/>
      <c r="U325" s="153" t="b">
        <f t="shared" si="109"/>
        <v>0</v>
      </c>
      <c r="V325" s="153" t="str">
        <f t="shared" si="110"/>
        <v>1. 各種紙申請に係る代表者印の省略</v>
      </c>
      <c r="W325" s="247"/>
      <c r="X325" s="153" t="str">
        <f t="shared" si="111"/>
        <v>マルチ</v>
      </c>
      <c r="Y325" s="153" t="b">
        <f t="shared" si="112"/>
        <v>0</v>
      </c>
      <c r="Z325" s="153">
        <f t="shared" si="113"/>
        <v>1</v>
      </c>
      <c r="AA325" s="153" t="str">
        <f t="shared" si="114"/>
        <v>Q25･26</v>
      </c>
      <c r="AB325" s="153" t="str">
        <f t="shared" si="115"/>
        <v>東京都 総量削減義務と排出量取引システムの電子化等（手続きの簡素化の観点）に特に必要と思うものをお答えください</v>
      </c>
      <c r="AC325" s="153" t="str">
        <f t="shared" si="116"/>
        <v>各種紙申請に係る代表者印の省略</v>
      </c>
      <c r="AD325" s="153" t="str">
        <f t="shared" si="117"/>
        <v>25･26</v>
      </c>
      <c r="AE325" s="153">
        <f t="shared" si="118"/>
        <v>0</v>
      </c>
      <c r="AG325" s="222">
        <f>N325</f>
        <v>0</v>
      </c>
    </row>
    <row r="326" spans="1:33" ht="3" customHeight="1" x14ac:dyDescent="0.4">
      <c r="C326" s="45"/>
      <c r="E326" s="78"/>
      <c r="F326" s="78"/>
      <c r="G326" s="78"/>
      <c r="H326" s="78"/>
      <c r="I326" s="78"/>
      <c r="J326" s="58"/>
      <c r="K326" s="72"/>
      <c r="L326" s="72"/>
      <c r="M326" s="59"/>
      <c r="N326" s="178"/>
      <c r="O326" s="110"/>
      <c r="P326" s="35"/>
      <c r="Q326" s="18"/>
      <c r="U326" s="153" t="str">
        <f t="shared" si="109"/>
        <v/>
      </c>
      <c r="V326" s="153">
        <f t="shared" si="110"/>
        <v>0</v>
      </c>
      <c r="W326" s="247"/>
      <c r="X326" s="153" t="str">
        <f t="shared" si="111"/>
        <v>マルチ</v>
      </c>
      <c r="Y326" s="153" t="b">
        <f t="shared" si="112"/>
        <v>0</v>
      </c>
      <c r="Z326" s="153">
        <f t="shared" si="113"/>
        <v>0</v>
      </c>
      <c r="AA326" s="153" t="str">
        <f t="shared" si="114"/>
        <v>Q25･26</v>
      </c>
      <c r="AB326" s="153" t="str">
        <f t="shared" si="115"/>
        <v>東京都 総量削減義務と排出量取引システムの電子化等（手続きの簡素化の観点）に特に必要と思うものをお答えください</v>
      </c>
      <c r="AC326" s="153" t="str">
        <f t="shared" si="116"/>
        <v/>
      </c>
      <c r="AD326" s="153" t="str">
        <f t="shared" si="117"/>
        <v>25･26</v>
      </c>
      <c r="AE326" s="153">
        <f t="shared" si="118"/>
        <v>0</v>
      </c>
      <c r="AG326" s="220"/>
    </row>
    <row r="327" spans="1:33" ht="18" customHeight="1" x14ac:dyDescent="0.4">
      <c r="A327" s="11" t="b">
        <v>0</v>
      </c>
      <c r="C327" s="45"/>
      <c r="E327" s="261" t="s">
        <v>758</v>
      </c>
      <c r="F327" s="261"/>
      <c r="G327" s="261"/>
      <c r="H327" s="261"/>
      <c r="I327" s="261"/>
      <c r="J327" s="261"/>
      <c r="K327" s="261"/>
      <c r="L327" s="261"/>
      <c r="M327" s="59"/>
      <c r="N327" s="177"/>
      <c r="O327" s="109" t="s">
        <v>103</v>
      </c>
      <c r="P327" s="35"/>
      <c r="Q327" s="18"/>
      <c r="U327" s="153" t="b">
        <f t="shared" ref="U327:U389" si="119">IF(A327="","",A327)</f>
        <v>0</v>
      </c>
      <c r="V327" s="153" t="str">
        <f t="shared" ref="V327:V389" si="120">IF(S327="",E327,"")</f>
        <v>2. 紙による申請の電子化※1</v>
      </c>
      <c r="W327" s="247"/>
      <c r="X327" s="153" t="str">
        <f t="shared" ref="X327:X389" si="121">IF(IF(U327="","",IF(OR(U327=TRUE,U327=FALSE),"マルチ","シングル"))="",X326,IF(U327="","",IF(OR(U327=TRUE,U327=FALSE),"マルチ","シングル")))</f>
        <v>マルチ</v>
      </c>
      <c r="Y327" s="153" t="b">
        <f t="shared" ref="Y327:Y383" si="122">IF(U327="",Y326,U327)</f>
        <v>0</v>
      </c>
      <c r="Z327" s="153">
        <f t="shared" ref="Z327:Z383" si="123">IFERROR(LEFT(V327,1)*1,"")</f>
        <v>2</v>
      </c>
      <c r="AA327" s="153" t="str">
        <f t="shared" ref="AA327:AA383" si="124">IF(T327="",AA326,T327)</f>
        <v>Q25･26</v>
      </c>
      <c r="AB327" s="153" t="str">
        <f t="shared" si="73"/>
        <v>東京都 総量削減義務と排出量取引システムの電子化等（手続きの簡素化の観点）に特に必要と思うものをお答えください</v>
      </c>
      <c r="AC327" s="153" t="str">
        <f t="shared" ref="AC327:AC389" si="125">IF(OR(V327=0,V327=""),"",RIGHT(V327,LEN(V327)-3))</f>
        <v>紙による申請の電子化※1</v>
      </c>
      <c r="AD327" s="153" t="str">
        <f t="shared" ref="AD327:AD389" si="126">RIGHT(AA327,(LEN(AA327)-FIND("Q",AA327,1)))</f>
        <v>25･26</v>
      </c>
      <c r="AE327" s="153">
        <f t="shared" ref="AE327:AE389" si="127">IF(Y327=TRUE,1,IF(AND(X327="シングル",Y327=Z327),1,0))</f>
        <v>0</v>
      </c>
      <c r="AG327" s="222">
        <f>N327</f>
        <v>0</v>
      </c>
    </row>
    <row r="328" spans="1:33" ht="3" customHeight="1" x14ac:dyDescent="0.4">
      <c r="C328" s="45"/>
      <c r="E328" s="78"/>
      <c r="F328" s="78"/>
      <c r="G328" s="78"/>
      <c r="H328" s="78"/>
      <c r="I328" s="78"/>
      <c r="J328" s="58"/>
      <c r="K328" s="72"/>
      <c r="L328" s="72"/>
      <c r="M328" s="59"/>
      <c r="N328" s="179"/>
      <c r="O328" s="107"/>
      <c r="P328" s="35"/>
      <c r="Q328" s="18"/>
      <c r="U328" s="153" t="str">
        <f t="shared" si="119"/>
        <v/>
      </c>
      <c r="V328" s="153">
        <f t="shared" si="120"/>
        <v>0</v>
      </c>
      <c r="W328" s="247"/>
      <c r="X328" s="153" t="str">
        <f t="shared" si="121"/>
        <v>マルチ</v>
      </c>
      <c r="Y328" s="153" t="b">
        <f t="shared" si="122"/>
        <v>0</v>
      </c>
      <c r="Z328" s="153">
        <f t="shared" si="123"/>
        <v>0</v>
      </c>
      <c r="AA328" s="153" t="str">
        <f t="shared" si="124"/>
        <v>Q25･26</v>
      </c>
      <c r="AB328" s="153" t="str">
        <f t="shared" si="73"/>
        <v>東京都 総量削減義務と排出量取引システムの電子化等（手続きの簡素化の観点）に特に必要と思うものをお答えください</v>
      </c>
      <c r="AC328" s="153" t="str">
        <f t="shared" si="125"/>
        <v/>
      </c>
      <c r="AD328" s="153" t="str">
        <f t="shared" si="126"/>
        <v>25･26</v>
      </c>
      <c r="AE328" s="153">
        <f t="shared" si="127"/>
        <v>0</v>
      </c>
      <c r="AG328" s="220"/>
    </row>
    <row r="329" spans="1:33" ht="32.1" customHeight="1" x14ac:dyDescent="0.4">
      <c r="A329" s="11" t="b">
        <v>0</v>
      </c>
      <c r="C329" s="45"/>
      <c r="E329" s="270" t="s">
        <v>328</v>
      </c>
      <c r="F329" s="270"/>
      <c r="G329" s="270"/>
      <c r="H329" s="270"/>
      <c r="I329" s="270"/>
      <c r="J329" s="270"/>
      <c r="K329" s="270"/>
      <c r="L329" s="270"/>
      <c r="M329" s="59"/>
      <c r="N329" s="177"/>
      <c r="O329" s="109" t="s">
        <v>103</v>
      </c>
      <c r="P329" s="35"/>
      <c r="Q329" s="18"/>
      <c r="U329" s="153" t="b">
        <f t="shared" si="119"/>
        <v>0</v>
      </c>
      <c r="V329" s="153" t="str">
        <f t="shared" si="120"/>
        <v>3. 東京都 総量削減義務と排出量取引システム上の連絡先担当者の変更を自らシステム上で変更できる機能
（現在は電子メールによるご連絡を受けてからの変更）</v>
      </c>
      <c r="W329" s="247"/>
      <c r="X329" s="153" t="str">
        <f t="shared" si="121"/>
        <v>マルチ</v>
      </c>
      <c r="Y329" s="153" t="b">
        <f t="shared" si="122"/>
        <v>0</v>
      </c>
      <c r="Z329" s="153">
        <f t="shared" si="123"/>
        <v>3</v>
      </c>
      <c r="AA329" s="153" t="str">
        <f t="shared" si="124"/>
        <v>Q25･26</v>
      </c>
      <c r="AB329" s="153" t="str">
        <f t="shared" si="73"/>
        <v>東京都 総量削減義務と排出量取引システムの電子化等（手続きの簡素化の観点）に特に必要と思うものをお答えください</v>
      </c>
      <c r="AC329" s="153" t="str">
        <f t="shared" si="125"/>
        <v>東京都 総量削減義務と排出量取引システム上の連絡先担当者の変更を自らシステム上で変更できる機能
（現在は電子メールによるご連絡を受けてからの変更）</v>
      </c>
      <c r="AD329" s="153" t="str">
        <f t="shared" si="126"/>
        <v>25･26</v>
      </c>
      <c r="AE329" s="153">
        <f t="shared" si="127"/>
        <v>0</v>
      </c>
      <c r="AG329" s="222">
        <f>N329</f>
        <v>0</v>
      </c>
    </row>
    <row r="330" spans="1:33" ht="3" customHeight="1" x14ac:dyDescent="0.4">
      <c r="C330" s="45"/>
      <c r="E330" s="78"/>
      <c r="F330" s="78"/>
      <c r="G330" s="78"/>
      <c r="H330" s="78"/>
      <c r="I330" s="78"/>
      <c r="J330" s="58"/>
      <c r="K330" s="72"/>
      <c r="L330" s="72"/>
      <c r="M330" s="59"/>
      <c r="N330" s="179"/>
      <c r="O330" s="107"/>
      <c r="P330" s="35"/>
      <c r="Q330" s="18"/>
      <c r="U330" s="153" t="str">
        <f t="shared" si="119"/>
        <v/>
      </c>
      <c r="V330" s="153">
        <f t="shared" si="120"/>
        <v>0</v>
      </c>
      <c r="W330" s="247"/>
      <c r="X330" s="153" t="str">
        <f t="shared" si="121"/>
        <v>マルチ</v>
      </c>
      <c r="Y330" s="153" t="b">
        <f t="shared" si="122"/>
        <v>0</v>
      </c>
      <c r="Z330" s="153">
        <f t="shared" si="123"/>
        <v>0</v>
      </c>
      <c r="AA330" s="153" t="str">
        <f t="shared" si="124"/>
        <v>Q25･26</v>
      </c>
      <c r="AB330" s="153" t="str">
        <f t="shared" si="73"/>
        <v>東京都 総量削減義務と排出量取引システムの電子化等（手続きの簡素化の観点）に特に必要と思うものをお答えください</v>
      </c>
      <c r="AC330" s="153" t="str">
        <f t="shared" si="125"/>
        <v/>
      </c>
      <c r="AD330" s="153" t="str">
        <f t="shared" si="126"/>
        <v>25･26</v>
      </c>
      <c r="AE330" s="153">
        <f t="shared" si="127"/>
        <v>0</v>
      </c>
      <c r="AG330" s="220"/>
    </row>
    <row r="331" spans="1:33" ht="18" customHeight="1" x14ac:dyDescent="0.4">
      <c r="A331" s="11" t="b">
        <v>0</v>
      </c>
      <c r="C331" s="45"/>
      <c r="E331" s="261" t="s">
        <v>100</v>
      </c>
      <c r="F331" s="261"/>
      <c r="G331" s="261"/>
      <c r="H331" s="261"/>
      <c r="I331" s="261"/>
      <c r="J331" s="261"/>
      <c r="K331" s="261"/>
      <c r="L331" s="261"/>
      <c r="M331" s="59"/>
      <c r="N331" s="177"/>
      <c r="O331" s="109" t="s">
        <v>103</v>
      </c>
      <c r="P331" s="35"/>
      <c r="Q331" s="18"/>
      <c r="U331" s="153" t="b">
        <f t="shared" si="119"/>
        <v>0</v>
      </c>
      <c r="V331" s="153" t="str">
        <f t="shared" si="120"/>
        <v>4. 東京都 総量削減義務と排出量取引システム上のメッセージ交換の利便性向上</v>
      </c>
      <c r="W331" s="247"/>
      <c r="X331" s="153" t="str">
        <f t="shared" si="121"/>
        <v>マルチ</v>
      </c>
      <c r="Y331" s="153" t="b">
        <f t="shared" si="122"/>
        <v>0</v>
      </c>
      <c r="Z331" s="153">
        <f t="shared" si="123"/>
        <v>4</v>
      </c>
      <c r="AA331" s="153" t="str">
        <f t="shared" si="124"/>
        <v>Q25･26</v>
      </c>
      <c r="AB331" s="153" t="str">
        <f t="shared" si="73"/>
        <v>東京都 総量削減義務と排出量取引システムの電子化等（手続きの簡素化の観点）に特に必要と思うものをお答えください</v>
      </c>
      <c r="AC331" s="153" t="str">
        <f t="shared" si="125"/>
        <v>東京都 総量削減義務と排出量取引システム上のメッセージ交換の利便性向上</v>
      </c>
      <c r="AD331" s="153" t="str">
        <f t="shared" si="126"/>
        <v>25･26</v>
      </c>
      <c r="AE331" s="153">
        <f t="shared" si="127"/>
        <v>0</v>
      </c>
      <c r="AG331" s="222">
        <f>N331</f>
        <v>0</v>
      </c>
    </row>
    <row r="332" spans="1:33" ht="3" customHeight="1" x14ac:dyDescent="0.4">
      <c r="C332" s="45"/>
      <c r="E332" s="78"/>
      <c r="F332" s="78"/>
      <c r="G332" s="78"/>
      <c r="H332" s="78"/>
      <c r="I332" s="78"/>
      <c r="J332" s="58"/>
      <c r="K332" s="72"/>
      <c r="L332" s="72"/>
      <c r="M332" s="59"/>
      <c r="N332" s="179"/>
      <c r="O332" s="107"/>
      <c r="P332" s="35"/>
      <c r="Q332" s="18"/>
      <c r="U332" s="153" t="str">
        <f t="shared" si="119"/>
        <v/>
      </c>
      <c r="V332" s="153">
        <f t="shared" si="120"/>
        <v>0</v>
      </c>
      <c r="W332" s="247"/>
      <c r="X332" s="153" t="str">
        <f t="shared" si="121"/>
        <v>マルチ</v>
      </c>
      <c r="Y332" s="153" t="b">
        <f t="shared" si="122"/>
        <v>0</v>
      </c>
      <c r="Z332" s="153">
        <f t="shared" si="123"/>
        <v>0</v>
      </c>
      <c r="AA332" s="153" t="str">
        <f t="shared" si="124"/>
        <v>Q25･26</v>
      </c>
      <c r="AB332" s="153" t="str">
        <f t="shared" si="73"/>
        <v>東京都 総量削減義務と排出量取引システムの電子化等（手続きの簡素化の観点）に特に必要と思うものをお答えください</v>
      </c>
      <c r="AC332" s="153" t="str">
        <f t="shared" si="125"/>
        <v/>
      </c>
      <c r="AD332" s="153" t="str">
        <f t="shared" si="126"/>
        <v>25･26</v>
      </c>
      <c r="AE332" s="153">
        <f t="shared" si="127"/>
        <v>0</v>
      </c>
      <c r="AG332" s="220"/>
    </row>
    <row r="333" spans="1:33" ht="32.1" customHeight="1" x14ac:dyDescent="0.4">
      <c r="A333" s="11" t="b">
        <v>0</v>
      </c>
      <c r="C333" s="45"/>
      <c r="E333" s="261" t="s">
        <v>102</v>
      </c>
      <c r="F333" s="261"/>
      <c r="G333" s="261"/>
      <c r="H333" s="261"/>
      <c r="I333" s="261"/>
      <c r="J333" s="261"/>
      <c r="K333" s="261"/>
      <c r="L333" s="261"/>
      <c r="M333" s="59"/>
      <c r="N333" s="177"/>
      <c r="O333" s="109" t="s">
        <v>103</v>
      </c>
      <c r="P333" s="35"/>
      <c r="Q333" s="18"/>
      <c r="U333" s="153" t="b">
        <f t="shared" si="119"/>
        <v>0</v>
      </c>
      <c r="V333" s="153" t="str">
        <f t="shared" si="120"/>
        <v>5. クレジット販売希望事業者及びクレジット購入希望事業者の情報の充実
（現在のシステム上の「見積受付登録事業者照会」機能の充実）</v>
      </c>
      <c r="W333" s="247"/>
      <c r="X333" s="153" t="str">
        <f t="shared" si="121"/>
        <v>マルチ</v>
      </c>
      <c r="Y333" s="153" t="b">
        <f t="shared" si="122"/>
        <v>0</v>
      </c>
      <c r="Z333" s="153">
        <f t="shared" si="123"/>
        <v>5</v>
      </c>
      <c r="AA333" s="153" t="str">
        <f t="shared" si="124"/>
        <v>Q25･26</v>
      </c>
      <c r="AB333" s="153" t="str">
        <f t="shared" si="73"/>
        <v>東京都 総量削減義務と排出量取引システムの電子化等（手続きの簡素化の観点）に特に必要と思うものをお答えください</v>
      </c>
      <c r="AC333" s="153" t="str">
        <f t="shared" si="125"/>
        <v>クレジット販売希望事業者及びクレジット購入希望事業者の情報の充実
（現在のシステム上の「見積受付登録事業者照会」機能の充実）</v>
      </c>
      <c r="AD333" s="153" t="str">
        <f t="shared" si="126"/>
        <v>25･26</v>
      </c>
      <c r="AE333" s="153">
        <f t="shared" si="127"/>
        <v>0</v>
      </c>
      <c r="AG333" s="222">
        <f>N333</f>
        <v>0</v>
      </c>
    </row>
    <row r="334" spans="1:33" ht="3" customHeight="1" x14ac:dyDescent="0.4">
      <c r="C334" s="45"/>
      <c r="E334" s="78"/>
      <c r="F334" s="78"/>
      <c r="G334" s="78"/>
      <c r="H334" s="78"/>
      <c r="I334" s="78"/>
      <c r="J334" s="58"/>
      <c r="K334" s="72"/>
      <c r="L334" s="72"/>
      <c r="M334" s="59"/>
      <c r="N334" s="179"/>
      <c r="O334" s="107"/>
      <c r="P334" s="35"/>
      <c r="Q334" s="18"/>
      <c r="U334" s="153" t="str">
        <f t="shared" si="119"/>
        <v/>
      </c>
      <c r="V334" s="153">
        <f t="shared" si="120"/>
        <v>0</v>
      </c>
      <c r="W334" s="247"/>
      <c r="X334" s="153" t="str">
        <f t="shared" si="121"/>
        <v>マルチ</v>
      </c>
      <c r="Y334" s="153" t="b">
        <f t="shared" si="122"/>
        <v>0</v>
      </c>
      <c r="Z334" s="153">
        <f t="shared" si="123"/>
        <v>0</v>
      </c>
      <c r="AA334" s="153" t="str">
        <f t="shared" si="124"/>
        <v>Q25･26</v>
      </c>
      <c r="AB334" s="153" t="str">
        <f t="shared" si="73"/>
        <v>東京都 総量削減義務と排出量取引システムの電子化等（手続きの簡素化の観点）に特に必要と思うものをお答えください</v>
      </c>
      <c r="AC334" s="153" t="str">
        <f t="shared" si="125"/>
        <v/>
      </c>
      <c r="AD334" s="153" t="str">
        <f t="shared" si="126"/>
        <v>25･26</v>
      </c>
      <c r="AE334" s="153">
        <f t="shared" si="127"/>
        <v>0</v>
      </c>
      <c r="AG334" s="220"/>
    </row>
    <row r="335" spans="1:33" ht="39.950000000000003" customHeight="1" x14ac:dyDescent="0.4">
      <c r="A335" s="11" t="b">
        <v>0</v>
      </c>
      <c r="C335" s="45"/>
      <c r="E335" s="59" t="s">
        <v>101</v>
      </c>
      <c r="F335" s="271"/>
      <c r="G335" s="272"/>
      <c r="H335" s="272"/>
      <c r="I335" s="272"/>
      <c r="J335" s="272"/>
      <c r="K335" s="272"/>
      <c r="L335" s="273"/>
      <c r="M335" s="59"/>
      <c r="N335" s="177"/>
      <c r="O335" s="109" t="s">
        <v>103</v>
      </c>
      <c r="P335" s="35"/>
      <c r="Q335" s="18"/>
      <c r="U335" s="153" t="b">
        <f t="shared" si="119"/>
        <v>0</v>
      </c>
      <c r="V335" s="153" t="str">
        <f t="shared" si="120"/>
        <v>6. その他</v>
      </c>
      <c r="W335" s="247"/>
      <c r="X335" s="153" t="str">
        <f t="shared" si="121"/>
        <v>マルチ</v>
      </c>
      <c r="Y335" s="153" t="b">
        <f t="shared" si="122"/>
        <v>0</v>
      </c>
      <c r="Z335" s="153">
        <f t="shared" si="123"/>
        <v>6</v>
      </c>
      <c r="AA335" s="153" t="str">
        <f t="shared" si="124"/>
        <v>Q25･26</v>
      </c>
      <c r="AB335" s="153" t="str">
        <f t="shared" si="73"/>
        <v>東京都 総量削減義務と排出量取引システムの電子化等（手続きの簡素化の観点）に特に必要と思うものをお答えください</v>
      </c>
      <c r="AC335" s="153" t="str">
        <f t="shared" si="125"/>
        <v>その他</v>
      </c>
      <c r="AD335" s="153" t="str">
        <f t="shared" si="126"/>
        <v>25･26</v>
      </c>
      <c r="AE335" s="153">
        <f t="shared" si="127"/>
        <v>0</v>
      </c>
      <c r="AF335" s="222">
        <f>F335</f>
        <v>0</v>
      </c>
      <c r="AG335" s="222">
        <f>N335</f>
        <v>0</v>
      </c>
    </row>
    <row r="336" spans="1:33" ht="5.0999999999999996" customHeight="1" x14ac:dyDescent="0.4">
      <c r="C336" s="45"/>
      <c r="E336" s="59"/>
      <c r="F336" s="205"/>
      <c r="G336" s="205"/>
      <c r="H336" s="205"/>
      <c r="I336" s="205"/>
      <c r="J336" s="205"/>
      <c r="K336" s="205"/>
      <c r="L336" s="205"/>
      <c r="M336" s="59"/>
      <c r="N336" s="207"/>
      <c r="O336" s="208"/>
      <c r="P336" s="35"/>
      <c r="Q336" s="18"/>
      <c r="U336" s="153" t="str">
        <f>IF(A336="","",A336)</f>
        <v/>
      </c>
      <c r="V336" s="153">
        <f>IF(S336="",E336,"")</f>
        <v>0</v>
      </c>
      <c r="W336" s="247"/>
      <c r="X336" s="153" t="str">
        <f>IF(IF(U336="","",IF(OR(U336=TRUE,U336=FALSE),"マルチ","シングル"))="",X335,IF(U336="","",IF(OR(U336=TRUE,U336=FALSE),"マルチ","シングル")))</f>
        <v>マルチ</v>
      </c>
      <c r="Y336" s="153" t="b">
        <f>IF(U336="",Y335,U336)</f>
        <v>0</v>
      </c>
      <c r="Z336" s="153">
        <f>IFERROR(LEFT(V336,1)*1,"")</f>
        <v>0</v>
      </c>
      <c r="AA336" s="153" t="str">
        <f>IF(T336="",AA335,T336)</f>
        <v>Q25･26</v>
      </c>
      <c r="AB336" s="153" t="str">
        <f>IF(S336&lt;&gt;"",E336,AB335)</f>
        <v>東京都 総量削減義務と排出量取引システムの電子化等（手続きの簡素化の観点）に特に必要と思うものをお答えください</v>
      </c>
      <c r="AC336" s="153" t="str">
        <f>IF(OR(V336=0,V336=""),"",RIGHT(V336,LEN(V336)-3))</f>
        <v/>
      </c>
      <c r="AD336" s="153" t="str">
        <f>RIGHT(AA336,(LEN(AA336)-FIND("Q",AA336,1)))</f>
        <v>25･26</v>
      </c>
      <c r="AE336" s="153">
        <f>IF(Y336=TRUE,1,IF(AND(X336="シングル",Y336=Z336),1,0))</f>
        <v>0</v>
      </c>
      <c r="AF336" s="222"/>
      <c r="AG336" s="222"/>
    </row>
    <row r="337" spans="1:36" ht="18" customHeight="1" x14ac:dyDescent="0.4">
      <c r="A337" s="11" t="b">
        <v>0</v>
      </c>
      <c r="C337" s="45"/>
      <c r="E337" s="261" t="s">
        <v>685</v>
      </c>
      <c r="F337" s="261"/>
      <c r="G337" s="261"/>
      <c r="H337" s="261"/>
      <c r="I337" s="261"/>
      <c r="J337" s="261"/>
      <c r="K337" s="261"/>
      <c r="L337" s="261"/>
      <c r="M337" s="59"/>
      <c r="N337" s="207"/>
      <c r="O337" s="208"/>
      <c r="P337" s="35"/>
      <c r="Q337" s="18"/>
      <c r="U337" s="153" t="b">
        <f>IF(A337="","",A337)</f>
        <v>0</v>
      </c>
      <c r="V337" s="153" t="str">
        <f>IF(S337="",E337,"")</f>
        <v>7. 特に必要と思うものはない</v>
      </c>
      <c r="W337" s="247"/>
      <c r="X337" s="153" t="str">
        <f>IF(IF(U337="","",IF(OR(U337=TRUE,U337=FALSE),"マルチ","シングル"))="",X336,IF(U337="","",IF(OR(U337=TRUE,U337=FALSE),"マルチ","シングル")))</f>
        <v>マルチ</v>
      </c>
      <c r="Y337" s="153" t="b">
        <f>IF(U337="",Y336,U337)</f>
        <v>0</v>
      </c>
      <c r="Z337" s="153">
        <f>IFERROR(LEFT(V337,1)*1,"")</f>
        <v>7</v>
      </c>
      <c r="AA337" s="153" t="str">
        <f>IF(T337="",AA336,T337)</f>
        <v>Q25･26</v>
      </c>
      <c r="AB337" s="153" t="str">
        <f>IF(S337&lt;&gt;"",E337,AB336)</f>
        <v>東京都 総量削減義務と排出量取引システムの電子化等（手続きの簡素化の観点）に特に必要と思うものをお答えください</v>
      </c>
      <c r="AC337" s="153" t="str">
        <f>IF(OR(V337=0,V337=""),"",RIGHT(V337,LEN(V337)-3))</f>
        <v>特に必要と思うものはない</v>
      </c>
      <c r="AD337" s="153" t="str">
        <f>RIGHT(AA337,(LEN(AA337)-FIND("Q",AA337,1)))</f>
        <v>25･26</v>
      </c>
      <c r="AE337" s="153">
        <f>IF(Y337=TRUE,1,IF(AND(X337="シングル",Y337=Z337),1,0))</f>
        <v>0</v>
      </c>
      <c r="AF337" s="221"/>
      <c r="AG337" s="221"/>
      <c r="AH337" s="221"/>
    </row>
    <row r="338" spans="1:36" ht="6.95" customHeight="1" x14ac:dyDescent="0.4">
      <c r="C338" s="37"/>
      <c r="D338" s="38"/>
      <c r="E338" s="60"/>
      <c r="F338" s="60"/>
      <c r="G338" s="60"/>
      <c r="H338" s="60"/>
      <c r="I338" s="60"/>
      <c r="J338" s="61"/>
      <c r="K338" s="61"/>
      <c r="L338" s="61"/>
      <c r="M338" s="62"/>
      <c r="N338" s="61"/>
      <c r="O338" s="61"/>
      <c r="P338" s="39"/>
      <c r="Q338" s="18"/>
      <c r="U338" s="153" t="str">
        <f t="shared" si="119"/>
        <v/>
      </c>
      <c r="V338" s="153">
        <f t="shared" si="120"/>
        <v>0</v>
      </c>
      <c r="W338" s="247"/>
      <c r="X338" s="153" t="str">
        <f>IF(IF(U338="","",IF(OR(U338=TRUE,U338=FALSE),"マルチ","シングル"))="",X335,IF(U338="","",IF(OR(U338=TRUE,U338=FALSE),"マルチ","シングル")))</f>
        <v>マルチ</v>
      </c>
      <c r="Y338" s="153" t="b">
        <f>IF(U338="",Y335,U338)</f>
        <v>0</v>
      </c>
      <c r="Z338" s="153">
        <f t="shared" si="123"/>
        <v>0</v>
      </c>
      <c r="AA338" s="153" t="str">
        <f>IF(T338="",AA335,T338)</f>
        <v>Q25･26</v>
      </c>
      <c r="AB338" s="153" t="str">
        <f>IF(S338&lt;&gt;"",E338,AB335)</f>
        <v>東京都 総量削減義務と排出量取引システムの電子化等（手続きの簡素化の観点）に特に必要と思うものをお答えください</v>
      </c>
      <c r="AC338" s="153" t="str">
        <f t="shared" si="125"/>
        <v/>
      </c>
      <c r="AD338" s="153" t="str">
        <f t="shared" si="126"/>
        <v>25･26</v>
      </c>
      <c r="AE338" s="153">
        <f t="shared" si="127"/>
        <v>0</v>
      </c>
      <c r="AF338" s="220"/>
      <c r="AG338" s="220"/>
    </row>
    <row r="339" spans="1:36" ht="5.0999999999999996" customHeight="1" x14ac:dyDescent="0.4">
      <c r="U339" s="153" t="str">
        <f t="shared" si="119"/>
        <v/>
      </c>
      <c r="V339" s="153">
        <f t="shared" si="120"/>
        <v>0</v>
      </c>
      <c r="W339" s="247"/>
      <c r="X339" s="153" t="str">
        <f t="shared" si="121"/>
        <v>マルチ</v>
      </c>
      <c r="Y339" s="153" t="b">
        <f t="shared" si="122"/>
        <v>0</v>
      </c>
      <c r="Z339" s="153">
        <f t="shared" si="123"/>
        <v>0</v>
      </c>
      <c r="AA339" s="153" t="str">
        <f t="shared" si="124"/>
        <v>Q25･26</v>
      </c>
      <c r="AB339" s="153" t="str">
        <f t="shared" si="73"/>
        <v>東京都 総量削減義務と排出量取引システムの電子化等（手続きの簡素化の観点）に特に必要と思うものをお答えください</v>
      </c>
      <c r="AC339" s="153" t="str">
        <f t="shared" si="125"/>
        <v/>
      </c>
      <c r="AD339" s="153" t="str">
        <f t="shared" si="126"/>
        <v>25･26</v>
      </c>
      <c r="AE339" s="153">
        <f t="shared" si="127"/>
        <v>0</v>
      </c>
      <c r="AF339" s="220"/>
      <c r="AG339" s="220"/>
    </row>
    <row r="340" spans="1:36" s="5" customFormat="1" ht="24.95" customHeight="1" x14ac:dyDescent="0.4">
      <c r="A340" s="13"/>
      <c r="B340" s="47"/>
      <c r="C340" s="48" t="s">
        <v>741</v>
      </c>
      <c r="D340" s="48"/>
      <c r="E340" s="289" t="s">
        <v>686</v>
      </c>
      <c r="F340" s="289"/>
      <c r="G340" s="289"/>
      <c r="H340" s="289"/>
      <c r="I340" s="289"/>
      <c r="J340" s="289"/>
      <c r="K340" s="289"/>
      <c r="L340" s="289"/>
      <c r="M340" s="289"/>
      <c r="N340" s="289"/>
      <c r="O340" s="289"/>
      <c r="P340" s="49"/>
      <c r="Q340" s="49"/>
      <c r="R340" s="50"/>
      <c r="S340" s="239"/>
      <c r="T340" s="239"/>
      <c r="U340" s="153" t="str">
        <f t="shared" si="119"/>
        <v/>
      </c>
      <c r="V340" s="153" t="str">
        <f t="shared" si="120"/>
        <v>現在は、取引関係の全ての申請をホームページ上のExcelデータ（押印前の申請書）を電子メール等でご提出いただき、押印の確認のため、申請書（紙）もご提出（郵送又は窓口提出）いただいております。</v>
      </c>
      <c r="W340" s="247"/>
      <c r="X340" s="153" t="str">
        <f t="shared" si="121"/>
        <v>マルチ</v>
      </c>
      <c r="Y340" s="153" t="b">
        <f t="shared" si="122"/>
        <v>0</v>
      </c>
      <c r="Z340" s="153" t="str">
        <f t="shared" si="123"/>
        <v/>
      </c>
      <c r="AA340" s="153" t="str">
        <f t="shared" si="124"/>
        <v>Q25･26</v>
      </c>
      <c r="AB340" s="153" t="str">
        <f t="shared" si="73"/>
        <v>東京都 総量削減義務と排出量取引システムの電子化等（手続きの簡素化の観点）に特に必要と思うものをお答えください</v>
      </c>
      <c r="AC340" s="153" t="str">
        <f t="shared" si="125"/>
        <v>、取引関係の全ての申請をホームページ上のExcelデータ（押印前の申請書）を電子メール等でご提出いただき、押印の確認のため、申請書（紙）もご提出（郵送又は窓口提出）いただいております。</v>
      </c>
      <c r="AD340" s="153" t="str">
        <f t="shared" si="126"/>
        <v>25･26</v>
      </c>
      <c r="AE340" s="153">
        <f t="shared" si="127"/>
        <v>0</v>
      </c>
      <c r="AF340" s="220"/>
      <c r="AG340" s="220"/>
      <c r="AH340" s="227"/>
      <c r="AI340" s="228"/>
      <c r="AJ340" s="228"/>
    </row>
    <row r="341" spans="1:36" x14ac:dyDescent="0.4">
      <c r="U341" s="153" t="str">
        <f t="shared" si="119"/>
        <v/>
      </c>
      <c r="V341" s="153">
        <f t="shared" si="120"/>
        <v>0</v>
      </c>
      <c r="W341" s="247"/>
      <c r="X341" s="153" t="str">
        <f t="shared" si="121"/>
        <v>マルチ</v>
      </c>
      <c r="Y341" s="153" t="b">
        <f t="shared" si="122"/>
        <v>0</v>
      </c>
      <c r="Z341" s="153">
        <f t="shared" si="123"/>
        <v>0</v>
      </c>
      <c r="AA341" s="153" t="str">
        <f t="shared" si="124"/>
        <v>Q25･26</v>
      </c>
      <c r="AB341" s="153" t="str">
        <f t="shared" si="73"/>
        <v>東京都 総量削減義務と排出量取引システムの電子化等（手続きの簡素化の観点）に特に必要と思うものをお答えください</v>
      </c>
      <c r="AC341" s="153" t="str">
        <f t="shared" si="125"/>
        <v/>
      </c>
      <c r="AD341" s="153" t="str">
        <f t="shared" si="126"/>
        <v>25･26</v>
      </c>
      <c r="AE341" s="153">
        <f t="shared" si="127"/>
        <v>0</v>
      </c>
      <c r="AF341" s="220"/>
      <c r="AG341" s="220"/>
    </row>
    <row r="342" spans="1:36" ht="19.5" x14ac:dyDescent="0.4">
      <c r="C342" s="26" t="s">
        <v>112</v>
      </c>
      <c r="D342" s="27"/>
      <c r="E342" s="28" t="s">
        <v>748</v>
      </c>
      <c r="F342" s="28"/>
      <c r="G342" s="28"/>
      <c r="H342" s="28"/>
      <c r="I342" s="28"/>
      <c r="J342" s="28"/>
      <c r="K342" s="28"/>
      <c r="L342" s="28"/>
      <c r="M342" s="28"/>
      <c r="N342" s="81"/>
      <c r="S342" s="220" t="str">
        <f>C342</f>
        <v>Q27</v>
      </c>
      <c r="T342" s="220" t="str">
        <f>S342</f>
        <v>Q27</v>
      </c>
      <c r="U342" s="153" t="str">
        <f t="shared" ref="U342:U347" si="128">IF(A342="","",A342)</f>
        <v/>
      </c>
      <c r="V342" s="153" t="str">
        <f t="shared" ref="V342:V347" si="129">IF(S342="",E342,"")</f>
        <v/>
      </c>
      <c r="W342" s="247"/>
      <c r="X342" s="153" t="str">
        <f t="shared" ref="X342:X347" si="130">IF(IF(U342="","",IF(OR(U342=TRUE,U342=FALSE),"マルチ","シングル"))="",X341,IF(U342="","",IF(OR(U342=TRUE,U342=FALSE),"マルチ","シングル")))</f>
        <v>マルチ</v>
      </c>
      <c r="Y342" s="153" t="b">
        <f t="shared" si="122"/>
        <v>0</v>
      </c>
      <c r="Z342" s="153" t="str">
        <f t="shared" si="123"/>
        <v/>
      </c>
      <c r="AA342" s="153" t="str">
        <f t="shared" si="124"/>
        <v>Q27</v>
      </c>
      <c r="AB342" s="153" t="str">
        <f t="shared" si="73"/>
        <v>各種紙による申請※1を電子化する場合、どのようなやり方が望ましいですか（当てはまるものすべて選択してください。）</v>
      </c>
      <c r="AC342" s="153" t="str">
        <f t="shared" ref="AC342:AC347" si="131">IF(OR(V342=0,V342=""),"",RIGHT(V342,LEN(V342)-3))</f>
        <v/>
      </c>
      <c r="AD342" s="153" t="str">
        <f t="shared" ref="AD342:AD347" si="132">RIGHT(AA342,(LEN(AA342)-FIND("Q",AA342,1)))</f>
        <v>27</v>
      </c>
      <c r="AE342" s="153">
        <f t="shared" ref="AE342:AE347" si="133">IF(Y342=TRUE,1,IF(AND(X342="シングル",Y342=Z342),1,0))</f>
        <v>0</v>
      </c>
      <c r="AF342" s="220"/>
      <c r="AG342" s="220"/>
    </row>
    <row r="343" spans="1:36" ht="5.0999999999999996" customHeight="1" x14ac:dyDescent="0.4">
      <c r="U343" s="153" t="str">
        <f t="shared" si="128"/>
        <v/>
      </c>
      <c r="V343" s="153">
        <f t="shared" si="129"/>
        <v>0</v>
      </c>
      <c r="W343" s="247"/>
      <c r="X343" s="153" t="str">
        <f t="shared" si="130"/>
        <v>マルチ</v>
      </c>
      <c r="Y343" s="153" t="b">
        <f t="shared" si="122"/>
        <v>0</v>
      </c>
      <c r="Z343" s="153">
        <f t="shared" si="123"/>
        <v>0</v>
      </c>
      <c r="AA343" s="153" t="str">
        <f t="shared" si="124"/>
        <v>Q27</v>
      </c>
      <c r="AB343" s="153" t="str">
        <f t="shared" si="73"/>
        <v>各種紙による申請※1を電子化する場合、どのようなやり方が望ましいですか（当てはまるものすべて選択してください。）</v>
      </c>
      <c r="AC343" s="153" t="str">
        <f t="shared" si="131"/>
        <v/>
      </c>
      <c r="AD343" s="153" t="str">
        <f t="shared" si="132"/>
        <v>27</v>
      </c>
      <c r="AE343" s="153">
        <f t="shared" si="133"/>
        <v>0</v>
      </c>
      <c r="AF343" s="220"/>
      <c r="AG343" s="220"/>
    </row>
    <row r="344" spans="1:36" ht="4.5" customHeight="1" x14ac:dyDescent="0.4">
      <c r="C344" s="29"/>
      <c r="D344" s="30"/>
      <c r="E344" s="30"/>
      <c r="F344" s="30"/>
      <c r="G344" s="30"/>
      <c r="H344" s="30"/>
      <c r="I344" s="30"/>
      <c r="J344" s="30"/>
      <c r="K344" s="30"/>
      <c r="L344" s="30"/>
      <c r="M344" s="30"/>
      <c r="N344" s="31"/>
      <c r="O344" s="30"/>
      <c r="P344" s="32"/>
      <c r="Q344" s="18"/>
      <c r="U344" s="153" t="str">
        <f t="shared" si="128"/>
        <v/>
      </c>
      <c r="V344" s="153">
        <f t="shared" si="129"/>
        <v>0</v>
      </c>
      <c r="W344" s="247"/>
      <c r="X344" s="153" t="str">
        <f t="shared" si="130"/>
        <v>マルチ</v>
      </c>
      <c r="Y344" s="153" t="b">
        <f t="shared" si="122"/>
        <v>0</v>
      </c>
      <c r="Z344" s="153">
        <f t="shared" si="123"/>
        <v>0</v>
      </c>
      <c r="AA344" s="153" t="str">
        <f t="shared" si="124"/>
        <v>Q27</v>
      </c>
      <c r="AB344" s="153" t="str">
        <f t="shared" si="73"/>
        <v>各種紙による申請※1を電子化する場合、どのようなやり方が望ましいですか（当てはまるものすべて選択してください。）</v>
      </c>
      <c r="AC344" s="153" t="str">
        <f t="shared" si="131"/>
        <v/>
      </c>
      <c r="AD344" s="153" t="str">
        <f t="shared" si="132"/>
        <v>27</v>
      </c>
      <c r="AE344" s="153">
        <f t="shared" si="133"/>
        <v>0</v>
      </c>
      <c r="AF344" s="220"/>
      <c r="AG344" s="220"/>
    </row>
    <row r="345" spans="1:36" ht="18" customHeight="1" x14ac:dyDescent="0.4">
      <c r="A345" s="11" t="b">
        <v>0</v>
      </c>
      <c r="C345" s="45"/>
      <c r="E345" s="261" t="s">
        <v>406</v>
      </c>
      <c r="F345" s="261"/>
      <c r="G345" s="261"/>
      <c r="H345" s="261"/>
      <c r="I345" s="261"/>
      <c r="J345" s="261"/>
      <c r="K345" s="261"/>
      <c r="L345" s="261"/>
      <c r="M345" s="261"/>
      <c r="N345" s="261"/>
      <c r="O345" s="261"/>
      <c r="P345" s="35"/>
      <c r="Q345" s="18"/>
      <c r="U345" s="153" t="b">
        <f t="shared" si="128"/>
        <v>0</v>
      </c>
      <c r="V345" s="153" t="str">
        <f t="shared" si="129"/>
        <v>1. 申請書データを電子メールで東京都に提出</v>
      </c>
      <c r="W345" s="247"/>
      <c r="X345" s="153" t="str">
        <f t="shared" si="130"/>
        <v>マルチ</v>
      </c>
      <c r="Y345" s="153" t="b">
        <f t="shared" si="122"/>
        <v>0</v>
      </c>
      <c r="Z345" s="153">
        <f t="shared" si="123"/>
        <v>1</v>
      </c>
      <c r="AA345" s="153" t="str">
        <f t="shared" si="124"/>
        <v>Q27</v>
      </c>
      <c r="AB345" s="153" t="str">
        <f t="shared" si="73"/>
        <v>各種紙による申請※1を電子化する場合、どのようなやり方が望ましいですか（当てはまるものすべて選択してください。）</v>
      </c>
      <c r="AC345" s="153" t="str">
        <f t="shared" si="131"/>
        <v>申請書データを電子メールで東京都に提出</v>
      </c>
      <c r="AD345" s="153" t="str">
        <f t="shared" si="132"/>
        <v>27</v>
      </c>
      <c r="AE345" s="153">
        <f t="shared" si="133"/>
        <v>0</v>
      </c>
      <c r="AF345" s="220"/>
      <c r="AG345" s="220"/>
    </row>
    <row r="346" spans="1:36" ht="18" customHeight="1" x14ac:dyDescent="0.4">
      <c r="A346" s="11" t="b">
        <v>0</v>
      </c>
      <c r="C346" s="45"/>
      <c r="E346" s="261" t="s">
        <v>407</v>
      </c>
      <c r="F346" s="261"/>
      <c r="G346" s="261"/>
      <c r="H346" s="261"/>
      <c r="I346" s="261"/>
      <c r="J346" s="261"/>
      <c r="K346" s="261"/>
      <c r="L346" s="261"/>
      <c r="M346" s="261"/>
      <c r="N346" s="261"/>
      <c r="O346" s="261"/>
      <c r="P346" s="35"/>
      <c r="Q346" s="18"/>
      <c r="U346" s="153" t="b">
        <f t="shared" si="128"/>
        <v>0</v>
      </c>
      <c r="V346" s="153" t="str">
        <f t="shared" si="129"/>
        <v>2. 申請書データを「総量削減義務と排出量取引システム」を介して東京都に提出（システム上でアップロード）</v>
      </c>
      <c r="W346" s="247"/>
      <c r="X346" s="153" t="str">
        <f t="shared" si="130"/>
        <v>マルチ</v>
      </c>
      <c r="Y346" s="153" t="b">
        <f t="shared" si="122"/>
        <v>0</v>
      </c>
      <c r="Z346" s="153">
        <f t="shared" si="123"/>
        <v>2</v>
      </c>
      <c r="AA346" s="153" t="str">
        <f t="shared" si="124"/>
        <v>Q27</v>
      </c>
      <c r="AB346" s="153" t="str">
        <f t="shared" si="73"/>
        <v>各種紙による申請※1を電子化する場合、どのようなやり方が望ましいですか（当てはまるものすべて選択してください。）</v>
      </c>
      <c r="AC346" s="153" t="str">
        <f t="shared" si="131"/>
        <v>申請書データを「総量削減義務と排出量取引システム」を介して東京都に提出（システム上でアップロード）</v>
      </c>
      <c r="AD346" s="153" t="str">
        <f t="shared" si="132"/>
        <v>27</v>
      </c>
      <c r="AE346" s="153">
        <f t="shared" si="133"/>
        <v>0</v>
      </c>
      <c r="AF346" s="220"/>
      <c r="AG346" s="220"/>
    </row>
    <row r="347" spans="1:36" ht="18" customHeight="1" x14ac:dyDescent="0.4">
      <c r="A347" s="11" t="b">
        <v>0</v>
      </c>
      <c r="C347" s="45"/>
      <c r="E347" s="261" t="s">
        <v>408</v>
      </c>
      <c r="F347" s="261"/>
      <c r="G347" s="261"/>
      <c r="H347" s="261"/>
      <c r="I347" s="261"/>
      <c r="J347" s="261"/>
      <c r="K347" s="261"/>
      <c r="L347" s="261"/>
      <c r="M347" s="261"/>
      <c r="N347" s="261"/>
      <c r="O347" s="261"/>
      <c r="P347" s="35"/>
      <c r="Q347" s="18"/>
      <c r="U347" s="153" t="b">
        <f t="shared" si="128"/>
        <v>0</v>
      </c>
      <c r="V347" s="153" t="str">
        <f t="shared" si="129"/>
        <v>3. 申請書の情報について、「総量削減義務と排出量取引システム」上で、直接必要事項を入力し、東京都へ提出</v>
      </c>
      <c r="W347" s="247"/>
      <c r="X347" s="153" t="str">
        <f t="shared" si="130"/>
        <v>マルチ</v>
      </c>
      <c r="Y347" s="153" t="b">
        <f t="shared" si="122"/>
        <v>0</v>
      </c>
      <c r="Z347" s="153">
        <f t="shared" si="123"/>
        <v>3</v>
      </c>
      <c r="AA347" s="153" t="str">
        <f t="shared" si="124"/>
        <v>Q27</v>
      </c>
      <c r="AB347" s="153" t="str">
        <f t="shared" si="73"/>
        <v>各種紙による申請※1を電子化する場合、どのようなやり方が望ましいですか（当てはまるものすべて選択してください。）</v>
      </c>
      <c r="AC347" s="153" t="str">
        <f t="shared" si="131"/>
        <v>申請書の情報について、「総量削減義務と排出量取引システム」上で、直接必要事項を入力し、東京都へ提出</v>
      </c>
      <c r="AD347" s="153" t="str">
        <f t="shared" si="132"/>
        <v>27</v>
      </c>
      <c r="AE347" s="153">
        <f t="shared" si="133"/>
        <v>0</v>
      </c>
      <c r="AF347" s="220"/>
      <c r="AG347" s="220"/>
    </row>
    <row r="348" spans="1:36" ht="39.950000000000003" customHeight="1" x14ac:dyDescent="0.4">
      <c r="A348" s="11" t="b">
        <v>0</v>
      </c>
      <c r="C348" s="45"/>
      <c r="E348" s="46" t="s">
        <v>45</v>
      </c>
      <c r="F348" s="266"/>
      <c r="G348" s="267"/>
      <c r="H348" s="267"/>
      <c r="I348" s="267"/>
      <c r="J348" s="267"/>
      <c r="K348" s="267"/>
      <c r="L348" s="267"/>
      <c r="M348" s="267"/>
      <c r="N348" s="267"/>
      <c r="O348" s="268"/>
      <c r="P348" s="35"/>
      <c r="Q348" s="18"/>
      <c r="U348" s="153" t="b">
        <f t="shared" ref="U348:U353" si="134">IF(A348="","",A348)</f>
        <v>0</v>
      </c>
      <c r="V348" s="153" t="str">
        <f t="shared" ref="V348:V353" si="135">IF(S348="",E348,"")</f>
        <v>4. その他</v>
      </c>
      <c r="W348" s="247"/>
      <c r="X348" s="153" t="str">
        <f t="shared" ref="X348:X353" si="136">IF(IF(U348="","",IF(OR(U348=TRUE,U348=FALSE),"マルチ","シングル"))="",X347,IF(U348="","",IF(OR(U348=TRUE,U348=FALSE),"マルチ","シングル")))</f>
        <v>マルチ</v>
      </c>
      <c r="Y348" s="153" t="b">
        <f t="shared" si="122"/>
        <v>0</v>
      </c>
      <c r="Z348" s="153">
        <f t="shared" si="123"/>
        <v>4</v>
      </c>
      <c r="AA348" s="153" t="str">
        <f t="shared" si="124"/>
        <v>Q27</v>
      </c>
      <c r="AB348" s="153" t="str">
        <f t="shared" si="73"/>
        <v>各種紙による申請※1を電子化する場合、どのようなやり方が望ましいですか（当てはまるものすべて選択してください。）</v>
      </c>
      <c r="AC348" s="153" t="str">
        <f t="shared" ref="AC348:AC353" si="137">IF(OR(V348=0,V348=""),"",RIGHT(V348,LEN(V348)-3))</f>
        <v>その他</v>
      </c>
      <c r="AD348" s="153" t="str">
        <f t="shared" ref="AD348:AD353" si="138">RIGHT(AA348,(LEN(AA348)-FIND("Q",AA348,1)))</f>
        <v>27</v>
      </c>
      <c r="AE348" s="153">
        <f t="shared" ref="AE348:AE353" si="139">IF(Y348=TRUE,1,IF(AND(X348="シングル",Y348=Z348),1,0))</f>
        <v>0</v>
      </c>
      <c r="AF348" s="222">
        <f>F348</f>
        <v>0</v>
      </c>
      <c r="AG348" s="220"/>
    </row>
    <row r="349" spans="1:36" ht="5.0999999999999996" customHeight="1" x14ac:dyDescent="0.4">
      <c r="C349" s="37"/>
      <c r="D349" s="38"/>
      <c r="E349" s="38"/>
      <c r="F349" s="38"/>
      <c r="G349" s="38"/>
      <c r="H349" s="38"/>
      <c r="I349" s="38"/>
      <c r="J349" s="38"/>
      <c r="K349" s="38"/>
      <c r="L349" s="38"/>
      <c r="M349" s="38"/>
      <c r="N349" s="80"/>
      <c r="O349" s="38"/>
      <c r="P349" s="39"/>
      <c r="Q349" s="18"/>
      <c r="U349" s="153" t="str">
        <f t="shared" si="134"/>
        <v/>
      </c>
      <c r="V349" s="153">
        <f t="shared" si="135"/>
        <v>0</v>
      </c>
      <c r="W349" s="247"/>
      <c r="X349" s="153" t="str">
        <f t="shared" si="136"/>
        <v>マルチ</v>
      </c>
      <c r="Y349" s="153" t="b">
        <f t="shared" si="122"/>
        <v>0</v>
      </c>
      <c r="Z349" s="153">
        <f t="shared" si="123"/>
        <v>0</v>
      </c>
      <c r="AA349" s="153" t="str">
        <f t="shared" si="124"/>
        <v>Q27</v>
      </c>
      <c r="AB349" s="153" t="str">
        <f t="shared" si="73"/>
        <v>各種紙による申請※1を電子化する場合、どのようなやり方が望ましいですか（当てはまるものすべて選択してください。）</v>
      </c>
      <c r="AC349" s="153" t="str">
        <f t="shared" si="137"/>
        <v/>
      </c>
      <c r="AD349" s="153" t="str">
        <f t="shared" si="138"/>
        <v>27</v>
      </c>
      <c r="AE349" s="153">
        <f t="shared" si="139"/>
        <v>0</v>
      </c>
      <c r="AF349" s="220"/>
      <c r="AG349" s="220"/>
    </row>
    <row r="350" spans="1:36" ht="5.0999999999999996" customHeight="1" x14ac:dyDescent="0.4">
      <c r="U350" s="153" t="str">
        <f t="shared" si="134"/>
        <v/>
      </c>
      <c r="V350" s="153">
        <f t="shared" si="135"/>
        <v>0</v>
      </c>
      <c r="W350" s="247"/>
      <c r="X350" s="153" t="str">
        <f t="shared" si="136"/>
        <v>マルチ</v>
      </c>
      <c r="Y350" s="153" t="b">
        <f t="shared" si="122"/>
        <v>0</v>
      </c>
      <c r="Z350" s="153">
        <f t="shared" si="123"/>
        <v>0</v>
      </c>
      <c r="AA350" s="153" t="str">
        <f t="shared" si="124"/>
        <v>Q27</v>
      </c>
      <c r="AB350" s="153" t="str">
        <f t="shared" si="73"/>
        <v>各種紙による申請※1を電子化する場合、どのようなやり方が望ましいですか（当てはまるものすべて選択してください。）</v>
      </c>
      <c r="AC350" s="153" t="str">
        <f t="shared" si="137"/>
        <v/>
      </c>
      <c r="AD350" s="153" t="str">
        <f t="shared" si="138"/>
        <v>27</v>
      </c>
      <c r="AE350" s="153">
        <f t="shared" si="139"/>
        <v>0</v>
      </c>
      <c r="AF350" s="220"/>
      <c r="AG350" s="220"/>
    </row>
    <row r="351" spans="1:36" s="5" customFormat="1" ht="12" customHeight="1" x14ac:dyDescent="0.4">
      <c r="A351" s="13"/>
      <c r="B351" s="47"/>
      <c r="C351" s="48" t="s">
        <v>741</v>
      </c>
      <c r="D351" s="48"/>
      <c r="E351" s="262" t="s">
        <v>409</v>
      </c>
      <c r="F351" s="262"/>
      <c r="G351" s="262"/>
      <c r="H351" s="262"/>
      <c r="I351" s="262"/>
      <c r="J351" s="262"/>
      <c r="K351" s="262"/>
      <c r="L351" s="262"/>
      <c r="M351" s="262"/>
      <c r="N351" s="262"/>
      <c r="O351" s="262"/>
      <c r="P351" s="49"/>
      <c r="Q351" s="49"/>
      <c r="R351" s="50"/>
      <c r="S351" s="239"/>
      <c r="T351" s="239"/>
      <c r="U351" s="153" t="str">
        <f t="shared" si="134"/>
        <v/>
      </c>
      <c r="V351" s="153" t="str">
        <f t="shared" si="135"/>
        <v>各種申請とは、口座名義人等氏名等変更届出書や振替可能削減量振替申請書等の申請のことです。</v>
      </c>
      <c r="W351" s="247"/>
      <c r="X351" s="153" t="str">
        <f t="shared" si="136"/>
        <v>マルチ</v>
      </c>
      <c r="Y351" s="153" t="b">
        <f t="shared" si="122"/>
        <v>0</v>
      </c>
      <c r="Z351" s="153" t="str">
        <f t="shared" si="123"/>
        <v/>
      </c>
      <c r="AA351" s="153" t="str">
        <f t="shared" si="124"/>
        <v>Q27</v>
      </c>
      <c r="AB351" s="153" t="str">
        <f t="shared" si="73"/>
        <v>各種紙による申請※1を電子化する場合、どのようなやり方が望ましいですか（当てはまるものすべて選択してください。）</v>
      </c>
      <c r="AC351" s="153" t="str">
        <f t="shared" si="137"/>
        <v>請とは、口座名義人等氏名等変更届出書や振替可能削減量振替申請書等の申請のことです。</v>
      </c>
      <c r="AD351" s="153" t="str">
        <f t="shared" si="138"/>
        <v>27</v>
      </c>
      <c r="AE351" s="153">
        <f t="shared" si="139"/>
        <v>0</v>
      </c>
      <c r="AF351" s="220"/>
      <c r="AG351" s="220"/>
      <c r="AH351" s="227"/>
      <c r="AI351" s="228"/>
      <c r="AJ351" s="228"/>
    </row>
    <row r="352" spans="1:36" s="4" customFormat="1" ht="12" customHeight="1" x14ac:dyDescent="0.4">
      <c r="A352" s="15"/>
      <c r="B352" s="47"/>
      <c r="C352" s="49"/>
      <c r="D352" s="49"/>
      <c r="E352" s="51" t="s">
        <v>410</v>
      </c>
      <c r="F352" s="49"/>
      <c r="G352" s="49"/>
      <c r="H352" s="49"/>
      <c r="I352" s="49"/>
      <c r="J352" s="49"/>
      <c r="K352" s="49"/>
      <c r="L352" s="49"/>
      <c r="M352" s="49"/>
      <c r="N352" s="49"/>
      <c r="O352" s="49"/>
      <c r="P352" s="49"/>
      <c r="Q352" s="49"/>
      <c r="R352" s="47"/>
      <c r="S352" s="239"/>
      <c r="T352" s="239"/>
      <c r="U352" s="153" t="str">
        <f t="shared" si="134"/>
        <v/>
      </c>
      <c r="V352" s="153" t="str">
        <f t="shared" si="135"/>
        <v>https://www.kankyo.metro.tokyo.lg.jp/climate/large_scale/documents/index.html#cmstorihiki</v>
      </c>
      <c r="W352" s="247"/>
      <c r="X352" s="153" t="str">
        <f t="shared" si="136"/>
        <v>マルチ</v>
      </c>
      <c r="Y352" s="153" t="b">
        <f t="shared" si="122"/>
        <v>0</v>
      </c>
      <c r="Z352" s="153" t="str">
        <f t="shared" si="123"/>
        <v/>
      </c>
      <c r="AA352" s="153" t="str">
        <f t="shared" si="124"/>
        <v>Q27</v>
      </c>
      <c r="AB352" s="153" t="str">
        <f t="shared" ref="AB352:AB415" si="140">IF(S352&lt;&gt;"",E352,AB351)</f>
        <v>各種紙による申請※1を電子化する場合、どのようなやり方が望ましいですか（当てはまるものすべて選択してください。）</v>
      </c>
      <c r="AC352" s="153" t="str">
        <f t="shared" si="137"/>
        <v>ps://www.kankyo.metro.tokyo.lg.jp/climate/large_scale/documents/index.html#cmstorihiki</v>
      </c>
      <c r="AD352" s="153" t="str">
        <f t="shared" si="138"/>
        <v>27</v>
      </c>
      <c r="AE352" s="153">
        <f t="shared" si="139"/>
        <v>0</v>
      </c>
      <c r="AF352" s="220"/>
      <c r="AG352" s="220"/>
      <c r="AH352" s="227"/>
      <c r="AI352" s="228"/>
      <c r="AJ352" s="228"/>
    </row>
    <row r="353" spans="1:36" x14ac:dyDescent="0.4">
      <c r="U353" s="153" t="str">
        <f t="shared" si="134"/>
        <v/>
      </c>
      <c r="V353" s="153">
        <f t="shared" si="135"/>
        <v>0</v>
      </c>
      <c r="W353" s="247"/>
      <c r="X353" s="153" t="str">
        <f t="shared" si="136"/>
        <v>マルチ</v>
      </c>
      <c r="Y353" s="153" t="b">
        <f t="shared" si="122"/>
        <v>0</v>
      </c>
      <c r="Z353" s="153">
        <f t="shared" si="123"/>
        <v>0</v>
      </c>
      <c r="AA353" s="153" t="str">
        <f t="shared" si="124"/>
        <v>Q27</v>
      </c>
      <c r="AB353" s="153" t="str">
        <f t="shared" si="140"/>
        <v>各種紙による申請※1を電子化する場合、どのようなやり方が望ましいですか（当てはまるものすべて選択してください。）</v>
      </c>
      <c r="AC353" s="153" t="str">
        <f t="shared" si="137"/>
        <v/>
      </c>
      <c r="AD353" s="153" t="str">
        <f t="shared" si="138"/>
        <v>27</v>
      </c>
      <c r="AE353" s="153">
        <f t="shared" si="139"/>
        <v>0</v>
      </c>
      <c r="AF353" s="220"/>
      <c r="AG353" s="220"/>
    </row>
    <row r="354" spans="1:36" ht="18.75" customHeight="1" x14ac:dyDescent="0.4">
      <c r="C354" s="269" t="s">
        <v>411</v>
      </c>
      <c r="D354" s="269"/>
      <c r="E354" s="269"/>
      <c r="F354" s="269"/>
      <c r="G354" s="269"/>
      <c r="H354" s="269"/>
      <c r="I354" s="269"/>
      <c r="J354" s="269"/>
      <c r="K354" s="269"/>
      <c r="L354" s="269"/>
      <c r="M354" s="269"/>
      <c r="N354" s="269"/>
      <c r="O354" s="269"/>
      <c r="P354" s="269"/>
      <c r="U354" s="153" t="str">
        <f t="shared" si="119"/>
        <v/>
      </c>
      <c r="V354" s="153">
        <f t="shared" si="120"/>
        <v>0</v>
      </c>
      <c r="W354" s="247"/>
      <c r="X354" s="153" t="str">
        <f t="shared" si="121"/>
        <v>マルチ</v>
      </c>
      <c r="Y354" s="153" t="b">
        <f t="shared" si="122"/>
        <v>0</v>
      </c>
      <c r="Z354" s="153">
        <f t="shared" si="123"/>
        <v>0</v>
      </c>
      <c r="AA354" s="153" t="str">
        <f t="shared" si="124"/>
        <v>Q27</v>
      </c>
      <c r="AB354" s="153" t="str">
        <f t="shared" si="140"/>
        <v>各種紙による申請※1を電子化する場合、どのようなやり方が望ましいですか（当てはまるものすべて選択してください。）</v>
      </c>
      <c r="AC354" s="153" t="str">
        <f t="shared" si="125"/>
        <v/>
      </c>
      <c r="AD354" s="153" t="str">
        <f t="shared" si="126"/>
        <v>27</v>
      </c>
      <c r="AE354" s="153">
        <f t="shared" si="127"/>
        <v>0</v>
      </c>
      <c r="AF354" s="220"/>
      <c r="AG354" s="220"/>
    </row>
    <row r="355" spans="1:36" x14ac:dyDescent="0.4">
      <c r="C355" s="269"/>
      <c r="D355" s="269"/>
      <c r="E355" s="269"/>
      <c r="F355" s="269"/>
      <c r="G355" s="269"/>
      <c r="H355" s="269"/>
      <c r="I355" s="269"/>
      <c r="J355" s="269"/>
      <c r="K355" s="269"/>
      <c r="L355" s="269"/>
      <c r="M355" s="269"/>
      <c r="N355" s="269"/>
      <c r="O355" s="269"/>
      <c r="P355" s="269"/>
      <c r="U355" s="153" t="str">
        <f t="shared" si="119"/>
        <v/>
      </c>
      <c r="V355" s="153">
        <f t="shared" si="120"/>
        <v>0</v>
      </c>
      <c r="W355" s="247"/>
      <c r="X355" s="153" t="str">
        <f t="shared" si="121"/>
        <v>マルチ</v>
      </c>
      <c r="Y355" s="153" t="b">
        <f t="shared" si="122"/>
        <v>0</v>
      </c>
      <c r="Z355" s="153">
        <f t="shared" si="123"/>
        <v>0</v>
      </c>
      <c r="AA355" s="153" t="str">
        <f t="shared" si="124"/>
        <v>Q27</v>
      </c>
      <c r="AB355" s="153" t="str">
        <f t="shared" si="140"/>
        <v>各種紙による申請※1を電子化する場合、どのようなやり方が望ましいですか（当てはまるものすべて選択してください。）</v>
      </c>
      <c r="AC355" s="153" t="str">
        <f t="shared" si="125"/>
        <v/>
      </c>
      <c r="AD355" s="153" t="str">
        <f t="shared" si="126"/>
        <v>27</v>
      </c>
      <c r="AE355" s="153">
        <f t="shared" si="127"/>
        <v>0</v>
      </c>
      <c r="AF355" s="220"/>
      <c r="AG355" s="220"/>
    </row>
    <row r="356" spans="1:36" x14ac:dyDescent="0.4">
      <c r="C356" s="269"/>
      <c r="D356" s="269"/>
      <c r="E356" s="269"/>
      <c r="F356" s="269"/>
      <c r="G356" s="269"/>
      <c r="H356" s="269"/>
      <c r="I356" s="269"/>
      <c r="J356" s="269"/>
      <c r="K356" s="269"/>
      <c r="L356" s="269"/>
      <c r="M356" s="269"/>
      <c r="N356" s="269"/>
      <c r="O356" s="269"/>
      <c r="P356" s="269"/>
      <c r="U356" s="153" t="str">
        <f t="shared" si="119"/>
        <v/>
      </c>
      <c r="V356" s="153">
        <f t="shared" si="120"/>
        <v>0</v>
      </c>
      <c r="W356" s="247"/>
      <c r="X356" s="153" t="str">
        <f t="shared" si="121"/>
        <v>マルチ</v>
      </c>
      <c r="Y356" s="153" t="b">
        <f t="shared" si="122"/>
        <v>0</v>
      </c>
      <c r="Z356" s="153">
        <f t="shared" si="123"/>
        <v>0</v>
      </c>
      <c r="AA356" s="153" t="str">
        <f t="shared" si="124"/>
        <v>Q27</v>
      </c>
      <c r="AB356" s="153" t="str">
        <f t="shared" si="140"/>
        <v>各種紙による申請※1を電子化する場合、どのようなやり方が望ましいですか（当てはまるものすべて選択してください。）</v>
      </c>
      <c r="AC356" s="153" t="str">
        <f t="shared" si="125"/>
        <v/>
      </c>
      <c r="AD356" s="153" t="str">
        <f t="shared" si="126"/>
        <v>27</v>
      </c>
      <c r="AE356" s="153">
        <f t="shared" si="127"/>
        <v>0</v>
      </c>
      <c r="AF356" s="220"/>
      <c r="AG356" s="220"/>
    </row>
    <row r="357" spans="1:36" x14ac:dyDescent="0.4">
      <c r="U357" s="153" t="str">
        <f t="shared" si="119"/>
        <v/>
      </c>
      <c r="V357" s="153">
        <f t="shared" si="120"/>
        <v>0</v>
      </c>
      <c r="W357" s="247"/>
      <c r="X357" s="153" t="str">
        <f t="shared" si="121"/>
        <v>マルチ</v>
      </c>
      <c r="Y357" s="153" t="b">
        <f t="shared" si="122"/>
        <v>0</v>
      </c>
      <c r="Z357" s="153">
        <f t="shared" si="123"/>
        <v>0</v>
      </c>
      <c r="AA357" s="153" t="str">
        <f t="shared" si="124"/>
        <v>Q27</v>
      </c>
      <c r="AB357" s="153" t="str">
        <f t="shared" si="140"/>
        <v>各種紙による申請※1を電子化する場合、どのようなやり方が望ましいですか（当てはまるものすべて選択してください。）</v>
      </c>
      <c r="AC357" s="153" t="str">
        <f t="shared" si="125"/>
        <v/>
      </c>
      <c r="AD357" s="153" t="str">
        <f t="shared" si="126"/>
        <v>27</v>
      </c>
      <c r="AE357" s="153">
        <f t="shared" si="127"/>
        <v>0</v>
      </c>
      <c r="AF357" s="220"/>
      <c r="AG357" s="220"/>
    </row>
    <row r="358" spans="1:36" ht="19.5" x14ac:dyDescent="0.4">
      <c r="C358" s="26" t="s">
        <v>118</v>
      </c>
      <c r="D358" s="27"/>
      <c r="E358" s="28" t="s">
        <v>749</v>
      </c>
      <c r="F358" s="28"/>
      <c r="G358" s="28"/>
      <c r="H358" s="28"/>
      <c r="I358" s="28"/>
      <c r="J358" s="28"/>
      <c r="K358" s="28"/>
      <c r="L358" s="28"/>
      <c r="M358" s="28"/>
      <c r="N358" s="81"/>
      <c r="O358" s="28"/>
      <c r="S358" s="220" t="str">
        <f>C358</f>
        <v>Q28</v>
      </c>
      <c r="T358" s="220" t="str">
        <f>S358</f>
        <v>Q28</v>
      </c>
      <c r="U358" s="153" t="str">
        <f t="shared" si="119"/>
        <v/>
      </c>
      <c r="V358" s="153" t="str">
        <f t="shared" si="120"/>
        <v/>
      </c>
      <c r="W358" s="247"/>
      <c r="X358" s="153" t="str">
        <f t="shared" si="121"/>
        <v>マルチ</v>
      </c>
      <c r="Y358" s="153" t="b">
        <f t="shared" si="122"/>
        <v>0</v>
      </c>
      <c r="Z358" s="153" t="str">
        <f t="shared" si="123"/>
        <v/>
      </c>
      <c r="AA358" s="153" t="str">
        <f t="shared" si="124"/>
        <v>Q28</v>
      </c>
      <c r="AB358" s="153" t="str">
        <f t="shared" si="140"/>
        <v>排出量取引の説明会※1の開催方法について（一つ選択してください。）</v>
      </c>
      <c r="AC358" s="153" t="str">
        <f t="shared" si="125"/>
        <v/>
      </c>
      <c r="AD358" s="153" t="str">
        <f t="shared" si="126"/>
        <v>28</v>
      </c>
      <c r="AE358" s="153">
        <f t="shared" si="127"/>
        <v>0</v>
      </c>
      <c r="AF358" s="220"/>
      <c r="AG358" s="220"/>
    </row>
    <row r="359" spans="1:36" ht="5.0999999999999996" customHeight="1" x14ac:dyDescent="0.4">
      <c r="U359" s="153" t="str">
        <f t="shared" si="119"/>
        <v/>
      </c>
      <c r="V359" s="153">
        <f t="shared" si="120"/>
        <v>0</v>
      </c>
      <c r="W359" s="247"/>
      <c r="X359" s="153" t="str">
        <f t="shared" si="121"/>
        <v>マルチ</v>
      </c>
      <c r="Y359" s="153" t="b">
        <f t="shared" si="122"/>
        <v>0</v>
      </c>
      <c r="Z359" s="153">
        <f t="shared" si="123"/>
        <v>0</v>
      </c>
      <c r="AA359" s="153" t="str">
        <f t="shared" si="124"/>
        <v>Q28</v>
      </c>
      <c r="AB359" s="153" t="str">
        <f t="shared" si="140"/>
        <v>排出量取引の説明会※1の開催方法について（一つ選択してください。）</v>
      </c>
      <c r="AC359" s="153" t="str">
        <f t="shared" si="125"/>
        <v/>
      </c>
      <c r="AD359" s="153" t="str">
        <f t="shared" si="126"/>
        <v>28</v>
      </c>
      <c r="AE359" s="153">
        <f t="shared" si="127"/>
        <v>0</v>
      </c>
      <c r="AF359" s="220"/>
      <c r="AG359" s="220"/>
    </row>
    <row r="360" spans="1:36" ht="6.95" customHeight="1" x14ac:dyDescent="0.4">
      <c r="C360" s="29"/>
      <c r="D360" s="30"/>
      <c r="E360" s="30"/>
      <c r="F360" s="30"/>
      <c r="G360" s="30"/>
      <c r="H360" s="30"/>
      <c r="I360" s="30"/>
      <c r="J360" s="30"/>
      <c r="K360" s="30"/>
      <c r="L360" s="30"/>
      <c r="M360" s="30"/>
      <c r="N360" s="31"/>
      <c r="O360" s="30"/>
      <c r="P360" s="32"/>
      <c r="Q360" s="18"/>
      <c r="U360" s="153" t="str">
        <f t="shared" si="119"/>
        <v/>
      </c>
      <c r="V360" s="153">
        <f t="shared" si="120"/>
        <v>0</v>
      </c>
      <c r="W360" s="247"/>
      <c r="X360" s="153" t="str">
        <f t="shared" si="121"/>
        <v>マルチ</v>
      </c>
      <c r="Y360" s="153" t="b">
        <f t="shared" si="122"/>
        <v>0</v>
      </c>
      <c r="Z360" s="153">
        <f t="shared" si="123"/>
        <v>0</v>
      </c>
      <c r="AA360" s="153" t="str">
        <f t="shared" si="124"/>
        <v>Q28</v>
      </c>
      <c r="AB360" s="153" t="str">
        <f t="shared" si="140"/>
        <v>排出量取引の説明会※1の開催方法について（一つ選択してください。）</v>
      </c>
      <c r="AC360" s="153" t="str">
        <f t="shared" si="125"/>
        <v/>
      </c>
      <c r="AD360" s="153" t="str">
        <f t="shared" si="126"/>
        <v>28</v>
      </c>
      <c r="AE360" s="153">
        <f t="shared" si="127"/>
        <v>0</v>
      </c>
      <c r="AF360" s="220"/>
      <c r="AG360" s="220"/>
    </row>
    <row r="361" spans="1:36" s="6" customFormat="1" ht="18" customHeight="1" x14ac:dyDescent="0.4">
      <c r="A361" s="14">
        <v>0</v>
      </c>
      <c r="B361" s="65"/>
      <c r="C361" s="74"/>
      <c r="D361" s="75"/>
      <c r="E361" s="281" t="s">
        <v>104</v>
      </c>
      <c r="F361" s="281"/>
      <c r="G361" s="281"/>
      <c r="H361" s="281"/>
      <c r="I361" s="281"/>
      <c r="J361" s="281"/>
      <c r="K361" s="281"/>
      <c r="L361" s="281"/>
      <c r="M361" s="281"/>
      <c r="N361" s="281"/>
      <c r="O361" s="281"/>
      <c r="P361" s="76"/>
      <c r="Q361" s="65"/>
      <c r="R361" s="69"/>
      <c r="S361" s="244"/>
      <c r="T361" s="244"/>
      <c r="U361" s="153">
        <f t="shared" si="119"/>
        <v>0</v>
      </c>
      <c r="V361" s="153" t="str">
        <f t="shared" si="120"/>
        <v>1. 対面なら参加したい</v>
      </c>
      <c r="W361" s="247"/>
      <c r="X361" s="153" t="str">
        <f t="shared" si="121"/>
        <v>シングル</v>
      </c>
      <c r="Y361" s="153">
        <f t="shared" si="122"/>
        <v>0</v>
      </c>
      <c r="Z361" s="153">
        <f t="shared" si="123"/>
        <v>1</v>
      </c>
      <c r="AA361" s="153" t="str">
        <f t="shared" si="124"/>
        <v>Q28</v>
      </c>
      <c r="AB361" s="153" t="str">
        <f t="shared" si="140"/>
        <v>排出量取引の説明会※1の開催方法について（一つ選択してください。）</v>
      </c>
      <c r="AC361" s="153" t="str">
        <f t="shared" si="125"/>
        <v>対面なら参加したい</v>
      </c>
      <c r="AD361" s="153" t="str">
        <f t="shared" si="126"/>
        <v>28</v>
      </c>
      <c r="AE361" s="153">
        <f t="shared" si="127"/>
        <v>0</v>
      </c>
      <c r="AF361" s="220"/>
      <c r="AG361" s="220"/>
      <c r="AH361" s="229"/>
      <c r="AI361" s="230"/>
      <c r="AJ361" s="230"/>
    </row>
    <row r="362" spans="1:36" s="6" customFormat="1" ht="18" customHeight="1" x14ac:dyDescent="0.4">
      <c r="A362" s="14"/>
      <c r="B362" s="65"/>
      <c r="C362" s="74"/>
      <c r="D362" s="75"/>
      <c r="E362" s="281" t="s">
        <v>105</v>
      </c>
      <c r="F362" s="281"/>
      <c r="G362" s="281"/>
      <c r="H362" s="281"/>
      <c r="I362" s="281"/>
      <c r="J362" s="281"/>
      <c r="K362" s="281"/>
      <c r="L362" s="281"/>
      <c r="M362" s="281"/>
      <c r="N362" s="281"/>
      <c r="O362" s="281"/>
      <c r="P362" s="76"/>
      <c r="Q362" s="65"/>
      <c r="R362" s="69"/>
      <c r="S362" s="244"/>
      <c r="T362" s="244"/>
      <c r="U362" s="153" t="str">
        <f t="shared" si="119"/>
        <v/>
      </c>
      <c r="V362" s="153" t="str">
        <f t="shared" si="120"/>
        <v>2. オンラインなら参加したい</v>
      </c>
      <c r="W362" s="247"/>
      <c r="X362" s="153" t="str">
        <f t="shared" si="121"/>
        <v>シングル</v>
      </c>
      <c r="Y362" s="153">
        <f t="shared" si="122"/>
        <v>0</v>
      </c>
      <c r="Z362" s="153">
        <f t="shared" si="123"/>
        <v>2</v>
      </c>
      <c r="AA362" s="153" t="str">
        <f t="shared" si="124"/>
        <v>Q28</v>
      </c>
      <c r="AB362" s="153" t="str">
        <f t="shared" si="140"/>
        <v>排出量取引の説明会※1の開催方法について（一つ選択してください。）</v>
      </c>
      <c r="AC362" s="153" t="str">
        <f t="shared" si="125"/>
        <v>オンラインなら参加したい</v>
      </c>
      <c r="AD362" s="153" t="str">
        <f t="shared" si="126"/>
        <v>28</v>
      </c>
      <c r="AE362" s="153">
        <f t="shared" si="127"/>
        <v>0</v>
      </c>
      <c r="AF362" s="220"/>
      <c r="AG362" s="220"/>
      <c r="AH362" s="229"/>
      <c r="AI362" s="230"/>
      <c r="AJ362" s="230"/>
    </row>
    <row r="363" spans="1:36" s="6" customFormat="1" ht="18" customHeight="1" x14ac:dyDescent="0.4">
      <c r="A363" s="14"/>
      <c r="B363" s="65"/>
      <c r="C363" s="74"/>
      <c r="D363" s="75"/>
      <c r="E363" s="281" t="s">
        <v>106</v>
      </c>
      <c r="F363" s="281"/>
      <c r="G363" s="281"/>
      <c r="H363" s="281"/>
      <c r="I363" s="281"/>
      <c r="J363" s="281"/>
      <c r="K363" s="281"/>
      <c r="L363" s="281"/>
      <c r="M363" s="281"/>
      <c r="N363" s="281"/>
      <c r="O363" s="281"/>
      <c r="P363" s="76"/>
      <c r="Q363" s="65"/>
      <c r="R363" s="69"/>
      <c r="S363" s="244"/>
      <c r="T363" s="244"/>
      <c r="U363" s="153" t="str">
        <f t="shared" si="119"/>
        <v/>
      </c>
      <c r="V363" s="153" t="str">
        <f t="shared" si="120"/>
        <v>3. ホームページに資料や動画が掲載されていれば、対面やオンラインでの説明会は必要ない</v>
      </c>
      <c r="W363" s="247"/>
      <c r="X363" s="153" t="str">
        <f t="shared" si="121"/>
        <v>シングル</v>
      </c>
      <c r="Y363" s="153">
        <f t="shared" si="122"/>
        <v>0</v>
      </c>
      <c r="Z363" s="153">
        <f t="shared" si="123"/>
        <v>3</v>
      </c>
      <c r="AA363" s="153" t="str">
        <f t="shared" si="124"/>
        <v>Q28</v>
      </c>
      <c r="AB363" s="153" t="str">
        <f t="shared" si="140"/>
        <v>排出量取引の説明会※1の開催方法について（一つ選択してください。）</v>
      </c>
      <c r="AC363" s="153" t="str">
        <f t="shared" si="125"/>
        <v>ホームページに資料や動画が掲載されていれば、対面やオンラインでの説明会は必要ない</v>
      </c>
      <c r="AD363" s="153" t="str">
        <f t="shared" si="126"/>
        <v>28</v>
      </c>
      <c r="AE363" s="153">
        <f t="shared" si="127"/>
        <v>0</v>
      </c>
      <c r="AF363" s="220"/>
      <c r="AG363" s="220"/>
      <c r="AH363" s="229"/>
      <c r="AI363" s="230"/>
      <c r="AJ363" s="230"/>
    </row>
    <row r="364" spans="1:36" s="6" customFormat="1" ht="18" customHeight="1" x14ac:dyDescent="0.4">
      <c r="A364" s="14"/>
      <c r="B364" s="65"/>
      <c r="C364" s="74"/>
      <c r="D364" s="75"/>
      <c r="E364" s="281" t="s">
        <v>107</v>
      </c>
      <c r="F364" s="281"/>
      <c r="G364" s="281"/>
      <c r="H364" s="281"/>
      <c r="I364" s="281"/>
      <c r="J364" s="281"/>
      <c r="K364" s="281"/>
      <c r="L364" s="281"/>
      <c r="M364" s="281"/>
      <c r="N364" s="281"/>
      <c r="O364" s="281"/>
      <c r="P364" s="76"/>
      <c r="Q364" s="65"/>
      <c r="R364" s="69"/>
      <c r="S364" s="244"/>
      <c r="T364" s="244"/>
      <c r="U364" s="153" t="str">
        <f t="shared" si="119"/>
        <v/>
      </c>
      <c r="V364" s="153" t="str">
        <f t="shared" si="120"/>
        <v>4. 参加したことがない／参加は希望しない</v>
      </c>
      <c r="W364" s="247"/>
      <c r="X364" s="153" t="str">
        <f t="shared" si="121"/>
        <v>シングル</v>
      </c>
      <c r="Y364" s="153">
        <f t="shared" si="122"/>
        <v>0</v>
      </c>
      <c r="Z364" s="153">
        <f t="shared" si="123"/>
        <v>4</v>
      </c>
      <c r="AA364" s="153" t="str">
        <f t="shared" si="124"/>
        <v>Q28</v>
      </c>
      <c r="AB364" s="153" t="str">
        <f t="shared" si="140"/>
        <v>排出量取引の説明会※1の開催方法について（一つ選択してください。）</v>
      </c>
      <c r="AC364" s="153" t="str">
        <f t="shared" si="125"/>
        <v>参加したことがない／参加は希望しない</v>
      </c>
      <c r="AD364" s="153" t="str">
        <f t="shared" si="126"/>
        <v>28</v>
      </c>
      <c r="AE364" s="153">
        <f t="shared" si="127"/>
        <v>0</v>
      </c>
      <c r="AF364" s="220"/>
      <c r="AG364" s="220"/>
      <c r="AH364" s="229"/>
      <c r="AI364" s="230"/>
      <c r="AJ364" s="230"/>
    </row>
    <row r="365" spans="1:36" ht="6.95" customHeight="1" x14ac:dyDescent="0.4">
      <c r="C365" s="37"/>
      <c r="D365" s="38"/>
      <c r="E365" s="38"/>
      <c r="F365" s="38"/>
      <c r="G365" s="38"/>
      <c r="H365" s="38"/>
      <c r="I365" s="38"/>
      <c r="J365" s="38"/>
      <c r="K365" s="38"/>
      <c r="L365" s="38"/>
      <c r="M365" s="38"/>
      <c r="N365" s="80"/>
      <c r="O365" s="38"/>
      <c r="P365" s="39"/>
      <c r="Q365" s="18"/>
      <c r="U365" s="153" t="str">
        <f t="shared" si="119"/>
        <v/>
      </c>
      <c r="V365" s="153">
        <f t="shared" si="120"/>
        <v>0</v>
      </c>
      <c r="W365" s="247"/>
      <c r="X365" s="153" t="str">
        <f t="shared" si="121"/>
        <v>シングル</v>
      </c>
      <c r="Y365" s="153">
        <f t="shared" si="122"/>
        <v>0</v>
      </c>
      <c r="Z365" s="153">
        <f t="shared" si="123"/>
        <v>0</v>
      </c>
      <c r="AA365" s="153" t="str">
        <f t="shared" si="124"/>
        <v>Q28</v>
      </c>
      <c r="AB365" s="153" t="str">
        <f t="shared" si="140"/>
        <v>排出量取引の説明会※1の開催方法について（一つ選択してください。）</v>
      </c>
      <c r="AC365" s="153" t="str">
        <f t="shared" si="125"/>
        <v/>
      </c>
      <c r="AD365" s="153" t="str">
        <f t="shared" si="126"/>
        <v>28</v>
      </c>
      <c r="AE365" s="153">
        <f t="shared" si="127"/>
        <v>1</v>
      </c>
      <c r="AF365" s="220"/>
      <c r="AG365" s="220"/>
    </row>
    <row r="366" spans="1:36" ht="5.0999999999999996" customHeight="1" x14ac:dyDescent="0.4">
      <c r="U366" s="153" t="str">
        <f t="shared" si="119"/>
        <v/>
      </c>
      <c r="V366" s="153">
        <f t="shared" si="120"/>
        <v>0</v>
      </c>
      <c r="W366" s="247"/>
      <c r="X366" s="153" t="str">
        <f t="shared" si="121"/>
        <v>シングル</v>
      </c>
      <c r="Y366" s="153">
        <f t="shared" si="122"/>
        <v>0</v>
      </c>
      <c r="Z366" s="153">
        <f t="shared" si="123"/>
        <v>0</v>
      </c>
      <c r="AA366" s="153" t="str">
        <f t="shared" si="124"/>
        <v>Q28</v>
      </c>
      <c r="AB366" s="153" t="str">
        <f t="shared" si="140"/>
        <v>排出量取引の説明会※1の開催方法について（一つ選択してください。）</v>
      </c>
      <c r="AC366" s="153" t="str">
        <f t="shared" si="125"/>
        <v/>
      </c>
      <c r="AD366" s="153" t="str">
        <f t="shared" si="126"/>
        <v>28</v>
      </c>
      <c r="AE366" s="153">
        <f t="shared" si="127"/>
        <v>1</v>
      </c>
      <c r="AF366" s="220"/>
      <c r="AG366" s="220"/>
    </row>
    <row r="367" spans="1:36" s="5" customFormat="1" ht="12" customHeight="1" x14ac:dyDescent="0.4">
      <c r="A367" s="13"/>
      <c r="B367" s="47"/>
      <c r="C367" s="48" t="s">
        <v>741</v>
      </c>
      <c r="D367" s="48"/>
      <c r="E367" s="262" t="s">
        <v>412</v>
      </c>
      <c r="F367" s="262"/>
      <c r="G367" s="262"/>
      <c r="H367" s="262"/>
      <c r="I367" s="262"/>
      <c r="J367" s="262"/>
      <c r="K367" s="262"/>
      <c r="L367" s="262"/>
      <c r="M367" s="262"/>
      <c r="N367" s="262"/>
      <c r="O367" s="262"/>
      <c r="P367" s="49"/>
      <c r="Q367" s="49"/>
      <c r="R367" s="50"/>
      <c r="S367" s="239"/>
      <c r="T367" s="239"/>
      <c r="U367" s="153" t="str">
        <f t="shared" si="119"/>
        <v/>
      </c>
      <c r="V367" s="153" t="str">
        <f t="shared" si="120"/>
        <v>東京都排出量取引セミナー＆マッチングフェア2022の資料を以下に掲載しています。</v>
      </c>
      <c r="W367" s="247"/>
      <c r="X367" s="153" t="str">
        <f t="shared" si="121"/>
        <v>シングル</v>
      </c>
      <c r="Y367" s="153">
        <f t="shared" si="122"/>
        <v>0</v>
      </c>
      <c r="Z367" s="153" t="str">
        <f t="shared" si="123"/>
        <v/>
      </c>
      <c r="AA367" s="153" t="str">
        <f t="shared" si="124"/>
        <v>Q28</v>
      </c>
      <c r="AB367" s="153" t="str">
        <f t="shared" si="140"/>
        <v>排出量取引の説明会※1の開催方法について（一つ選択してください。）</v>
      </c>
      <c r="AC367" s="153" t="str">
        <f t="shared" si="125"/>
        <v>排出量取引セミナー＆マッチングフェア2022の資料を以下に掲載しています。</v>
      </c>
      <c r="AD367" s="153" t="str">
        <f t="shared" si="126"/>
        <v>28</v>
      </c>
      <c r="AE367" s="153">
        <f t="shared" si="127"/>
        <v>0</v>
      </c>
      <c r="AF367" s="220"/>
      <c r="AG367" s="220"/>
      <c r="AH367" s="227"/>
      <c r="AI367" s="228"/>
      <c r="AJ367" s="228"/>
    </row>
    <row r="368" spans="1:36" s="4" customFormat="1" ht="12" customHeight="1" x14ac:dyDescent="0.4">
      <c r="A368" s="15"/>
      <c r="B368" s="47"/>
      <c r="C368" s="49"/>
      <c r="D368" s="49"/>
      <c r="E368" s="51" t="s">
        <v>109</v>
      </c>
      <c r="F368" s="49"/>
      <c r="G368" s="49"/>
      <c r="H368" s="49"/>
      <c r="I368" s="49"/>
      <c r="J368" s="49"/>
      <c r="K368" s="49"/>
      <c r="L368" s="49"/>
      <c r="M368" s="49"/>
      <c r="N368" s="49"/>
      <c r="O368" s="49"/>
      <c r="P368" s="49"/>
      <c r="Q368" s="49"/>
      <c r="R368" s="47"/>
      <c r="S368" s="239"/>
      <c r="T368" s="239"/>
      <c r="U368" s="153" t="str">
        <f t="shared" si="119"/>
        <v/>
      </c>
      <c r="V368" s="153" t="str">
        <f t="shared" si="120"/>
        <v>https://www.kankyo.metro.tokyo.lg.jp/climate/large_scale/meeting/r4/torihikiseminar.html</v>
      </c>
      <c r="W368" s="247"/>
      <c r="X368" s="153" t="str">
        <f t="shared" si="121"/>
        <v>シングル</v>
      </c>
      <c r="Y368" s="153">
        <f t="shared" si="122"/>
        <v>0</v>
      </c>
      <c r="Z368" s="153" t="str">
        <f t="shared" si="123"/>
        <v/>
      </c>
      <c r="AA368" s="153" t="str">
        <f t="shared" si="124"/>
        <v>Q28</v>
      </c>
      <c r="AB368" s="153" t="str">
        <f t="shared" si="140"/>
        <v>排出量取引の説明会※1の開催方法について（一つ選択してください。）</v>
      </c>
      <c r="AC368" s="153" t="str">
        <f t="shared" si="125"/>
        <v>ps://www.kankyo.metro.tokyo.lg.jp/climate/large_scale/meeting/r4/torihikiseminar.html</v>
      </c>
      <c r="AD368" s="153" t="str">
        <f t="shared" si="126"/>
        <v>28</v>
      </c>
      <c r="AE368" s="153">
        <f t="shared" si="127"/>
        <v>0</v>
      </c>
      <c r="AF368" s="220"/>
      <c r="AG368" s="220"/>
      <c r="AH368" s="227"/>
      <c r="AI368" s="228"/>
      <c r="AJ368" s="228"/>
    </row>
    <row r="369" spans="1:36" s="5" customFormat="1" ht="12" customHeight="1" x14ac:dyDescent="0.4">
      <c r="A369" s="13"/>
      <c r="B369" s="47"/>
      <c r="C369" s="48"/>
      <c r="D369" s="48"/>
      <c r="E369" s="262" t="s">
        <v>108</v>
      </c>
      <c r="F369" s="262"/>
      <c r="G369" s="262"/>
      <c r="H369" s="262"/>
      <c r="I369" s="262"/>
      <c r="J369" s="262"/>
      <c r="K369" s="262"/>
      <c r="L369" s="262"/>
      <c r="M369" s="262"/>
      <c r="N369" s="262"/>
      <c r="O369" s="262"/>
      <c r="P369" s="49"/>
      <c r="Q369" s="49"/>
      <c r="R369" s="50"/>
      <c r="S369" s="239"/>
      <c r="T369" s="239"/>
      <c r="U369" s="153" t="str">
        <f t="shared" si="119"/>
        <v/>
      </c>
      <c r="V369" s="153" t="str">
        <f t="shared" si="120"/>
        <v>【過去開催例】2019年度排出量取引説明会（新規担当者向け）</v>
      </c>
      <c r="W369" s="247"/>
      <c r="X369" s="153" t="str">
        <f t="shared" si="121"/>
        <v>シングル</v>
      </c>
      <c r="Y369" s="153">
        <f t="shared" si="122"/>
        <v>0</v>
      </c>
      <c r="Z369" s="153" t="str">
        <f t="shared" si="123"/>
        <v/>
      </c>
      <c r="AA369" s="153" t="str">
        <f t="shared" si="124"/>
        <v>Q28</v>
      </c>
      <c r="AB369" s="153" t="str">
        <f t="shared" si="140"/>
        <v>排出量取引の説明会※1の開催方法について（一つ選択してください。）</v>
      </c>
      <c r="AC369" s="153" t="str">
        <f t="shared" si="125"/>
        <v>開催例】2019年度排出量取引説明会（新規担当者向け）</v>
      </c>
      <c r="AD369" s="153" t="str">
        <f t="shared" si="126"/>
        <v>28</v>
      </c>
      <c r="AE369" s="153">
        <f t="shared" si="127"/>
        <v>0</v>
      </c>
      <c r="AF369" s="220"/>
      <c r="AG369" s="220"/>
      <c r="AH369" s="227"/>
      <c r="AI369" s="228"/>
      <c r="AJ369" s="228"/>
    </row>
    <row r="370" spans="1:36" s="8" customFormat="1" ht="12" customHeight="1" x14ac:dyDescent="0.4">
      <c r="A370" s="16"/>
      <c r="B370" s="50"/>
      <c r="C370" s="50"/>
      <c r="D370" s="50"/>
      <c r="E370" s="113" t="s">
        <v>323</v>
      </c>
      <c r="F370" s="70"/>
      <c r="G370" s="70"/>
      <c r="H370" s="70"/>
      <c r="I370" s="70"/>
      <c r="J370" s="70"/>
      <c r="K370" s="102"/>
      <c r="L370" s="103"/>
      <c r="M370" s="70"/>
      <c r="N370" s="71"/>
      <c r="O370" s="70"/>
      <c r="P370" s="70"/>
      <c r="Q370" s="70"/>
      <c r="R370" s="70"/>
      <c r="S370" s="222"/>
      <c r="T370" s="222"/>
      <c r="U370" s="153" t="str">
        <f t="shared" si="119"/>
        <v/>
      </c>
      <c r="V370" s="153" t="str">
        <f t="shared" si="120"/>
        <v>https://www.kankyo.metro.tokyo.lg.jp/climate/large_scale/meeting/h31/torihiki.html</v>
      </c>
      <c r="W370" s="247"/>
      <c r="X370" s="153" t="str">
        <f t="shared" si="121"/>
        <v>シングル</v>
      </c>
      <c r="Y370" s="153">
        <f t="shared" si="122"/>
        <v>0</v>
      </c>
      <c r="Z370" s="153" t="str">
        <f t="shared" si="123"/>
        <v/>
      </c>
      <c r="AA370" s="153" t="str">
        <f t="shared" si="124"/>
        <v>Q28</v>
      </c>
      <c r="AB370" s="153" t="str">
        <f t="shared" si="140"/>
        <v>排出量取引の説明会※1の開催方法について（一つ選択してください。）</v>
      </c>
      <c r="AC370" s="153" t="str">
        <f t="shared" si="125"/>
        <v>ps://www.kankyo.metro.tokyo.lg.jp/climate/large_scale/meeting/h31/torihiki.html</v>
      </c>
      <c r="AD370" s="153" t="str">
        <f t="shared" si="126"/>
        <v>28</v>
      </c>
      <c r="AE370" s="153">
        <f t="shared" si="127"/>
        <v>0</v>
      </c>
      <c r="AF370" s="220"/>
      <c r="AG370" s="220"/>
      <c r="AH370" s="235"/>
      <c r="AI370" s="236"/>
      <c r="AJ370" s="236"/>
    </row>
    <row r="371" spans="1:36" s="5" customFormat="1" ht="12" customHeight="1" x14ac:dyDescent="0.4">
      <c r="A371" s="13"/>
      <c r="B371" s="47"/>
      <c r="C371" s="48"/>
      <c r="D371" s="48"/>
      <c r="E371" s="262" t="s">
        <v>110</v>
      </c>
      <c r="F371" s="262"/>
      <c r="G371" s="262"/>
      <c r="H371" s="262"/>
      <c r="I371" s="262"/>
      <c r="J371" s="262"/>
      <c r="K371" s="262"/>
      <c r="L371" s="262"/>
      <c r="M371" s="262"/>
      <c r="N371" s="262"/>
      <c r="O371" s="262"/>
      <c r="P371" s="49"/>
      <c r="Q371" s="49"/>
      <c r="R371" s="50"/>
      <c r="S371" s="239"/>
      <c r="T371" s="239"/>
      <c r="U371" s="153" t="str">
        <f t="shared" si="119"/>
        <v/>
      </c>
      <c r="V371" s="153" t="str">
        <f t="shared" si="120"/>
        <v>【過去開催例】東京都排出量取引セミナー＆マッチングフェア2019</v>
      </c>
      <c r="W371" s="247"/>
      <c r="X371" s="153" t="str">
        <f t="shared" si="121"/>
        <v>シングル</v>
      </c>
      <c r="Y371" s="153">
        <f t="shared" si="122"/>
        <v>0</v>
      </c>
      <c r="Z371" s="153" t="str">
        <f t="shared" si="123"/>
        <v/>
      </c>
      <c r="AA371" s="153" t="str">
        <f t="shared" si="124"/>
        <v>Q28</v>
      </c>
      <c r="AB371" s="153" t="str">
        <f t="shared" si="140"/>
        <v>排出量取引の説明会※1の開催方法について（一つ選択してください。）</v>
      </c>
      <c r="AC371" s="153" t="str">
        <f t="shared" si="125"/>
        <v>開催例】東京都排出量取引セミナー＆マッチングフェア2019</v>
      </c>
      <c r="AD371" s="153" t="str">
        <f t="shared" si="126"/>
        <v>28</v>
      </c>
      <c r="AE371" s="153">
        <f t="shared" si="127"/>
        <v>0</v>
      </c>
      <c r="AF371" s="220"/>
      <c r="AG371" s="220"/>
      <c r="AH371" s="227"/>
      <c r="AI371" s="228"/>
      <c r="AJ371" s="228"/>
    </row>
    <row r="372" spans="1:36" s="8" customFormat="1" ht="12" customHeight="1" x14ac:dyDescent="0.4">
      <c r="A372" s="16"/>
      <c r="B372" s="50"/>
      <c r="C372" s="50"/>
      <c r="D372" s="50"/>
      <c r="E372" s="51" t="s">
        <v>111</v>
      </c>
      <c r="F372" s="70"/>
      <c r="G372" s="70"/>
      <c r="H372" s="70"/>
      <c r="I372" s="70"/>
      <c r="J372" s="70"/>
      <c r="K372" s="70"/>
      <c r="L372" s="70"/>
      <c r="M372" s="70"/>
      <c r="N372" s="71"/>
      <c r="O372" s="70"/>
      <c r="P372" s="70"/>
      <c r="Q372" s="70"/>
      <c r="R372" s="70"/>
      <c r="S372" s="222"/>
      <c r="T372" s="222"/>
      <c r="U372" s="153" t="str">
        <f t="shared" si="119"/>
        <v/>
      </c>
      <c r="V372" s="153" t="str">
        <f t="shared" si="120"/>
        <v>https://www.kankyo.metro.tokyo.lg.jp/climate/large_scale/meeting/h31/20191031.html</v>
      </c>
      <c r="W372" s="247"/>
      <c r="X372" s="153" t="str">
        <f t="shared" si="121"/>
        <v>シングル</v>
      </c>
      <c r="Y372" s="153">
        <f t="shared" si="122"/>
        <v>0</v>
      </c>
      <c r="Z372" s="153" t="str">
        <f t="shared" si="123"/>
        <v/>
      </c>
      <c r="AA372" s="153" t="str">
        <f t="shared" si="124"/>
        <v>Q28</v>
      </c>
      <c r="AB372" s="153" t="str">
        <f t="shared" si="140"/>
        <v>排出量取引の説明会※1の開催方法について（一つ選択してください。）</v>
      </c>
      <c r="AC372" s="153" t="str">
        <f t="shared" si="125"/>
        <v>ps://www.kankyo.metro.tokyo.lg.jp/climate/large_scale/meeting/h31/20191031.html</v>
      </c>
      <c r="AD372" s="153" t="str">
        <f t="shared" si="126"/>
        <v>28</v>
      </c>
      <c r="AE372" s="153">
        <f t="shared" si="127"/>
        <v>0</v>
      </c>
      <c r="AF372" s="220"/>
      <c r="AG372" s="220"/>
      <c r="AH372" s="235"/>
      <c r="AI372" s="236"/>
      <c r="AJ372" s="236"/>
    </row>
    <row r="373" spans="1:36" x14ac:dyDescent="0.4">
      <c r="U373" s="153" t="str">
        <f t="shared" si="119"/>
        <v/>
      </c>
      <c r="V373" s="153">
        <f t="shared" si="120"/>
        <v>0</v>
      </c>
      <c r="W373" s="247"/>
      <c r="X373" s="153" t="str">
        <f t="shared" si="121"/>
        <v>シングル</v>
      </c>
      <c r="Y373" s="153">
        <f t="shared" si="122"/>
        <v>0</v>
      </c>
      <c r="Z373" s="153">
        <f t="shared" si="123"/>
        <v>0</v>
      </c>
      <c r="AA373" s="153" t="str">
        <f t="shared" si="124"/>
        <v>Q28</v>
      </c>
      <c r="AB373" s="153" t="str">
        <f t="shared" si="140"/>
        <v>排出量取引の説明会※1の開催方法について（一つ選択してください。）</v>
      </c>
      <c r="AC373" s="153" t="str">
        <f t="shared" si="125"/>
        <v/>
      </c>
      <c r="AD373" s="153" t="str">
        <f t="shared" si="126"/>
        <v>28</v>
      </c>
      <c r="AE373" s="153">
        <f t="shared" si="127"/>
        <v>1</v>
      </c>
      <c r="AF373" s="220"/>
      <c r="AG373" s="220"/>
    </row>
    <row r="374" spans="1:36" x14ac:dyDescent="0.4">
      <c r="C374" s="26" t="s">
        <v>119</v>
      </c>
      <c r="D374" s="27"/>
      <c r="E374" s="28" t="s">
        <v>683</v>
      </c>
      <c r="F374" s="28"/>
      <c r="G374" s="28"/>
      <c r="H374" s="28"/>
      <c r="I374" s="28"/>
      <c r="J374" s="28"/>
      <c r="K374" s="28"/>
      <c r="L374" s="28"/>
      <c r="M374" s="28"/>
      <c r="N374" s="81"/>
      <c r="O374" s="28"/>
      <c r="S374" s="220" t="str">
        <f>C374</f>
        <v>Q29</v>
      </c>
      <c r="T374" s="220" t="str">
        <f>S374</f>
        <v>Q29</v>
      </c>
      <c r="U374" s="153" t="str">
        <f t="shared" si="119"/>
        <v/>
      </c>
      <c r="V374" s="153" t="str">
        <f t="shared" si="120"/>
        <v/>
      </c>
      <c r="W374" s="247"/>
      <c r="X374" s="153" t="str">
        <f t="shared" si="121"/>
        <v>シングル</v>
      </c>
      <c r="Y374" s="153">
        <f t="shared" si="122"/>
        <v>0</v>
      </c>
      <c r="Z374" s="153" t="str">
        <f t="shared" si="123"/>
        <v/>
      </c>
      <c r="AA374" s="153" t="str">
        <f t="shared" si="124"/>
        <v>Q29</v>
      </c>
      <c r="AB374" s="153" t="str">
        <f t="shared" si="140"/>
        <v>説明会へのご意見や取り上げてほしい内容をご記入ください（自由回答【任意回答】）</v>
      </c>
      <c r="AC374" s="153" t="str">
        <f t="shared" si="125"/>
        <v/>
      </c>
      <c r="AD374" s="153" t="str">
        <f t="shared" si="126"/>
        <v>29</v>
      </c>
      <c r="AE374" s="153">
        <f t="shared" si="127"/>
        <v>0</v>
      </c>
      <c r="AF374" s="220"/>
      <c r="AG374" s="220"/>
    </row>
    <row r="375" spans="1:36" ht="5.0999999999999996" customHeight="1" x14ac:dyDescent="0.4">
      <c r="U375" s="153" t="str">
        <f t="shared" si="119"/>
        <v/>
      </c>
      <c r="V375" s="153">
        <f t="shared" si="120"/>
        <v>0</v>
      </c>
      <c r="W375" s="247"/>
      <c r="X375" s="153" t="str">
        <f t="shared" si="121"/>
        <v>シングル</v>
      </c>
      <c r="Y375" s="153">
        <f t="shared" si="122"/>
        <v>0</v>
      </c>
      <c r="Z375" s="153">
        <f t="shared" si="123"/>
        <v>0</v>
      </c>
      <c r="AA375" s="153" t="str">
        <f t="shared" si="124"/>
        <v>Q29</v>
      </c>
      <c r="AB375" s="153" t="str">
        <f t="shared" si="140"/>
        <v>説明会へのご意見や取り上げてほしい内容をご記入ください（自由回答【任意回答】）</v>
      </c>
      <c r="AC375" s="153" t="str">
        <f t="shared" si="125"/>
        <v/>
      </c>
      <c r="AD375" s="153" t="str">
        <f t="shared" si="126"/>
        <v>29</v>
      </c>
      <c r="AE375" s="153">
        <f t="shared" si="127"/>
        <v>1</v>
      </c>
      <c r="AF375" s="220"/>
      <c r="AG375" s="220"/>
    </row>
    <row r="376" spans="1:36" ht="18" customHeight="1" x14ac:dyDescent="0.4">
      <c r="A376" s="17" t="s">
        <v>166</v>
      </c>
      <c r="C376" s="342" t="s">
        <v>164</v>
      </c>
      <c r="D376" s="343"/>
      <c r="E376" s="343"/>
      <c r="F376" s="343"/>
      <c r="G376" s="343"/>
      <c r="H376" s="343"/>
      <c r="I376" s="343"/>
      <c r="J376" s="343"/>
      <c r="K376" s="343"/>
      <c r="L376" s="343"/>
      <c r="M376" s="343"/>
      <c r="N376" s="343"/>
      <c r="O376" s="343"/>
      <c r="P376" s="344"/>
      <c r="Q376" s="18"/>
      <c r="U376" s="153" t="str">
        <f t="shared" si="119"/>
        <v>自由</v>
      </c>
      <c r="V376" s="153">
        <f t="shared" si="120"/>
        <v>0</v>
      </c>
      <c r="W376" s="247"/>
      <c r="X376" s="153" t="str">
        <f t="shared" si="121"/>
        <v>シングル</v>
      </c>
      <c r="Y376" s="153" t="str">
        <f t="shared" si="122"/>
        <v>自由</v>
      </c>
      <c r="Z376" s="153">
        <f t="shared" si="123"/>
        <v>0</v>
      </c>
      <c r="AA376" s="153" t="str">
        <f t="shared" si="124"/>
        <v>Q29</v>
      </c>
      <c r="AB376" s="153" t="str">
        <f t="shared" si="140"/>
        <v>説明会へのご意見や取り上げてほしい内容をご記入ください（自由回答【任意回答】）</v>
      </c>
      <c r="AC376" s="153" t="str">
        <f t="shared" si="125"/>
        <v/>
      </c>
      <c r="AD376" s="153" t="str">
        <f t="shared" si="126"/>
        <v>29</v>
      </c>
      <c r="AE376" s="153">
        <f t="shared" si="127"/>
        <v>0</v>
      </c>
      <c r="AF376" s="220"/>
      <c r="AG376" s="220"/>
    </row>
    <row r="377" spans="1:36" ht="24.95" customHeight="1" x14ac:dyDescent="0.4">
      <c r="C377" s="345"/>
      <c r="D377" s="346"/>
      <c r="E377" s="346"/>
      <c r="F377" s="346"/>
      <c r="G377" s="346"/>
      <c r="H377" s="346"/>
      <c r="I377" s="346"/>
      <c r="J377" s="346"/>
      <c r="K377" s="346"/>
      <c r="L377" s="346"/>
      <c r="M377" s="346"/>
      <c r="N377" s="346"/>
      <c r="O377" s="346"/>
      <c r="P377" s="347"/>
      <c r="U377" s="153" t="str">
        <f t="shared" si="119"/>
        <v/>
      </c>
      <c r="V377" s="221">
        <v>1</v>
      </c>
      <c r="W377" s="247"/>
      <c r="X377" s="153" t="str">
        <f t="shared" si="121"/>
        <v>シングル</v>
      </c>
      <c r="Y377" s="153" t="str">
        <f t="shared" si="122"/>
        <v>自由</v>
      </c>
      <c r="Z377" s="153">
        <f t="shared" si="123"/>
        <v>1</v>
      </c>
      <c r="AA377" s="153" t="str">
        <f t="shared" si="124"/>
        <v>Q29</v>
      </c>
      <c r="AB377" s="153" t="str">
        <f t="shared" si="140"/>
        <v>説明会へのご意見や取り上げてほしい内容をご記入ください（自由回答【任意回答】）</v>
      </c>
      <c r="AC377" s="221" t="s">
        <v>317</v>
      </c>
      <c r="AD377" s="153" t="str">
        <f t="shared" si="126"/>
        <v>29</v>
      </c>
      <c r="AE377" s="221">
        <f>IF(AF377=0,0,1)</f>
        <v>0</v>
      </c>
      <c r="AF377" s="222">
        <f>C377</f>
        <v>0</v>
      </c>
      <c r="AG377" s="220"/>
    </row>
    <row r="378" spans="1:36" ht="24.95" customHeight="1" x14ac:dyDescent="0.4">
      <c r="C378" s="345"/>
      <c r="D378" s="346"/>
      <c r="E378" s="346"/>
      <c r="F378" s="346"/>
      <c r="G378" s="346"/>
      <c r="H378" s="346"/>
      <c r="I378" s="346"/>
      <c r="J378" s="346"/>
      <c r="K378" s="346"/>
      <c r="L378" s="346"/>
      <c r="M378" s="346"/>
      <c r="N378" s="346"/>
      <c r="O378" s="346"/>
      <c r="P378" s="347"/>
      <c r="U378" s="153" t="str">
        <f t="shared" si="119"/>
        <v/>
      </c>
      <c r="V378" s="153">
        <f t="shared" si="120"/>
        <v>0</v>
      </c>
      <c r="W378" s="247"/>
      <c r="X378" s="153" t="str">
        <f t="shared" si="121"/>
        <v>シングル</v>
      </c>
      <c r="Y378" s="153" t="str">
        <f t="shared" si="122"/>
        <v>自由</v>
      </c>
      <c r="Z378" s="153">
        <f t="shared" si="123"/>
        <v>0</v>
      </c>
      <c r="AA378" s="153" t="str">
        <f t="shared" si="124"/>
        <v>Q29</v>
      </c>
      <c r="AB378" s="153" t="str">
        <f t="shared" si="140"/>
        <v>説明会へのご意見や取り上げてほしい内容をご記入ください（自由回答【任意回答】）</v>
      </c>
      <c r="AC378" s="153" t="str">
        <f t="shared" si="125"/>
        <v/>
      </c>
      <c r="AD378" s="153" t="str">
        <f t="shared" si="126"/>
        <v>29</v>
      </c>
      <c r="AE378" s="153">
        <f t="shared" si="127"/>
        <v>0</v>
      </c>
      <c r="AF378" s="220"/>
      <c r="AG378" s="220"/>
    </row>
    <row r="379" spans="1:36" ht="24.95" customHeight="1" x14ac:dyDescent="0.4">
      <c r="C379" s="345"/>
      <c r="D379" s="346"/>
      <c r="E379" s="346"/>
      <c r="F379" s="346"/>
      <c r="G379" s="346"/>
      <c r="H379" s="346"/>
      <c r="I379" s="346"/>
      <c r="J379" s="346"/>
      <c r="K379" s="346"/>
      <c r="L379" s="346"/>
      <c r="M379" s="346"/>
      <c r="N379" s="346"/>
      <c r="O379" s="346"/>
      <c r="P379" s="347"/>
      <c r="U379" s="153" t="str">
        <f t="shared" si="119"/>
        <v/>
      </c>
      <c r="V379" s="153">
        <f t="shared" si="120"/>
        <v>0</v>
      </c>
      <c r="W379" s="247"/>
      <c r="X379" s="153" t="str">
        <f t="shared" si="121"/>
        <v>シングル</v>
      </c>
      <c r="Y379" s="153" t="str">
        <f t="shared" si="122"/>
        <v>自由</v>
      </c>
      <c r="Z379" s="153">
        <f t="shared" si="123"/>
        <v>0</v>
      </c>
      <c r="AA379" s="153" t="str">
        <f t="shared" si="124"/>
        <v>Q29</v>
      </c>
      <c r="AB379" s="153" t="str">
        <f t="shared" si="140"/>
        <v>説明会へのご意見や取り上げてほしい内容をご記入ください（自由回答【任意回答】）</v>
      </c>
      <c r="AC379" s="153" t="str">
        <f t="shared" si="125"/>
        <v/>
      </c>
      <c r="AD379" s="153" t="str">
        <f t="shared" si="126"/>
        <v>29</v>
      </c>
      <c r="AE379" s="153">
        <f t="shared" si="127"/>
        <v>0</v>
      </c>
      <c r="AF379" s="220"/>
      <c r="AG379" s="220"/>
    </row>
    <row r="380" spans="1:36" ht="24.95" customHeight="1" x14ac:dyDescent="0.4">
      <c r="C380" s="345"/>
      <c r="D380" s="346"/>
      <c r="E380" s="346"/>
      <c r="F380" s="346"/>
      <c r="G380" s="346"/>
      <c r="H380" s="346"/>
      <c r="I380" s="346"/>
      <c r="J380" s="346"/>
      <c r="K380" s="346"/>
      <c r="L380" s="346"/>
      <c r="M380" s="346"/>
      <c r="N380" s="346"/>
      <c r="O380" s="346"/>
      <c r="P380" s="347"/>
      <c r="U380" s="153" t="str">
        <f t="shared" si="119"/>
        <v/>
      </c>
      <c r="V380" s="153">
        <f t="shared" si="120"/>
        <v>0</v>
      </c>
      <c r="W380" s="247"/>
      <c r="X380" s="153" t="str">
        <f t="shared" si="121"/>
        <v>シングル</v>
      </c>
      <c r="Y380" s="153" t="str">
        <f t="shared" si="122"/>
        <v>自由</v>
      </c>
      <c r="Z380" s="153">
        <f t="shared" si="123"/>
        <v>0</v>
      </c>
      <c r="AA380" s="153" t="str">
        <f t="shared" si="124"/>
        <v>Q29</v>
      </c>
      <c r="AB380" s="153" t="str">
        <f t="shared" si="140"/>
        <v>説明会へのご意見や取り上げてほしい内容をご記入ください（自由回答【任意回答】）</v>
      </c>
      <c r="AC380" s="153" t="str">
        <f t="shared" si="125"/>
        <v/>
      </c>
      <c r="AD380" s="153" t="str">
        <f t="shared" si="126"/>
        <v>29</v>
      </c>
      <c r="AE380" s="153">
        <f t="shared" si="127"/>
        <v>0</v>
      </c>
      <c r="AF380" s="220"/>
      <c r="AG380" s="220"/>
    </row>
    <row r="381" spans="1:36" ht="24.95" customHeight="1" x14ac:dyDescent="0.4">
      <c r="C381" s="348"/>
      <c r="D381" s="349"/>
      <c r="E381" s="349"/>
      <c r="F381" s="349"/>
      <c r="G381" s="349"/>
      <c r="H381" s="349"/>
      <c r="I381" s="349"/>
      <c r="J381" s="349"/>
      <c r="K381" s="349"/>
      <c r="L381" s="349"/>
      <c r="M381" s="349"/>
      <c r="N381" s="349"/>
      <c r="O381" s="349"/>
      <c r="P381" s="350"/>
      <c r="U381" s="153" t="str">
        <f t="shared" si="119"/>
        <v/>
      </c>
      <c r="V381" s="153">
        <f t="shared" si="120"/>
        <v>0</v>
      </c>
      <c r="W381" s="247"/>
      <c r="X381" s="153" t="str">
        <f t="shared" si="121"/>
        <v>シングル</v>
      </c>
      <c r="Y381" s="153" t="str">
        <f t="shared" si="122"/>
        <v>自由</v>
      </c>
      <c r="Z381" s="153">
        <f t="shared" si="123"/>
        <v>0</v>
      </c>
      <c r="AA381" s="153" t="str">
        <f t="shared" si="124"/>
        <v>Q29</v>
      </c>
      <c r="AB381" s="153" t="str">
        <f t="shared" si="140"/>
        <v>説明会へのご意見や取り上げてほしい内容をご記入ください（自由回答【任意回答】）</v>
      </c>
      <c r="AC381" s="153" t="str">
        <f t="shared" si="125"/>
        <v/>
      </c>
      <c r="AD381" s="153" t="str">
        <f t="shared" si="126"/>
        <v>29</v>
      </c>
      <c r="AE381" s="153">
        <f t="shared" si="127"/>
        <v>0</v>
      </c>
      <c r="AF381" s="220"/>
      <c r="AG381" s="220"/>
    </row>
    <row r="382" spans="1:36" x14ac:dyDescent="0.4">
      <c r="U382" s="153" t="str">
        <f t="shared" si="119"/>
        <v/>
      </c>
      <c r="V382" s="153">
        <f t="shared" si="120"/>
        <v>0</v>
      </c>
      <c r="W382" s="247"/>
      <c r="X382" s="153" t="str">
        <f t="shared" si="121"/>
        <v>シングル</v>
      </c>
      <c r="Y382" s="153" t="str">
        <f t="shared" si="122"/>
        <v>自由</v>
      </c>
      <c r="Z382" s="153">
        <f t="shared" si="123"/>
        <v>0</v>
      </c>
      <c r="AA382" s="153" t="str">
        <f t="shared" si="124"/>
        <v>Q29</v>
      </c>
      <c r="AB382" s="153" t="str">
        <f t="shared" si="140"/>
        <v>説明会へのご意見や取り上げてほしい内容をご記入ください（自由回答【任意回答】）</v>
      </c>
      <c r="AC382" s="153" t="str">
        <f t="shared" si="125"/>
        <v/>
      </c>
      <c r="AD382" s="153" t="str">
        <f t="shared" si="126"/>
        <v>29</v>
      </c>
      <c r="AE382" s="153">
        <f t="shared" si="127"/>
        <v>0</v>
      </c>
      <c r="AF382" s="220"/>
      <c r="AG382" s="220"/>
    </row>
    <row r="383" spans="1:36" x14ac:dyDescent="0.4">
      <c r="C383" s="26" t="s">
        <v>125</v>
      </c>
      <c r="D383" s="27"/>
      <c r="E383" s="28" t="s">
        <v>175</v>
      </c>
      <c r="F383" s="28"/>
      <c r="G383" s="28"/>
      <c r="H383" s="28"/>
      <c r="I383" s="28"/>
      <c r="J383" s="28"/>
      <c r="K383" s="28"/>
      <c r="L383" s="28"/>
      <c r="M383" s="28"/>
      <c r="N383" s="81"/>
      <c r="O383" s="28"/>
      <c r="S383" s="220" t="str">
        <f>C383</f>
        <v>Q30</v>
      </c>
      <c r="T383" s="220" t="str">
        <f>S383</f>
        <v>Q30</v>
      </c>
      <c r="U383" s="153" t="str">
        <f t="shared" si="119"/>
        <v/>
      </c>
      <c r="V383" s="153" t="str">
        <f t="shared" si="120"/>
        <v/>
      </c>
      <c r="W383" s="247"/>
      <c r="X383" s="153" t="str">
        <f t="shared" si="121"/>
        <v>シングル</v>
      </c>
      <c r="Y383" s="153" t="str">
        <f t="shared" si="122"/>
        <v>自由</v>
      </c>
      <c r="Z383" s="153" t="str">
        <f t="shared" si="123"/>
        <v/>
      </c>
      <c r="AA383" s="153" t="str">
        <f t="shared" si="124"/>
        <v>Q30</v>
      </c>
      <c r="AB383" s="153" t="str">
        <f t="shared" si="140"/>
        <v>毎月、東京都からニュースレター（電子メール）を配信していることについて（一つ選択してください。）</v>
      </c>
      <c r="AC383" s="153" t="str">
        <f t="shared" si="125"/>
        <v/>
      </c>
      <c r="AD383" s="153" t="str">
        <f t="shared" si="126"/>
        <v>30</v>
      </c>
      <c r="AE383" s="153">
        <f t="shared" si="127"/>
        <v>0</v>
      </c>
      <c r="AF383" s="220"/>
      <c r="AG383" s="220"/>
    </row>
    <row r="384" spans="1:36" ht="5.0999999999999996" customHeight="1" x14ac:dyDescent="0.4">
      <c r="U384" s="153" t="str">
        <f t="shared" si="119"/>
        <v/>
      </c>
      <c r="V384" s="153">
        <f t="shared" si="120"/>
        <v>0</v>
      </c>
      <c r="W384" s="247"/>
      <c r="X384" s="153" t="str">
        <f t="shared" si="121"/>
        <v>シングル</v>
      </c>
      <c r="Y384" s="153" t="str">
        <f t="shared" ref="Y384:Y447" si="141">IF(U384="",Y383,U384)</f>
        <v>自由</v>
      </c>
      <c r="Z384" s="153">
        <f t="shared" ref="Z384:Z447" si="142">IFERROR(LEFT(V384,1)*1,"")</f>
        <v>0</v>
      </c>
      <c r="AA384" s="153" t="str">
        <f t="shared" ref="AA384:AA447" si="143">IF(T384="",AA383,T384)</f>
        <v>Q30</v>
      </c>
      <c r="AB384" s="153" t="str">
        <f t="shared" si="140"/>
        <v>毎月、東京都からニュースレター（電子メール）を配信していることについて（一つ選択してください。）</v>
      </c>
      <c r="AC384" s="153" t="str">
        <f t="shared" si="125"/>
        <v/>
      </c>
      <c r="AD384" s="153" t="str">
        <f t="shared" si="126"/>
        <v>30</v>
      </c>
      <c r="AE384" s="153">
        <f t="shared" si="127"/>
        <v>0</v>
      </c>
      <c r="AF384" s="220"/>
      <c r="AG384" s="220"/>
    </row>
    <row r="385" spans="1:36" ht="6.95" customHeight="1" x14ac:dyDescent="0.4">
      <c r="C385" s="29"/>
      <c r="D385" s="30"/>
      <c r="E385" s="30"/>
      <c r="F385" s="30"/>
      <c r="G385" s="30"/>
      <c r="H385" s="30"/>
      <c r="I385" s="30"/>
      <c r="J385" s="30"/>
      <c r="K385" s="30"/>
      <c r="L385" s="30"/>
      <c r="M385" s="30"/>
      <c r="N385" s="31"/>
      <c r="O385" s="30"/>
      <c r="P385" s="32"/>
      <c r="Q385" s="18"/>
      <c r="U385" s="153" t="str">
        <f t="shared" si="119"/>
        <v/>
      </c>
      <c r="V385" s="153">
        <f t="shared" si="120"/>
        <v>0</v>
      </c>
      <c r="W385" s="247"/>
      <c r="X385" s="153" t="str">
        <f t="shared" si="121"/>
        <v>シングル</v>
      </c>
      <c r="Y385" s="153" t="str">
        <f t="shared" si="141"/>
        <v>自由</v>
      </c>
      <c r="Z385" s="153">
        <f t="shared" si="142"/>
        <v>0</v>
      </c>
      <c r="AA385" s="153" t="str">
        <f t="shared" si="143"/>
        <v>Q30</v>
      </c>
      <c r="AB385" s="153" t="str">
        <f t="shared" si="140"/>
        <v>毎月、東京都からニュースレター（電子メール）を配信していることについて（一つ選択してください。）</v>
      </c>
      <c r="AC385" s="153" t="str">
        <f t="shared" si="125"/>
        <v/>
      </c>
      <c r="AD385" s="153" t="str">
        <f t="shared" si="126"/>
        <v>30</v>
      </c>
      <c r="AE385" s="153">
        <f t="shared" si="127"/>
        <v>0</v>
      </c>
      <c r="AF385" s="220"/>
      <c r="AG385" s="220"/>
    </row>
    <row r="386" spans="1:36" s="6" customFormat="1" ht="18" customHeight="1" x14ac:dyDescent="0.4">
      <c r="A386" s="14">
        <v>0</v>
      </c>
      <c r="B386" s="65"/>
      <c r="C386" s="74"/>
      <c r="D386" s="75"/>
      <c r="E386" s="281" t="s">
        <v>114</v>
      </c>
      <c r="F386" s="281"/>
      <c r="G386" s="281"/>
      <c r="H386" s="281"/>
      <c r="I386" s="281"/>
      <c r="J386" s="281"/>
      <c r="K386" s="281"/>
      <c r="L386" s="281"/>
      <c r="M386" s="281"/>
      <c r="N386" s="281"/>
      <c r="O386" s="281"/>
      <c r="P386" s="76"/>
      <c r="Q386" s="65"/>
      <c r="R386" s="69"/>
      <c r="S386" s="244"/>
      <c r="T386" s="244"/>
      <c r="U386" s="153">
        <f t="shared" si="119"/>
        <v>0</v>
      </c>
      <c r="V386" s="153" t="str">
        <f t="shared" si="120"/>
        <v>1. 大変参考になっている</v>
      </c>
      <c r="W386" s="247"/>
      <c r="X386" s="153" t="str">
        <f t="shared" si="121"/>
        <v>シングル</v>
      </c>
      <c r="Y386" s="153">
        <f t="shared" si="141"/>
        <v>0</v>
      </c>
      <c r="Z386" s="153">
        <f t="shared" si="142"/>
        <v>1</v>
      </c>
      <c r="AA386" s="153" t="str">
        <f t="shared" si="143"/>
        <v>Q30</v>
      </c>
      <c r="AB386" s="153" t="str">
        <f t="shared" si="140"/>
        <v>毎月、東京都からニュースレター（電子メール）を配信していることについて（一つ選択してください。）</v>
      </c>
      <c r="AC386" s="153" t="str">
        <f t="shared" si="125"/>
        <v>大変参考になっている</v>
      </c>
      <c r="AD386" s="153" t="str">
        <f t="shared" si="126"/>
        <v>30</v>
      </c>
      <c r="AE386" s="153">
        <f t="shared" si="127"/>
        <v>0</v>
      </c>
      <c r="AF386" s="220"/>
      <c r="AG386" s="220"/>
      <c r="AH386" s="229"/>
      <c r="AI386" s="230"/>
      <c r="AJ386" s="230"/>
    </row>
    <row r="387" spans="1:36" s="6" customFormat="1" ht="18" customHeight="1" x14ac:dyDescent="0.4">
      <c r="A387" s="14"/>
      <c r="B387" s="65"/>
      <c r="C387" s="74"/>
      <c r="D387" s="75"/>
      <c r="E387" s="281" t="s">
        <v>115</v>
      </c>
      <c r="F387" s="281"/>
      <c r="G387" s="281"/>
      <c r="H387" s="281"/>
      <c r="I387" s="281"/>
      <c r="J387" s="281"/>
      <c r="K387" s="281"/>
      <c r="L387" s="281"/>
      <c r="M387" s="281"/>
      <c r="N387" s="281"/>
      <c r="O387" s="281"/>
      <c r="P387" s="76"/>
      <c r="Q387" s="65"/>
      <c r="R387" s="69"/>
      <c r="S387" s="244"/>
      <c r="T387" s="244"/>
      <c r="U387" s="153" t="str">
        <f t="shared" si="119"/>
        <v/>
      </c>
      <c r="V387" s="153" t="str">
        <f t="shared" si="120"/>
        <v>2. 参考になっている</v>
      </c>
      <c r="W387" s="247"/>
      <c r="X387" s="153" t="str">
        <f t="shared" si="121"/>
        <v>シングル</v>
      </c>
      <c r="Y387" s="153">
        <f t="shared" si="141"/>
        <v>0</v>
      </c>
      <c r="Z387" s="153">
        <f t="shared" si="142"/>
        <v>2</v>
      </c>
      <c r="AA387" s="153" t="str">
        <f t="shared" si="143"/>
        <v>Q30</v>
      </c>
      <c r="AB387" s="153" t="str">
        <f t="shared" si="140"/>
        <v>毎月、東京都からニュースレター（電子メール）を配信していることについて（一つ選択してください。）</v>
      </c>
      <c r="AC387" s="153" t="str">
        <f t="shared" si="125"/>
        <v>参考になっている</v>
      </c>
      <c r="AD387" s="153" t="str">
        <f t="shared" si="126"/>
        <v>30</v>
      </c>
      <c r="AE387" s="153">
        <f t="shared" si="127"/>
        <v>0</v>
      </c>
      <c r="AF387" s="220"/>
      <c r="AG387" s="220"/>
      <c r="AH387" s="229"/>
      <c r="AI387" s="230"/>
      <c r="AJ387" s="230"/>
    </row>
    <row r="388" spans="1:36" s="6" customFormat="1" ht="18" customHeight="1" x14ac:dyDescent="0.4">
      <c r="A388" s="14"/>
      <c r="B388" s="65"/>
      <c r="C388" s="74"/>
      <c r="D388" s="75"/>
      <c r="E388" s="281" t="s">
        <v>116</v>
      </c>
      <c r="F388" s="281"/>
      <c r="G388" s="281"/>
      <c r="H388" s="281"/>
      <c r="I388" s="281"/>
      <c r="J388" s="281"/>
      <c r="K388" s="281"/>
      <c r="L388" s="281"/>
      <c r="M388" s="281"/>
      <c r="N388" s="281"/>
      <c r="O388" s="281"/>
      <c r="P388" s="76"/>
      <c r="Q388" s="65"/>
      <c r="R388" s="69"/>
      <c r="S388" s="244"/>
      <c r="T388" s="244"/>
      <c r="U388" s="153" t="str">
        <f t="shared" si="119"/>
        <v/>
      </c>
      <c r="V388" s="153" t="str">
        <f t="shared" si="120"/>
        <v>3. 参考にならない</v>
      </c>
      <c r="W388" s="247"/>
      <c r="X388" s="153" t="str">
        <f t="shared" si="121"/>
        <v>シングル</v>
      </c>
      <c r="Y388" s="153">
        <f t="shared" si="141"/>
        <v>0</v>
      </c>
      <c r="Z388" s="153">
        <f t="shared" si="142"/>
        <v>3</v>
      </c>
      <c r="AA388" s="153" t="str">
        <f t="shared" si="143"/>
        <v>Q30</v>
      </c>
      <c r="AB388" s="153" t="str">
        <f t="shared" si="140"/>
        <v>毎月、東京都からニュースレター（電子メール）を配信していることについて（一つ選択してください。）</v>
      </c>
      <c r="AC388" s="153" t="str">
        <f t="shared" si="125"/>
        <v>参考にならない</v>
      </c>
      <c r="AD388" s="153" t="str">
        <f t="shared" si="126"/>
        <v>30</v>
      </c>
      <c r="AE388" s="153">
        <f t="shared" si="127"/>
        <v>0</v>
      </c>
      <c r="AF388" s="220"/>
      <c r="AG388" s="220"/>
      <c r="AH388" s="229"/>
      <c r="AI388" s="230"/>
      <c r="AJ388" s="230"/>
    </row>
    <row r="389" spans="1:36" s="6" customFormat="1" ht="18" customHeight="1" x14ac:dyDescent="0.4">
      <c r="A389" s="14"/>
      <c r="B389" s="65"/>
      <c r="C389" s="74"/>
      <c r="D389" s="75"/>
      <c r="E389" s="281" t="s">
        <v>117</v>
      </c>
      <c r="F389" s="281"/>
      <c r="G389" s="281"/>
      <c r="H389" s="281"/>
      <c r="I389" s="281"/>
      <c r="J389" s="281"/>
      <c r="K389" s="281"/>
      <c r="L389" s="281"/>
      <c r="M389" s="281"/>
      <c r="N389" s="281"/>
      <c r="O389" s="281"/>
      <c r="P389" s="76"/>
      <c r="Q389" s="65"/>
      <c r="R389" s="69"/>
      <c r="S389" s="244"/>
      <c r="T389" s="244"/>
      <c r="U389" s="153" t="str">
        <f t="shared" si="119"/>
        <v/>
      </c>
      <c r="V389" s="153" t="str">
        <f t="shared" si="120"/>
        <v>4. 受け取ったことがない</v>
      </c>
      <c r="W389" s="247"/>
      <c r="X389" s="153" t="str">
        <f t="shared" si="121"/>
        <v>シングル</v>
      </c>
      <c r="Y389" s="153">
        <f t="shared" si="141"/>
        <v>0</v>
      </c>
      <c r="Z389" s="153">
        <f t="shared" si="142"/>
        <v>4</v>
      </c>
      <c r="AA389" s="153" t="str">
        <f t="shared" si="143"/>
        <v>Q30</v>
      </c>
      <c r="AB389" s="153" t="str">
        <f t="shared" si="140"/>
        <v>毎月、東京都からニュースレター（電子メール）を配信していることについて（一つ選択してください。）</v>
      </c>
      <c r="AC389" s="153" t="str">
        <f t="shared" si="125"/>
        <v>受け取ったことがない</v>
      </c>
      <c r="AD389" s="153" t="str">
        <f t="shared" si="126"/>
        <v>30</v>
      </c>
      <c r="AE389" s="153">
        <f t="shared" si="127"/>
        <v>0</v>
      </c>
      <c r="AF389" s="220"/>
      <c r="AG389" s="220"/>
      <c r="AH389" s="229"/>
      <c r="AI389" s="230"/>
      <c r="AJ389" s="230"/>
    </row>
    <row r="390" spans="1:36" s="6" customFormat="1" ht="39.950000000000003" customHeight="1" x14ac:dyDescent="0.4">
      <c r="A390" s="14"/>
      <c r="B390" s="65"/>
      <c r="C390" s="74"/>
      <c r="D390" s="75"/>
      <c r="E390" s="46" t="s">
        <v>42</v>
      </c>
      <c r="F390" s="266"/>
      <c r="G390" s="267"/>
      <c r="H390" s="267"/>
      <c r="I390" s="267"/>
      <c r="J390" s="267"/>
      <c r="K390" s="267"/>
      <c r="L390" s="267"/>
      <c r="M390" s="267"/>
      <c r="N390" s="267"/>
      <c r="O390" s="268"/>
      <c r="P390" s="76"/>
      <c r="Q390" s="65"/>
      <c r="R390" s="69"/>
      <c r="S390" s="244"/>
      <c r="T390" s="244"/>
      <c r="U390" s="153" t="str">
        <f t="shared" ref="U390:U453" si="144">IF(A390="","",A390)</f>
        <v/>
      </c>
      <c r="V390" s="153" t="str">
        <f t="shared" ref="V390:V453" si="145">IF(S390="",E390,"")</f>
        <v>5. その他</v>
      </c>
      <c r="W390" s="247"/>
      <c r="X390" s="153" t="str">
        <f t="shared" ref="X390:X453" si="146">IF(IF(U390="","",IF(OR(U390=TRUE,U390=FALSE),"マルチ","シングル"))="",X389,IF(U390="","",IF(OR(U390=TRUE,U390=FALSE),"マルチ","シングル")))</f>
        <v>シングル</v>
      </c>
      <c r="Y390" s="153">
        <f t="shared" si="141"/>
        <v>0</v>
      </c>
      <c r="Z390" s="153">
        <f t="shared" si="142"/>
        <v>5</v>
      </c>
      <c r="AA390" s="153" t="str">
        <f t="shared" si="143"/>
        <v>Q30</v>
      </c>
      <c r="AB390" s="153" t="str">
        <f t="shared" si="140"/>
        <v>毎月、東京都からニュースレター（電子メール）を配信していることについて（一つ選択してください。）</v>
      </c>
      <c r="AC390" s="153" t="str">
        <f t="shared" ref="AC390:AC453" si="147">IF(OR(V390=0,V390=""),"",RIGHT(V390,LEN(V390)-3))</f>
        <v>その他</v>
      </c>
      <c r="AD390" s="153" t="str">
        <f t="shared" ref="AD390:AD453" si="148">RIGHT(AA390,(LEN(AA390)-FIND("Q",AA390,1)))</f>
        <v>30</v>
      </c>
      <c r="AE390" s="153">
        <f t="shared" ref="AE390:AE453" si="149">IF(Y390=TRUE,1,IF(AND(X390="シングル",Y390=Z390),1,0))</f>
        <v>0</v>
      </c>
      <c r="AF390" s="222">
        <f>F390</f>
        <v>0</v>
      </c>
      <c r="AG390" s="220"/>
      <c r="AH390" s="229"/>
      <c r="AI390" s="230"/>
      <c r="AJ390" s="230"/>
    </row>
    <row r="391" spans="1:36" ht="6.95" customHeight="1" x14ac:dyDescent="0.4">
      <c r="C391" s="37"/>
      <c r="D391" s="38"/>
      <c r="E391" s="38"/>
      <c r="F391" s="38"/>
      <c r="G391" s="38"/>
      <c r="H391" s="38"/>
      <c r="I391" s="38"/>
      <c r="J391" s="38"/>
      <c r="K391" s="38"/>
      <c r="L391" s="38"/>
      <c r="M391" s="38"/>
      <c r="N391" s="80"/>
      <c r="O391" s="38"/>
      <c r="P391" s="39"/>
      <c r="Q391" s="18"/>
      <c r="U391" s="153" t="str">
        <f t="shared" si="144"/>
        <v/>
      </c>
      <c r="V391" s="153">
        <f t="shared" si="145"/>
        <v>0</v>
      </c>
      <c r="W391" s="247"/>
      <c r="X391" s="153" t="str">
        <f t="shared" si="146"/>
        <v>シングル</v>
      </c>
      <c r="Y391" s="153">
        <f t="shared" si="141"/>
        <v>0</v>
      </c>
      <c r="Z391" s="153">
        <f t="shared" si="142"/>
        <v>0</v>
      </c>
      <c r="AA391" s="153" t="str">
        <f t="shared" si="143"/>
        <v>Q30</v>
      </c>
      <c r="AB391" s="153" t="str">
        <f t="shared" si="140"/>
        <v>毎月、東京都からニュースレター（電子メール）を配信していることについて（一つ選択してください。）</v>
      </c>
      <c r="AC391" s="153" t="str">
        <f t="shared" si="147"/>
        <v/>
      </c>
      <c r="AD391" s="153" t="str">
        <f t="shared" si="148"/>
        <v>30</v>
      </c>
      <c r="AE391" s="153">
        <f t="shared" si="149"/>
        <v>1</v>
      </c>
      <c r="AF391" s="220"/>
      <c r="AG391" s="220"/>
    </row>
    <row r="392" spans="1:36" x14ac:dyDescent="0.4">
      <c r="U392" s="153" t="str">
        <f t="shared" si="144"/>
        <v/>
      </c>
      <c r="V392" s="153">
        <f t="shared" si="145"/>
        <v>0</v>
      </c>
      <c r="W392" s="247"/>
      <c r="X392" s="153" t="str">
        <f t="shared" si="146"/>
        <v>シングル</v>
      </c>
      <c r="Y392" s="153">
        <f t="shared" si="141"/>
        <v>0</v>
      </c>
      <c r="Z392" s="153">
        <f t="shared" si="142"/>
        <v>0</v>
      </c>
      <c r="AA392" s="153" t="str">
        <f t="shared" si="143"/>
        <v>Q30</v>
      </c>
      <c r="AB392" s="153" t="str">
        <f t="shared" si="140"/>
        <v>毎月、東京都からニュースレター（電子メール）を配信していることについて（一つ選択してください。）</v>
      </c>
      <c r="AC392" s="153" t="str">
        <f t="shared" si="147"/>
        <v/>
      </c>
      <c r="AD392" s="153" t="str">
        <f t="shared" si="148"/>
        <v>30</v>
      </c>
      <c r="AE392" s="153">
        <f t="shared" si="149"/>
        <v>1</v>
      </c>
      <c r="AF392" s="220"/>
      <c r="AG392" s="220"/>
    </row>
    <row r="393" spans="1:36" x14ac:dyDescent="0.4">
      <c r="C393" s="26" t="s">
        <v>126</v>
      </c>
      <c r="D393" s="27"/>
      <c r="E393" s="28" t="s">
        <v>183</v>
      </c>
      <c r="F393" s="28"/>
      <c r="G393" s="28"/>
      <c r="H393" s="28"/>
      <c r="I393" s="28"/>
      <c r="J393" s="28"/>
      <c r="K393" s="28"/>
      <c r="L393" s="28"/>
      <c r="M393" s="28"/>
      <c r="N393" s="81"/>
      <c r="O393" s="28"/>
      <c r="S393" s="220" t="str">
        <f>C393</f>
        <v>Q31</v>
      </c>
      <c r="T393" s="220" t="str">
        <f>S393</f>
        <v>Q31</v>
      </c>
      <c r="U393" s="153" t="str">
        <f t="shared" si="144"/>
        <v/>
      </c>
      <c r="V393" s="153" t="str">
        <f t="shared" si="145"/>
        <v/>
      </c>
      <c r="W393" s="247"/>
      <c r="X393" s="153" t="str">
        <f t="shared" si="146"/>
        <v>シングル</v>
      </c>
      <c r="Y393" s="153">
        <f t="shared" si="141"/>
        <v>0</v>
      </c>
      <c r="Z393" s="153" t="str">
        <f t="shared" si="142"/>
        <v/>
      </c>
      <c r="AA393" s="153" t="str">
        <f t="shared" si="143"/>
        <v>Q31</v>
      </c>
      <c r="AB393" s="153" t="str">
        <f t="shared" si="140"/>
        <v>ニュースレターで取り上げて欲しい内容（当てはまるものすべて選択してください。）</v>
      </c>
      <c r="AC393" s="153" t="str">
        <f t="shared" si="147"/>
        <v/>
      </c>
      <c r="AD393" s="153" t="str">
        <f t="shared" si="148"/>
        <v>31</v>
      </c>
      <c r="AE393" s="153">
        <f t="shared" si="149"/>
        <v>0</v>
      </c>
      <c r="AF393" s="220"/>
      <c r="AG393" s="220"/>
    </row>
    <row r="394" spans="1:36" ht="5.0999999999999996" customHeight="1" x14ac:dyDescent="0.4">
      <c r="U394" s="153" t="str">
        <f t="shared" si="144"/>
        <v/>
      </c>
      <c r="V394" s="153">
        <f t="shared" si="145"/>
        <v>0</v>
      </c>
      <c r="W394" s="247"/>
      <c r="X394" s="153" t="str">
        <f t="shared" si="146"/>
        <v>シングル</v>
      </c>
      <c r="Y394" s="153">
        <f t="shared" si="141"/>
        <v>0</v>
      </c>
      <c r="Z394" s="153">
        <f t="shared" si="142"/>
        <v>0</v>
      </c>
      <c r="AA394" s="153" t="str">
        <f t="shared" si="143"/>
        <v>Q31</v>
      </c>
      <c r="AB394" s="153" t="str">
        <f t="shared" si="140"/>
        <v>ニュースレターで取り上げて欲しい内容（当てはまるものすべて選択してください。）</v>
      </c>
      <c r="AC394" s="153" t="str">
        <f t="shared" si="147"/>
        <v/>
      </c>
      <c r="AD394" s="153" t="str">
        <f t="shared" si="148"/>
        <v>31</v>
      </c>
      <c r="AE394" s="153">
        <f t="shared" si="149"/>
        <v>1</v>
      </c>
      <c r="AF394" s="220"/>
      <c r="AG394" s="220"/>
    </row>
    <row r="395" spans="1:36" ht="4.5" customHeight="1" x14ac:dyDescent="0.4">
      <c r="C395" s="29"/>
      <c r="D395" s="30"/>
      <c r="E395" s="30"/>
      <c r="F395" s="30"/>
      <c r="G395" s="30"/>
      <c r="H395" s="30"/>
      <c r="I395" s="30"/>
      <c r="J395" s="30"/>
      <c r="K395" s="30"/>
      <c r="L395" s="30"/>
      <c r="M395" s="30"/>
      <c r="N395" s="31"/>
      <c r="O395" s="30"/>
      <c r="P395" s="32"/>
      <c r="Q395" s="18"/>
      <c r="U395" s="153" t="str">
        <f t="shared" si="144"/>
        <v/>
      </c>
      <c r="V395" s="153">
        <f t="shared" si="145"/>
        <v>0</v>
      </c>
      <c r="W395" s="247"/>
      <c r="X395" s="153" t="str">
        <f t="shared" si="146"/>
        <v>シングル</v>
      </c>
      <c r="Y395" s="153">
        <f t="shared" si="141"/>
        <v>0</v>
      </c>
      <c r="Z395" s="153">
        <f t="shared" si="142"/>
        <v>0</v>
      </c>
      <c r="AA395" s="153" t="str">
        <f t="shared" si="143"/>
        <v>Q31</v>
      </c>
      <c r="AB395" s="153" t="str">
        <f t="shared" si="140"/>
        <v>ニュースレターで取り上げて欲しい内容（当てはまるものすべて選択してください。）</v>
      </c>
      <c r="AC395" s="153" t="str">
        <f t="shared" si="147"/>
        <v/>
      </c>
      <c r="AD395" s="153" t="str">
        <f t="shared" si="148"/>
        <v>31</v>
      </c>
      <c r="AE395" s="153">
        <f t="shared" si="149"/>
        <v>1</v>
      </c>
      <c r="AF395" s="220"/>
      <c r="AG395" s="220"/>
    </row>
    <row r="396" spans="1:36" ht="18" customHeight="1" x14ac:dyDescent="0.4">
      <c r="A396" s="11" t="b">
        <v>0</v>
      </c>
      <c r="C396" s="45"/>
      <c r="E396" s="261" t="s">
        <v>413</v>
      </c>
      <c r="F396" s="261"/>
      <c r="G396" s="261"/>
      <c r="H396" s="261"/>
      <c r="I396" s="261"/>
      <c r="J396" s="261"/>
      <c r="K396" s="261"/>
      <c r="L396" s="261"/>
      <c r="M396" s="261"/>
      <c r="N396" s="261"/>
      <c r="O396" s="261"/>
      <c r="P396" s="35"/>
      <c r="Q396" s="18"/>
      <c r="U396" s="153" t="b">
        <f t="shared" si="144"/>
        <v>0</v>
      </c>
      <c r="V396" s="153" t="str">
        <f t="shared" si="145"/>
        <v>1. 排出量取引制度の内容についての詳細な解説</v>
      </c>
      <c r="W396" s="247"/>
      <c r="X396" s="153" t="str">
        <f t="shared" si="146"/>
        <v>マルチ</v>
      </c>
      <c r="Y396" s="153" t="b">
        <f t="shared" si="141"/>
        <v>0</v>
      </c>
      <c r="Z396" s="153">
        <f t="shared" si="142"/>
        <v>1</v>
      </c>
      <c r="AA396" s="153" t="str">
        <f t="shared" si="143"/>
        <v>Q31</v>
      </c>
      <c r="AB396" s="153" t="str">
        <f t="shared" si="140"/>
        <v>ニュースレターで取り上げて欲しい内容（当てはまるものすべて選択してください。）</v>
      </c>
      <c r="AC396" s="153" t="str">
        <f t="shared" si="147"/>
        <v>排出量取引制度の内容についての詳細な解説</v>
      </c>
      <c r="AD396" s="153" t="str">
        <f t="shared" si="148"/>
        <v>31</v>
      </c>
      <c r="AE396" s="153">
        <f t="shared" si="149"/>
        <v>0</v>
      </c>
      <c r="AF396" s="220"/>
      <c r="AG396" s="220"/>
    </row>
    <row r="397" spans="1:36" ht="18" customHeight="1" x14ac:dyDescent="0.4">
      <c r="A397" s="11" t="b">
        <v>0</v>
      </c>
      <c r="C397" s="45"/>
      <c r="E397" s="261" t="s">
        <v>414</v>
      </c>
      <c r="F397" s="261"/>
      <c r="G397" s="261"/>
      <c r="H397" s="261"/>
      <c r="I397" s="261"/>
      <c r="J397" s="261"/>
      <c r="K397" s="261"/>
      <c r="L397" s="261"/>
      <c r="M397" s="261"/>
      <c r="N397" s="261"/>
      <c r="O397" s="261"/>
      <c r="P397" s="35"/>
      <c r="Q397" s="18"/>
      <c r="U397" s="153" t="b">
        <f t="shared" si="144"/>
        <v>0</v>
      </c>
      <c r="V397" s="153" t="str">
        <f t="shared" si="145"/>
        <v>2. 取引価格に関すること</v>
      </c>
      <c r="W397" s="247"/>
      <c r="X397" s="153" t="str">
        <f t="shared" si="146"/>
        <v>マルチ</v>
      </c>
      <c r="Y397" s="153" t="b">
        <f t="shared" si="141"/>
        <v>0</v>
      </c>
      <c r="Z397" s="153">
        <f t="shared" si="142"/>
        <v>2</v>
      </c>
      <c r="AA397" s="153" t="str">
        <f t="shared" si="143"/>
        <v>Q31</v>
      </c>
      <c r="AB397" s="153" t="str">
        <f t="shared" si="140"/>
        <v>ニュースレターで取り上げて欲しい内容（当てはまるものすべて選択してください。）</v>
      </c>
      <c r="AC397" s="153" t="str">
        <f t="shared" si="147"/>
        <v>取引価格に関すること</v>
      </c>
      <c r="AD397" s="153" t="str">
        <f t="shared" si="148"/>
        <v>31</v>
      </c>
      <c r="AE397" s="153">
        <f t="shared" si="149"/>
        <v>0</v>
      </c>
      <c r="AF397" s="220"/>
      <c r="AG397" s="220"/>
    </row>
    <row r="398" spans="1:36" ht="18" customHeight="1" x14ac:dyDescent="0.4">
      <c r="A398" s="11" t="b">
        <v>0</v>
      </c>
      <c r="C398" s="45"/>
      <c r="E398" s="261" t="s">
        <v>415</v>
      </c>
      <c r="F398" s="261"/>
      <c r="G398" s="261"/>
      <c r="H398" s="261"/>
      <c r="I398" s="261"/>
      <c r="J398" s="261"/>
      <c r="K398" s="261"/>
      <c r="L398" s="261"/>
      <c r="M398" s="261"/>
      <c r="N398" s="261"/>
      <c r="O398" s="261"/>
      <c r="P398" s="35"/>
      <c r="Q398" s="18"/>
      <c r="U398" s="153" t="b">
        <f t="shared" si="144"/>
        <v>0</v>
      </c>
      <c r="V398" s="153" t="str">
        <f t="shared" si="145"/>
        <v>3. 取引実績等件数</v>
      </c>
      <c r="W398" s="247"/>
      <c r="X398" s="153" t="str">
        <f t="shared" si="146"/>
        <v>マルチ</v>
      </c>
      <c r="Y398" s="153" t="b">
        <f t="shared" si="141"/>
        <v>0</v>
      </c>
      <c r="Z398" s="153">
        <f t="shared" si="142"/>
        <v>3</v>
      </c>
      <c r="AA398" s="153" t="str">
        <f t="shared" si="143"/>
        <v>Q31</v>
      </c>
      <c r="AB398" s="153" t="str">
        <f t="shared" si="140"/>
        <v>ニュースレターで取り上げて欲しい内容（当てはまるものすべて選択してください。）</v>
      </c>
      <c r="AC398" s="153" t="str">
        <f t="shared" si="147"/>
        <v>取引実績等件数</v>
      </c>
      <c r="AD398" s="153" t="str">
        <f t="shared" si="148"/>
        <v>31</v>
      </c>
      <c r="AE398" s="153">
        <f t="shared" si="149"/>
        <v>0</v>
      </c>
      <c r="AF398" s="220"/>
      <c r="AG398" s="220"/>
    </row>
    <row r="399" spans="1:36" ht="18" customHeight="1" x14ac:dyDescent="0.4">
      <c r="A399" s="11" t="b">
        <v>0</v>
      </c>
      <c r="C399" s="45"/>
      <c r="E399" s="261" t="s">
        <v>750</v>
      </c>
      <c r="F399" s="261"/>
      <c r="G399" s="261"/>
      <c r="H399" s="261"/>
      <c r="I399" s="261"/>
      <c r="J399" s="261"/>
      <c r="K399" s="261"/>
      <c r="L399" s="261"/>
      <c r="M399" s="261"/>
      <c r="N399" s="261"/>
      <c r="O399" s="261"/>
      <c r="P399" s="35"/>
      <c r="Q399" s="18"/>
      <c r="U399" s="153" t="b">
        <f t="shared" si="144"/>
        <v>0</v>
      </c>
      <c r="V399" s="153" t="str">
        <f t="shared" si="145"/>
        <v>4. 排出量取引以外の本制度の説明会や講習会等※1の開催情報</v>
      </c>
      <c r="W399" s="247"/>
      <c r="X399" s="153" t="str">
        <f t="shared" si="146"/>
        <v>マルチ</v>
      </c>
      <c r="Y399" s="153" t="b">
        <f t="shared" si="141"/>
        <v>0</v>
      </c>
      <c r="Z399" s="153">
        <f t="shared" si="142"/>
        <v>4</v>
      </c>
      <c r="AA399" s="153" t="str">
        <f t="shared" si="143"/>
        <v>Q31</v>
      </c>
      <c r="AB399" s="153" t="str">
        <f t="shared" si="140"/>
        <v>ニュースレターで取り上げて欲しい内容（当てはまるものすべて選択してください。）</v>
      </c>
      <c r="AC399" s="153" t="str">
        <f t="shared" si="147"/>
        <v>排出量取引以外の本制度の説明会や講習会等※1の開催情報</v>
      </c>
      <c r="AD399" s="153" t="str">
        <f t="shared" si="148"/>
        <v>31</v>
      </c>
      <c r="AE399" s="153">
        <f t="shared" si="149"/>
        <v>0</v>
      </c>
      <c r="AF399" s="220"/>
      <c r="AG399" s="220"/>
    </row>
    <row r="400" spans="1:36" ht="18" customHeight="1" x14ac:dyDescent="0.4">
      <c r="A400" s="11" t="b">
        <v>0</v>
      </c>
      <c r="C400" s="45"/>
      <c r="E400" s="261" t="s">
        <v>120</v>
      </c>
      <c r="F400" s="261"/>
      <c r="G400" s="261"/>
      <c r="H400" s="261"/>
      <c r="I400" s="261"/>
      <c r="J400" s="261"/>
      <c r="K400" s="261"/>
      <c r="L400" s="261"/>
      <c r="M400" s="261"/>
      <c r="N400" s="261"/>
      <c r="O400" s="261"/>
      <c r="P400" s="35"/>
      <c r="Q400" s="18"/>
      <c r="U400" s="153" t="b">
        <f t="shared" si="144"/>
        <v>0</v>
      </c>
      <c r="V400" s="153" t="str">
        <f t="shared" si="145"/>
        <v>5. 東京都の気候変動対策情報</v>
      </c>
      <c r="W400" s="247"/>
      <c r="X400" s="153" t="str">
        <f t="shared" si="146"/>
        <v>マルチ</v>
      </c>
      <c r="Y400" s="153" t="b">
        <f t="shared" si="141"/>
        <v>0</v>
      </c>
      <c r="Z400" s="153">
        <f t="shared" si="142"/>
        <v>5</v>
      </c>
      <c r="AA400" s="153" t="str">
        <f t="shared" si="143"/>
        <v>Q31</v>
      </c>
      <c r="AB400" s="153" t="str">
        <f t="shared" si="140"/>
        <v>ニュースレターで取り上げて欲しい内容（当てはまるものすべて選択してください。）</v>
      </c>
      <c r="AC400" s="153" t="str">
        <f t="shared" si="147"/>
        <v>東京都の気候変動対策情報</v>
      </c>
      <c r="AD400" s="153" t="str">
        <f t="shared" si="148"/>
        <v>31</v>
      </c>
      <c r="AE400" s="153">
        <f t="shared" si="149"/>
        <v>0</v>
      </c>
      <c r="AF400" s="220"/>
      <c r="AG400" s="220"/>
    </row>
    <row r="401" spans="1:36" ht="39.950000000000003" customHeight="1" x14ac:dyDescent="0.4">
      <c r="A401" s="11" t="b">
        <v>0</v>
      </c>
      <c r="C401" s="45"/>
      <c r="E401" s="46" t="s">
        <v>101</v>
      </c>
      <c r="F401" s="351"/>
      <c r="G401" s="352"/>
      <c r="H401" s="352"/>
      <c r="I401" s="352"/>
      <c r="J401" s="352"/>
      <c r="K401" s="352"/>
      <c r="L401" s="352"/>
      <c r="M401" s="352"/>
      <c r="N401" s="352"/>
      <c r="O401" s="353"/>
      <c r="P401" s="35"/>
      <c r="Q401" s="18"/>
      <c r="U401" s="153" t="b">
        <f t="shared" si="144"/>
        <v>0</v>
      </c>
      <c r="V401" s="153" t="str">
        <f t="shared" si="145"/>
        <v>6. その他</v>
      </c>
      <c r="W401" s="247"/>
      <c r="X401" s="153" t="str">
        <f t="shared" si="146"/>
        <v>マルチ</v>
      </c>
      <c r="Y401" s="153" t="b">
        <f t="shared" si="141"/>
        <v>0</v>
      </c>
      <c r="Z401" s="153">
        <f t="shared" si="142"/>
        <v>6</v>
      </c>
      <c r="AA401" s="153" t="str">
        <f t="shared" si="143"/>
        <v>Q31</v>
      </c>
      <c r="AB401" s="153" t="str">
        <f t="shared" si="140"/>
        <v>ニュースレターで取り上げて欲しい内容（当てはまるものすべて選択してください。）</v>
      </c>
      <c r="AC401" s="153" t="str">
        <f t="shared" si="147"/>
        <v>その他</v>
      </c>
      <c r="AD401" s="153" t="str">
        <f t="shared" si="148"/>
        <v>31</v>
      </c>
      <c r="AE401" s="153">
        <f t="shared" si="149"/>
        <v>0</v>
      </c>
      <c r="AF401" s="222">
        <f>F401</f>
        <v>0</v>
      </c>
      <c r="AG401" s="220"/>
    </row>
    <row r="402" spans="1:36" ht="5.0999999999999996" customHeight="1" x14ac:dyDescent="0.4">
      <c r="C402" s="37"/>
      <c r="D402" s="38"/>
      <c r="E402" s="38"/>
      <c r="F402" s="38"/>
      <c r="G402" s="38"/>
      <c r="H402" s="38"/>
      <c r="I402" s="38"/>
      <c r="J402" s="38"/>
      <c r="K402" s="38"/>
      <c r="L402" s="38"/>
      <c r="M402" s="38"/>
      <c r="N402" s="80"/>
      <c r="O402" s="38"/>
      <c r="P402" s="39"/>
      <c r="Q402" s="18"/>
      <c r="U402" s="153" t="str">
        <f t="shared" si="144"/>
        <v/>
      </c>
      <c r="V402" s="153">
        <f t="shared" si="145"/>
        <v>0</v>
      </c>
      <c r="W402" s="247"/>
      <c r="X402" s="153" t="str">
        <f t="shared" si="146"/>
        <v>マルチ</v>
      </c>
      <c r="Y402" s="153" t="b">
        <f t="shared" si="141"/>
        <v>0</v>
      </c>
      <c r="Z402" s="153">
        <f t="shared" si="142"/>
        <v>0</v>
      </c>
      <c r="AA402" s="153" t="str">
        <f t="shared" si="143"/>
        <v>Q31</v>
      </c>
      <c r="AB402" s="153" t="str">
        <f t="shared" si="140"/>
        <v>ニュースレターで取り上げて欲しい内容（当てはまるものすべて選択してください。）</v>
      </c>
      <c r="AC402" s="153" t="str">
        <f t="shared" si="147"/>
        <v/>
      </c>
      <c r="AD402" s="153" t="str">
        <f t="shared" si="148"/>
        <v>31</v>
      </c>
      <c r="AE402" s="153">
        <f t="shared" si="149"/>
        <v>0</v>
      </c>
      <c r="AF402" s="220"/>
      <c r="AG402" s="220"/>
    </row>
    <row r="403" spans="1:36" ht="5.0999999999999996" customHeight="1" x14ac:dyDescent="0.4">
      <c r="U403" s="153" t="str">
        <f t="shared" si="144"/>
        <v/>
      </c>
      <c r="V403" s="153">
        <f t="shared" si="145"/>
        <v>0</v>
      </c>
      <c r="W403" s="247"/>
      <c r="X403" s="153" t="str">
        <f t="shared" si="146"/>
        <v>マルチ</v>
      </c>
      <c r="Y403" s="153" t="b">
        <f t="shared" si="141"/>
        <v>0</v>
      </c>
      <c r="Z403" s="153">
        <f t="shared" si="142"/>
        <v>0</v>
      </c>
      <c r="AA403" s="153" t="str">
        <f t="shared" si="143"/>
        <v>Q31</v>
      </c>
      <c r="AB403" s="153" t="str">
        <f t="shared" si="140"/>
        <v>ニュースレターで取り上げて欲しい内容（当てはまるものすべて選択してください。）</v>
      </c>
      <c r="AC403" s="153" t="str">
        <f t="shared" si="147"/>
        <v/>
      </c>
      <c r="AD403" s="153" t="str">
        <f t="shared" si="148"/>
        <v>31</v>
      </c>
      <c r="AE403" s="153">
        <f t="shared" si="149"/>
        <v>0</v>
      </c>
      <c r="AF403" s="220"/>
      <c r="AG403" s="220"/>
    </row>
    <row r="404" spans="1:36" s="5" customFormat="1" ht="12" customHeight="1" x14ac:dyDescent="0.4">
      <c r="A404" s="13"/>
      <c r="B404" s="47"/>
      <c r="C404" s="48" t="s">
        <v>741</v>
      </c>
      <c r="D404" s="48"/>
      <c r="E404" s="262" t="s">
        <v>416</v>
      </c>
      <c r="F404" s="262"/>
      <c r="G404" s="262"/>
      <c r="H404" s="262"/>
      <c r="I404" s="262"/>
      <c r="J404" s="262"/>
      <c r="K404" s="262"/>
      <c r="L404" s="262"/>
      <c r="M404" s="262"/>
      <c r="N404" s="262"/>
      <c r="O404" s="262"/>
      <c r="P404" s="49"/>
      <c r="Q404" s="49"/>
      <c r="R404" s="50"/>
      <c r="S404" s="239"/>
      <c r="T404" s="239"/>
      <c r="U404" s="153" t="str">
        <f t="shared" si="144"/>
        <v/>
      </c>
      <c r="V404" s="153" t="str">
        <f t="shared" si="145"/>
        <v>新規管理者等制度講習会、地球温暖化対策計画書の作成に関する説明会などがあります。</v>
      </c>
      <c r="W404" s="247"/>
      <c r="X404" s="153" t="str">
        <f t="shared" si="146"/>
        <v>マルチ</v>
      </c>
      <c r="Y404" s="153" t="b">
        <f t="shared" si="141"/>
        <v>0</v>
      </c>
      <c r="Z404" s="153" t="str">
        <f t="shared" si="142"/>
        <v/>
      </c>
      <c r="AA404" s="153" t="str">
        <f t="shared" si="143"/>
        <v>Q31</v>
      </c>
      <c r="AB404" s="153" t="str">
        <f t="shared" si="140"/>
        <v>ニュースレターで取り上げて欲しい内容（当てはまるものすべて選択してください。）</v>
      </c>
      <c r="AC404" s="153" t="str">
        <f t="shared" si="147"/>
        <v>理者等制度講習会、地球温暖化対策計画書の作成に関する説明会などがあります。</v>
      </c>
      <c r="AD404" s="153" t="str">
        <f t="shared" si="148"/>
        <v>31</v>
      </c>
      <c r="AE404" s="153">
        <f t="shared" si="149"/>
        <v>0</v>
      </c>
      <c r="AF404" s="220"/>
      <c r="AG404" s="220"/>
      <c r="AH404" s="227"/>
      <c r="AI404" s="228"/>
      <c r="AJ404" s="228"/>
    </row>
    <row r="405" spans="1:36" x14ac:dyDescent="0.4">
      <c r="E405" s="105"/>
      <c r="U405" s="153" t="str">
        <f t="shared" si="144"/>
        <v/>
      </c>
      <c r="V405" s="153">
        <f t="shared" si="145"/>
        <v>0</v>
      </c>
      <c r="W405" s="247"/>
      <c r="X405" s="153" t="str">
        <f t="shared" si="146"/>
        <v>マルチ</v>
      </c>
      <c r="Y405" s="153" t="b">
        <f t="shared" si="141"/>
        <v>0</v>
      </c>
      <c r="Z405" s="153">
        <f t="shared" si="142"/>
        <v>0</v>
      </c>
      <c r="AA405" s="153" t="str">
        <f t="shared" si="143"/>
        <v>Q31</v>
      </c>
      <c r="AB405" s="153" t="str">
        <f t="shared" si="140"/>
        <v>ニュースレターで取り上げて欲しい内容（当てはまるものすべて選択してください。）</v>
      </c>
      <c r="AC405" s="153" t="str">
        <f t="shared" si="147"/>
        <v/>
      </c>
      <c r="AD405" s="153" t="str">
        <f t="shared" si="148"/>
        <v>31</v>
      </c>
      <c r="AE405" s="153">
        <f t="shared" si="149"/>
        <v>0</v>
      </c>
      <c r="AF405" s="220"/>
      <c r="AG405" s="220"/>
    </row>
    <row r="406" spans="1:36" ht="18.75" customHeight="1" x14ac:dyDescent="0.4">
      <c r="C406" s="269" t="s">
        <v>417</v>
      </c>
      <c r="D406" s="269"/>
      <c r="E406" s="269"/>
      <c r="F406" s="269"/>
      <c r="G406" s="269"/>
      <c r="H406" s="269"/>
      <c r="I406" s="269"/>
      <c r="J406" s="269"/>
      <c r="K406" s="269"/>
      <c r="L406" s="269"/>
      <c r="M406" s="269"/>
      <c r="N406" s="269"/>
      <c r="O406" s="269"/>
      <c r="P406" s="269"/>
      <c r="U406" s="153" t="str">
        <f t="shared" si="144"/>
        <v/>
      </c>
      <c r="V406" s="153">
        <f t="shared" si="145"/>
        <v>0</v>
      </c>
      <c r="W406" s="247"/>
      <c r="X406" s="153" t="str">
        <f t="shared" si="146"/>
        <v>マルチ</v>
      </c>
      <c r="Y406" s="153" t="b">
        <f t="shared" si="141"/>
        <v>0</v>
      </c>
      <c r="Z406" s="153">
        <f t="shared" si="142"/>
        <v>0</v>
      </c>
      <c r="AA406" s="153" t="str">
        <f t="shared" si="143"/>
        <v>Q31</v>
      </c>
      <c r="AB406" s="153" t="str">
        <f t="shared" si="140"/>
        <v>ニュースレターで取り上げて欲しい内容（当てはまるものすべて選択してください。）</v>
      </c>
      <c r="AC406" s="153" t="str">
        <f t="shared" si="147"/>
        <v/>
      </c>
      <c r="AD406" s="153" t="str">
        <f t="shared" si="148"/>
        <v>31</v>
      </c>
      <c r="AE406" s="153">
        <f t="shared" si="149"/>
        <v>0</v>
      </c>
      <c r="AF406" s="220"/>
      <c r="AG406" s="220"/>
    </row>
    <row r="407" spans="1:36" x14ac:dyDescent="0.4">
      <c r="C407" s="269"/>
      <c r="D407" s="269"/>
      <c r="E407" s="269"/>
      <c r="F407" s="269"/>
      <c r="G407" s="269"/>
      <c r="H407" s="269"/>
      <c r="I407" s="269"/>
      <c r="J407" s="269"/>
      <c r="K407" s="269"/>
      <c r="L407" s="269"/>
      <c r="M407" s="269"/>
      <c r="N407" s="269"/>
      <c r="O407" s="269"/>
      <c r="P407" s="269"/>
      <c r="U407" s="153" t="str">
        <f t="shared" si="144"/>
        <v/>
      </c>
      <c r="V407" s="153">
        <f t="shared" si="145"/>
        <v>0</v>
      </c>
      <c r="W407" s="247"/>
      <c r="X407" s="153" t="str">
        <f t="shared" si="146"/>
        <v>マルチ</v>
      </c>
      <c r="Y407" s="153" t="b">
        <f t="shared" si="141"/>
        <v>0</v>
      </c>
      <c r="Z407" s="153">
        <f t="shared" si="142"/>
        <v>0</v>
      </c>
      <c r="AA407" s="153" t="str">
        <f t="shared" si="143"/>
        <v>Q31</v>
      </c>
      <c r="AB407" s="153" t="str">
        <f t="shared" si="140"/>
        <v>ニュースレターで取り上げて欲しい内容（当てはまるものすべて選択してください。）</v>
      </c>
      <c r="AC407" s="153" t="str">
        <f t="shared" si="147"/>
        <v/>
      </c>
      <c r="AD407" s="153" t="str">
        <f t="shared" si="148"/>
        <v>31</v>
      </c>
      <c r="AE407" s="153">
        <f t="shared" si="149"/>
        <v>0</v>
      </c>
      <c r="AF407" s="220"/>
      <c r="AG407" s="220"/>
    </row>
    <row r="408" spans="1:36" x14ac:dyDescent="0.4">
      <c r="C408" s="269"/>
      <c r="D408" s="269"/>
      <c r="E408" s="269"/>
      <c r="F408" s="269"/>
      <c r="G408" s="269"/>
      <c r="H408" s="269"/>
      <c r="I408" s="269"/>
      <c r="J408" s="269"/>
      <c r="K408" s="269"/>
      <c r="L408" s="269"/>
      <c r="M408" s="269"/>
      <c r="N408" s="269"/>
      <c r="O408" s="269"/>
      <c r="P408" s="269"/>
      <c r="U408" s="153" t="str">
        <f t="shared" si="144"/>
        <v/>
      </c>
      <c r="V408" s="153">
        <f t="shared" si="145"/>
        <v>0</v>
      </c>
      <c r="W408" s="247"/>
      <c r="X408" s="153" t="str">
        <f t="shared" si="146"/>
        <v>マルチ</v>
      </c>
      <c r="Y408" s="153" t="b">
        <f t="shared" si="141"/>
        <v>0</v>
      </c>
      <c r="Z408" s="153">
        <f t="shared" si="142"/>
        <v>0</v>
      </c>
      <c r="AA408" s="153" t="str">
        <f t="shared" si="143"/>
        <v>Q31</v>
      </c>
      <c r="AB408" s="153" t="str">
        <f t="shared" si="140"/>
        <v>ニュースレターで取り上げて欲しい内容（当てはまるものすべて選択してください。）</v>
      </c>
      <c r="AC408" s="153" t="str">
        <f t="shared" si="147"/>
        <v/>
      </c>
      <c r="AD408" s="153" t="str">
        <f t="shared" si="148"/>
        <v>31</v>
      </c>
      <c r="AE408" s="153">
        <f t="shared" si="149"/>
        <v>0</v>
      </c>
      <c r="AF408" s="220"/>
      <c r="AG408" s="220"/>
    </row>
    <row r="409" spans="1:36" x14ac:dyDescent="0.4">
      <c r="U409" s="153" t="str">
        <f t="shared" si="144"/>
        <v/>
      </c>
      <c r="V409" s="153">
        <f t="shared" si="145"/>
        <v>0</v>
      </c>
      <c r="W409" s="247"/>
      <c r="X409" s="153" t="str">
        <f t="shared" si="146"/>
        <v>マルチ</v>
      </c>
      <c r="Y409" s="153" t="b">
        <f t="shared" si="141"/>
        <v>0</v>
      </c>
      <c r="Z409" s="153">
        <f t="shared" si="142"/>
        <v>0</v>
      </c>
      <c r="AA409" s="153" t="str">
        <f t="shared" si="143"/>
        <v>Q31</v>
      </c>
      <c r="AB409" s="153" t="str">
        <f t="shared" si="140"/>
        <v>ニュースレターで取り上げて欲しい内容（当てはまるものすべて選択してください。）</v>
      </c>
      <c r="AC409" s="153" t="str">
        <f t="shared" si="147"/>
        <v/>
      </c>
      <c r="AD409" s="153" t="str">
        <f t="shared" si="148"/>
        <v>31</v>
      </c>
      <c r="AE409" s="153">
        <f t="shared" si="149"/>
        <v>0</v>
      </c>
      <c r="AF409" s="220"/>
      <c r="AG409" s="220"/>
    </row>
    <row r="410" spans="1:36" x14ac:dyDescent="0.4">
      <c r="C410" s="26" t="s">
        <v>130</v>
      </c>
      <c r="D410" s="27"/>
      <c r="E410" s="28" t="s">
        <v>418</v>
      </c>
      <c r="F410" s="28"/>
      <c r="G410" s="28"/>
      <c r="H410" s="28"/>
      <c r="I410" s="28"/>
      <c r="J410" s="28"/>
      <c r="K410" s="28"/>
      <c r="L410" s="28"/>
      <c r="M410" s="28"/>
      <c r="N410" s="81"/>
      <c r="O410" s="28"/>
      <c r="S410" s="220" t="str">
        <f>C410</f>
        <v>Q32</v>
      </c>
      <c r="T410" s="220" t="str">
        <f>S410</f>
        <v>Q32</v>
      </c>
      <c r="U410" s="153" t="str">
        <f t="shared" si="144"/>
        <v/>
      </c>
      <c r="V410" s="153" t="str">
        <f t="shared" si="145"/>
        <v/>
      </c>
      <c r="W410" s="247"/>
      <c r="X410" s="153" t="str">
        <f t="shared" si="146"/>
        <v>マルチ</v>
      </c>
      <c r="Y410" s="153" t="b">
        <f t="shared" si="141"/>
        <v>0</v>
      </c>
      <c r="Z410" s="153" t="str">
        <f t="shared" si="142"/>
        <v/>
      </c>
      <c r="AA410" s="153" t="str">
        <f t="shared" si="143"/>
        <v>Q32</v>
      </c>
      <c r="AB410" s="153" t="str">
        <f t="shared" si="140"/>
        <v>貴社・貴団体は中長期の温室効果ガス排出削減目標を定めていますか（一つ選択してください。）　</v>
      </c>
      <c r="AC410" s="153" t="str">
        <f t="shared" si="147"/>
        <v/>
      </c>
      <c r="AD410" s="153" t="str">
        <f t="shared" si="148"/>
        <v>32</v>
      </c>
      <c r="AE410" s="153">
        <f t="shared" si="149"/>
        <v>0</v>
      </c>
      <c r="AF410" s="220"/>
      <c r="AG410" s="220"/>
    </row>
    <row r="411" spans="1:36" x14ac:dyDescent="0.4">
      <c r="E411" s="28" t="s">
        <v>121</v>
      </c>
      <c r="U411" s="153" t="str">
        <f t="shared" si="144"/>
        <v/>
      </c>
      <c r="V411" s="153" t="str">
        <f t="shared" si="145"/>
        <v>（例：2030年までに2000年比でカーボンハーフ（50%削減））</v>
      </c>
      <c r="W411" s="247"/>
      <c r="X411" s="153" t="str">
        <f t="shared" si="146"/>
        <v>マルチ</v>
      </c>
      <c r="Y411" s="153" t="b">
        <f t="shared" si="141"/>
        <v>0</v>
      </c>
      <c r="Z411" s="153" t="str">
        <f t="shared" si="142"/>
        <v/>
      </c>
      <c r="AA411" s="153" t="str">
        <f t="shared" si="143"/>
        <v>Q32</v>
      </c>
      <c r="AB411" s="153" t="str">
        <f t="shared" si="140"/>
        <v>貴社・貴団体は中長期の温室効果ガス排出削減目標を定めていますか（一つ選択してください。）　</v>
      </c>
      <c r="AC411" s="153" t="str">
        <f t="shared" si="147"/>
        <v>2030年までに2000年比でカーボンハーフ（50%削減））</v>
      </c>
      <c r="AD411" s="153" t="str">
        <f t="shared" si="148"/>
        <v>32</v>
      </c>
      <c r="AE411" s="153">
        <f t="shared" si="149"/>
        <v>0</v>
      </c>
      <c r="AF411" s="220"/>
      <c r="AG411" s="220"/>
    </row>
    <row r="412" spans="1:36" ht="6.95" customHeight="1" x14ac:dyDescent="0.4">
      <c r="C412" s="29"/>
      <c r="D412" s="30"/>
      <c r="E412" s="30"/>
      <c r="F412" s="30"/>
      <c r="G412" s="30"/>
      <c r="H412" s="30"/>
      <c r="I412" s="30"/>
      <c r="J412" s="30"/>
      <c r="K412" s="30"/>
      <c r="L412" s="30"/>
      <c r="M412" s="30"/>
      <c r="N412" s="31"/>
      <c r="O412" s="30"/>
      <c r="P412" s="32"/>
      <c r="Q412" s="18"/>
      <c r="U412" s="153" t="str">
        <f t="shared" si="144"/>
        <v/>
      </c>
      <c r="V412" s="153">
        <f t="shared" si="145"/>
        <v>0</v>
      </c>
      <c r="W412" s="247"/>
      <c r="X412" s="153" t="str">
        <f t="shared" si="146"/>
        <v>マルチ</v>
      </c>
      <c r="Y412" s="153" t="b">
        <f t="shared" si="141"/>
        <v>0</v>
      </c>
      <c r="Z412" s="153">
        <f t="shared" si="142"/>
        <v>0</v>
      </c>
      <c r="AA412" s="153" t="str">
        <f t="shared" si="143"/>
        <v>Q32</v>
      </c>
      <c r="AB412" s="153" t="str">
        <f t="shared" si="140"/>
        <v>貴社・貴団体は中長期の温室効果ガス排出削減目標を定めていますか（一つ選択してください。）　</v>
      </c>
      <c r="AC412" s="153" t="str">
        <f t="shared" si="147"/>
        <v/>
      </c>
      <c r="AD412" s="153" t="str">
        <f t="shared" si="148"/>
        <v>32</v>
      </c>
      <c r="AE412" s="153">
        <f t="shared" si="149"/>
        <v>0</v>
      </c>
      <c r="AF412" s="220"/>
      <c r="AG412" s="220"/>
    </row>
    <row r="413" spans="1:36" s="6" customFormat="1" ht="18" customHeight="1" x14ac:dyDescent="0.4">
      <c r="A413" s="14">
        <v>0</v>
      </c>
      <c r="B413" s="65"/>
      <c r="C413" s="74"/>
      <c r="D413" s="75"/>
      <c r="E413" s="281" t="s">
        <v>122</v>
      </c>
      <c r="F413" s="281"/>
      <c r="G413" s="281"/>
      <c r="H413" s="281"/>
      <c r="I413" s="281"/>
      <c r="J413" s="281"/>
      <c r="K413" s="281"/>
      <c r="L413" s="281"/>
      <c r="M413" s="281"/>
      <c r="N413" s="281"/>
      <c r="O413" s="281"/>
      <c r="P413" s="76"/>
      <c r="Q413" s="65"/>
      <c r="R413" s="69"/>
      <c r="S413" s="244"/>
      <c r="T413" s="244"/>
      <c r="U413" s="153">
        <f t="shared" si="144"/>
        <v>0</v>
      </c>
      <c r="V413" s="153" t="str">
        <f t="shared" si="145"/>
        <v>1. 目標を持っている</v>
      </c>
      <c r="W413" s="247"/>
      <c r="X413" s="153" t="str">
        <f t="shared" si="146"/>
        <v>シングル</v>
      </c>
      <c r="Y413" s="153">
        <f t="shared" si="141"/>
        <v>0</v>
      </c>
      <c r="Z413" s="153">
        <f t="shared" si="142"/>
        <v>1</v>
      </c>
      <c r="AA413" s="153" t="str">
        <f t="shared" si="143"/>
        <v>Q32</v>
      </c>
      <c r="AB413" s="153" t="str">
        <f t="shared" si="140"/>
        <v>貴社・貴団体は中長期の温室効果ガス排出削減目標を定めていますか（一つ選択してください。）　</v>
      </c>
      <c r="AC413" s="153" t="str">
        <f t="shared" si="147"/>
        <v>目標を持っている</v>
      </c>
      <c r="AD413" s="153" t="str">
        <f t="shared" si="148"/>
        <v>32</v>
      </c>
      <c r="AE413" s="153">
        <f t="shared" si="149"/>
        <v>0</v>
      </c>
      <c r="AF413" s="220"/>
      <c r="AG413" s="220"/>
      <c r="AH413" s="229"/>
      <c r="AI413" s="230"/>
      <c r="AJ413" s="230"/>
    </row>
    <row r="414" spans="1:36" s="6" customFormat="1" ht="18" customHeight="1" x14ac:dyDescent="0.4">
      <c r="A414" s="14"/>
      <c r="B414" s="65"/>
      <c r="C414" s="74"/>
      <c r="D414" s="75"/>
      <c r="E414" s="281" t="s">
        <v>123</v>
      </c>
      <c r="F414" s="281"/>
      <c r="G414" s="281"/>
      <c r="H414" s="281"/>
      <c r="I414" s="281"/>
      <c r="J414" s="281"/>
      <c r="K414" s="281"/>
      <c r="L414" s="281"/>
      <c r="M414" s="281"/>
      <c r="N414" s="281"/>
      <c r="O414" s="281"/>
      <c r="P414" s="76"/>
      <c r="Q414" s="65"/>
      <c r="R414" s="69"/>
      <c r="S414" s="244"/>
      <c r="T414" s="244"/>
      <c r="U414" s="153" t="str">
        <f t="shared" si="144"/>
        <v/>
      </c>
      <c r="V414" s="153" t="str">
        <f t="shared" si="145"/>
        <v>2. 目標を今後策定する予定</v>
      </c>
      <c r="W414" s="247"/>
      <c r="X414" s="153" t="str">
        <f t="shared" si="146"/>
        <v>シングル</v>
      </c>
      <c r="Y414" s="153">
        <f t="shared" si="141"/>
        <v>0</v>
      </c>
      <c r="Z414" s="153">
        <f t="shared" si="142"/>
        <v>2</v>
      </c>
      <c r="AA414" s="153" t="str">
        <f t="shared" si="143"/>
        <v>Q32</v>
      </c>
      <c r="AB414" s="153" t="str">
        <f t="shared" si="140"/>
        <v>貴社・貴団体は中長期の温室効果ガス排出削減目標を定めていますか（一つ選択してください。）　</v>
      </c>
      <c r="AC414" s="153" t="str">
        <f t="shared" si="147"/>
        <v>目標を今後策定する予定</v>
      </c>
      <c r="AD414" s="153" t="str">
        <f t="shared" si="148"/>
        <v>32</v>
      </c>
      <c r="AE414" s="153">
        <f t="shared" si="149"/>
        <v>0</v>
      </c>
      <c r="AF414" s="220"/>
      <c r="AG414" s="220"/>
      <c r="AH414" s="229"/>
      <c r="AI414" s="230"/>
      <c r="AJ414" s="230"/>
    </row>
    <row r="415" spans="1:36" s="6" customFormat="1" ht="18" customHeight="1" x14ac:dyDescent="0.4">
      <c r="A415" s="14"/>
      <c r="B415" s="65"/>
      <c r="C415" s="74"/>
      <c r="D415" s="75"/>
      <c r="E415" s="281" t="s">
        <v>124</v>
      </c>
      <c r="F415" s="281"/>
      <c r="G415" s="281"/>
      <c r="H415" s="281"/>
      <c r="I415" s="281"/>
      <c r="J415" s="281"/>
      <c r="K415" s="281"/>
      <c r="L415" s="281"/>
      <c r="M415" s="281"/>
      <c r="N415" s="281"/>
      <c r="O415" s="281"/>
      <c r="P415" s="76"/>
      <c r="Q415" s="65"/>
      <c r="R415" s="69"/>
      <c r="S415" s="244"/>
      <c r="T415" s="244"/>
      <c r="U415" s="153" t="str">
        <f t="shared" si="144"/>
        <v/>
      </c>
      <c r="V415" s="153" t="str">
        <f t="shared" si="145"/>
        <v>3. 目標を持っていない</v>
      </c>
      <c r="W415" s="247"/>
      <c r="X415" s="153" t="str">
        <f t="shared" si="146"/>
        <v>シングル</v>
      </c>
      <c r="Y415" s="153">
        <f t="shared" si="141"/>
        <v>0</v>
      </c>
      <c r="Z415" s="153">
        <f t="shared" si="142"/>
        <v>3</v>
      </c>
      <c r="AA415" s="153" t="str">
        <f t="shared" si="143"/>
        <v>Q32</v>
      </c>
      <c r="AB415" s="153" t="str">
        <f t="shared" si="140"/>
        <v>貴社・貴団体は中長期の温室効果ガス排出削減目標を定めていますか（一つ選択してください。）　</v>
      </c>
      <c r="AC415" s="153" t="str">
        <f t="shared" si="147"/>
        <v>目標を持っていない</v>
      </c>
      <c r="AD415" s="153" t="str">
        <f t="shared" si="148"/>
        <v>32</v>
      </c>
      <c r="AE415" s="153">
        <f t="shared" si="149"/>
        <v>0</v>
      </c>
      <c r="AF415" s="220"/>
      <c r="AG415" s="220"/>
      <c r="AH415" s="229"/>
      <c r="AI415" s="230"/>
      <c r="AJ415" s="230"/>
    </row>
    <row r="416" spans="1:36" ht="6.95" customHeight="1" x14ac:dyDescent="0.4">
      <c r="C416" s="37"/>
      <c r="D416" s="38"/>
      <c r="E416" s="38"/>
      <c r="F416" s="38"/>
      <c r="G416" s="38"/>
      <c r="H416" s="38"/>
      <c r="I416" s="38"/>
      <c r="J416" s="38"/>
      <c r="K416" s="38"/>
      <c r="L416" s="38"/>
      <c r="M416" s="38"/>
      <c r="N416" s="80"/>
      <c r="O416" s="38"/>
      <c r="P416" s="39"/>
      <c r="Q416" s="18"/>
      <c r="U416" s="153" t="str">
        <f t="shared" si="144"/>
        <v/>
      </c>
      <c r="V416" s="153">
        <f t="shared" si="145"/>
        <v>0</v>
      </c>
      <c r="W416" s="247"/>
      <c r="X416" s="153" t="str">
        <f t="shared" si="146"/>
        <v>シングル</v>
      </c>
      <c r="Y416" s="153">
        <f t="shared" si="141"/>
        <v>0</v>
      </c>
      <c r="Z416" s="153">
        <f t="shared" si="142"/>
        <v>0</v>
      </c>
      <c r="AA416" s="153" t="str">
        <f t="shared" si="143"/>
        <v>Q32</v>
      </c>
      <c r="AB416" s="153" t="str">
        <f t="shared" ref="AB416:AB480" si="150">IF(S416&lt;&gt;"",E416,AB415)</f>
        <v>貴社・貴団体は中長期の温室効果ガス排出削減目標を定めていますか（一つ選択してください。）　</v>
      </c>
      <c r="AC416" s="153" t="str">
        <f t="shared" si="147"/>
        <v/>
      </c>
      <c r="AD416" s="153" t="str">
        <f t="shared" si="148"/>
        <v>32</v>
      </c>
      <c r="AE416" s="153">
        <f t="shared" si="149"/>
        <v>1</v>
      </c>
      <c r="AF416" s="220"/>
      <c r="AG416" s="220"/>
    </row>
    <row r="417" spans="1:35" ht="5.0999999999999996" customHeight="1" x14ac:dyDescent="0.4">
      <c r="U417" s="153" t="str">
        <f t="shared" si="144"/>
        <v/>
      </c>
      <c r="V417" s="153">
        <f t="shared" si="145"/>
        <v>0</v>
      </c>
      <c r="W417" s="247"/>
      <c r="X417" s="153" t="str">
        <f t="shared" si="146"/>
        <v>シングル</v>
      </c>
      <c r="Y417" s="153">
        <f t="shared" si="141"/>
        <v>0</v>
      </c>
      <c r="Z417" s="153">
        <f t="shared" si="142"/>
        <v>0</v>
      </c>
      <c r="AA417" s="153" t="str">
        <f t="shared" si="143"/>
        <v>Q32</v>
      </c>
      <c r="AB417" s="153" t="str">
        <f t="shared" si="150"/>
        <v>貴社・貴団体は中長期の温室効果ガス排出削減目標を定めていますか（一つ選択してください。）　</v>
      </c>
      <c r="AC417" s="153" t="str">
        <f t="shared" si="147"/>
        <v/>
      </c>
      <c r="AD417" s="153" t="str">
        <f t="shared" si="148"/>
        <v>32</v>
      </c>
      <c r="AE417" s="153">
        <f t="shared" si="149"/>
        <v>1</v>
      </c>
      <c r="AF417" s="220"/>
      <c r="AG417" s="220"/>
    </row>
    <row r="418" spans="1:35" x14ac:dyDescent="0.4">
      <c r="U418" s="153" t="str">
        <f t="shared" si="144"/>
        <v/>
      </c>
      <c r="V418" s="153">
        <f t="shared" si="145"/>
        <v>0</v>
      </c>
      <c r="W418" s="247"/>
      <c r="X418" s="153" t="str">
        <f t="shared" si="146"/>
        <v>シングル</v>
      </c>
      <c r="Y418" s="153">
        <f t="shared" si="141"/>
        <v>0</v>
      </c>
      <c r="Z418" s="153">
        <f t="shared" si="142"/>
        <v>0</v>
      </c>
      <c r="AA418" s="153" t="str">
        <f t="shared" si="143"/>
        <v>Q32</v>
      </c>
      <c r="AB418" s="153" t="str">
        <f t="shared" si="150"/>
        <v>貴社・貴団体は中長期の温室効果ガス排出削減目標を定めていますか（一つ選択してください。）　</v>
      </c>
      <c r="AC418" s="153" t="str">
        <f t="shared" si="147"/>
        <v/>
      </c>
      <c r="AD418" s="153" t="str">
        <f t="shared" si="148"/>
        <v>32</v>
      </c>
      <c r="AE418" s="153">
        <f t="shared" si="149"/>
        <v>1</v>
      </c>
      <c r="AF418" s="220"/>
      <c r="AG418" s="220"/>
    </row>
    <row r="419" spans="1:35" x14ac:dyDescent="0.4">
      <c r="C419" s="44" t="s">
        <v>678</v>
      </c>
      <c r="D419" s="44"/>
      <c r="U419" s="153" t="str">
        <f t="shared" si="144"/>
        <v/>
      </c>
      <c r="V419" s="153">
        <f t="shared" si="145"/>
        <v>0</v>
      </c>
      <c r="W419" s="247"/>
      <c r="X419" s="153" t="str">
        <f t="shared" si="146"/>
        <v>シングル</v>
      </c>
      <c r="Y419" s="153">
        <f t="shared" si="141"/>
        <v>0</v>
      </c>
      <c r="Z419" s="153">
        <f t="shared" si="142"/>
        <v>0</v>
      </c>
      <c r="AA419" s="153" t="str">
        <f t="shared" si="143"/>
        <v>Q32</v>
      </c>
      <c r="AB419" s="153" t="str">
        <f t="shared" si="150"/>
        <v>貴社・貴団体は中長期の温室効果ガス排出削減目標を定めていますか（一つ選択してください。）　</v>
      </c>
      <c r="AC419" s="153" t="str">
        <f t="shared" si="147"/>
        <v/>
      </c>
      <c r="AD419" s="153" t="str">
        <f t="shared" si="148"/>
        <v>32</v>
      </c>
      <c r="AE419" s="153">
        <f t="shared" si="149"/>
        <v>1</v>
      </c>
      <c r="AF419" s="220"/>
      <c r="AG419" s="220"/>
    </row>
    <row r="420" spans="1:35" x14ac:dyDescent="0.4">
      <c r="C420" s="26" t="s">
        <v>135</v>
      </c>
      <c r="D420" s="27"/>
      <c r="E420" s="28" t="s">
        <v>666</v>
      </c>
      <c r="F420" s="28"/>
      <c r="G420" s="28"/>
      <c r="H420" s="28"/>
      <c r="I420" s="28"/>
      <c r="J420" s="28"/>
      <c r="K420" s="28"/>
      <c r="L420" s="28"/>
      <c r="M420" s="28"/>
      <c r="N420" s="81"/>
      <c r="O420" s="28"/>
      <c r="S420" s="220" t="str">
        <f>C420</f>
        <v>Q33</v>
      </c>
      <c r="T420" s="220" t="str">
        <f>S420</f>
        <v>Q33</v>
      </c>
      <c r="U420" s="153" t="str">
        <f t="shared" ref="U420:U433" si="151">IF(A420="","",A420)</f>
        <v/>
      </c>
      <c r="V420" s="153" t="str">
        <f>IF(S420="",E420,"")</f>
        <v/>
      </c>
      <c r="W420" s="247"/>
      <c r="X420" s="153" t="str">
        <f>IF(IF(U420="","",IF(OR(U420=TRUE,U420=FALSE),"マルチ","シングル"))="",X419,IF(U420="","",IF(OR(U420=TRUE,U420=FALSE),"マルチ","シングル")))</f>
        <v>シングル</v>
      </c>
      <c r="Y420" s="153">
        <f t="shared" si="141"/>
        <v>0</v>
      </c>
      <c r="Z420" s="153" t="str">
        <f t="shared" si="142"/>
        <v/>
      </c>
      <c r="AA420" s="153" t="str">
        <f t="shared" si="143"/>
        <v>Q33</v>
      </c>
      <c r="AB420" s="153" t="str">
        <f t="shared" si="150"/>
        <v>貴社・貴団体で策定している温室効果ガス排出削減目標を具体的に教えてください（少なくとも一つ、最大3つご記入ください）</v>
      </c>
      <c r="AC420" s="153" t="str">
        <f>IF(OR(V420=0,V420=""),"",RIGHT(V420,LEN(V420)-3))</f>
        <v/>
      </c>
      <c r="AD420" s="153" t="str">
        <f>RIGHT(AA420,(LEN(AA420)-FIND("Q",AA420,1)))</f>
        <v>33</v>
      </c>
      <c r="AE420" s="153">
        <f>IF(Y420=TRUE,1,IF(AND(X420="シングル",Y420=Z420),1,0))</f>
        <v>0</v>
      </c>
      <c r="AF420" s="220"/>
      <c r="AG420" s="220"/>
    </row>
    <row r="421" spans="1:35" x14ac:dyDescent="0.4">
      <c r="C421" s="28"/>
      <c r="D421" s="27"/>
      <c r="E421" s="157" t="s">
        <v>442</v>
      </c>
      <c r="F421" s="157"/>
      <c r="G421" s="157"/>
      <c r="H421" s="157"/>
      <c r="I421" s="157"/>
      <c r="J421" s="157"/>
      <c r="K421" s="157"/>
      <c r="L421" s="157"/>
      <c r="M421" s="28"/>
      <c r="N421" s="143"/>
      <c r="O421" s="28"/>
      <c r="U421" s="153" t="str">
        <f t="shared" si="151"/>
        <v/>
      </c>
      <c r="V421" s="153" t="str">
        <f>IF(S421="",E421,"")</f>
        <v>（基準年比削減目標と削減目標量のできれば両方を、難しい場合はどちらかをご記入ください）</v>
      </c>
      <c r="W421" s="247"/>
      <c r="X421" s="153" t="str">
        <f>IF(IF(U421="","",IF(OR(U421=TRUE,U421=FALSE),"マルチ","シングル"))="",X420,IF(U421="","",IF(OR(U421=TRUE,U421=FALSE),"マルチ","シングル")))</f>
        <v>シングル</v>
      </c>
      <c r="Y421" s="153">
        <f t="shared" si="141"/>
        <v>0</v>
      </c>
      <c r="Z421" s="153" t="str">
        <f t="shared" si="142"/>
        <v/>
      </c>
      <c r="AA421" s="153" t="str">
        <f t="shared" si="143"/>
        <v>Q33</v>
      </c>
      <c r="AB421" s="153" t="str">
        <f t="shared" si="150"/>
        <v>貴社・貴団体で策定している温室効果ガス排出削減目標を具体的に教えてください（少なくとも一つ、最大3つご記入ください）</v>
      </c>
      <c r="AC421" s="153" t="str">
        <f>IF(OR(V421=0,V421=""),"",RIGHT(V421,LEN(V421)-3))</f>
        <v>年比削減目標と削減目標量のできれば両方を、難しい場合はどちらかをご記入ください）</v>
      </c>
      <c r="AD421" s="153" t="str">
        <f>RIGHT(AA421,(LEN(AA421)-FIND("Q",AA421,1)))</f>
        <v>33</v>
      </c>
      <c r="AE421" s="153">
        <f>IF(Y421=TRUE,1,IF(AND(X421="シングル",Y421=Z421),1,0))</f>
        <v>0</v>
      </c>
      <c r="AF421" s="220"/>
      <c r="AG421" s="220"/>
    </row>
    <row r="422" spans="1:35" ht="5.0999999999999996" customHeight="1" x14ac:dyDescent="0.4">
      <c r="U422" s="153" t="str">
        <f t="shared" si="151"/>
        <v/>
      </c>
      <c r="V422" s="153">
        <f>IF(S422="",E422,"")</f>
        <v>0</v>
      </c>
      <c r="W422" s="247"/>
      <c r="X422" s="153" t="str">
        <f>IF(IF(U422="","",IF(OR(U422=TRUE,U422=FALSE),"マルチ","シングル"))="",X421,IF(U422="","",IF(OR(U422=TRUE,U422=FALSE),"マルチ","シングル")))</f>
        <v>シングル</v>
      </c>
      <c r="Y422" s="153">
        <f t="shared" si="141"/>
        <v>0</v>
      </c>
      <c r="Z422" s="153">
        <f t="shared" si="142"/>
        <v>0</v>
      </c>
      <c r="AA422" s="153" t="str">
        <f t="shared" si="143"/>
        <v>Q33</v>
      </c>
      <c r="AB422" s="153" t="str">
        <f t="shared" si="150"/>
        <v>貴社・貴団体で策定している温室効果ガス排出削減目標を具体的に教えてください（少なくとも一つ、最大3つご記入ください）</v>
      </c>
      <c r="AC422" s="153" t="str">
        <f>IF(OR(V422=0,V422=""),"",RIGHT(V422,LEN(V422)-3))</f>
        <v/>
      </c>
      <c r="AD422" s="153" t="str">
        <f>RIGHT(AA422,(LEN(AA422)-FIND("Q",AA422,1)))</f>
        <v>33</v>
      </c>
      <c r="AE422" s="153">
        <f>IF(Y422=TRUE,1,IF(AND(X422="シングル",Y422=Z422),1,0))</f>
        <v>1</v>
      </c>
      <c r="AF422" s="220"/>
      <c r="AG422" s="220"/>
    </row>
    <row r="423" spans="1:35" ht="3" customHeight="1" x14ac:dyDescent="0.4">
      <c r="C423" s="29"/>
      <c r="D423" s="30"/>
      <c r="E423" s="52"/>
      <c r="F423" s="52"/>
      <c r="G423" s="52"/>
      <c r="H423" s="52"/>
      <c r="I423" s="52"/>
      <c r="J423" s="53"/>
      <c r="K423" s="53"/>
      <c r="L423" s="53"/>
      <c r="M423" s="54"/>
      <c r="N423" s="53"/>
      <c r="O423" s="53"/>
      <c r="P423" s="32"/>
      <c r="Q423" s="18"/>
      <c r="U423" s="153" t="str">
        <f t="shared" si="151"/>
        <v/>
      </c>
      <c r="V423" s="153">
        <f>IF(S423="",E423,"")</f>
        <v>0</v>
      </c>
      <c r="W423" s="247"/>
      <c r="X423" s="153" t="str">
        <f>IF(IF(U423="","",IF(OR(U423=TRUE,U423=FALSE),"マルチ","シングル"))="",X422,IF(U423="","",IF(OR(U423=TRUE,U423=FALSE),"マルチ","シングル")))</f>
        <v>シングル</v>
      </c>
      <c r="Y423" s="153">
        <f t="shared" si="141"/>
        <v>0</v>
      </c>
      <c r="Z423" s="153">
        <f t="shared" si="142"/>
        <v>0</v>
      </c>
      <c r="AA423" s="153" t="str">
        <f t="shared" si="143"/>
        <v>Q33</v>
      </c>
      <c r="AB423" s="153" t="str">
        <f t="shared" si="150"/>
        <v>貴社・貴団体で策定している温室効果ガス排出削減目標を具体的に教えてください（少なくとも一つ、最大3つご記入ください）</v>
      </c>
      <c r="AC423" s="153" t="str">
        <f>IF(OR(V423=0,V423=""),"",RIGHT(V423,LEN(V423)-3))</f>
        <v/>
      </c>
      <c r="AD423" s="153" t="str">
        <f>RIGHT(AA423,(LEN(AA423)-FIND("Q",AA423,1)))</f>
        <v>33</v>
      </c>
      <c r="AE423" s="153">
        <f>IF(Y423=TRUE,1,IF(AND(X423="シングル",Y423=Z423),1,0))</f>
        <v>1</v>
      </c>
      <c r="AF423" s="220"/>
      <c r="AG423" s="220"/>
    </row>
    <row r="424" spans="1:35" ht="36.75" customHeight="1" x14ac:dyDescent="0.4">
      <c r="C424" s="285" t="s">
        <v>127</v>
      </c>
      <c r="D424" s="286"/>
      <c r="E424" s="286"/>
      <c r="F424" s="286"/>
      <c r="G424" s="1"/>
      <c r="H424" s="287" t="s">
        <v>727</v>
      </c>
      <c r="I424" s="287"/>
      <c r="J424" s="287" t="s">
        <v>728</v>
      </c>
      <c r="K424" s="287"/>
      <c r="L424" s="287" t="s">
        <v>729</v>
      </c>
      <c r="M424" s="287"/>
      <c r="N424" s="287" t="s">
        <v>419</v>
      </c>
      <c r="O424" s="287"/>
      <c r="P424" s="35"/>
      <c r="Q424" s="18"/>
      <c r="U424" s="153" t="str">
        <f t="shared" si="151"/>
        <v/>
      </c>
      <c r="V424" s="153">
        <f>IF(S424="",E424,"")</f>
        <v>0</v>
      </c>
      <c r="W424" s="247"/>
      <c r="X424" s="153" t="str">
        <f>IF(IF(U424="","",IF(OR(U424=TRUE,U424=FALSE),"マルチ","シングル"))="",X423,IF(U424="","",IF(OR(U424=TRUE,U424=FALSE),"マルチ","シングル")))</f>
        <v>シングル</v>
      </c>
      <c r="Y424" s="153">
        <f t="shared" si="141"/>
        <v>0</v>
      </c>
      <c r="Z424" s="153">
        <f t="shared" si="142"/>
        <v>0</v>
      </c>
      <c r="AA424" s="153" t="str">
        <f t="shared" si="143"/>
        <v>Q33</v>
      </c>
      <c r="AB424" s="153" t="str">
        <f t="shared" si="150"/>
        <v>貴社・貴団体で策定している温室効果ガス排出削減目標を具体的に教えてください（少なくとも一つ、最大3つご記入ください）</v>
      </c>
      <c r="AC424" s="153" t="str">
        <f>IF(OR(V424=0,V424=""),"",RIGHT(V424,LEN(V424)-3))</f>
        <v/>
      </c>
      <c r="AD424" s="153" t="str">
        <f>RIGHT(AA424,(LEN(AA424)-FIND("Q",AA424,1)))</f>
        <v>33</v>
      </c>
      <c r="AE424" s="153">
        <f>IF(Y424=TRUE,1,IF(AND(X424="シングル",Y424=Z424),1,0))</f>
        <v>1</v>
      </c>
      <c r="AF424" s="220"/>
      <c r="AG424" s="220"/>
    </row>
    <row r="425" spans="1:35" ht="36.75" customHeight="1" x14ac:dyDescent="0.4">
      <c r="C425" s="285"/>
      <c r="D425" s="286"/>
      <c r="E425" s="286"/>
      <c r="F425" s="286"/>
      <c r="G425" s="1"/>
      <c r="H425" s="287"/>
      <c r="I425" s="287"/>
      <c r="J425" s="287"/>
      <c r="K425" s="287"/>
      <c r="L425" s="287"/>
      <c r="M425" s="287"/>
      <c r="N425" s="287"/>
      <c r="O425" s="287"/>
      <c r="P425" s="35"/>
      <c r="Q425" s="18"/>
      <c r="U425" s="153" t="str">
        <f t="shared" si="151"/>
        <v/>
      </c>
      <c r="V425" s="153">
        <f t="shared" ref="V425:V442" si="152">IF(S425="",E425,"")</f>
        <v>0</v>
      </c>
      <c r="W425" s="247"/>
      <c r="X425" s="153" t="str">
        <f t="shared" ref="X425:X442" si="153">IF(IF(U425="","",IF(OR(U425=TRUE,U425=FALSE),"マルチ","シングル"))="",X424,IF(U425="","",IF(OR(U425=TRUE,U425=FALSE),"マルチ","シングル")))</f>
        <v>シングル</v>
      </c>
      <c r="Y425" s="153">
        <f t="shared" ref="Y425:Y442" si="154">IF(U425="",Y424,U425)</f>
        <v>0</v>
      </c>
      <c r="Z425" s="153">
        <f t="shared" ref="Z425:Z442" si="155">IFERROR(LEFT(V425,1)*1,"")</f>
        <v>0</v>
      </c>
      <c r="AA425" s="153" t="str">
        <f t="shared" ref="AA425:AA442" si="156">IF(T425="",AA424,T425)</f>
        <v>Q33</v>
      </c>
      <c r="AB425" s="153" t="str">
        <f t="shared" ref="AB425:AB442" si="157">IF(S425&lt;&gt;"",E425,AB424)</f>
        <v>貴社・貴団体で策定している温室効果ガス排出削減目標を具体的に教えてください（少なくとも一つ、最大3つご記入ください）</v>
      </c>
      <c r="AC425" s="153" t="str">
        <f t="shared" ref="AC425:AC442" si="158">IF(OR(V425=0,V425=""),"",RIGHT(V425,LEN(V425)-3))</f>
        <v/>
      </c>
      <c r="AD425" s="153" t="str">
        <f t="shared" ref="AD425:AD442" si="159">RIGHT(AA425,(LEN(AA425)-FIND("Q",AA425,1)))</f>
        <v>33</v>
      </c>
      <c r="AE425" s="153">
        <f t="shared" ref="AE425:AE442" si="160">IF(Y425=TRUE,1,IF(AND(X425="シングル",Y425=Z425),1,0))</f>
        <v>1</v>
      </c>
      <c r="AF425" s="220"/>
      <c r="AG425" s="220"/>
      <c r="AI425" s="218"/>
    </row>
    <row r="426" spans="1:35" ht="3" customHeight="1" x14ac:dyDescent="0.4">
      <c r="C426" s="114"/>
      <c r="D426" s="115"/>
      <c r="E426" s="107"/>
      <c r="F426" s="107"/>
      <c r="G426" s="1"/>
      <c r="H426" s="58"/>
      <c r="I426" s="58"/>
      <c r="J426" s="288"/>
      <c r="K426" s="288"/>
      <c r="L426" s="58"/>
      <c r="M426" s="58"/>
      <c r="N426" s="58"/>
      <c r="O426" s="58"/>
      <c r="P426" s="35"/>
      <c r="Q426" s="18"/>
      <c r="U426" s="153" t="str">
        <f t="shared" si="151"/>
        <v/>
      </c>
      <c r="V426" s="153">
        <f t="shared" si="152"/>
        <v>0</v>
      </c>
      <c r="W426" s="247"/>
      <c r="X426" s="153" t="str">
        <f>IF(IF(U426="","",IF(OR(U426=TRUE,U426=FALSE),"マルチ","シングル"))="",X425,IF(U426="","",IF(OR(U426=TRUE,U426=FALSE),"マルチ","シングル")))</f>
        <v>シングル</v>
      </c>
      <c r="Y426" s="153">
        <f>IF(U426="",Y425,U426)</f>
        <v>0</v>
      </c>
      <c r="Z426" s="153">
        <f t="shared" si="155"/>
        <v>0</v>
      </c>
      <c r="AA426" s="153" t="str">
        <f>IF(T426="",AA425,T426)</f>
        <v>Q33</v>
      </c>
      <c r="AB426" s="153" t="str">
        <f>IF(S426&lt;&gt;"",E426,AB425)</f>
        <v>貴社・貴団体で策定している温室効果ガス排出削減目標を具体的に教えてください（少なくとも一つ、最大3つご記入ください）</v>
      </c>
      <c r="AC426" s="153" t="str">
        <f t="shared" si="158"/>
        <v/>
      </c>
      <c r="AD426" s="153" t="str">
        <f t="shared" si="159"/>
        <v>33</v>
      </c>
      <c r="AE426" s="153">
        <f t="shared" si="160"/>
        <v>1</v>
      </c>
      <c r="AF426" s="220"/>
      <c r="AG426" s="220"/>
      <c r="AI426" s="218"/>
    </row>
    <row r="427" spans="1:35" ht="18" customHeight="1" x14ac:dyDescent="0.4">
      <c r="A427" s="11" t="b">
        <v>0</v>
      </c>
      <c r="C427" s="114"/>
      <c r="D427" s="115"/>
      <c r="E427" s="270" t="s">
        <v>724</v>
      </c>
      <c r="F427" s="270"/>
      <c r="G427" s="1"/>
      <c r="H427" s="264"/>
      <c r="I427" s="265"/>
      <c r="J427" s="264"/>
      <c r="K427" s="265"/>
      <c r="L427" s="264"/>
      <c r="M427" s="265"/>
      <c r="N427" s="264"/>
      <c r="O427" s="265"/>
      <c r="P427" s="35"/>
      <c r="Q427" s="18"/>
      <c r="U427" s="153" t="b">
        <f t="shared" si="151"/>
        <v>0</v>
      </c>
      <c r="V427" s="153" t="str">
        <f t="shared" si="152"/>
        <v>1. 温室効果ガス排出削減目標【1つ目】</v>
      </c>
      <c r="W427" s="247"/>
      <c r="X427" s="153" t="str">
        <f t="shared" si="153"/>
        <v>マルチ</v>
      </c>
      <c r="Y427" s="153" t="b">
        <f t="shared" si="154"/>
        <v>0</v>
      </c>
      <c r="Z427" s="153">
        <f t="shared" si="155"/>
        <v>1</v>
      </c>
      <c r="AA427" s="153" t="str">
        <f t="shared" si="156"/>
        <v>Q33</v>
      </c>
      <c r="AB427" s="153" t="str">
        <f t="shared" si="157"/>
        <v>貴社・貴団体で策定している温室効果ガス排出削減目標を具体的に教えてください（少なくとも一つ、最大3つご記入ください）</v>
      </c>
      <c r="AC427" s="153" t="str">
        <f t="shared" si="158"/>
        <v>温室効果ガス排出削減目標【1つ目】</v>
      </c>
      <c r="AD427" s="153" t="str">
        <f t="shared" si="159"/>
        <v>33</v>
      </c>
      <c r="AE427" s="153">
        <f t="shared" si="160"/>
        <v>0</v>
      </c>
      <c r="AF427" s="237">
        <f>H427</f>
        <v>0</v>
      </c>
      <c r="AG427" s="237">
        <f>J427</f>
        <v>0</v>
      </c>
      <c r="AH427" s="237">
        <f>L427</f>
        <v>0</v>
      </c>
      <c r="AI427" s="237">
        <f>N427</f>
        <v>0</v>
      </c>
    </row>
    <row r="428" spans="1:35" ht="3" customHeight="1" x14ac:dyDescent="0.4">
      <c r="C428" s="114"/>
      <c r="D428" s="115"/>
      <c r="E428" s="107"/>
      <c r="F428" s="107"/>
      <c r="G428" s="1"/>
      <c r="H428" s="158"/>
      <c r="I428" s="158"/>
      <c r="J428" s="158"/>
      <c r="K428" s="158"/>
      <c r="L428" s="158"/>
      <c r="M428" s="158"/>
      <c r="N428" s="158"/>
      <c r="O428" s="158"/>
      <c r="P428" s="35"/>
      <c r="Q428" s="18"/>
      <c r="U428" s="153" t="str">
        <f t="shared" si="151"/>
        <v/>
      </c>
      <c r="V428" s="153">
        <f t="shared" si="152"/>
        <v>0</v>
      </c>
      <c r="W428" s="247"/>
      <c r="X428" s="153" t="str">
        <f t="shared" si="153"/>
        <v>マルチ</v>
      </c>
      <c r="Y428" s="153" t="b">
        <f t="shared" si="154"/>
        <v>0</v>
      </c>
      <c r="Z428" s="153">
        <f t="shared" si="155"/>
        <v>0</v>
      </c>
      <c r="AA428" s="153" t="str">
        <f t="shared" si="156"/>
        <v>Q33</v>
      </c>
      <c r="AB428" s="153" t="str">
        <f t="shared" si="157"/>
        <v>貴社・貴団体で策定している温室効果ガス排出削減目標を具体的に教えてください（少なくとも一つ、最大3つご記入ください）</v>
      </c>
      <c r="AC428" s="153" t="str">
        <f t="shared" si="158"/>
        <v/>
      </c>
      <c r="AD428" s="153" t="str">
        <f t="shared" si="159"/>
        <v>33</v>
      </c>
      <c r="AE428" s="153">
        <f t="shared" si="160"/>
        <v>0</v>
      </c>
      <c r="AF428" s="237"/>
      <c r="AG428" s="237"/>
      <c r="AH428" s="238"/>
      <c r="AI428" s="238"/>
    </row>
    <row r="429" spans="1:35" ht="18" customHeight="1" x14ac:dyDescent="0.4">
      <c r="A429" s="11" t="b">
        <v>0</v>
      </c>
      <c r="C429" s="114"/>
      <c r="D429" s="115"/>
      <c r="E429" s="270" t="s">
        <v>725</v>
      </c>
      <c r="F429" s="270"/>
      <c r="G429" s="1"/>
      <c r="H429" s="264"/>
      <c r="I429" s="265"/>
      <c r="J429" s="264"/>
      <c r="K429" s="265"/>
      <c r="L429" s="264"/>
      <c r="M429" s="265"/>
      <c r="N429" s="264"/>
      <c r="O429" s="265"/>
      <c r="P429" s="35"/>
      <c r="Q429" s="18"/>
      <c r="U429" s="153" t="b">
        <f t="shared" si="151"/>
        <v>0</v>
      </c>
      <c r="V429" s="153" t="str">
        <f t="shared" si="152"/>
        <v>2. 温室効果ガス排出削減目標【2つ目】</v>
      </c>
      <c r="W429" s="247"/>
      <c r="X429" s="153" t="str">
        <f t="shared" si="153"/>
        <v>マルチ</v>
      </c>
      <c r="Y429" s="153" t="b">
        <f t="shared" si="154"/>
        <v>0</v>
      </c>
      <c r="Z429" s="153">
        <f t="shared" si="155"/>
        <v>2</v>
      </c>
      <c r="AA429" s="153" t="str">
        <f t="shared" si="156"/>
        <v>Q33</v>
      </c>
      <c r="AB429" s="153" t="str">
        <f t="shared" si="157"/>
        <v>貴社・貴団体で策定している温室効果ガス排出削減目標を具体的に教えてください（少なくとも一つ、最大3つご記入ください）</v>
      </c>
      <c r="AC429" s="153" t="str">
        <f t="shared" si="158"/>
        <v>温室効果ガス排出削減目標【2つ目】</v>
      </c>
      <c r="AD429" s="153" t="str">
        <f t="shared" si="159"/>
        <v>33</v>
      </c>
      <c r="AE429" s="153">
        <f t="shared" si="160"/>
        <v>0</v>
      </c>
      <c r="AF429" s="237">
        <f>H429</f>
        <v>0</v>
      </c>
      <c r="AG429" s="237">
        <f>J429</f>
        <v>0</v>
      </c>
      <c r="AH429" s="237">
        <f>L429</f>
        <v>0</v>
      </c>
      <c r="AI429" s="237">
        <f>N429</f>
        <v>0</v>
      </c>
    </row>
    <row r="430" spans="1:35" ht="3" customHeight="1" x14ac:dyDescent="0.4">
      <c r="C430" s="114"/>
      <c r="D430" s="115"/>
      <c r="E430" s="107"/>
      <c r="F430" s="107"/>
      <c r="G430" s="1"/>
      <c r="H430" s="158"/>
      <c r="I430" s="158"/>
      <c r="J430" s="158"/>
      <c r="K430" s="158"/>
      <c r="L430" s="158"/>
      <c r="M430" s="158"/>
      <c r="N430" s="158"/>
      <c r="O430" s="158"/>
      <c r="P430" s="35"/>
      <c r="Q430" s="18"/>
      <c r="U430" s="153" t="str">
        <f t="shared" si="151"/>
        <v/>
      </c>
      <c r="V430" s="153">
        <f t="shared" si="152"/>
        <v>0</v>
      </c>
      <c r="W430" s="247"/>
      <c r="X430" s="153" t="str">
        <f t="shared" si="153"/>
        <v>マルチ</v>
      </c>
      <c r="Y430" s="153" t="b">
        <f t="shared" si="154"/>
        <v>0</v>
      </c>
      <c r="Z430" s="153">
        <f t="shared" si="155"/>
        <v>0</v>
      </c>
      <c r="AA430" s="153" t="str">
        <f t="shared" si="156"/>
        <v>Q33</v>
      </c>
      <c r="AB430" s="153" t="str">
        <f t="shared" si="157"/>
        <v>貴社・貴団体で策定している温室効果ガス排出削減目標を具体的に教えてください（少なくとも一つ、最大3つご記入ください）</v>
      </c>
      <c r="AC430" s="153" t="str">
        <f t="shared" si="158"/>
        <v/>
      </c>
      <c r="AD430" s="153" t="str">
        <f t="shared" si="159"/>
        <v>33</v>
      </c>
      <c r="AE430" s="153">
        <f t="shared" si="160"/>
        <v>0</v>
      </c>
      <c r="AF430" s="237"/>
      <c r="AG430" s="237"/>
      <c r="AH430" s="238"/>
      <c r="AI430" s="238"/>
    </row>
    <row r="431" spans="1:35" ht="18" customHeight="1" x14ac:dyDescent="0.4">
      <c r="A431" s="11" t="b">
        <v>0</v>
      </c>
      <c r="C431" s="114"/>
      <c r="D431" s="115"/>
      <c r="E431" s="270" t="s">
        <v>726</v>
      </c>
      <c r="F431" s="270"/>
      <c r="G431" s="1"/>
      <c r="H431" s="264"/>
      <c r="I431" s="265"/>
      <c r="J431" s="264"/>
      <c r="K431" s="265"/>
      <c r="L431" s="264"/>
      <c r="M431" s="265"/>
      <c r="N431" s="264"/>
      <c r="O431" s="265"/>
      <c r="P431" s="35"/>
      <c r="Q431" s="18"/>
      <c r="U431" s="153" t="b">
        <f t="shared" si="151"/>
        <v>0</v>
      </c>
      <c r="V431" s="153" t="str">
        <f t="shared" si="152"/>
        <v>3. 温室効果ガス排出削減目標【3つ目】</v>
      </c>
      <c r="W431" s="247"/>
      <c r="X431" s="153" t="str">
        <f t="shared" si="153"/>
        <v>マルチ</v>
      </c>
      <c r="Y431" s="153" t="b">
        <f t="shared" si="154"/>
        <v>0</v>
      </c>
      <c r="Z431" s="153">
        <f t="shared" si="155"/>
        <v>3</v>
      </c>
      <c r="AA431" s="153" t="str">
        <f t="shared" si="156"/>
        <v>Q33</v>
      </c>
      <c r="AB431" s="153" t="str">
        <f t="shared" si="157"/>
        <v>貴社・貴団体で策定している温室効果ガス排出削減目標を具体的に教えてください（少なくとも一つ、最大3つご記入ください）</v>
      </c>
      <c r="AC431" s="153" t="str">
        <f t="shared" si="158"/>
        <v>温室効果ガス排出削減目標【3つ目】</v>
      </c>
      <c r="AD431" s="153" t="str">
        <f t="shared" si="159"/>
        <v>33</v>
      </c>
      <c r="AE431" s="153">
        <f t="shared" si="160"/>
        <v>0</v>
      </c>
      <c r="AF431" s="237">
        <f>H431</f>
        <v>0</v>
      </c>
      <c r="AG431" s="237">
        <f>J431</f>
        <v>0</v>
      </c>
      <c r="AH431" s="237">
        <f>L431</f>
        <v>0</v>
      </c>
      <c r="AI431" s="237">
        <f>N431</f>
        <v>0</v>
      </c>
    </row>
    <row r="432" spans="1:35" ht="3" customHeight="1" x14ac:dyDescent="0.4">
      <c r="C432" s="37"/>
      <c r="D432" s="38"/>
      <c r="E432" s="60"/>
      <c r="F432" s="60"/>
      <c r="G432" s="60"/>
      <c r="H432" s="60"/>
      <c r="I432" s="60"/>
      <c r="J432" s="61"/>
      <c r="K432" s="61"/>
      <c r="L432" s="61"/>
      <c r="M432" s="62"/>
      <c r="N432" s="60"/>
      <c r="O432" s="60"/>
      <c r="P432" s="39"/>
      <c r="Q432" s="18"/>
      <c r="U432" s="153" t="str">
        <f t="shared" si="151"/>
        <v/>
      </c>
      <c r="V432" s="153">
        <f t="shared" si="152"/>
        <v>0</v>
      </c>
      <c r="W432" s="247"/>
      <c r="X432" s="153" t="str">
        <f t="shared" si="153"/>
        <v>マルチ</v>
      </c>
      <c r="Y432" s="153" t="b">
        <f t="shared" si="154"/>
        <v>0</v>
      </c>
      <c r="Z432" s="153">
        <f t="shared" si="155"/>
        <v>0</v>
      </c>
      <c r="AA432" s="153" t="str">
        <f t="shared" si="156"/>
        <v>Q33</v>
      </c>
      <c r="AB432" s="153" t="str">
        <f t="shared" si="157"/>
        <v>貴社・貴団体で策定している温室効果ガス排出削減目標を具体的に教えてください（少なくとも一つ、最大3つご記入ください）</v>
      </c>
      <c r="AC432" s="153" t="str">
        <f t="shared" si="158"/>
        <v/>
      </c>
      <c r="AD432" s="153" t="str">
        <f t="shared" si="159"/>
        <v>33</v>
      </c>
      <c r="AE432" s="153">
        <f t="shared" si="160"/>
        <v>0</v>
      </c>
      <c r="AF432" s="220"/>
      <c r="AG432" s="220"/>
    </row>
    <row r="433" spans="1:33" x14ac:dyDescent="0.4">
      <c r="U433" s="153" t="str">
        <f t="shared" si="151"/>
        <v/>
      </c>
      <c r="V433" s="153">
        <f t="shared" si="152"/>
        <v>0</v>
      </c>
      <c r="W433" s="247"/>
      <c r="X433" s="153" t="str">
        <f t="shared" si="153"/>
        <v>マルチ</v>
      </c>
      <c r="Y433" s="153" t="b">
        <f t="shared" si="154"/>
        <v>0</v>
      </c>
      <c r="Z433" s="153">
        <f t="shared" si="155"/>
        <v>0</v>
      </c>
      <c r="AA433" s="153" t="str">
        <f t="shared" si="156"/>
        <v>Q33</v>
      </c>
      <c r="AB433" s="153" t="str">
        <f t="shared" si="157"/>
        <v>貴社・貴団体で策定している温室効果ガス排出削減目標を具体的に教えてください（少なくとも一つ、最大3つご記入ください）</v>
      </c>
      <c r="AC433" s="153" t="str">
        <f t="shared" si="158"/>
        <v/>
      </c>
      <c r="AD433" s="153" t="str">
        <f t="shared" si="159"/>
        <v>33</v>
      </c>
      <c r="AE433" s="153">
        <f t="shared" si="160"/>
        <v>0</v>
      </c>
      <c r="AF433" s="220"/>
      <c r="AG433" s="220"/>
    </row>
    <row r="434" spans="1:33" x14ac:dyDescent="0.4">
      <c r="C434" s="26" t="s">
        <v>137</v>
      </c>
      <c r="D434" s="27"/>
      <c r="E434" s="28" t="s">
        <v>420</v>
      </c>
      <c r="F434" s="28"/>
      <c r="G434" s="28"/>
      <c r="H434" s="28"/>
      <c r="I434" s="28"/>
      <c r="J434" s="28"/>
      <c r="K434" s="28"/>
      <c r="L434" s="28"/>
      <c r="M434" s="28"/>
      <c r="N434" s="81"/>
      <c r="O434" s="28"/>
      <c r="S434" s="220" t="str">
        <f>C434</f>
        <v>Q34</v>
      </c>
      <c r="T434" s="220" t="str">
        <f>S434</f>
        <v>Q34</v>
      </c>
      <c r="U434" s="153" t="str">
        <f t="shared" si="144"/>
        <v/>
      </c>
      <c r="V434" s="153" t="str">
        <f t="shared" si="152"/>
        <v/>
      </c>
      <c r="W434" s="247"/>
      <c r="X434" s="153" t="str">
        <f t="shared" si="153"/>
        <v>マルチ</v>
      </c>
      <c r="Y434" s="153" t="b">
        <f t="shared" si="154"/>
        <v>0</v>
      </c>
      <c r="Z434" s="153" t="str">
        <f t="shared" si="155"/>
        <v/>
      </c>
      <c r="AA434" s="153" t="str">
        <f t="shared" si="156"/>
        <v>Q34</v>
      </c>
      <c r="AB434" s="153" t="str">
        <f t="shared" si="157"/>
        <v>貴社・貴団体は、自らの温室効果ガス排出削減目標の達成、または本制度以外の温室効果ガス排出削減目標の報告のために、</v>
      </c>
      <c r="AC434" s="153" t="str">
        <f t="shared" si="158"/>
        <v/>
      </c>
      <c r="AD434" s="153" t="str">
        <f t="shared" si="159"/>
        <v>34</v>
      </c>
      <c r="AE434" s="153">
        <f t="shared" si="160"/>
        <v>0</v>
      </c>
      <c r="AF434" s="220"/>
      <c r="AG434" s="220"/>
    </row>
    <row r="435" spans="1:33" x14ac:dyDescent="0.4">
      <c r="E435" s="28" t="s">
        <v>760</v>
      </c>
      <c r="F435" s="28"/>
      <c r="G435" s="28"/>
      <c r="H435" s="28"/>
      <c r="I435" s="28"/>
      <c r="J435" s="28"/>
      <c r="K435" s="28"/>
      <c r="L435" s="28"/>
      <c r="M435" s="28"/>
      <c r="N435" s="81"/>
      <c r="O435" s="28"/>
      <c r="U435" s="153" t="str">
        <f t="shared" si="144"/>
        <v/>
      </c>
      <c r="V435" s="153" t="str">
        <f t="shared" si="152"/>
        <v>クレジット等を活用した経験や今後活用する予定はありますか（当てはまるものすべて選択してください。）</v>
      </c>
      <c r="W435" s="247"/>
      <c r="X435" s="153" t="str">
        <f t="shared" si="153"/>
        <v>マルチ</v>
      </c>
      <c r="Y435" s="153" t="b">
        <f t="shared" si="154"/>
        <v>0</v>
      </c>
      <c r="Z435" s="153" t="str">
        <f t="shared" si="155"/>
        <v/>
      </c>
      <c r="AA435" s="153" t="str">
        <f t="shared" si="156"/>
        <v>Q34</v>
      </c>
      <c r="AB435" s="153" t="str">
        <f t="shared" si="157"/>
        <v>貴社・貴団体は、自らの温室効果ガス排出削減目標の達成、または本制度以外の温室効果ガス排出削減目標の報告のために、</v>
      </c>
      <c r="AC435" s="153" t="str">
        <f t="shared" si="158"/>
        <v>ット等を活用した経験や今後活用する予定はありますか（当てはまるものすべて選択してください。）</v>
      </c>
      <c r="AD435" s="153" t="str">
        <f t="shared" si="159"/>
        <v>34</v>
      </c>
      <c r="AE435" s="153">
        <f t="shared" si="160"/>
        <v>0</v>
      </c>
      <c r="AF435" s="220"/>
      <c r="AG435" s="220"/>
    </row>
    <row r="436" spans="1:33" ht="5.0999999999999996" customHeight="1" x14ac:dyDescent="0.4">
      <c r="U436" s="153" t="str">
        <f t="shared" si="144"/>
        <v/>
      </c>
      <c r="V436" s="153">
        <f t="shared" si="152"/>
        <v>0</v>
      </c>
      <c r="W436" s="247"/>
      <c r="X436" s="153" t="str">
        <f t="shared" si="153"/>
        <v>マルチ</v>
      </c>
      <c r="Y436" s="153" t="b">
        <f t="shared" si="154"/>
        <v>0</v>
      </c>
      <c r="Z436" s="153">
        <f t="shared" si="155"/>
        <v>0</v>
      </c>
      <c r="AA436" s="153" t="str">
        <f t="shared" si="156"/>
        <v>Q34</v>
      </c>
      <c r="AB436" s="153" t="str">
        <f t="shared" si="157"/>
        <v>貴社・貴団体は、自らの温室効果ガス排出削減目標の達成、または本制度以外の温室効果ガス排出削減目標の報告のために、</v>
      </c>
      <c r="AC436" s="153" t="str">
        <f t="shared" si="158"/>
        <v/>
      </c>
      <c r="AD436" s="153" t="str">
        <f t="shared" si="159"/>
        <v>34</v>
      </c>
      <c r="AE436" s="153">
        <f t="shared" si="160"/>
        <v>0</v>
      </c>
      <c r="AF436" s="220"/>
      <c r="AG436" s="220"/>
    </row>
    <row r="437" spans="1:33" ht="4.5" customHeight="1" x14ac:dyDescent="0.4">
      <c r="C437" s="29"/>
      <c r="D437" s="30"/>
      <c r="E437" s="30"/>
      <c r="F437" s="30"/>
      <c r="G437" s="30"/>
      <c r="H437" s="30"/>
      <c r="I437" s="30"/>
      <c r="J437" s="30"/>
      <c r="K437" s="30"/>
      <c r="L437" s="30"/>
      <c r="M437" s="30"/>
      <c r="N437" s="31"/>
      <c r="O437" s="30"/>
      <c r="P437" s="32"/>
      <c r="Q437" s="18"/>
      <c r="U437" s="153" t="str">
        <f t="shared" si="144"/>
        <v/>
      </c>
      <c r="V437" s="153">
        <f t="shared" si="152"/>
        <v>0</v>
      </c>
      <c r="W437" s="247"/>
      <c r="X437" s="153" t="str">
        <f t="shared" si="153"/>
        <v>マルチ</v>
      </c>
      <c r="Y437" s="153" t="b">
        <f t="shared" si="154"/>
        <v>0</v>
      </c>
      <c r="Z437" s="153">
        <f t="shared" si="155"/>
        <v>0</v>
      </c>
      <c r="AA437" s="153" t="str">
        <f t="shared" si="156"/>
        <v>Q34</v>
      </c>
      <c r="AB437" s="153" t="str">
        <f t="shared" si="157"/>
        <v>貴社・貴団体は、自らの温室効果ガス排出削減目標の達成、または本制度以外の温室効果ガス排出削減目標の報告のために、</v>
      </c>
      <c r="AC437" s="153" t="str">
        <f t="shared" si="158"/>
        <v/>
      </c>
      <c r="AD437" s="153" t="str">
        <f t="shared" si="159"/>
        <v>34</v>
      </c>
      <c r="AE437" s="153">
        <f t="shared" si="160"/>
        <v>0</v>
      </c>
      <c r="AF437" s="220"/>
      <c r="AG437" s="220"/>
    </row>
    <row r="438" spans="1:33" ht="18" customHeight="1" x14ac:dyDescent="0.4">
      <c r="A438" s="11" t="b">
        <v>0</v>
      </c>
      <c r="C438" s="45"/>
      <c r="E438" s="261" t="s">
        <v>696</v>
      </c>
      <c r="F438" s="261"/>
      <c r="G438" s="261"/>
      <c r="H438" s="261"/>
      <c r="I438" s="261"/>
      <c r="J438" s="261"/>
      <c r="K438" s="261"/>
      <c r="L438" s="261"/>
      <c r="M438" s="261"/>
      <c r="N438" s="261"/>
      <c r="O438" s="261"/>
      <c r="P438" s="35"/>
      <c r="Q438" s="18"/>
      <c r="U438" s="153" t="b">
        <f t="shared" si="144"/>
        <v>0</v>
      </c>
      <c r="V438" s="153" t="str">
        <f t="shared" si="152"/>
        <v>1. Ｊクレジット（再エネ、省エネ、森林）</v>
      </c>
      <c r="W438" s="247"/>
      <c r="X438" s="153" t="str">
        <f t="shared" si="153"/>
        <v>マルチ</v>
      </c>
      <c r="Y438" s="153" t="b">
        <f t="shared" si="154"/>
        <v>0</v>
      </c>
      <c r="Z438" s="153">
        <f t="shared" si="155"/>
        <v>1</v>
      </c>
      <c r="AA438" s="153" t="str">
        <f t="shared" si="156"/>
        <v>Q34</v>
      </c>
      <c r="AB438" s="153" t="str">
        <f t="shared" si="157"/>
        <v>貴社・貴団体は、自らの温室効果ガス排出削減目標の達成、または本制度以外の温室効果ガス排出削減目標の報告のために、</v>
      </c>
      <c r="AC438" s="153" t="str">
        <f t="shared" si="158"/>
        <v>Ｊクレジット（再エネ、省エネ、森林）</v>
      </c>
      <c r="AD438" s="153" t="str">
        <f t="shared" si="159"/>
        <v>34</v>
      </c>
      <c r="AE438" s="153">
        <f t="shared" si="160"/>
        <v>0</v>
      </c>
      <c r="AF438" s="220"/>
      <c r="AG438" s="220"/>
    </row>
    <row r="439" spans="1:33" ht="18" customHeight="1" x14ac:dyDescent="0.4">
      <c r="A439" s="11" t="b">
        <v>0</v>
      </c>
      <c r="C439" s="45"/>
      <c r="E439" s="261" t="s">
        <v>697</v>
      </c>
      <c r="F439" s="261"/>
      <c r="G439" s="261"/>
      <c r="H439" s="261"/>
      <c r="I439" s="261"/>
      <c r="J439" s="261"/>
      <c r="K439" s="261"/>
      <c r="L439" s="261"/>
      <c r="M439" s="261"/>
      <c r="N439" s="261"/>
      <c r="O439" s="261"/>
      <c r="P439" s="35"/>
      <c r="U439" s="153" t="b">
        <f>IF(A439="","",A439)</f>
        <v>0</v>
      </c>
      <c r="V439" s="153" t="str">
        <f t="shared" si="152"/>
        <v>2. JCM</v>
      </c>
      <c r="W439" s="247"/>
      <c r="X439" s="153" t="str">
        <f t="shared" si="153"/>
        <v>マルチ</v>
      </c>
      <c r="Y439" s="153" t="b">
        <f t="shared" si="154"/>
        <v>0</v>
      </c>
      <c r="Z439" s="153">
        <f t="shared" si="155"/>
        <v>2</v>
      </c>
      <c r="AA439" s="153" t="str">
        <f t="shared" si="156"/>
        <v>Q34</v>
      </c>
      <c r="AB439" s="153" t="str">
        <f t="shared" si="157"/>
        <v>貴社・貴団体は、自らの温室効果ガス排出削減目標の達成、または本制度以外の温室効果ガス排出削減目標の報告のために、</v>
      </c>
      <c r="AC439" s="153" t="str">
        <f t="shared" si="158"/>
        <v>JCM</v>
      </c>
      <c r="AD439" s="153" t="str">
        <f t="shared" si="159"/>
        <v>34</v>
      </c>
      <c r="AE439" s="153">
        <f t="shared" si="160"/>
        <v>0</v>
      </c>
      <c r="AF439" s="220"/>
      <c r="AG439" s="220"/>
    </row>
    <row r="440" spans="1:33" ht="18" customHeight="1" x14ac:dyDescent="0.4">
      <c r="A440" s="11" t="b">
        <v>0</v>
      </c>
      <c r="C440" s="45"/>
      <c r="E440" s="261" t="s">
        <v>698</v>
      </c>
      <c r="F440" s="261"/>
      <c r="G440" s="261"/>
      <c r="H440" s="261"/>
      <c r="I440" s="261"/>
      <c r="J440" s="261"/>
      <c r="K440" s="261"/>
      <c r="L440" s="261"/>
      <c r="M440" s="261"/>
      <c r="N440" s="261"/>
      <c r="O440" s="261"/>
      <c r="P440" s="35"/>
      <c r="U440" s="153" t="b">
        <f>IF(A440="","",A440)</f>
        <v>0</v>
      </c>
      <c r="V440" s="153" t="str">
        <f t="shared" si="152"/>
        <v>3. 非化石証書（FIT非化石証書、非FIT非化石証書（再エネ指定あり・なし））</v>
      </c>
      <c r="W440" s="247"/>
      <c r="X440" s="153" t="str">
        <f t="shared" si="153"/>
        <v>マルチ</v>
      </c>
      <c r="Y440" s="153" t="b">
        <f t="shared" si="154"/>
        <v>0</v>
      </c>
      <c r="Z440" s="153">
        <f t="shared" si="155"/>
        <v>3</v>
      </c>
      <c r="AA440" s="153" t="str">
        <f t="shared" si="156"/>
        <v>Q34</v>
      </c>
      <c r="AB440" s="153" t="str">
        <f t="shared" si="157"/>
        <v>貴社・貴団体は、自らの温室効果ガス排出削減目標の達成、または本制度以外の温室効果ガス排出削減目標の報告のために、</v>
      </c>
      <c r="AC440" s="153" t="str">
        <f t="shared" si="158"/>
        <v>非化石証書（FIT非化石証書、非FIT非化石証書（再エネ指定あり・なし））</v>
      </c>
      <c r="AD440" s="153" t="str">
        <f t="shared" si="159"/>
        <v>34</v>
      </c>
      <c r="AE440" s="153">
        <f t="shared" si="160"/>
        <v>0</v>
      </c>
      <c r="AF440" s="220"/>
      <c r="AG440" s="220"/>
    </row>
    <row r="441" spans="1:33" ht="18" customHeight="1" x14ac:dyDescent="0.4">
      <c r="A441" s="11" t="b">
        <v>0</v>
      </c>
      <c r="C441" s="45"/>
      <c r="E441" s="261" t="s">
        <v>699</v>
      </c>
      <c r="F441" s="261"/>
      <c r="G441" s="261"/>
      <c r="H441" s="261"/>
      <c r="I441" s="261"/>
      <c r="J441" s="261"/>
      <c r="K441" s="261"/>
      <c r="L441" s="261"/>
      <c r="M441" s="261"/>
      <c r="N441" s="261"/>
      <c r="O441" s="261"/>
      <c r="P441" s="35"/>
      <c r="U441" s="153" t="b">
        <f>IF(A441="","",A441)</f>
        <v>0</v>
      </c>
      <c r="V441" s="153" t="str">
        <f t="shared" si="152"/>
        <v>4. グリーン電力証書／グリーン熱証書</v>
      </c>
      <c r="W441" s="247"/>
      <c r="X441" s="153" t="str">
        <f t="shared" si="153"/>
        <v>マルチ</v>
      </c>
      <c r="Y441" s="153" t="b">
        <f t="shared" si="154"/>
        <v>0</v>
      </c>
      <c r="Z441" s="153">
        <f t="shared" si="155"/>
        <v>4</v>
      </c>
      <c r="AA441" s="153" t="str">
        <f t="shared" si="156"/>
        <v>Q34</v>
      </c>
      <c r="AB441" s="153" t="str">
        <f t="shared" si="157"/>
        <v>貴社・貴団体は、自らの温室効果ガス排出削減目標の達成、または本制度以外の温室効果ガス排出削減目標の報告のために、</v>
      </c>
      <c r="AC441" s="153" t="str">
        <f t="shared" si="158"/>
        <v>グリーン電力証書／グリーン熱証書</v>
      </c>
      <c r="AD441" s="153" t="str">
        <f t="shared" si="159"/>
        <v>34</v>
      </c>
      <c r="AE441" s="153">
        <f t="shared" si="160"/>
        <v>0</v>
      </c>
      <c r="AF441" s="220"/>
      <c r="AG441" s="220"/>
    </row>
    <row r="442" spans="1:33" ht="18" customHeight="1" x14ac:dyDescent="0.4">
      <c r="A442" s="11" t="b">
        <v>0</v>
      </c>
      <c r="C442" s="45"/>
      <c r="E442" s="261" t="s">
        <v>700</v>
      </c>
      <c r="F442" s="261"/>
      <c r="G442" s="261"/>
      <c r="H442" s="261"/>
      <c r="I442" s="261"/>
      <c r="J442" s="261"/>
      <c r="K442" s="261"/>
      <c r="L442" s="261"/>
      <c r="M442" s="261"/>
      <c r="N442" s="261"/>
      <c r="O442" s="261"/>
      <c r="P442" s="35"/>
      <c r="U442" s="153" t="b">
        <f>IF(A442="","",A442)</f>
        <v>0</v>
      </c>
      <c r="V442" s="153" t="str">
        <f t="shared" si="152"/>
        <v>5. 民間セクターが運営するオフセットクレジット（VCS、Gold Standard等）</v>
      </c>
      <c r="W442" s="247"/>
      <c r="X442" s="153" t="str">
        <f t="shared" si="153"/>
        <v>マルチ</v>
      </c>
      <c r="Y442" s="153" t="b">
        <f t="shared" si="154"/>
        <v>0</v>
      </c>
      <c r="Z442" s="153">
        <f t="shared" si="155"/>
        <v>5</v>
      </c>
      <c r="AA442" s="153" t="str">
        <f t="shared" si="156"/>
        <v>Q34</v>
      </c>
      <c r="AB442" s="153" t="str">
        <f t="shared" si="157"/>
        <v>貴社・貴団体は、自らの温室効果ガス排出削減目標の達成、または本制度以外の温室効果ガス排出削減目標の報告のために、</v>
      </c>
      <c r="AC442" s="153" t="str">
        <f t="shared" si="158"/>
        <v>民間セクターが運営するオフセットクレジット（VCS、Gold Standard等）</v>
      </c>
      <c r="AD442" s="153" t="str">
        <f t="shared" si="159"/>
        <v>34</v>
      </c>
      <c r="AE442" s="153">
        <f t="shared" si="160"/>
        <v>0</v>
      </c>
      <c r="AF442" s="220"/>
      <c r="AG442" s="220"/>
    </row>
    <row r="443" spans="1:33" ht="39.950000000000003" customHeight="1" x14ac:dyDescent="0.4">
      <c r="A443" s="11" t="b">
        <v>0</v>
      </c>
      <c r="C443" s="45"/>
      <c r="E443" s="46" t="s">
        <v>101</v>
      </c>
      <c r="F443" s="275"/>
      <c r="G443" s="276"/>
      <c r="H443" s="276"/>
      <c r="I443" s="276"/>
      <c r="J443" s="276"/>
      <c r="K443" s="276"/>
      <c r="L443" s="276"/>
      <c r="M443" s="276"/>
      <c r="N443" s="276"/>
      <c r="O443" s="277"/>
      <c r="P443" s="35"/>
      <c r="Q443" s="18"/>
      <c r="U443" s="153" t="b">
        <f t="shared" si="144"/>
        <v>0</v>
      </c>
      <c r="V443" s="153" t="str">
        <f t="shared" si="145"/>
        <v>6. その他</v>
      </c>
      <c r="W443" s="247"/>
      <c r="X443" s="153" t="str">
        <f t="shared" si="146"/>
        <v>マルチ</v>
      </c>
      <c r="Y443" s="153" t="b">
        <f t="shared" si="141"/>
        <v>0</v>
      </c>
      <c r="Z443" s="153">
        <f t="shared" si="142"/>
        <v>6</v>
      </c>
      <c r="AA443" s="153" t="str">
        <f t="shared" si="143"/>
        <v>Q34</v>
      </c>
      <c r="AB443" s="153" t="str">
        <f t="shared" si="150"/>
        <v>貴社・貴団体は、自らの温室効果ガス排出削減目標の達成、または本制度以外の温室効果ガス排出削減目標の報告のために、</v>
      </c>
      <c r="AC443" s="153" t="str">
        <f t="shared" si="147"/>
        <v>その他</v>
      </c>
      <c r="AD443" s="153" t="str">
        <f t="shared" si="148"/>
        <v>34</v>
      </c>
      <c r="AE443" s="153">
        <f t="shared" si="149"/>
        <v>0</v>
      </c>
      <c r="AF443" s="222">
        <f>F443</f>
        <v>0</v>
      </c>
      <c r="AG443" s="220"/>
    </row>
    <row r="444" spans="1:33" ht="5.0999999999999996" customHeight="1" x14ac:dyDescent="0.4">
      <c r="C444" s="45"/>
      <c r="E444" s="46"/>
      <c r="F444" s="245"/>
      <c r="G444" s="245"/>
      <c r="H444" s="245"/>
      <c r="I444" s="245"/>
      <c r="J444" s="245"/>
      <c r="K444" s="245"/>
      <c r="L444" s="245"/>
      <c r="M444" s="245"/>
      <c r="N444" s="245"/>
      <c r="O444" s="245"/>
      <c r="P444" s="35"/>
      <c r="Q444" s="18"/>
      <c r="U444" s="153" t="str">
        <f t="shared" ref="U444:U445" si="161">IF(A444="","",A444)</f>
        <v/>
      </c>
      <c r="V444" s="153">
        <f t="shared" ref="V444:V445" si="162">IF(S444="",E444,"")</f>
        <v>0</v>
      </c>
      <c r="W444" s="247"/>
      <c r="X444" s="153" t="str">
        <f t="shared" ref="X444:X445" si="163">IF(IF(U444="","",IF(OR(U444=TRUE,U444=FALSE),"マルチ","シングル"))="",X443,IF(U444="","",IF(OR(U444=TRUE,U444=FALSE),"マルチ","シングル")))</f>
        <v>マルチ</v>
      </c>
      <c r="Y444" s="153" t="b">
        <f t="shared" ref="Y444:Y445" si="164">IF(U444="",Y443,U444)</f>
        <v>0</v>
      </c>
      <c r="Z444" s="153">
        <f t="shared" ref="Z444:Z445" si="165">IFERROR(LEFT(V444,1)*1,"")</f>
        <v>0</v>
      </c>
      <c r="AA444" s="153" t="str">
        <f t="shared" ref="AA444:AA445" si="166">IF(T444="",AA443,T444)</f>
        <v>Q34</v>
      </c>
      <c r="AB444" s="153" t="str">
        <f t="shared" ref="AB444:AB445" si="167">IF(S444&lt;&gt;"",E444,AB443)</f>
        <v>貴社・貴団体は、自らの温室効果ガス排出削減目標の達成、または本制度以外の温室効果ガス排出削減目標の報告のために、</v>
      </c>
      <c r="AC444" s="153" t="str">
        <f t="shared" ref="AC444:AC445" si="168">IF(OR(V444=0,V444=""),"",RIGHT(V444,LEN(V444)-3))</f>
        <v/>
      </c>
      <c r="AD444" s="153" t="str">
        <f t="shared" ref="AD444:AD445" si="169">RIGHT(AA444,(LEN(AA444)-FIND("Q",AA444,1)))</f>
        <v>34</v>
      </c>
      <c r="AE444" s="153">
        <f t="shared" ref="AE444:AE445" si="170">IF(Y444=TRUE,1,IF(AND(X444="シングル",Y444=Z444),1,0))</f>
        <v>0</v>
      </c>
      <c r="AF444" s="222"/>
      <c r="AG444" s="220"/>
    </row>
    <row r="445" spans="1:33" ht="18" customHeight="1" x14ac:dyDescent="0.4">
      <c r="A445" s="11" t="b">
        <v>0</v>
      </c>
      <c r="C445" s="45"/>
      <c r="E445" s="261" t="s">
        <v>737</v>
      </c>
      <c r="F445" s="261"/>
      <c r="G445" s="261"/>
      <c r="H445" s="261"/>
      <c r="I445" s="261"/>
      <c r="J445" s="261"/>
      <c r="K445" s="261"/>
      <c r="L445" s="261"/>
      <c r="M445" s="261"/>
      <c r="N445" s="261"/>
      <c r="O445" s="261"/>
      <c r="P445" s="35"/>
      <c r="Q445" s="18"/>
      <c r="U445" s="153" t="b">
        <f t="shared" si="161"/>
        <v>0</v>
      </c>
      <c r="V445" s="153" t="str">
        <f t="shared" si="162"/>
        <v>7. クレジット等を活用する予定はない</v>
      </c>
      <c r="W445" s="247"/>
      <c r="X445" s="153" t="str">
        <f t="shared" si="163"/>
        <v>マルチ</v>
      </c>
      <c r="Y445" s="153" t="b">
        <f t="shared" si="164"/>
        <v>0</v>
      </c>
      <c r="Z445" s="153">
        <f t="shared" si="165"/>
        <v>7</v>
      </c>
      <c r="AA445" s="153" t="str">
        <f t="shared" si="166"/>
        <v>Q34</v>
      </c>
      <c r="AB445" s="153" t="str">
        <f t="shared" si="167"/>
        <v>貴社・貴団体は、自らの温室効果ガス排出削減目標の達成、または本制度以外の温室効果ガス排出削減目標の報告のために、</v>
      </c>
      <c r="AC445" s="153" t="str">
        <f t="shared" si="168"/>
        <v>クレジット等を活用する予定はない</v>
      </c>
      <c r="AD445" s="153" t="str">
        <f t="shared" si="169"/>
        <v>34</v>
      </c>
      <c r="AE445" s="153">
        <f t="shared" si="170"/>
        <v>0</v>
      </c>
      <c r="AF445" s="222"/>
      <c r="AG445" s="220"/>
    </row>
    <row r="446" spans="1:33" ht="5.0999999999999996" customHeight="1" x14ac:dyDescent="0.4">
      <c r="C446" s="37"/>
      <c r="D446" s="38"/>
      <c r="E446" s="38"/>
      <c r="F446" s="38"/>
      <c r="G446" s="38"/>
      <c r="H446" s="38"/>
      <c r="I446" s="38"/>
      <c r="J446" s="38"/>
      <c r="K446" s="38"/>
      <c r="L446" s="38"/>
      <c r="M446" s="38"/>
      <c r="N446" s="80"/>
      <c r="O446" s="38"/>
      <c r="P446" s="39"/>
      <c r="Q446" s="18"/>
      <c r="U446" s="153" t="str">
        <f t="shared" si="144"/>
        <v/>
      </c>
      <c r="V446" s="153">
        <f t="shared" si="145"/>
        <v>0</v>
      </c>
      <c r="W446" s="247"/>
      <c r="X446" s="153" t="str">
        <f>IF(IF(U446="","",IF(OR(U446=TRUE,U446=FALSE),"マルチ","シングル"))="",X443,IF(U446="","",IF(OR(U446=TRUE,U446=FALSE),"マルチ","シングル")))</f>
        <v>マルチ</v>
      </c>
      <c r="Y446" s="153" t="b">
        <f>IF(U446="",Y443,U446)</f>
        <v>0</v>
      </c>
      <c r="Z446" s="153">
        <f t="shared" si="142"/>
        <v>0</v>
      </c>
      <c r="AA446" s="153" t="str">
        <f>IF(T446="",AA443,T446)</f>
        <v>Q34</v>
      </c>
      <c r="AB446" s="153" t="str">
        <f>IF(S446&lt;&gt;"",E446,AB443)</f>
        <v>貴社・貴団体は、自らの温室効果ガス排出削減目標の達成、または本制度以外の温室効果ガス排出削減目標の報告のために、</v>
      </c>
      <c r="AC446" s="153" t="str">
        <f t="shared" si="147"/>
        <v/>
      </c>
      <c r="AD446" s="153" t="str">
        <f t="shared" si="148"/>
        <v>34</v>
      </c>
      <c r="AE446" s="153">
        <f t="shared" si="149"/>
        <v>0</v>
      </c>
      <c r="AF446" s="220"/>
      <c r="AG446" s="220"/>
    </row>
    <row r="447" spans="1:33" x14ac:dyDescent="0.4">
      <c r="U447" s="153" t="str">
        <f t="shared" si="144"/>
        <v/>
      </c>
      <c r="V447" s="153">
        <f t="shared" si="145"/>
        <v>0</v>
      </c>
      <c r="W447" s="247"/>
      <c r="X447" s="153" t="str">
        <f t="shared" si="146"/>
        <v>マルチ</v>
      </c>
      <c r="Y447" s="153" t="b">
        <f t="shared" si="141"/>
        <v>0</v>
      </c>
      <c r="Z447" s="153">
        <f t="shared" si="142"/>
        <v>0</v>
      </c>
      <c r="AA447" s="153" t="str">
        <f t="shared" si="143"/>
        <v>Q34</v>
      </c>
      <c r="AB447" s="153" t="str">
        <f t="shared" si="150"/>
        <v>貴社・貴団体は、自らの温室効果ガス排出削減目標の達成、または本制度以外の温室効果ガス排出削減目標の報告のために、</v>
      </c>
      <c r="AC447" s="153" t="str">
        <f t="shared" si="147"/>
        <v/>
      </c>
      <c r="AD447" s="153" t="str">
        <f t="shared" si="148"/>
        <v>34</v>
      </c>
      <c r="AE447" s="153">
        <f t="shared" si="149"/>
        <v>0</v>
      </c>
      <c r="AF447" s="220"/>
      <c r="AG447" s="220"/>
    </row>
    <row r="448" spans="1:33" x14ac:dyDescent="0.4">
      <c r="C448" s="44" t="s">
        <v>721</v>
      </c>
      <c r="D448" s="44"/>
      <c r="U448" s="153" t="str">
        <f t="shared" si="144"/>
        <v/>
      </c>
      <c r="V448" s="153">
        <f t="shared" si="145"/>
        <v>0</v>
      </c>
      <c r="W448" s="247"/>
      <c r="X448" s="153" t="str">
        <f t="shared" si="146"/>
        <v>マルチ</v>
      </c>
      <c r="Y448" s="153" t="b">
        <f t="shared" ref="Y448:Y512" si="171">IF(U448="",Y447,U448)</f>
        <v>0</v>
      </c>
      <c r="Z448" s="153">
        <f t="shared" ref="Z448:Z512" si="172">IFERROR(LEFT(V448,1)*1,"")</f>
        <v>0</v>
      </c>
      <c r="AA448" s="153" t="str">
        <f t="shared" ref="AA448:AA512" si="173">IF(T448="",AA447,T448)</f>
        <v>Q34</v>
      </c>
      <c r="AB448" s="153" t="str">
        <f t="shared" si="150"/>
        <v>貴社・貴団体は、自らの温室効果ガス排出削減目標の達成、または本制度以外の温室効果ガス排出削減目標の報告のために、</v>
      </c>
      <c r="AC448" s="153" t="str">
        <f t="shared" si="147"/>
        <v/>
      </c>
      <c r="AD448" s="153" t="str">
        <f t="shared" si="148"/>
        <v>34</v>
      </c>
      <c r="AE448" s="153">
        <f t="shared" si="149"/>
        <v>0</v>
      </c>
      <c r="AF448" s="220"/>
      <c r="AG448" s="220"/>
    </row>
    <row r="449" spans="1:36" x14ac:dyDescent="0.4">
      <c r="C449" s="26" t="s">
        <v>138</v>
      </c>
      <c r="D449" s="27"/>
      <c r="E449" s="28" t="s">
        <v>179</v>
      </c>
      <c r="F449" s="28"/>
      <c r="G449" s="28"/>
      <c r="H449" s="28"/>
      <c r="I449" s="28"/>
      <c r="J449" s="28"/>
      <c r="K449" s="28"/>
      <c r="L449" s="28"/>
      <c r="M449" s="28"/>
      <c r="N449" s="81"/>
      <c r="O449" s="28"/>
      <c r="S449" s="220" t="str">
        <f>C449</f>
        <v>Q35</v>
      </c>
      <c r="T449" s="220" t="str">
        <f>S449</f>
        <v>Q35</v>
      </c>
      <c r="U449" s="153" t="str">
        <f t="shared" si="144"/>
        <v/>
      </c>
      <c r="V449" s="153" t="str">
        <f t="shared" si="145"/>
        <v/>
      </c>
      <c r="W449" s="247"/>
      <c r="X449" s="153" t="str">
        <f t="shared" si="146"/>
        <v>マルチ</v>
      </c>
      <c r="Y449" s="153" t="b">
        <f t="shared" si="171"/>
        <v>0</v>
      </c>
      <c r="Z449" s="153" t="str">
        <f t="shared" si="172"/>
        <v/>
      </c>
      <c r="AA449" s="153" t="str">
        <f t="shared" si="173"/>
        <v>Q35</v>
      </c>
      <c r="AB449" s="153" t="str">
        <f t="shared" si="150"/>
        <v>Ｊクレジットの購入方法（予定を含む）について教えてください（一つ選択してください。）</v>
      </c>
      <c r="AC449" s="153" t="str">
        <f t="shared" si="147"/>
        <v/>
      </c>
      <c r="AD449" s="153" t="str">
        <f t="shared" si="148"/>
        <v>35</v>
      </c>
      <c r="AE449" s="153">
        <f t="shared" si="149"/>
        <v>0</v>
      </c>
      <c r="AF449" s="220"/>
      <c r="AG449" s="220"/>
    </row>
    <row r="450" spans="1:36" ht="5.0999999999999996" customHeight="1" x14ac:dyDescent="0.4">
      <c r="U450" s="153" t="str">
        <f t="shared" si="144"/>
        <v/>
      </c>
      <c r="V450" s="153">
        <f t="shared" si="145"/>
        <v>0</v>
      </c>
      <c r="W450" s="247"/>
      <c r="X450" s="153" t="str">
        <f t="shared" si="146"/>
        <v>マルチ</v>
      </c>
      <c r="Y450" s="153" t="b">
        <f t="shared" si="171"/>
        <v>0</v>
      </c>
      <c r="Z450" s="153">
        <f t="shared" si="172"/>
        <v>0</v>
      </c>
      <c r="AA450" s="153" t="str">
        <f t="shared" si="173"/>
        <v>Q35</v>
      </c>
      <c r="AB450" s="153" t="str">
        <f t="shared" si="150"/>
        <v>Ｊクレジットの購入方法（予定を含む）について教えてください（一つ選択してください。）</v>
      </c>
      <c r="AC450" s="153" t="str">
        <f t="shared" si="147"/>
        <v/>
      </c>
      <c r="AD450" s="153" t="str">
        <f t="shared" si="148"/>
        <v>35</v>
      </c>
      <c r="AE450" s="153">
        <f t="shared" si="149"/>
        <v>0</v>
      </c>
      <c r="AF450" s="220"/>
      <c r="AG450" s="220"/>
    </row>
    <row r="451" spans="1:36" ht="6.95" customHeight="1" x14ac:dyDescent="0.4">
      <c r="C451" s="29"/>
      <c r="D451" s="30"/>
      <c r="E451" s="30"/>
      <c r="F451" s="30"/>
      <c r="G451" s="30"/>
      <c r="H451" s="30"/>
      <c r="I451" s="30"/>
      <c r="J451" s="30"/>
      <c r="K451" s="30"/>
      <c r="L451" s="30"/>
      <c r="M451" s="30"/>
      <c r="N451" s="31"/>
      <c r="O451" s="30"/>
      <c r="P451" s="32"/>
      <c r="Q451" s="18"/>
      <c r="U451" s="153" t="str">
        <f t="shared" si="144"/>
        <v/>
      </c>
      <c r="V451" s="153">
        <f t="shared" si="145"/>
        <v>0</v>
      </c>
      <c r="W451" s="247"/>
      <c r="X451" s="153" t="str">
        <f t="shared" si="146"/>
        <v>マルチ</v>
      </c>
      <c r="Y451" s="153" t="b">
        <f t="shared" si="171"/>
        <v>0</v>
      </c>
      <c r="Z451" s="153">
        <f t="shared" si="172"/>
        <v>0</v>
      </c>
      <c r="AA451" s="153" t="str">
        <f t="shared" si="173"/>
        <v>Q35</v>
      </c>
      <c r="AB451" s="153" t="str">
        <f t="shared" si="150"/>
        <v>Ｊクレジットの購入方法（予定を含む）について教えてください（一つ選択してください。）</v>
      </c>
      <c r="AC451" s="153" t="str">
        <f t="shared" si="147"/>
        <v/>
      </c>
      <c r="AD451" s="153" t="str">
        <f t="shared" si="148"/>
        <v>35</v>
      </c>
      <c r="AE451" s="153">
        <f t="shared" si="149"/>
        <v>0</v>
      </c>
      <c r="AF451" s="220"/>
      <c r="AG451" s="220"/>
    </row>
    <row r="452" spans="1:36" s="6" customFormat="1" ht="18" customHeight="1" x14ac:dyDescent="0.4">
      <c r="A452" s="14">
        <v>0</v>
      </c>
      <c r="B452" s="65"/>
      <c r="C452" s="74"/>
      <c r="D452" s="75"/>
      <c r="E452" s="281" t="s">
        <v>131</v>
      </c>
      <c r="F452" s="281"/>
      <c r="G452" s="281"/>
      <c r="H452" s="281"/>
      <c r="I452" s="281"/>
      <c r="J452" s="281"/>
      <c r="K452" s="281"/>
      <c r="L452" s="281"/>
      <c r="M452" s="281"/>
      <c r="N452" s="281"/>
      <c r="O452" s="281"/>
      <c r="P452" s="76"/>
      <c r="Q452" s="65"/>
      <c r="R452" s="69"/>
      <c r="S452" s="244"/>
      <c r="T452" s="244"/>
      <c r="U452" s="153">
        <f t="shared" si="144"/>
        <v>0</v>
      </c>
      <c r="V452" s="153" t="str">
        <f t="shared" si="145"/>
        <v>1. 自ら入札に参加して購入</v>
      </c>
      <c r="W452" s="247"/>
      <c r="X452" s="153" t="str">
        <f t="shared" si="146"/>
        <v>シングル</v>
      </c>
      <c r="Y452" s="153">
        <f t="shared" si="171"/>
        <v>0</v>
      </c>
      <c r="Z452" s="153">
        <f t="shared" si="172"/>
        <v>1</v>
      </c>
      <c r="AA452" s="153" t="str">
        <f t="shared" si="173"/>
        <v>Q35</v>
      </c>
      <c r="AB452" s="153" t="str">
        <f t="shared" si="150"/>
        <v>Ｊクレジットの購入方法（予定を含む）について教えてください（一つ選択してください。）</v>
      </c>
      <c r="AC452" s="153" t="str">
        <f t="shared" si="147"/>
        <v>自ら入札に参加して購入</v>
      </c>
      <c r="AD452" s="153" t="str">
        <f t="shared" si="148"/>
        <v>35</v>
      </c>
      <c r="AE452" s="153">
        <f t="shared" si="149"/>
        <v>0</v>
      </c>
      <c r="AF452" s="220"/>
      <c r="AG452" s="220"/>
      <c r="AH452" s="229"/>
      <c r="AI452" s="230"/>
      <c r="AJ452" s="230"/>
    </row>
    <row r="453" spans="1:36" s="6" customFormat="1" ht="18" customHeight="1" x14ac:dyDescent="0.4">
      <c r="A453" s="14"/>
      <c r="B453" s="65"/>
      <c r="C453" s="74"/>
      <c r="D453" s="75"/>
      <c r="E453" s="281" t="s">
        <v>132</v>
      </c>
      <c r="F453" s="281"/>
      <c r="G453" s="281"/>
      <c r="H453" s="281"/>
      <c r="I453" s="281"/>
      <c r="J453" s="281"/>
      <c r="K453" s="281"/>
      <c r="L453" s="281"/>
      <c r="M453" s="281"/>
      <c r="N453" s="281"/>
      <c r="O453" s="281"/>
      <c r="P453" s="76"/>
      <c r="Q453" s="65"/>
      <c r="R453" s="69"/>
      <c r="S453" s="244"/>
      <c r="T453" s="244"/>
      <c r="U453" s="153" t="str">
        <f t="shared" si="144"/>
        <v/>
      </c>
      <c r="V453" s="153" t="str">
        <f t="shared" si="145"/>
        <v>2. 仲介業者を通して購入</v>
      </c>
      <c r="W453" s="247"/>
      <c r="X453" s="153" t="str">
        <f t="shared" si="146"/>
        <v>シングル</v>
      </c>
      <c r="Y453" s="153">
        <f t="shared" si="171"/>
        <v>0</v>
      </c>
      <c r="Z453" s="153">
        <f t="shared" si="172"/>
        <v>2</v>
      </c>
      <c r="AA453" s="153" t="str">
        <f t="shared" si="173"/>
        <v>Q35</v>
      </c>
      <c r="AB453" s="153" t="str">
        <f t="shared" si="150"/>
        <v>Ｊクレジットの購入方法（予定を含む）について教えてください（一つ選択してください。）</v>
      </c>
      <c r="AC453" s="153" t="str">
        <f t="shared" si="147"/>
        <v>仲介業者を通して購入</v>
      </c>
      <c r="AD453" s="153" t="str">
        <f t="shared" si="148"/>
        <v>35</v>
      </c>
      <c r="AE453" s="153">
        <f t="shared" si="149"/>
        <v>0</v>
      </c>
      <c r="AF453" s="220"/>
      <c r="AG453" s="220"/>
      <c r="AH453" s="229"/>
      <c r="AI453" s="230"/>
      <c r="AJ453" s="230"/>
    </row>
    <row r="454" spans="1:36" s="6" customFormat="1" ht="18" customHeight="1" x14ac:dyDescent="0.4">
      <c r="A454" s="14"/>
      <c r="B454" s="65"/>
      <c r="C454" s="74"/>
      <c r="D454" s="75"/>
      <c r="E454" s="281" t="s">
        <v>133</v>
      </c>
      <c r="F454" s="281"/>
      <c r="G454" s="281"/>
      <c r="H454" s="281"/>
      <c r="I454" s="281"/>
      <c r="J454" s="281"/>
      <c r="K454" s="281"/>
      <c r="L454" s="281"/>
      <c r="M454" s="281"/>
      <c r="N454" s="281"/>
      <c r="O454" s="281"/>
      <c r="P454" s="76"/>
      <c r="Q454" s="65"/>
      <c r="R454" s="69"/>
      <c r="S454" s="244"/>
      <c r="T454" s="244"/>
      <c r="U454" s="153" t="str">
        <f t="shared" ref="U454:U504" si="174">IF(A454="","",A454)</f>
        <v/>
      </c>
      <c r="V454" s="153" t="str">
        <f t="shared" ref="V454:V460" si="175">IF(S454="",E454,"")</f>
        <v>3. 売り出しクレジット一覧から販売者に直接交渉して購入</v>
      </c>
      <c r="W454" s="247"/>
      <c r="X454" s="153" t="str">
        <f t="shared" ref="X454:X493" si="176">IF(IF(U454="","",IF(OR(U454=TRUE,U454=FALSE),"マルチ","シングル"))="",X453,IF(U454="","",IF(OR(U454=TRUE,U454=FALSE),"マルチ","シングル")))</f>
        <v>シングル</v>
      </c>
      <c r="Y454" s="153">
        <f t="shared" si="171"/>
        <v>0</v>
      </c>
      <c r="Z454" s="153">
        <f t="shared" si="172"/>
        <v>3</v>
      </c>
      <c r="AA454" s="153" t="str">
        <f t="shared" si="173"/>
        <v>Q35</v>
      </c>
      <c r="AB454" s="153" t="str">
        <f t="shared" si="150"/>
        <v>Ｊクレジットの購入方法（予定を含む）について教えてください（一つ選択してください。）</v>
      </c>
      <c r="AC454" s="153" t="str">
        <f t="shared" ref="AC454:AC493" si="177">IF(OR(V454=0,V454=""),"",RIGHT(V454,LEN(V454)-3))</f>
        <v>売り出しクレジット一覧から販売者に直接交渉して購入</v>
      </c>
      <c r="AD454" s="153" t="str">
        <f t="shared" ref="AD454:AD493" si="178">RIGHT(AA454,(LEN(AA454)-FIND("Q",AA454,1)))</f>
        <v>35</v>
      </c>
      <c r="AE454" s="153">
        <f t="shared" ref="AE454:AE460" si="179">IF(Y454=TRUE,1,IF(AND(X454="シングル",Y454=Z454),1,0))</f>
        <v>0</v>
      </c>
      <c r="AF454" s="220"/>
      <c r="AG454" s="220"/>
      <c r="AH454" s="229"/>
      <c r="AI454" s="230"/>
      <c r="AJ454" s="230"/>
    </row>
    <row r="455" spans="1:36" s="6" customFormat="1" ht="18" customHeight="1" x14ac:dyDescent="0.4">
      <c r="A455" s="14"/>
      <c r="B455" s="65"/>
      <c r="C455" s="74"/>
      <c r="D455" s="75"/>
      <c r="E455" s="281" t="s">
        <v>134</v>
      </c>
      <c r="F455" s="281"/>
      <c r="G455" s="281"/>
      <c r="H455" s="281"/>
      <c r="I455" s="281"/>
      <c r="J455" s="281"/>
      <c r="K455" s="281"/>
      <c r="L455" s="281"/>
      <c r="M455" s="281"/>
      <c r="N455" s="281"/>
      <c r="O455" s="281"/>
      <c r="P455" s="76"/>
      <c r="Q455" s="65"/>
      <c r="R455" s="69"/>
      <c r="S455" s="244"/>
      <c r="T455" s="244"/>
      <c r="U455" s="153" t="str">
        <f t="shared" si="174"/>
        <v/>
      </c>
      <c r="V455" s="153" t="str">
        <f t="shared" si="175"/>
        <v>4. 電力メニューを通じて小売電気事業者から間接的に購入</v>
      </c>
      <c r="W455" s="247"/>
      <c r="X455" s="153" t="str">
        <f t="shared" si="176"/>
        <v>シングル</v>
      </c>
      <c r="Y455" s="153">
        <f t="shared" si="171"/>
        <v>0</v>
      </c>
      <c r="Z455" s="153">
        <f t="shared" si="172"/>
        <v>4</v>
      </c>
      <c r="AA455" s="153" t="str">
        <f t="shared" si="173"/>
        <v>Q35</v>
      </c>
      <c r="AB455" s="153" t="str">
        <f t="shared" si="150"/>
        <v>Ｊクレジットの購入方法（予定を含む）について教えてください（一つ選択してください。）</v>
      </c>
      <c r="AC455" s="153" t="str">
        <f t="shared" si="177"/>
        <v>電力メニューを通じて小売電気事業者から間接的に購入</v>
      </c>
      <c r="AD455" s="153" t="str">
        <f t="shared" si="178"/>
        <v>35</v>
      </c>
      <c r="AE455" s="153">
        <f t="shared" si="179"/>
        <v>0</v>
      </c>
      <c r="AF455" s="220"/>
      <c r="AG455" s="220"/>
      <c r="AH455" s="229"/>
      <c r="AI455" s="230"/>
      <c r="AJ455" s="230"/>
    </row>
    <row r="456" spans="1:36" s="6" customFormat="1" ht="39.950000000000003" customHeight="1" x14ac:dyDescent="0.4">
      <c r="A456" s="14"/>
      <c r="B456" s="65"/>
      <c r="C456" s="74"/>
      <c r="D456" s="75"/>
      <c r="E456" s="46" t="s">
        <v>42</v>
      </c>
      <c r="F456" s="275"/>
      <c r="G456" s="276"/>
      <c r="H456" s="276"/>
      <c r="I456" s="276"/>
      <c r="J456" s="276"/>
      <c r="K456" s="276"/>
      <c r="L456" s="276"/>
      <c r="M456" s="276"/>
      <c r="N456" s="276"/>
      <c r="O456" s="277"/>
      <c r="P456" s="76"/>
      <c r="Q456" s="65"/>
      <c r="R456" s="69"/>
      <c r="S456" s="244"/>
      <c r="T456" s="244"/>
      <c r="U456" s="153" t="str">
        <f t="shared" si="174"/>
        <v/>
      </c>
      <c r="V456" s="153" t="str">
        <f t="shared" si="175"/>
        <v>5. その他</v>
      </c>
      <c r="W456" s="247"/>
      <c r="X456" s="153" t="str">
        <f t="shared" si="176"/>
        <v>シングル</v>
      </c>
      <c r="Y456" s="153">
        <f t="shared" si="171"/>
        <v>0</v>
      </c>
      <c r="Z456" s="153">
        <f t="shared" si="172"/>
        <v>5</v>
      </c>
      <c r="AA456" s="153" t="str">
        <f t="shared" si="173"/>
        <v>Q35</v>
      </c>
      <c r="AB456" s="153" t="str">
        <f t="shared" si="150"/>
        <v>Ｊクレジットの購入方法（予定を含む）について教えてください（一つ選択してください。）</v>
      </c>
      <c r="AC456" s="153" t="str">
        <f t="shared" si="177"/>
        <v>その他</v>
      </c>
      <c r="AD456" s="153" t="str">
        <f t="shared" si="178"/>
        <v>35</v>
      </c>
      <c r="AE456" s="153">
        <f t="shared" si="179"/>
        <v>0</v>
      </c>
      <c r="AF456" s="222">
        <f>F456</f>
        <v>0</v>
      </c>
      <c r="AG456" s="220"/>
      <c r="AH456" s="229"/>
      <c r="AI456" s="230"/>
      <c r="AJ456" s="230"/>
    </row>
    <row r="457" spans="1:36" ht="6.95" customHeight="1" x14ac:dyDescent="0.4">
      <c r="C457" s="37"/>
      <c r="D457" s="38"/>
      <c r="E457" s="38"/>
      <c r="F457" s="38"/>
      <c r="G457" s="38"/>
      <c r="H457" s="38"/>
      <c r="I457" s="38"/>
      <c r="J457" s="38"/>
      <c r="K457" s="38"/>
      <c r="L457" s="38"/>
      <c r="M457" s="38"/>
      <c r="N457" s="80"/>
      <c r="O457" s="38"/>
      <c r="P457" s="39"/>
      <c r="Q457" s="18"/>
      <c r="U457" s="153" t="str">
        <f t="shared" si="174"/>
        <v/>
      </c>
      <c r="V457" s="153">
        <f t="shared" si="175"/>
        <v>0</v>
      </c>
      <c r="W457" s="247"/>
      <c r="X457" s="153" t="str">
        <f t="shared" si="176"/>
        <v>シングル</v>
      </c>
      <c r="Y457" s="153">
        <f t="shared" si="171"/>
        <v>0</v>
      </c>
      <c r="Z457" s="153">
        <f t="shared" si="172"/>
        <v>0</v>
      </c>
      <c r="AA457" s="153" t="str">
        <f t="shared" si="173"/>
        <v>Q35</v>
      </c>
      <c r="AB457" s="153" t="str">
        <f t="shared" si="150"/>
        <v>Ｊクレジットの購入方法（予定を含む）について教えてください（一つ選択してください。）</v>
      </c>
      <c r="AC457" s="153" t="str">
        <f t="shared" si="177"/>
        <v/>
      </c>
      <c r="AD457" s="153" t="str">
        <f t="shared" si="178"/>
        <v>35</v>
      </c>
      <c r="AE457" s="153">
        <f t="shared" si="179"/>
        <v>1</v>
      </c>
      <c r="AF457" s="220"/>
      <c r="AG457" s="220"/>
    </row>
    <row r="458" spans="1:36" x14ac:dyDescent="0.4">
      <c r="S458" s="244"/>
      <c r="U458" s="153" t="str">
        <f t="shared" si="174"/>
        <v/>
      </c>
      <c r="V458" s="153">
        <f t="shared" si="175"/>
        <v>0</v>
      </c>
      <c r="W458" s="247"/>
      <c r="X458" s="153" t="str">
        <f t="shared" si="176"/>
        <v>シングル</v>
      </c>
      <c r="Y458" s="153">
        <f t="shared" si="171"/>
        <v>0</v>
      </c>
      <c r="Z458" s="153">
        <f t="shared" si="172"/>
        <v>0</v>
      </c>
      <c r="AA458" s="153" t="str">
        <f t="shared" si="173"/>
        <v>Q35</v>
      </c>
      <c r="AB458" s="153" t="str">
        <f t="shared" si="150"/>
        <v>Ｊクレジットの購入方法（予定を含む）について教えてください（一つ選択してください。）</v>
      </c>
      <c r="AC458" s="153" t="str">
        <f t="shared" si="177"/>
        <v/>
      </c>
      <c r="AD458" s="153" t="str">
        <f t="shared" si="178"/>
        <v>35</v>
      </c>
      <c r="AE458" s="153">
        <f t="shared" si="179"/>
        <v>1</v>
      </c>
      <c r="AF458" s="220"/>
      <c r="AG458" s="220"/>
    </row>
    <row r="459" spans="1:36" x14ac:dyDescent="0.4">
      <c r="C459" s="44" t="s">
        <v>722</v>
      </c>
      <c r="D459" s="44"/>
      <c r="U459" s="153" t="str">
        <f t="shared" si="174"/>
        <v/>
      </c>
      <c r="V459" s="153">
        <f t="shared" si="175"/>
        <v>0</v>
      </c>
      <c r="W459" s="247"/>
      <c r="X459" s="153" t="str">
        <f t="shared" si="176"/>
        <v>シングル</v>
      </c>
      <c r="Y459" s="153">
        <f>IF(U459="",Y458,U459)</f>
        <v>0</v>
      </c>
      <c r="Z459" s="153">
        <f>IFERROR(LEFT(V459,1)*1,"")</f>
        <v>0</v>
      </c>
      <c r="AA459" s="153" t="str">
        <f>IF(T459="",AA458,T459)</f>
        <v>Q35</v>
      </c>
      <c r="AB459" s="153" t="str">
        <f>IF(S459&lt;&gt;"",E459,AB458)</f>
        <v>Ｊクレジットの購入方法（予定を含む）について教えてください（一つ選択してください。）</v>
      </c>
      <c r="AC459" s="153" t="str">
        <f t="shared" si="177"/>
        <v/>
      </c>
      <c r="AD459" s="153" t="str">
        <f t="shared" si="178"/>
        <v>35</v>
      </c>
      <c r="AE459" s="153">
        <f t="shared" si="179"/>
        <v>1</v>
      </c>
      <c r="AF459" s="220"/>
      <c r="AG459" s="220"/>
    </row>
    <row r="460" spans="1:36" x14ac:dyDescent="0.4">
      <c r="C460" s="26" t="s">
        <v>147</v>
      </c>
      <c r="D460" s="27"/>
      <c r="E460" s="111" t="s">
        <v>425</v>
      </c>
      <c r="F460" s="28"/>
      <c r="G460" s="28"/>
      <c r="H460" s="28"/>
      <c r="I460" s="28"/>
      <c r="J460" s="28"/>
      <c r="K460" s="28"/>
      <c r="L460" s="28"/>
      <c r="M460" s="28"/>
      <c r="N460" s="81"/>
      <c r="O460" s="28"/>
      <c r="S460" s="220" t="str">
        <f>C460</f>
        <v>Q36</v>
      </c>
      <c r="T460" s="220" t="str">
        <f>S460</f>
        <v>Q36</v>
      </c>
      <c r="U460" s="153" t="str">
        <f t="shared" si="174"/>
        <v/>
      </c>
      <c r="V460" s="153" t="str">
        <f t="shared" si="175"/>
        <v/>
      </c>
      <c r="W460" s="247"/>
      <c r="X460" s="153" t="str">
        <f>IF(IF(U460="","",IF(OR(U460=TRUE,U460=FALSE),"マルチ","シングル"))="",X458,IF(U460="","",IF(OR(U460=TRUE,U460=FALSE),"マルチ","シングル")))</f>
        <v>シングル</v>
      </c>
      <c r="Y460" s="153">
        <f>IF(U460="",Y458,U460)</f>
        <v>0</v>
      </c>
      <c r="Z460" s="153" t="str">
        <f t="shared" si="172"/>
        <v/>
      </c>
      <c r="AA460" s="153" t="str">
        <f>IF(T460="",AA458,T460)</f>
        <v>Q36</v>
      </c>
      <c r="AB460" s="153" t="str">
        <f>IF(S460&lt;&gt;"",E460,AB458)</f>
        <v>Ｊクレジットの利用状況について教えてください</v>
      </c>
      <c r="AC460" s="153" t="str">
        <f t="shared" si="177"/>
        <v/>
      </c>
      <c r="AD460" s="153" t="str">
        <f t="shared" si="178"/>
        <v>36</v>
      </c>
      <c r="AE460" s="153">
        <f t="shared" si="179"/>
        <v>0</v>
      </c>
      <c r="AF460" s="220"/>
      <c r="AG460" s="220"/>
    </row>
    <row r="461" spans="1:36" x14ac:dyDescent="0.4">
      <c r="C461" s="111"/>
      <c r="D461" s="27"/>
      <c r="E461" s="111" t="s">
        <v>426</v>
      </c>
      <c r="F461" s="28"/>
      <c r="G461" s="28"/>
      <c r="H461" s="28"/>
      <c r="I461" s="28"/>
      <c r="J461" s="28"/>
      <c r="K461" s="28"/>
      <c r="L461" s="28"/>
      <c r="M461" s="28"/>
      <c r="N461" s="146"/>
      <c r="O461" s="28"/>
      <c r="U461" s="153"/>
      <c r="V461" s="153"/>
      <c r="W461" s="247"/>
      <c r="X461" s="153"/>
      <c r="Y461" s="153">
        <f t="shared" si="171"/>
        <v>0</v>
      </c>
      <c r="Z461" s="153" t="str">
        <f t="shared" si="172"/>
        <v/>
      </c>
      <c r="AA461" s="153" t="str">
        <f t="shared" si="173"/>
        <v>Q36</v>
      </c>
      <c r="AB461" s="153" t="str">
        <f t="shared" si="150"/>
        <v>Ｊクレジットの利用状況について教えてください</v>
      </c>
      <c r="AC461" s="153"/>
      <c r="AD461" s="153"/>
      <c r="AE461" s="153"/>
      <c r="AF461" s="220"/>
      <c r="AG461" s="220"/>
    </row>
    <row r="462" spans="1:36" ht="5.0999999999999996" customHeight="1" x14ac:dyDescent="0.4">
      <c r="E462" s="28"/>
      <c r="F462" s="28"/>
      <c r="G462" s="28"/>
      <c r="H462" s="28"/>
      <c r="I462" s="28"/>
      <c r="J462" s="28"/>
      <c r="K462" s="28"/>
      <c r="L462" s="28"/>
      <c r="M462" s="28"/>
      <c r="N462" s="81"/>
      <c r="O462" s="28"/>
      <c r="U462" s="153" t="str">
        <f t="shared" si="174"/>
        <v/>
      </c>
      <c r="V462" s="153">
        <f>IF(S462="",E462,"")</f>
        <v>0</v>
      </c>
      <c r="W462" s="247"/>
      <c r="X462" s="153" t="str">
        <f>IF(IF(U462="","",IF(OR(U462=TRUE,U462=FALSE),"マルチ","シングル"))="",X460,IF(U462="","",IF(OR(U462=TRUE,U462=FALSE),"マルチ","シングル")))</f>
        <v>シングル</v>
      </c>
      <c r="Y462" s="153">
        <f t="shared" si="171"/>
        <v>0</v>
      </c>
      <c r="Z462" s="153">
        <f t="shared" si="172"/>
        <v>0</v>
      </c>
      <c r="AA462" s="153" t="str">
        <f t="shared" si="173"/>
        <v>Q36</v>
      </c>
      <c r="AB462" s="153" t="str">
        <f t="shared" si="150"/>
        <v>Ｊクレジットの利用状況について教えてください</v>
      </c>
      <c r="AC462" s="153" t="str">
        <f t="shared" si="177"/>
        <v/>
      </c>
      <c r="AD462" s="153" t="str">
        <f t="shared" si="178"/>
        <v>36</v>
      </c>
      <c r="AE462" s="153">
        <f>IF(Y462=TRUE,1,IF(AND(X462="シングル",Y462=Z462),1,0))</f>
        <v>1</v>
      </c>
      <c r="AF462" s="220"/>
      <c r="AG462" s="220"/>
    </row>
    <row r="463" spans="1:36" ht="50.1" customHeight="1" x14ac:dyDescent="0.4">
      <c r="C463" s="159"/>
      <c r="D463" s="160"/>
      <c r="E463" s="160"/>
      <c r="F463" s="354" t="s">
        <v>679</v>
      </c>
      <c r="G463" s="355"/>
      <c r="H463" s="356"/>
      <c r="I463" s="354" t="s">
        <v>680</v>
      </c>
      <c r="J463" s="355"/>
      <c r="K463" s="355"/>
      <c r="L463" s="355"/>
      <c r="M463" s="355"/>
      <c r="N463" s="355"/>
      <c r="O463" s="355"/>
      <c r="P463" s="356"/>
      <c r="Q463" s="18"/>
      <c r="U463" s="153" t="str">
        <f t="shared" si="174"/>
        <v/>
      </c>
      <c r="V463" s="153">
        <f>IF(S463="",E463,"")</f>
        <v>0</v>
      </c>
      <c r="W463" s="247"/>
      <c r="X463" s="153" t="str">
        <f t="shared" si="176"/>
        <v>シングル</v>
      </c>
      <c r="Y463" s="153">
        <f t="shared" si="171"/>
        <v>0</v>
      </c>
      <c r="Z463" s="153">
        <f t="shared" si="172"/>
        <v>0</v>
      </c>
      <c r="AA463" s="153" t="str">
        <f t="shared" si="173"/>
        <v>Q36</v>
      </c>
      <c r="AB463" s="153" t="str">
        <f t="shared" si="150"/>
        <v>Ｊクレジットの利用状況について教えてください</v>
      </c>
      <c r="AC463" s="153" t="str">
        <f t="shared" si="177"/>
        <v/>
      </c>
      <c r="AD463" s="153" t="str">
        <f t="shared" si="178"/>
        <v>36</v>
      </c>
      <c r="AE463" s="153">
        <f>IF(Y463=TRUE,1,IF(AND(X463="シングル",Y463=Z463),1,0))</f>
        <v>1</v>
      </c>
      <c r="AF463" s="220"/>
      <c r="AG463" s="220"/>
    </row>
    <row r="464" spans="1:36" ht="54.75" customHeight="1" x14ac:dyDescent="0.4">
      <c r="C464" s="161"/>
      <c r="D464" s="162"/>
      <c r="E464" s="162"/>
      <c r="F464" s="166" t="s">
        <v>421</v>
      </c>
      <c r="G464" s="166" t="s">
        <v>422</v>
      </c>
      <c r="H464" s="166" t="s">
        <v>423</v>
      </c>
      <c r="I464" s="357" t="s">
        <v>424</v>
      </c>
      <c r="J464" s="358"/>
      <c r="K464" s="358"/>
      <c r="L464" s="358"/>
      <c r="M464" s="358"/>
      <c r="N464" s="358"/>
      <c r="O464" s="358"/>
      <c r="P464" s="359"/>
      <c r="Q464" s="58"/>
      <c r="U464" s="153" t="str">
        <f t="shared" si="174"/>
        <v/>
      </c>
      <c r="V464" s="153">
        <f>IF(S464="",E464,"")</f>
        <v>0</v>
      </c>
      <c r="W464" s="247"/>
      <c r="X464" s="153" t="str">
        <f t="shared" si="176"/>
        <v>シングル</v>
      </c>
      <c r="Y464" s="153">
        <f t="shared" si="171"/>
        <v>0</v>
      </c>
      <c r="Z464" s="153">
        <f t="shared" si="172"/>
        <v>0</v>
      </c>
      <c r="AA464" s="153" t="str">
        <f t="shared" si="173"/>
        <v>Q36</v>
      </c>
      <c r="AB464" s="153" t="str">
        <f t="shared" si="150"/>
        <v>Ｊクレジットの利用状況について教えてください</v>
      </c>
      <c r="AC464" s="153" t="str">
        <f t="shared" si="177"/>
        <v/>
      </c>
      <c r="AD464" s="153" t="str">
        <f t="shared" si="178"/>
        <v>36</v>
      </c>
      <c r="AE464" s="153">
        <f>IF(Y464=TRUE,1,IF(AND(X464="シングル",Y464=Z464),1,0))</f>
        <v>1</v>
      </c>
      <c r="AF464" s="220"/>
      <c r="AG464" s="220"/>
    </row>
    <row r="465" spans="1:36" s="6" customFormat="1" ht="30" customHeight="1" x14ac:dyDescent="0.4">
      <c r="A465" s="14">
        <v>0</v>
      </c>
      <c r="B465" s="65"/>
      <c r="C465" s="119" t="s">
        <v>136</v>
      </c>
      <c r="D465" s="67"/>
      <c r="E465" s="67"/>
      <c r="F465" s="66"/>
      <c r="G465" s="66"/>
      <c r="H465" s="66"/>
      <c r="I465" s="258"/>
      <c r="J465" s="259"/>
      <c r="K465" s="259"/>
      <c r="L465" s="259"/>
      <c r="M465" s="259"/>
      <c r="N465" s="259"/>
      <c r="O465" s="259"/>
      <c r="P465" s="260"/>
      <c r="Q465" s="65"/>
      <c r="R465" s="69"/>
      <c r="S465" s="244"/>
      <c r="T465" s="244"/>
      <c r="U465" s="153">
        <f t="shared" si="174"/>
        <v>0</v>
      </c>
      <c r="V465" s="221" t="str">
        <f>IF(S465="",C465,"")</f>
        <v>1. Ｊクレジット（再エネ）</v>
      </c>
      <c r="W465" s="247"/>
      <c r="X465" s="153" t="str">
        <f t="shared" si="176"/>
        <v>シングル</v>
      </c>
      <c r="Y465" s="153">
        <f t="shared" si="171"/>
        <v>0</v>
      </c>
      <c r="Z465" s="153">
        <f t="shared" si="172"/>
        <v>1</v>
      </c>
      <c r="AA465" s="153" t="str">
        <f t="shared" si="173"/>
        <v>Q36</v>
      </c>
      <c r="AB465" s="153" t="str">
        <f t="shared" si="150"/>
        <v>Ｊクレジットの利用状況について教えてください</v>
      </c>
      <c r="AC465" s="153" t="str">
        <f t="shared" si="177"/>
        <v>Ｊクレジット（再エネ）</v>
      </c>
      <c r="AD465" s="153" t="str">
        <f t="shared" si="178"/>
        <v>36</v>
      </c>
      <c r="AE465" s="221">
        <f>Y465</f>
        <v>0</v>
      </c>
      <c r="AF465" s="222">
        <f>I465</f>
        <v>0</v>
      </c>
      <c r="AG465" s="220"/>
      <c r="AH465" s="229"/>
      <c r="AI465" s="230"/>
      <c r="AJ465" s="230"/>
    </row>
    <row r="466" spans="1:36" s="7" customFormat="1" ht="30" customHeight="1" x14ac:dyDescent="0.4">
      <c r="A466" s="14">
        <v>0</v>
      </c>
      <c r="B466" s="92"/>
      <c r="C466" s="119" t="s">
        <v>128</v>
      </c>
      <c r="D466" s="67"/>
      <c r="E466" s="67"/>
      <c r="F466" s="66"/>
      <c r="G466" s="66"/>
      <c r="H466" s="66"/>
      <c r="I466" s="258"/>
      <c r="J466" s="259"/>
      <c r="K466" s="259"/>
      <c r="L466" s="259"/>
      <c r="M466" s="259"/>
      <c r="N466" s="259"/>
      <c r="O466" s="259"/>
      <c r="P466" s="260"/>
      <c r="Q466" s="92"/>
      <c r="R466" s="95"/>
      <c r="S466" s="250"/>
      <c r="T466" s="250"/>
      <c r="U466" s="153">
        <f t="shared" si="174"/>
        <v>0</v>
      </c>
      <c r="V466" s="221" t="str">
        <f>IF(S466="",C466,"")</f>
        <v>2. Ｊクレジット（省エネ）</v>
      </c>
      <c r="W466" s="247"/>
      <c r="X466" s="153" t="str">
        <f t="shared" si="176"/>
        <v>シングル</v>
      </c>
      <c r="Y466" s="153">
        <f t="shared" si="171"/>
        <v>0</v>
      </c>
      <c r="Z466" s="153">
        <f t="shared" si="172"/>
        <v>2</v>
      </c>
      <c r="AA466" s="153" t="str">
        <f t="shared" si="173"/>
        <v>Q36</v>
      </c>
      <c r="AB466" s="153" t="str">
        <f t="shared" si="150"/>
        <v>Ｊクレジットの利用状況について教えてください</v>
      </c>
      <c r="AC466" s="153" t="str">
        <f t="shared" si="177"/>
        <v>Ｊクレジット（省エネ）</v>
      </c>
      <c r="AD466" s="153" t="str">
        <f t="shared" si="178"/>
        <v>36</v>
      </c>
      <c r="AE466" s="221">
        <f>Y466</f>
        <v>0</v>
      </c>
      <c r="AF466" s="222">
        <f>I466</f>
        <v>0</v>
      </c>
      <c r="AG466" s="220"/>
      <c r="AH466" s="231"/>
      <c r="AI466" s="232"/>
      <c r="AJ466" s="232"/>
    </row>
    <row r="467" spans="1:36" s="7" customFormat="1" ht="30" customHeight="1" x14ac:dyDescent="0.4">
      <c r="A467" s="14">
        <v>0</v>
      </c>
      <c r="B467" s="92"/>
      <c r="C467" s="119" t="s">
        <v>129</v>
      </c>
      <c r="D467" s="67"/>
      <c r="E467" s="67"/>
      <c r="F467" s="66"/>
      <c r="G467" s="66"/>
      <c r="H467" s="66"/>
      <c r="I467" s="258"/>
      <c r="J467" s="259"/>
      <c r="K467" s="259"/>
      <c r="L467" s="259"/>
      <c r="M467" s="259"/>
      <c r="N467" s="259"/>
      <c r="O467" s="259"/>
      <c r="P467" s="260"/>
      <c r="Q467" s="92"/>
      <c r="R467" s="95"/>
      <c r="S467" s="250"/>
      <c r="T467" s="250"/>
      <c r="U467" s="153">
        <f t="shared" si="174"/>
        <v>0</v>
      </c>
      <c r="V467" s="221" t="str">
        <f>IF(S467="",C467,"")</f>
        <v>3. Ｊクレジット（森林）</v>
      </c>
      <c r="W467" s="247"/>
      <c r="X467" s="153" t="str">
        <f t="shared" si="176"/>
        <v>シングル</v>
      </c>
      <c r="Y467" s="153">
        <f t="shared" si="171"/>
        <v>0</v>
      </c>
      <c r="Z467" s="153">
        <f t="shared" si="172"/>
        <v>3</v>
      </c>
      <c r="AA467" s="153" t="str">
        <f t="shared" si="173"/>
        <v>Q36</v>
      </c>
      <c r="AB467" s="153" t="str">
        <f t="shared" si="150"/>
        <v>Ｊクレジットの利用状況について教えてください</v>
      </c>
      <c r="AC467" s="153" t="str">
        <f t="shared" si="177"/>
        <v>Ｊクレジット（森林）</v>
      </c>
      <c r="AD467" s="153" t="str">
        <f t="shared" si="178"/>
        <v>36</v>
      </c>
      <c r="AE467" s="221">
        <f>Y467</f>
        <v>0</v>
      </c>
      <c r="AF467" s="222">
        <f>I467</f>
        <v>0</v>
      </c>
      <c r="AG467" s="220"/>
      <c r="AH467" s="231"/>
      <c r="AI467" s="232"/>
      <c r="AJ467" s="232"/>
    </row>
    <row r="468" spans="1:36" x14ac:dyDescent="0.4">
      <c r="U468" s="153" t="str">
        <f t="shared" si="174"/>
        <v/>
      </c>
      <c r="V468" s="153">
        <f t="shared" ref="V468:V475" si="180">IF(S468="",E468,"")</f>
        <v>0</v>
      </c>
      <c r="W468" s="247"/>
      <c r="X468" s="153" t="str">
        <f t="shared" si="176"/>
        <v>シングル</v>
      </c>
      <c r="Y468" s="153">
        <f t="shared" si="171"/>
        <v>0</v>
      </c>
      <c r="Z468" s="153">
        <f t="shared" si="172"/>
        <v>0</v>
      </c>
      <c r="AA468" s="153" t="str">
        <f t="shared" si="173"/>
        <v>Q36</v>
      </c>
      <c r="AB468" s="153" t="str">
        <f t="shared" si="150"/>
        <v>Ｊクレジットの利用状況について教えてください</v>
      </c>
      <c r="AC468" s="153" t="str">
        <f t="shared" si="177"/>
        <v/>
      </c>
      <c r="AD468" s="153" t="str">
        <f t="shared" si="178"/>
        <v>36</v>
      </c>
      <c r="AE468" s="153">
        <f>IF(Y468=TRUE,1,IF(AND(X468="シングル",Y468=Z468),1,0))</f>
        <v>1</v>
      </c>
      <c r="AF468" s="220"/>
      <c r="AG468" s="220"/>
    </row>
    <row r="469" spans="1:36" x14ac:dyDescent="0.4">
      <c r="C469" s="44" t="s">
        <v>701</v>
      </c>
      <c r="D469" s="44"/>
      <c r="U469" s="153" t="str">
        <f t="shared" si="174"/>
        <v/>
      </c>
      <c r="V469" s="153">
        <f t="shared" si="180"/>
        <v>0</v>
      </c>
      <c r="W469" s="247"/>
      <c r="X469" s="153" t="str">
        <f t="shared" si="176"/>
        <v>シングル</v>
      </c>
      <c r="Y469" s="153">
        <f t="shared" si="171"/>
        <v>0</v>
      </c>
      <c r="Z469" s="153">
        <f t="shared" si="172"/>
        <v>0</v>
      </c>
      <c r="AA469" s="153" t="str">
        <f t="shared" si="173"/>
        <v>Q36</v>
      </c>
      <c r="AB469" s="153" t="str">
        <f t="shared" si="150"/>
        <v>Ｊクレジットの利用状況について教えてください</v>
      </c>
      <c r="AC469" s="153" t="str">
        <f t="shared" si="177"/>
        <v/>
      </c>
      <c r="AD469" s="153" t="str">
        <f t="shared" si="178"/>
        <v>36</v>
      </c>
      <c r="AE469" s="153">
        <f>IF(Y469=TRUE,1,IF(AND(X469="シングル",Y469=Z469),1,0))</f>
        <v>1</v>
      </c>
      <c r="AF469" s="220"/>
      <c r="AG469" s="220"/>
    </row>
    <row r="470" spans="1:36" x14ac:dyDescent="0.4">
      <c r="C470" s="26" t="s">
        <v>146</v>
      </c>
      <c r="D470" s="27"/>
      <c r="E470" s="28" t="s">
        <v>435</v>
      </c>
      <c r="F470" s="28"/>
      <c r="G470" s="28"/>
      <c r="H470" s="28"/>
      <c r="I470" s="28"/>
      <c r="J470" s="28"/>
      <c r="K470" s="28"/>
      <c r="L470" s="28"/>
      <c r="M470" s="28"/>
      <c r="N470" s="81"/>
      <c r="S470" s="220" t="str">
        <f>C470</f>
        <v>Q37</v>
      </c>
      <c r="T470" s="220" t="str">
        <f>S470</f>
        <v>Q37</v>
      </c>
      <c r="U470" s="153" t="str">
        <f t="shared" si="174"/>
        <v/>
      </c>
      <c r="V470" s="153" t="str">
        <f t="shared" si="180"/>
        <v/>
      </c>
      <c r="W470" s="247"/>
      <c r="X470" s="153" t="str">
        <f t="shared" si="176"/>
        <v>シングル</v>
      </c>
      <c r="Y470" s="153">
        <f t="shared" si="171"/>
        <v>0</v>
      </c>
      <c r="Z470" s="153" t="str">
        <f t="shared" si="172"/>
        <v/>
      </c>
      <c r="AA470" s="153" t="str">
        <f t="shared" si="173"/>
        <v>Q37</v>
      </c>
      <c r="AB470" s="153" t="str">
        <f t="shared" si="150"/>
        <v>現在及び将来のＪクレジットの利用予定量を年度ごとに教えてください（将来については最大３つご記入ください。）</v>
      </c>
      <c r="AC470" s="153" t="str">
        <f t="shared" si="177"/>
        <v/>
      </c>
      <c r="AD470" s="153" t="str">
        <f t="shared" si="178"/>
        <v>37</v>
      </c>
      <c r="AE470" s="153">
        <f>IF(Y470=TRUE,1,IF(AND(X470="シングル",Y470=Z470),1,0))</f>
        <v>0</v>
      </c>
      <c r="AF470" s="220"/>
      <c r="AG470" s="220"/>
    </row>
    <row r="471" spans="1:36" ht="5.0999999999999996" customHeight="1" x14ac:dyDescent="0.4">
      <c r="U471" s="153" t="str">
        <f t="shared" si="174"/>
        <v/>
      </c>
      <c r="V471" s="153">
        <f t="shared" si="180"/>
        <v>0</v>
      </c>
      <c r="W471" s="247"/>
      <c r="X471" s="153" t="str">
        <f t="shared" si="176"/>
        <v>シングル</v>
      </c>
      <c r="Y471" s="153">
        <f t="shared" si="171"/>
        <v>0</v>
      </c>
      <c r="Z471" s="153">
        <f t="shared" si="172"/>
        <v>0</v>
      </c>
      <c r="AA471" s="153" t="str">
        <f t="shared" si="173"/>
        <v>Q37</v>
      </c>
      <c r="AB471" s="153" t="str">
        <f t="shared" si="150"/>
        <v>現在及び将来のＪクレジットの利用予定量を年度ごとに教えてください（将来については最大３つご記入ください。）</v>
      </c>
      <c r="AC471" s="153" t="str">
        <f t="shared" si="177"/>
        <v/>
      </c>
      <c r="AD471" s="153" t="str">
        <f t="shared" si="178"/>
        <v>37</v>
      </c>
      <c r="AE471" s="153">
        <f>IF(Y471=TRUE,1,IF(AND(X471="シングル",Y471=Z471),1,0))</f>
        <v>1</v>
      </c>
      <c r="AF471" s="220"/>
      <c r="AG471" s="220"/>
    </row>
    <row r="472" spans="1:36" ht="18.75" customHeight="1" x14ac:dyDescent="0.4">
      <c r="C472" s="167"/>
      <c r="D472" s="168"/>
      <c r="E472" s="168"/>
      <c r="F472" s="385"/>
      <c r="G472" s="385"/>
      <c r="H472" s="386"/>
      <c r="I472" s="385" t="s">
        <v>427</v>
      </c>
      <c r="J472" s="385"/>
      <c r="K472" s="386"/>
      <c r="L472" s="387" t="s">
        <v>436</v>
      </c>
      <c r="M472" s="385"/>
      <c r="N472" s="385"/>
      <c r="O472" s="385"/>
      <c r="P472" s="386"/>
      <c r="Q472" s="18"/>
      <c r="U472" s="153" t="str">
        <f t="shared" si="174"/>
        <v/>
      </c>
      <c r="V472" s="153">
        <f t="shared" si="180"/>
        <v>0</v>
      </c>
      <c r="W472" s="247"/>
      <c r="X472" s="153" t="str">
        <f t="shared" si="176"/>
        <v>シングル</v>
      </c>
      <c r="Y472" s="153">
        <f t="shared" si="171"/>
        <v>0</v>
      </c>
      <c r="Z472" s="153">
        <f t="shared" si="172"/>
        <v>0</v>
      </c>
      <c r="AA472" s="153" t="str">
        <f t="shared" si="173"/>
        <v>Q37</v>
      </c>
      <c r="AB472" s="153" t="str">
        <f t="shared" si="150"/>
        <v>現在及び将来のＪクレジットの利用予定量を年度ごとに教えてください（将来については最大３つご記入ください。）</v>
      </c>
      <c r="AC472" s="153" t="str">
        <f t="shared" si="177"/>
        <v/>
      </c>
      <c r="AD472" s="153" t="str">
        <f t="shared" si="178"/>
        <v>37</v>
      </c>
      <c r="AE472" s="153">
        <f>IF(Y472=TRUE,1,IF(AND(X472="シングル",Y472=Z472),1,0))</f>
        <v>1</v>
      </c>
      <c r="AF472" s="220"/>
      <c r="AG472" s="220"/>
    </row>
    <row r="473" spans="1:36" ht="18.75" customHeight="1" x14ac:dyDescent="0.4">
      <c r="C473" s="370" t="s">
        <v>136</v>
      </c>
      <c r="D473" s="371"/>
      <c r="E473" s="372"/>
      <c r="F473" s="388" t="s">
        <v>428</v>
      </c>
      <c r="G473" s="389"/>
      <c r="H473" s="390"/>
      <c r="I473" s="400" t="s">
        <v>432</v>
      </c>
      <c r="J473" s="401"/>
      <c r="K473" s="402"/>
      <c r="L473" s="403"/>
      <c r="M473" s="404"/>
      <c r="N473" s="404"/>
      <c r="O473" s="172" t="s">
        <v>437</v>
      </c>
      <c r="P473" s="169"/>
      <c r="Q473" s="18"/>
      <c r="U473" s="153" t="str">
        <f t="shared" si="174"/>
        <v/>
      </c>
      <c r="V473" s="153">
        <f t="shared" si="180"/>
        <v>0</v>
      </c>
      <c r="W473" s="247"/>
      <c r="X473" s="153" t="str">
        <f t="shared" si="176"/>
        <v>シングル</v>
      </c>
      <c r="Y473" s="153">
        <f t="shared" si="171"/>
        <v>0</v>
      </c>
      <c r="Z473" s="153">
        <f t="shared" si="172"/>
        <v>0</v>
      </c>
      <c r="AA473" s="153" t="str">
        <f t="shared" si="173"/>
        <v>Q37</v>
      </c>
      <c r="AB473" s="153" t="str">
        <f t="shared" si="150"/>
        <v>現在及び将来のＪクレジットの利用予定量を年度ごとに教えてください（将来については最大３つご記入ください。）</v>
      </c>
      <c r="AC473" s="153" t="str">
        <f t="shared" si="177"/>
        <v/>
      </c>
      <c r="AD473" s="153" t="str">
        <f t="shared" si="178"/>
        <v>37</v>
      </c>
      <c r="AE473" s="221">
        <f>IF(AG473=0,0,1)</f>
        <v>0</v>
      </c>
      <c r="AF473" s="222" t="str">
        <f>I473</f>
        <v>2021年度</v>
      </c>
      <c r="AG473" s="222">
        <f>L473</f>
        <v>0</v>
      </c>
    </row>
    <row r="474" spans="1:36" ht="18.75" customHeight="1" x14ac:dyDescent="0.4">
      <c r="C474" s="373"/>
      <c r="D474" s="374"/>
      <c r="E474" s="375"/>
      <c r="F474" s="388" t="s">
        <v>429</v>
      </c>
      <c r="G474" s="389"/>
      <c r="H474" s="390"/>
      <c r="I474" s="403"/>
      <c r="J474" s="404"/>
      <c r="K474" s="405"/>
      <c r="L474" s="403"/>
      <c r="M474" s="404"/>
      <c r="N474" s="404"/>
      <c r="O474" s="172" t="s">
        <v>437</v>
      </c>
      <c r="P474" s="39"/>
      <c r="Q474" s="18"/>
      <c r="U474" s="153" t="str">
        <f t="shared" si="174"/>
        <v/>
      </c>
      <c r="V474" s="153">
        <f t="shared" si="180"/>
        <v>0</v>
      </c>
      <c r="W474" s="247"/>
      <c r="X474" s="153" t="str">
        <f t="shared" si="176"/>
        <v>シングル</v>
      </c>
      <c r="Y474" s="153">
        <f t="shared" si="171"/>
        <v>0</v>
      </c>
      <c r="Z474" s="153">
        <f t="shared" si="172"/>
        <v>0</v>
      </c>
      <c r="AA474" s="153" t="str">
        <f t="shared" si="173"/>
        <v>Q37</v>
      </c>
      <c r="AB474" s="153" t="str">
        <f t="shared" si="150"/>
        <v>現在及び将来のＪクレジットの利用予定量を年度ごとに教えてください（将来については最大３つご記入ください。）</v>
      </c>
      <c r="AC474" s="153" t="str">
        <f t="shared" si="177"/>
        <v/>
      </c>
      <c r="AD474" s="153" t="str">
        <f t="shared" si="178"/>
        <v>37</v>
      </c>
      <c r="AE474" s="221">
        <f t="shared" ref="AE474:AE484" si="181">IF(AG474=0,0,1)</f>
        <v>0</v>
      </c>
      <c r="AF474" s="222">
        <f t="shared" ref="AF474:AF484" si="182">I474</f>
        <v>0</v>
      </c>
      <c r="AG474" s="222">
        <f t="shared" ref="AG474:AG484" si="183">L474</f>
        <v>0</v>
      </c>
    </row>
    <row r="475" spans="1:36" ht="18.75" customHeight="1" x14ac:dyDescent="0.4">
      <c r="C475" s="373"/>
      <c r="D475" s="374"/>
      <c r="E475" s="375"/>
      <c r="F475" s="388" t="s">
        <v>430</v>
      </c>
      <c r="G475" s="389"/>
      <c r="H475" s="390"/>
      <c r="I475" s="403"/>
      <c r="J475" s="404"/>
      <c r="K475" s="405"/>
      <c r="L475" s="403"/>
      <c r="M475" s="404"/>
      <c r="N475" s="404"/>
      <c r="O475" s="172" t="s">
        <v>437</v>
      </c>
      <c r="P475" s="39"/>
      <c r="U475" s="153" t="str">
        <f t="shared" si="174"/>
        <v/>
      </c>
      <c r="V475" s="153">
        <f t="shared" si="180"/>
        <v>0</v>
      </c>
      <c r="W475" s="247"/>
      <c r="X475" s="153" t="str">
        <f t="shared" si="176"/>
        <v>シングル</v>
      </c>
      <c r="Y475" s="153">
        <f t="shared" si="171"/>
        <v>0</v>
      </c>
      <c r="Z475" s="153">
        <f t="shared" si="172"/>
        <v>0</v>
      </c>
      <c r="AA475" s="153" t="str">
        <f t="shared" si="173"/>
        <v>Q37</v>
      </c>
      <c r="AB475" s="153" t="str">
        <f t="shared" si="150"/>
        <v>現在及び将来のＪクレジットの利用予定量を年度ごとに教えてください（将来については最大３つご記入ください。）</v>
      </c>
      <c r="AC475" s="153" t="str">
        <f t="shared" si="177"/>
        <v/>
      </c>
      <c r="AD475" s="153" t="str">
        <f t="shared" si="178"/>
        <v>37</v>
      </c>
      <c r="AE475" s="221">
        <f t="shared" si="181"/>
        <v>0</v>
      </c>
      <c r="AF475" s="222">
        <f t="shared" si="182"/>
        <v>0</v>
      </c>
      <c r="AG475" s="222">
        <f t="shared" si="183"/>
        <v>0</v>
      </c>
    </row>
    <row r="476" spans="1:36" ht="18.75" customHeight="1" thickBot="1" x14ac:dyDescent="0.45">
      <c r="C476" s="376"/>
      <c r="D476" s="377"/>
      <c r="E476" s="378"/>
      <c r="F476" s="391" t="s">
        <v>431</v>
      </c>
      <c r="G476" s="392"/>
      <c r="H476" s="393"/>
      <c r="I476" s="406"/>
      <c r="J476" s="407"/>
      <c r="K476" s="408"/>
      <c r="L476" s="406"/>
      <c r="M476" s="407"/>
      <c r="N476" s="407"/>
      <c r="O476" s="173" t="s">
        <v>437</v>
      </c>
      <c r="P476" s="170"/>
      <c r="U476" s="153" t="str">
        <f t="shared" ref="U476:U485" si="184">IF(A476="","",A476)</f>
        <v/>
      </c>
      <c r="V476" s="153">
        <f t="shared" ref="V476:V485" si="185">IF(S476="",E476,"")</f>
        <v>0</v>
      </c>
      <c r="W476" s="247"/>
      <c r="X476" s="153" t="str">
        <f t="shared" ref="X476:X485" si="186">IF(IF(U476="","",IF(OR(U476=TRUE,U476=FALSE),"マルチ","シングル"))="",X475,IF(U476="","",IF(OR(U476=TRUE,U476=FALSE),"マルチ","シングル")))</f>
        <v>シングル</v>
      </c>
      <c r="Y476" s="153">
        <f t="shared" si="171"/>
        <v>0</v>
      </c>
      <c r="Z476" s="153">
        <f t="shared" si="172"/>
        <v>0</v>
      </c>
      <c r="AA476" s="153" t="str">
        <f t="shared" si="173"/>
        <v>Q37</v>
      </c>
      <c r="AB476" s="153" t="str">
        <f t="shared" si="150"/>
        <v>現在及び将来のＪクレジットの利用予定量を年度ごとに教えてください（将来については最大３つご記入ください。）</v>
      </c>
      <c r="AC476" s="153" t="str">
        <f t="shared" ref="AC476:AC485" si="187">IF(OR(V476=0,V476=""),"",RIGHT(V476,LEN(V476)-3))</f>
        <v/>
      </c>
      <c r="AD476" s="153" t="str">
        <f t="shared" ref="AD476:AD485" si="188">RIGHT(AA476,(LEN(AA476)-FIND("Q",AA476,1)))</f>
        <v>37</v>
      </c>
      <c r="AE476" s="221">
        <f t="shared" si="181"/>
        <v>0</v>
      </c>
      <c r="AF476" s="222">
        <f t="shared" si="182"/>
        <v>0</v>
      </c>
      <c r="AG476" s="222">
        <f t="shared" si="183"/>
        <v>0</v>
      </c>
    </row>
    <row r="477" spans="1:36" ht="18.75" customHeight="1" x14ac:dyDescent="0.4">
      <c r="C477" s="379" t="s">
        <v>128</v>
      </c>
      <c r="D477" s="380"/>
      <c r="E477" s="381"/>
      <c r="F477" s="394" t="s">
        <v>428</v>
      </c>
      <c r="G477" s="395"/>
      <c r="H477" s="396"/>
      <c r="I477" s="409" t="s">
        <v>432</v>
      </c>
      <c r="J477" s="410"/>
      <c r="K477" s="411"/>
      <c r="L477" s="415"/>
      <c r="M477" s="416"/>
      <c r="N477" s="416"/>
      <c r="O477" s="174" t="s">
        <v>437</v>
      </c>
      <c r="P477" s="171"/>
      <c r="U477" s="153" t="str">
        <f t="shared" si="184"/>
        <v/>
      </c>
      <c r="V477" s="153">
        <f t="shared" si="185"/>
        <v>0</v>
      </c>
      <c r="W477" s="247"/>
      <c r="X477" s="153" t="str">
        <f t="shared" si="186"/>
        <v>シングル</v>
      </c>
      <c r="Y477" s="153">
        <f t="shared" si="171"/>
        <v>0</v>
      </c>
      <c r="Z477" s="153">
        <f t="shared" si="172"/>
        <v>0</v>
      </c>
      <c r="AA477" s="153" t="str">
        <f t="shared" si="173"/>
        <v>Q37</v>
      </c>
      <c r="AB477" s="153" t="str">
        <f t="shared" si="150"/>
        <v>現在及び将来のＪクレジットの利用予定量を年度ごとに教えてください（将来については最大３つご記入ください。）</v>
      </c>
      <c r="AC477" s="153" t="str">
        <f t="shared" si="187"/>
        <v/>
      </c>
      <c r="AD477" s="153" t="str">
        <f t="shared" si="188"/>
        <v>37</v>
      </c>
      <c r="AE477" s="221">
        <f t="shared" si="181"/>
        <v>0</v>
      </c>
      <c r="AF477" s="222" t="str">
        <f t="shared" si="182"/>
        <v>2021年度</v>
      </c>
      <c r="AG477" s="222">
        <f t="shared" si="183"/>
        <v>0</v>
      </c>
    </row>
    <row r="478" spans="1:36" ht="18.75" customHeight="1" x14ac:dyDescent="0.4">
      <c r="C478" s="373"/>
      <c r="D478" s="374"/>
      <c r="E478" s="375"/>
      <c r="F478" s="388" t="s">
        <v>429</v>
      </c>
      <c r="G478" s="389"/>
      <c r="H478" s="390"/>
      <c r="I478" s="403"/>
      <c r="J478" s="404"/>
      <c r="K478" s="405"/>
      <c r="L478" s="403"/>
      <c r="M478" s="404"/>
      <c r="N478" s="404"/>
      <c r="O478" s="172" t="s">
        <v>437</v>
      </c>
      <c r="P478" s="39"/>
      <c r="U478" s="153" t="str">
        <f t="shared" si="184"/>
        <v/>
      </c>
      <c r="V478" s="153">
        <f t="shared" si="185"/>
        <v>0</v>
      </c>
      <c r="W478" s="247"/>
      <c r="X478" s="153" t="str">
        <f t="shared" si="186"/>
        <v>シングル</v>
      </c>
      <c r="Y478" s="153">
        <f t="shared" si="171"/>
        <v>0</v>
      </c>
      <c r="Z478" s="153">
        <f t="shared" si="172"/>
        <v>0</v>
      </c>
      <c r="AA478" s="153" t="str">
        <f t="shared" si="173"/>
        <v>Q37</v>
      </c>
      <c r="AB478" s="153" t="str">
        <f t="shared" si="150"/>
        <v>現在及び将来のＪクレジットの利用予定量を年度ごとに教えてください（将来については最大３つご記入ください。）</v>
      </c>
      <c r="AC478" s="153" t="str">
        <f t="shared" si="187"/>
        <v/>
      </c>
      <c r="AD478" s="153" t="str">
        <f t="shared" si="188"/>
        <v>37</v>
      </c>
      <c r="AE478" s="221">
        <f t="shared" si="181"/>
        <v>0</v>
      </c>
      <c r="AF478" s="222">
        <f t="shared" si="182"/>
        <v>0</v>
      </c>
      <c r="AG478" s="222">
        <f t="shared" si="183"/>
        <v>0</v>
      </c>
    </row>
    <row r="479" spans="1:36" ht="18.75" customHeight="1" x14ac:dyDescent="0.4">
      <c r="C479" s="373"/>
      <c r="D479" s="374"/>
      <c r="E479" s="375"/>
      <c r="F479" s="388" t="s">
        <v>430</v>
      </c>
      <c r="G479" s="389"/>
      <c r="H479" s="390"/>
      <c r="I479" s="403"/>
      <c r="J479" s="404"/>
      <c r="K479" s="405"/>
      <c r="L479" s="403"/>
      <c r="M479" s="404"/>
      <c r="N479" s="404"/>
      <c r="O479" s="172" t="s">
        <v>437</v>
      </c>
      <c r="P479" s="39"/>
      <c r="U479" s="153" t="str">
        <f t="shared" si="184"/>
        <v/>
      </c>
      <c r="V479" s="153">
        <f t="shared" si="185"/>
        <v>0</v>
      </c>
      <c r="W479" s="247"/>
      <c r="X479" s="153" t="str">
        <f t="shared" si="186"/>
        <v>シングル</v>
      </c>
      <c r="Y479" s="153">
        <f t="shared" si="171"/>
        <v>0</v>
      </c>
      <c r="Z479" s="153">
        <f t="shared" si="172"/>
        <v>0</v>
      </c>
      <c r="AA479" s="153" t="str">
        <f t="shared" si="173"/>
        <v>Q37</v>
      </c>
      <c r="AB479" s="153" t="str">
        <f t="shared" si="150"/>
        <v>現在及び将来のＪクレジットの利用予定量を年度ごとに教えてください（将来については最大３つご記入ください。）</v>
      </c>
      <c r="AC479" s="153" t="str">
        <f t="shared" si="187"/>
        <v/>
      </c>
      <c r="AD479" s="153" t="str">
        <f t="shared" si="188"/>
        <v>37</v>
      </c>
      <c r="AE479" s="221">
        <f t="shared" si="181"/>
        <v>0</v>
      </c>
      <c r="AF479" s="222">
        <f t="shared" si="182"/>
        <v>0</v>
      </c>
      <c r="AG479" s="222">
        <f t="shared" si="183"/>
        <v>0</v>
      </c>
    </row>
    <row r="480" spans="1:36" ht="18.75" customHeight="1" thickBot="1" x14ac:dyDescent="0.45">
      <c r="C480" s="376"/>
      <c r="D480" s="377"/>
      <c r="E480" s="378"/>
      <c r="F480" s="391" t="s">
        <v>431</v>
      </c>
      <c r="G480" s="392"/>
      <c r="H480" s="393"/>
      <c r="I480" s="406"/>
      <c r="J480" s="407"/>
      <c r="K480" s="408"/>
      <c r="L480" s="406"/>
      <c r="M480" s="407"/>
      <c r="N480" s="407"/>
      <c r="O480" s="173" t="s">
        <v>437</v>
      </c>
      <c r="P480" s="170"/>
      <c r="U480" s="153" t="str">
        <f t="shared" si="184"/>
        <v/>
      </c>
      <c r="V480" s="153">
        <f t="shared" si="185"/>
        <v>0</v>
      </c>
      <c r="W480" s="247"/>
      <c r="X480" s="153" t="str">
        <f t="shared" si="186"/>
        <v>シングル</v>
      </c>
      <c r="Y480" s="153">
        <f t="shared" si="171"/>
        <v>0</v>
      </c>
      <c r="Z480" s="153">
        <f t="shared" si="172"/>
        <v>0</v>
      </c>
      <c r="AA480" s="153" t="str">
        <f t="shared" si="173"/>
        <v>Q37</v>
      </c>
      <c r="AB480" s="153" t="str">
        <f t="shared" si="150"/>
        <v>現在及び将来のＪクレジットの利用予定量を年度ごとに教えてください（将来については最大３つご記入ください。）</v>
      </c>
      <c r="AC480" s="153" t="str">
        <f t="shared" si="187"/>
        <v/>
      </c>
      <c r="AD480" s="153" t="str">
        <f t="shared" si="188"/>
        <v>37</v>
      </c>
      <c r="AE480" s="221">
        <f t="shared" si="181"/>
        <v>0</v>
      </c>
      <c r="AF480" s="222">
        <f t="shared" si="182"/>
        <v>0</v>
      </c>
      <c r="AG480" s="222">
        <f t="shared" si="183"/>
        <v>0</v>
      </c>
    </row>
    <row r="481" spans="1:36" ht="18.75" customHeight="1" x14ac:dyDescent="0.4">
      <c r="C481" s="373" t="s">
        <v>129</v>
      </c>
      <c r="D481" s="374"/>
      <c r="E481" s="375"/>
      <c r="F481" s="397" t="s">
        <v>428</v>
      </c>
      <c r="G481" s="398"/>
      <c r="H481" s="399"/>
      <c r="I481" s="412" t="s">
        <v>432</v>
      </c>
      <c r="J481" s="413"/>
      <c r="K481" s="414"/>
      <c r="L481" s="417"/>
      <c r="M481" s="418"/>
      <c r="N481" s="418"/>
      <c r="O481" s="175" t="s">
        <v>437</v>
      </c>
      <c r="P481" s="39"/>
      <c r="U481" s="153" t="str">
        <f t="shared" si="184"/>
        <v/>
      </c>
      <c r="V481" s="153">
        <f t="shared" si="185"/>
        <v>0</v>
      </c>
      <c r="W481" s="247"/>
      <c r="X481" s="153" t="str">
        <f t="shared" si="186"/>
        <v>シングル</v>
      </c>
      <c r="Y481" s="153">
        <f t="shared" si="171"/>
        <v>0</v>
      </c>
      <c r="Z481" s="153">
        <f t="shared" si="172"/>
        <v>0</v>
      </c>
      <c r="AA481" s="153" t="str">
        <f t="shared" si="173"/>
        <v>Q37</v>
      </c>
      <c r="AB481" s="153" t="str">
        <f t="shared" ref="AB481:AB544" si="189">IF(S481&lt;&gt;"",E481,AB480)</f>
        <v>現在及び将来のＪクレジットの利用予定量を年度ごとに教えてください（将来については最大３つご記入ください。）</v>
      </c>
      <c r="AC481" s="153" t="str">
        <f t="shared" si="187"/>
        <v/>
      </c>
      <c r="AD481" s="153" t="str">
        <f t="shared" si="188"/>
        <v>37</v>
      </c>
      <c r="AE481" s="221">
        <f t="shared" si="181"/>
        <v>0</v>
      </c>
      <c r="AF481" s="222" t="str">
        <f t="shared" si="182"/>
        <v>2021年度</v>
      </c>
      <c r="AG481" s="222">
        <f t="shared" si="183"/>
        <v>0</v>
      </c>
    </row>
    <row r="482" spans="1:36" ht="18.75" customHeight="1" x14ac:dyDescent="0.4">
      <c r="C482" s="373"/>
      <c r="D482" s="374"/>
      <c r="E482" s="375"/>
      <c r="F482" s="388" t="s">
        <v>429</v>
      </c>
      <c r="G482" s="389"/>
      <c r="H482" s="390"/>
      <c r="I482" s="403"/>
      <c r="J482" s="404"/>
      <c r="K482" s="405"/>
      <c r="L482" s="403"/>
      <c r="M482" s="404"/>
      <c r="N482" s="404"/>
      <c r="O482" s="172" t="s">
        <v>437</v>
      </c>
      <c r="P482" s="39"/>
      <c r="U482" s="153" t="str">
        <f t="shared" si="184"/>
        <v/>
      </c>
      <c r="V482" s="153">
        <f t="shared" si="185"/>
        <v>0</v>
      </c>
      <c r="W482" s="247"/>
      <c r="X482" s="153" t="str">
        <f t="shared" si="186"/>
        <v>シングル</v>
      </c>
      <c r="Y482" s="153">
        <f t="shared" si="171"/>
        <v>0</v>
      </c>
      <c r="Z482" s="153">
        <f t="shared" si="172"/>
        <v>0</v>
      </c>
      <c r="AA482" s="153" t="str">
        <f t="shared" si="173"/>
        <v>Q37</v>
      </c>
      <c r="AB482" s="153" t="str">
        <f t="shared" si="189"/>
        <v>現在及び将来のＪクレジットの利用予定量を年度ごとに教えてください（将来については最大３つご記入ください。）</v>
      </c>
      <c r="AC482" s="153" t="str">
        <f t="shared" si="187"/>
        <v/>
      </c>
      <c r="AD482" s="153" t="str">
        <f t="shared" si="188"/>
        <v>37</v>
      </c>
      <c r="AE482" s="221">
        <f t="shared" si="181"/>
        <v>0</v>
      </c>
      <c r="AF482" s="222">
        <f t="shared" si="182"/>
        <v>0</v>
      </c>
      <c r="AG482" s="222">
        <f t="shared" si="183"/>
        <v>0</v>
      </c>
    </row>
    <row r="483" spans="1:36" ht="18.75" customHeight="1" x14ac:dyDescent="0.4">
      <c r="C483" s="373"/>
      <c r="D483" s="374"/>
      <c r="E483" s="375"/>
      <c r="F483" s="388" t="s">
        <v>430</v>
      </c>
      <c r="G483" s="389"/>
      <c r="H483" s="390"/>
      <c r="I483" s="403"/>
      <c r="J483" s="404"/>
      <c r="K483" s="405"/>
      <c r="L483" s="403"/>
      <c r="M483" s="404"/>
      <c r="N483" s="404"/>
      <c r="O483" s="172" t="s">
        <v>437</v>
      </c>
      <c r="P483" s="39"/>
      <c r="Q483" s="18"/>
      <c r="U483" s="153" t="str">
        <f t="shared" si="184"/>
        <v/>
      </c>
      <c r="V483" s="153">
        <f t="shared" si="185"/>
        <v>0</v>
      </c>
      <c r="W483" s="247"/>
      <c r="X483" s="153" t="str">
        <f t="shared" si="186"/>
        <v>シングル</v>
      </c>
      <c r="Y483" s="153">
        <f t="shared" si="171"/>
        <v>0</v>
      </c>
      <c r="Z483" s="153">
        <f t="shared" si="172"/>
        <v>0</v>
      </c>
      <c r="AA483" s="153" t="str">
        <f t="shared" si="173"/>
        <v>Q37</v>
      </c>
      <c r="AB483" s="153" t="str">
        <f t="shared" si="189"/>
        <v>現在及び将来のＪクレジットの利用予定量を年度ごとに教えてください（将来については最大３つご記入ください。）</v>
      </c>
      <c r="AC483" s="153" t="str">
        <f t="shared" si="187"/>
        <v/>
      </c>
      <c r="AD483" s="153" t="str">
        <f t="shared" si="188"/>
        <v>37</v>
      </c>
      <c r="AE483" s="221">
        <f t="shared" si="181"/>
        <v>0</v>
      </c>
      <c r="AF483" s="222">
        <f t="shared" si="182"/>
        <v>0</v>
      </c>
      <c r="AG483" s="222">
        <f t="shared" si="183"/>
        <v>0</v>
      </c>
    </row>
    <row r="484" spans="1:36" ht="18.75" customHeight="1" x14ac:dyDescent="0.4">
      <c r="C484" s="382"/>
      <c r="D484" s="383"/>
      <c r="E484" s="384"/>
      <c r="F484" s="388" t="s">
        <v>431</v>
      </c>
      <c r="G484" s="389"/>
      <c r="H484" s="390"/>
      <c r="I484" s="403"/>
      <c r="J484" s="404"/>
      <c r="K484" s="405"/>
      <c r="L484" s="403"/>
      <c r="M484" s="404"/>
      <c r="N484" s="404"/>
      <c r="O484" s="172" t="s">
        <v>437</v>
      </c>
      <c r="P484" s="39"/>
      <c r="Q484" s="18"/>
      <c r="U484" s="153" t="str">
        <f t="shared" si="184"/>
        <v/>
      </c>
      <c r="V484" s="153">
        <f t="shared" si="185"/>
        <v>0</v>
      </c>
      <c r="W484" s="247"/>
      <c r="X484" s="153" t="str">
        <f t="shared" si="186"/>
        <v>シングル</v>
      </c>
      <c r="Y484" s="153">
        <f t="shared" si="171"/>
        <v>0</v>
      </c>
      <c r="Z484" s="153">
        <f t="shared" si="172"/>
        <v>0</v>
      </c>
      <c r="AA484" s="153" t="str">
        <f t="shared" si="173"/>
        <v>Q37</v>
      </c>
      <c r="AB484" s="153" t="str">
        <f t="shared" si="189"/>
        <v>現在及び将来のＪクレジットの利用予定量を年度ごとに教えてください（将来については最大３つご記入ください。）</v>
      </c>
      <c r="AC484" s="153" t="str">
        <f t="shared" si="187"/>
        <v/>
      </c>
      <c r="AD484" s="153" t="str">
        <f t="shared" si="188"/>
        <v>37</v>
      </c>
      <c r="AE484" s="221">
        <f t="shared" si="181"/>
        <v>0</v>
      </c>
      <c r="AF484" s="222">
        <f t="shared" si="182"/>
        <v>0</v>
      </c>
      <c r="AG484" s="222">
        <f t="shared" si="183"/>
        <v>0</v>
      </c>
    </row>
    <row r="485" spans="1:36" x14ac:dyDescent="0.4">
      <c r="U485" s="153" t="str">
        <f t="shared" si="184"/>
        <v/>
      </c>
      <c r="V485" s="153">
        <f t="shared" si="185"/>
        <v>0</v>
      </c>
      <c r="W485" s="247"/>
      <c r="X485" s="153" t="str">
        <f t="shared" si="186"/>
        <v>シングル</v>
      </c>
      <c r="Y485" s="153">
        <f t="shared" si="171"/>
        <v>0</v>
      </c>
      <c r="Z485" s="153">
        <f t="shared" si="172"/>
        <v>0</v>
      </c>
      <c r="AA485" s="153" t="str">
        <f t="shared" si="173"/>
        <v>Q37</v>
      </c>
      <c r="AB485" s="153" t="str">
        <f t="shared" si="189"/>
        <v>現在及び将来のＪクレジットの利用予定量を年度ごとに教えてください（将来については最大３つご記入ください。）</v>
      </c>
      <c r="AC485" s="153" t="str">
        <f t="shared" si="187"/>
        <v/>
      </c>
      <c r="AD485" s="153" t="str">
        <f t="shared" si="188"/>
        <v>37</v>
      </c>
      <c r="AE485" s="153">
        <f>IF(Y485=TRUE,1,IF(AND(X485="シングル",Y485=Z485),1,0))</f>
        <v>1</v>
      </c>
      <c r="AF485" s="220"/>
      <c r="AG485" s="220"/>
    </row>
    <row r="486" spans="1:36" x14ac:dyDescent="0.4">
      <c r="C486" s="44" t="s">
        <v>720</v>
      </c>
      <c r="D486" s="44"/>
      <c r="U486" s="153" t="str">
        <f t="shared" si="174"/>
        <v/>
      </c>
      <c r="V486" s="153">
        <f t="shared" ref="V486:V491" si="190">IF(S486="",E486,"")</f>
        <v>0</v>
      </c>
      <c r="W486" s="247"/>
      <c r="X486" s="153" t="str">
        <f t="shared" ref="X486:X491" si="191">IF(IF(U486="","",IF(OR(U486=TRUE,U486=FALSE),"マルチ","シングル"))="",X484,IF(U486="","",IF(OR(U486=TRUE,U486=FALSE),"マルチ","シングル")))</f>
        <v>シングル</v>
      </c>
      <c r="Y486" s="153">
        <f t="shared" si="171"/>
        <v>0</v>
      </c>
      <c r="Z486" s="153">
        <f t="shared" si="172"/>
        <v>0</v>
      </c>
      <c r="AA486" s="153" t="str">
        <f t="shared" si="173"/>
        <v>Q37</v>
      </c>
      <c r="AB486" s="153" t="str">
        <f t="shared" si="189"/>
        <v>現在及び将来のＪクレジットの利用予定量を年度ごとに教えてください（将来については最大３つご記入ください。）</v>
      </c>
      <c r="AC486" s="153" t="str">
        <f t="shared" ref="AC486:AC491" si="192">IF(OR(V486=0,V486=""),"",RIGHT(V486,LEN(V486)-3))</f>
        <v/>
      </c>
      <c r="AD486" s="153" t="str">
        <f t="shared" ref="AD486:AD491" si="193">RIGHT(AA486,(LEN(AA486)-FIND("Q",AA486,1)))</f>
        <v>37</v>
      </c>
      <c r="AE486" s="153">
        <f t="shared" ref="AE486:AE491" si="194">IF(Y486=TRUE,1,IF(AND(X486="シングル",Y486=Z486),1,0))</f>
        <v>1</v>
      </c>
      <c r="AF486" s="220"/>
      <c r="AG486" s="220"/>
    </row>
    <row r="487" spans="1:36" x14ac:dyDescent="0.4">
      <c r="C487" s="26" t="s">
        <v>145</v>
      </c>
      <c r="D487" s="27"/>
      <c r="E487" s="28" t="s">
        <v>180</v>
      </c>
      <c r="F487" s="28"/>
      <c r="G487" s="28"/>
      <c r="H487" s="28"/>
      <c r="I487" s="28"/>
      <c r="J487" s="28"/>
      <c r="K487" s="28"/>
      <c r="L487" s="28"/>
      <c r="M487" s="28"/>
      <c r="N487" s="81"/>
      <c r="O487" s="28"/>
      <c r="S487" s="220" t="str">
        <f>C487</f>
        <v>Q38</v>
      </c>
      <c r="T487" s="220" t="str">
        <f>S487</f>
        <v>Q38</v>
      </c>
      <c r="U487" s="153" t="str">
        <f t="shared" si="174"/>
        <v/>
      </c>
      <c r="V487" s="153" t="str">
        <f t="shared" si="190"/>
        <v/>
      </c>
      <c r="W487" s="247"/>
      <c r="X487" s="153" t="str">
        <f t="shared" si="191"/>
        <v>シングル</v>
      </c>
      <c r="Y487" s="153">
        <f t="shared" si="171"/>
        <v>0</v>
      </c>
      <c r="Z487" s="153" t="str">
        <f t="shared" si="172"/>
        <v/>
      </c>
      <c r="AA487" s="153" t="str">
        <f t="shared" si="173"/>
        <v>Q38</v>
      </c>
      <c r="AB487" s="153" t="str">
        <f t="shared" si="189"/>
        <v>非化石証書の購入方法（予定を含む）について教えてください（一つ選択してください。）</v>
      </c>
      <c r="AC487" s="153" t="str">
        <f t="shared" si="192"/>
        <v/>
      </c>
      <c r="AD487" s="153" t="str">
        <f t="shared" si="193"/>
        <v>38</v>
      </c>
      <c r="AE487" s="153">
        <f t="shared" si="194"/>
        <v>0</v>
      </c>
      <c r="AF487" s="220"/>
      <c r="AG487" s="220"/>
    </row>
    <row r="488" spans="1:36" ht="5.0999999999999996" customHeight="1" x14ac:dyDescent="0.4">
      <c r="U488" s="153" t="str">
        <f t="shared" si="174"/>
        <v/>
      </c>
      <c r="V488" s="153">
        <f t="shared" si="190"/>
        <v>0</v>
      </c>
      <c r="W488" s="247"/>
      <c r="X488" s="153" t="str">
        <f t="shared" si="191"/>
        <v>シングル</v>
      </c>
      <c r="Y488" s="153">
        <f t="shared" si="171"/>
        <v>0</v>
      </c>
      <c r="Z488" s="153">
        <f t="shared" si="172"/>
        <v>0</v>
      </c>
      <c r="AA488" s="153" t="str">
        <f t="shared" si="173"/>
        <v>Q38</v>
      </c>
      <c r="AB488" s="153" t="str">
        <f t="shared" si="189"/>
        <v>非化石証書の購入方法（予定を含む）について教えてください（一つ選択してください。）</v>
      </c>
      <c r="AC488" s="153" t="str">
        <f t="shared" si="192"/>
        <v/>
      </c>
      <c r="AD488" s="153" t="str">
        <f t="shared" si="193"/>
        <v>38</v>
      </c>
      <c r="AE488" s="153">
        <f t="shared" si="194"/>
        <v>1</v>
      </c>
      <c r="AF488" s="220"/>
      <c r="AG488" s="220"/>
    </row>
    <row r="489" spans="1:36" ht="6.95" customHeight="1" x14ac:dyDescent="0.4">
      <c r="C489" s="29"/>
      <c r="D489" s="30"/>
      <c r="E489" s="30"/>
      <c r="F489" s="30"/>
      <c r="G489" s="30"/>
      <c r="H489" s="30"/>
      <c r="I489" s="30"/>
      <c r="J489" s="30"/>
      <c r="K489" s="30"/>
      <c r="L489" s="30"/>
      <c r="M489" s="30"/>
      <c r="N489" s="31"/>
      <c r="O489" s="30"/>
      <c r="P489" s="32"/>
      <c r="Q489" s="18"/>
      <c r="U489" s="153" t="str">
        <f t="shared" si="174"/>
        <v/>
      </c>
      <c r="V489" s="153">
        <f t="shared" si="190"/>
        <v>0</v>
      </c>
      <c r="W489" s="247"/>
      <c r="X489" s="153" t="str">
        <f t="shared" si="191"/>
        <v>シングル</v>
      </c>
      <c r="Y489" s="153">
        <f t="shared" si="171"/>
        <v>0</v>
      </c>
      <c r="Z489" s="153">
        <f t="shared" si="172"/>
        <v>0</v>
      </c>
      <c r="AA489" s="153" t="str">
        <f t="shared" si="173"/>
        <v>Q38</v>
      </c>
      <c r="AB489" s="153" t="str">
        <f t="shared" si="189"/>
        <v>非化石証書の購入方法（予定を含む）について教えてください（一つ選択してください。）</v>
      </c>
      <c r="AC489" s="153" t="str">
        <f t="shared" si="192"/>
        <v/>
      </c>
      <c r="AD489" s="153" t="str">
        <f t="shared" si="193"/>
        <v>38</v>
      </c>
      <c r="AE489" s="153">
        <f t="shared" si="194"/>
        <v>1</v>
      </c>
      <c r="AF489" s="220"/>
      <c r="AG489" s="220"/>
    </row>
    <row r="490" spans="1:36" s="6" customFormat="1" ht="18" customHeight="1" x14ac:dyDescent="0.4">
      <c r="A490" s="14">
        <v>0</v>
      </c>
      <c r="B490" s="65"/>
      <c r="C490" s="74"/>
      <c r="D490" s="75"/>
      <c r="E490" s="281" t="s">
        <v>140</v>
      </c>
      <c r="F490" s="281"/>
      <c r="G490" s="281"/>
      <c r="H490" s="281"/>
      <c r="I490" s="281"/>
      <c r="J490" s="281"/>
      <c r="K490" s="281"/>
      <c r="L490" s="281"/>
      <c r="M490" s="281"/>
      <c r="N490" s="281"/>
      <c r="O490" s="281"/>
      <c r="P490" s="76"/>
      <c r="Q490" s="65"/>
      <c r="R490" s="69"/>
      <c r="S490" s="244"/>
      <c r="T490" s="244"/>
      <c r="U490" s="153">
        <f t="shared" si="174"/>
        <v>0</v>
      </c>
      <c r="V490" s="153" t="str">
        <f t="shared" si="190"/>
        <v>1. 自らオークションに参加して購入</v>
      </c>
      <c r="W490" s="247"/>
      <c r="X490" s="153" t="str">
        <f t="shared" si="191"/>
        <v>シングル</v>
      </c>
      <c r="Y490" s="153">
        <f t="shared" si="171"/>
        <v>0</v>
      </c>
      <c r="Z490" s="153">
        <f t="shared" si="172"/>
        <v>1</v>
      </c>
      <c r="AA490" s="153" t="str">
        <f t="shared" si="173"/>
        <v>Q38</v>
      </c>
      <c r="AB490" s="153" t="str">
        <f t="shared" si="189"/>
        <v>非化石証書の購入方法（予定を含む）について教えてください（一つ選択してください。）</v>
      </c>
      <c r="AC490" s="153" t="str">
        <f t="shared" si="192"/>
        <v>自らオークションに参加して購入</v>
      </c>
      <c r="AD490" s="153" t="str">
        <f t="shared" si="193"/>
        <v>38</v>
      </c>
      <c r="AE490" s="153">
        <f t="shared" si="194"/>
        <v>0</v>
      </c>
      <c r="AF490" s="220"/>
      <c r="AG490" s="220"/>
      <c r="AH490" s="229"/>
      <c r="AI490" s="230"/>
      <c r="AJ490" s="230"/>
    </row>
    <row r="491" spans="1:36" s="6" customFormat="1" ht="18" customHeight="1" x14ac:dyDescent="0.4">
      <c r="A491" s="14"/>
      <c r="B491" s="65"/>
      <c r="C491" s="74"/>
      <c r="D491" s="75"/>
      <c r="E491" s="281" t="s">
        <v>141</v>
      </c>
      <c r="F491" s="281"/>
      <c r="G491" s="281"/>
      <c r="H491" s="281"/>
      <c r="I491" s="281"/>
      <c r="J491" s="281"/>
      <c r="K491" s="281"/>
      <c r="L491" s="281"/>
      <c r="M491" s="281"/>
      <c r="N491" s="281"/>
      <c r="O491" s="281"/>
      <c r="P491" s="76"/>
      <c r="Q491" s="65"/>
      <c r="R491" s="69"/>
      <c r="S491" s="244"/>
      <c r="T491" s="244"/>
      <c r="U491" s="153" t="str">
        <f t="shared" si="174"/>
        <v/>
      </c>
      <c r="V491" s="153" t="str">
        <f t="shared" si="190"/>
        <v>2. 電力メニューを通じて小売電気事業者から間接的に購入</v>
      </c>
      <c r="W491" s="247"/>
      <c r="X491" s="153" t="str">
        <f t="shared" si="191"/>
        <v>シングル</v>
      </c>
      <c r="Y491" s="153">
        <f t="shared" si="171"/>
        <v>0</v>
      </c>
      <c r="Z491" s="153">
        <f t="shared" si="172"/>
        <v>2</v>
      </c>
      <c r="AA491" s="153" t="str">
        <f t="shared" si="173"/>
        <v>Q38</v>
      </c>
      <c r="AB491" s="153" t="str">
        <f t="shared" si="189"/>
        <v>非化石証書の購入方法（予定を含む）について教えてください（一つ選択してください。）</v>
      </c>
      <c r="AC491" s="153" t="str">
        <f t="shared" si="192"/>
        <v>電力メニューを通じて小売電気事業者から間接的に購入</v>
      </c>
      <c r="AD491" s="153" t="str">
        <f t="shared" si="193"/>
        <v>38</v>
      </c>
      <c r="AE491" s="153">
        <f t="shared" si="194"/>
        <v>0</v>
      </c>
      <c r="AF491" s="220"/>
      <c r="AG491" s="220"/>
      <c r="AH491" s="229"/>
      <c r="AI491" s="230"/>
      <c r="AJ491" s="230"/>
    </row>
    <row r="492" spans="1:36" s="6" customFormat="1" ht="39.950000000000003" customHeight="1" x14ac:dyDescent="0.4">
      <c r="A492" s="14"/>
      <c r="B492" s="65"/>
      <c r="C492" s="74"/>
      <c r="D492" s="75"/>
      <c r="E492" s="46" t="s">
        <v>139</v>
      </c>
      <c r="F492" s="275"/>
      <c r="G492" s="276"/>
      <c r="H492" s="276"/>
      <c r="I492" s="276"/>
      <c r="J492" s="276"/>
      <c r="K492" s="276"/>
      <c r="L492" s="276"/>
      <c r="M492" s="276"/>
      <c r="N492" s="276"/>
      <c r="O492" s="277"/>
      <c r="P492" s="76"/>
      <c r="Q492" s="65"/>
      <c r="R492" s="69"/>
      <c r="S492" s="244"/>
      <c r="T492" s="244"/>
      <c r="U492" s="153" t="str">
        <f t="shared" si="174"/>
        <v/>
      </c>
      <c r="V492" s="153" t="str">
        <f>IF(S492="",E492,"")</f>
        <v>3. その他</v>
      </c>
      <c r="W492" s="247"/>
      <c r="X492" s="153" t="str">
        <f t="shared" si="176"/>
        <v>シングル</v>
      </c>
      <c r="Y492" s="153">
        <f t="shared" si="171"/>
        <v>0</v>
      </c>
      <c r="Z492" s="153">
        <f t="shared" si="172"/>
        <v>3</v>
      </c>
      <c r="AA492" s="153" t="str">
        <f t="shared" si="173"/>
        <v>Q38</v>
      </c>
      <c r="AB492" s="153" t="str">
        <f t="shared" si="189"/>
        <v>非化石証書の購入方法（予定を含む）について教えてください（一つ選択してください。）</v>
      </c>
      <c r="AC492" s="153" t="str">
        <f t="shared" si="177"/>
        <v>その他</v>
      </c>
      <c r="AD492" s="153" t="str">
        <f t="shared" si="178"/>
        <v>38</v>
      </c>
      <c r="AE492" s="153">
        <f>IF(Y492=TRUE,1,IF(AND(X492="シングル",Y492=Z492),1,0))</f>
        <v>0</v>
      </c>
      <c r="AF492" s="222">
        <f>F492</f>
        <v>0</v>
      </c>
      <c r="AG492" s="220"/>
      <c r="AH492" s="229"/>
      <c r="AI492" s="230"/>
      <c r="AJ492" s="230"/>
    </row>
    <row r="493" spans="1:36" ht="6.95" customHeight="1" x14ac:dyDescent="0.4">
      <c r="C493" s="37"/>
      <c r="D493" s="38"/>
      <c r="E493" s="38"/>
      <c r="F493" s="38"/>
      <c r="G493" s="38"/>
      <c r="H493" s="38"/>
      <c r="I493" s="38"/>
      <c r="J493" s="38"/>
      <c r="K493" s="38"/>
      <c r="L493" s="38"/>
      <c r="M493" s="38"/>
      <c r="N493" s="80"/>
      <c r="O493" s="38"/>
      <c r="P493" s="39"/>
      <c r="Q493" s="18"/>
      <c r="U493" s="153" t="str">
        <f t="shared" si="174"/>
        <v/>
      </c>
      <c r="V493" s="153">
        <f>IF(S493="",E493,"")</f>
        <v>0</v>
      </c>
      <c r="W493" s="247"/>
      <c r="X493" s="153" t="str">
        <f t="shared" si="176"/>
        <v>シングル</v>
      </c>
      <c r="Y493" s="153">
        <f t="shared" si="171"/>
        <v>0</v>
      </c>
      <c r="Z493" s="153">
        <f t="shared" si="172"/>
        <v>0</v>
      </c>
      <c r="AA493" s="153" t="str">
        <f t="shared" si="173"/>
        <v>Q38</v>
      </c>
      <c r="AB493" s="153" t="str">
        <f t="shared" si="189"/>
        <v>非化石証書の購入方法（予定を含む）について教えてください（一つ選択してください。）</v>
      </c>
      <c r="AC493" s="153" t="str">
        <f t="shared" si="177"/>
        <v/>
      </c>
      <c r="AD493" s="153" t="str">
        <f t="shared" si="178"/>
        <v>38</v>
      </c>
      <c r="AE493" s="153">
        <f>IF(Y493=TRUE,1,IF(AND(X493="シングル",Y493=Z493),1,0))</f>
        <v>1</v>
      </c>
      <c r="AF493" s="220"/>
      <c r="AG493" s="220"/>
    </row>
    <row r="494" spans="1:36" x14ac:dyDescent="0.4">
      <c r="S494" s="244"/>
      <c r="U494" s="153" t="str">
        <f>IF(A494="","",A494)</f>
        <v/>
      </c>
      <c r="V494" s="153">
        <f>IF(S494="",E494,"")</f>
        <v>0</v>
      </c>
      <c r="W494" s="247"/>
      <c r="X494" s="153" t="str">
        <f>IF(IF(U494="","",IF(OR(U494=TRUE,U494=FALSE),"マルチ","シングル"))="",X493,IF(U494="","",IF(OR(U494=TRUE,U494=FALSE),"マルチ","シングル")))</f>
        <v>シングル</v>
      </c>
      <c r="Y494" s="153">
        <f t="shared" si="171"/>
        <v>0</v>
      </c>
      <c r="Z494" s="153">
        <f t="shared" si="172"/>
        <v>0</v>
      </c>
      <c r="AA494" s="153" t="str">
        <f t="shared" si="173"/>
        <v>Q38</v>
      </c>
      <c r="AB494" s="153" t="str">
        <f t="shared" si="189"/>
        <v>非化石証書の購入方法（予定を含む）について教えてください（一つ選択してください。）</v>
      </c>
      <c r="AC494" s="153" t="str">
        <f>IF(OR(V494=0,V494=""),"",RIGHT(V494,LEN(V494)-3))</f>
        <v/>
      </c>
      <c r="AD494" s="153" t="str">
        <f>RIGHT(AA494,(LEN(AA494)-FIND("Q",AA494,1)))</f>
        <v>38</v>
      </c>
      <c r="AE494" s="153">
        <f>IF(Y494=TRUE,1,IF(AND(X494="シングル",Y494=Z494),1,0))</f>
        <v>1</v>
      </c>
      <c r="AF494" s="220"/>
      <c r="AG494" s="220"/>
    </row>
    <row r="495" spans="1:36" x14ac:dyDescent="0.4">
      <c r="C495" s="44" t="s">
        <v>723</v>
      </c>
      <c r="D495" s="44"/>
      <c r="U495" s="153" t="str">
        <f>IF(A495="","",A495)</f>
        <v/>
      </c>
      <c r="V495" s="153">
        <f>IF(S495="",E495,"")</f>
        <v>0</v>
      </c>
      <c r="W495" s="247"/>
      <c r="X495" s="153" t="str">
        <f>IF(IF(U495="","",IF(OR(U495=TRUE,U495=FALSE),"マルチ","シングル"))="",X494,IF(U495="","",IF(OR(U495=TRUE,U495=FALSE),"マルチ","シングル")))</f>
        <v>シングル</v>
      </c>
      <c r="Y495" s="153">
        <f t="shared" si="171"/>
        <v>0</v>
      </c>
      <c r="Z495" s="153">
        <f t="shared" si="172"/>
        <v>0</v>
      </c>
      <c r="AA495" s="153" t="str">
        <f t="shared" si="173"/>
        <v>Q38</v>
      </c>
      <c r="AB495" s="153" t="str">
        <f t="shared" si="189"/>
        <v>非化石証書の購入方法（予定を含む）について教えてください（一つ選択してください。）</v>
      </c>
      <c r="AC495" s="153" t="str">
        <f>IF(OR(V495=0,V495=""),"",RIGHT(V495,LEN(V495)-3))</f>
        <v/>
      </c>
      <c r="AD495" s="153" t="str">
        <f>RIGHT(AA495,(LEN(AA495)-FIND("Q",AA495,1)))</f>
        <v>38</v>
      </c>
      <c r="AE495" s="153">
        <f>IF(Y495=TRUE,1,IF(AND(X495="シングル",Y495=Z495),1,0))</f>
        <v>1</v>
      </c>
      <c r="AF495" s="220"/>
      <c r="AG495" s="220"/>
    </row>
    <row r="496" spans="1:36" x14ac:dyDescent="0.4">
      <c r="C496" s="26" t="s">
        <v>148</v>
      </c>
      <c r="D496" s="27"/>
      <c r="E496" s="111" t="s">
        <v>433</v>
      </c>
      <c r="F496" s="28"/>
      <c r="G496" s="28"/>
      <c r="H496" s="28"/>
      <c r="I496" s="28"/>
      <c r="J496" s="28"/>
      <c r="K496" s="28"/>
      <c r="L496" s="28"/>
      <c r="M496" s="28"/>
      <c r="N496" s="146"/>
      <c r="O496" s="28"/>
      <c r="S496" s="220" t="str">
        <f>C496</f>
        <v>Q39</v>
      </c>
      <c r="T496" s="220" t="str">
        <f>S496</f>
        <v>Q39</v>
      </c>
      <c r="U496" s="153" t="str">
        <f>IF(A496="","",A496)</f>
        <v/>
      </c>
      <c r="V496" s="153" t="str">
        <f>IF(S496="",E496,"")</f>
        <v/>
      </c>
      <c r="W496" s="247"/>
      <c r="X496" s="153" t="str">
        <f>IF(IF(U496="","",IF(OR(U496=TRUE,U496=FALSE),"マルチ","シングル"))="",X494,IF(U496="","",IF(OR(U496=TRUE,U496=FALSE),"マルチ","シングル")))</f>
        <v>シングル</v>
      </c>
      <c r="Y496" s="153">
        <f>IF(U496="",Y494,U496)</f>
        <v>0</v>
      </c>
      <c r="Z496" s="153" t="str">
        <f t="shared" si="172"/>
        <v/>
      </c>
      <c r="AA496" s="153" t="str">
        <f>IF(T496="",AA494,T496)</f>
        <v>Q39</v>
      </c>
      <c r="AB496" s="153" t="str">
        <f>IF(S496&lt;&gt;"",E496,AB494)</f>
        <v>非化石証書の利用状況について教えてください</v>
      </c>
      <c r="AC496" s="153" t="str">
        <f>IF(OR(V496=0,V496=""),"",RIGHT(V496,LEN(V496)-3))</f>
        <v/>
      </c>
      <c r="AD496" s="153" t="str">
        <f>RIGHT(AA496,(LEN(AA496)-FIND("Q",AA496,1)))</f>
        <v>39</v>
      </c>
      <c r="AE496" s="153">
        <f>IF(Y496=TRUE,1,IF(AND(X496="シングル",Y496=Z496),1,0))</f>
        <v>0</v>
      </c>
      <c r="AF496" s="220"/>
      <c r="AG496" s="220"/>
    </row>
    <row r="497" spans="1:36" x14ac:dyDescent="0.4">
      <c r="C497" s="111"/>
      <c r="D497" s="27"/>
      <c r="E497" s="111" t="s">
        <v>426</v>
      </c>
      <c r="F497" s="28"/>
      <c r="G497" s="28"/>
      <c r="H497" s="28"/>
      <c r="I497" s="28"/>
      <c r="J497" s="28"/>
      <c r="K497" s="28"/>
      <c r="L497" s="28"/>
      <c r="M497" s="28"/>
      <c r="N497" s="146"/>
      <c r="O497" s="28"/>
      <c r="U497" s="153"/>
      <c r="V497" s="153"/>
      <c r="W497" s="247"/>
      <c r="X497" s="153"/>
      <c r="Y497" s="153">
        <f t="shared" si="171"/>
        <v>0</v>
      </c>
      <c r="Z497" s="153" t="str">
        <f t="shared" si="172"/>
        <v/>
      </c>
      <c r="AA497" s="153" t="str">
        <f t="shared" si="173"/>
        <v>Q39</v>
      </c>
      <c r="AB497" s="153" t="str">
        <f t="shared" si="189"/>
        <v>非化石証書の利用状況について教えてください</v>
      </c>
      <c r="AC497" s="153"/>
      <c r="AD497" s="153"/>
      <c r="AE497" s="153"/>
      <c r="AF497" s="220"/>
      <c r="AG497" s="220"/>
    </row>
    <row r="498" spans="1:36" ht="5.0999999999999996" customHeight="1" x14ac:dyDescent="0.4">
      <c r="E498" s="28"/>
      <c r="F498" s="28"/>
      <c r="G498" s="28"/>
      <c r="H498" s="28"/>
      <c r="I498" s="28"/>
      <c r="J498" s="28"/>
      <c r="K498" s="28"/>
      <c r="L498" s="28"/>
      <c r="M498" s="28"/>
      <c r="N498" s="146"/>
      <c r="O498" s="28"/>
      <c r="U498" s="153" t="str">
        <f t="shared" ref="U498:U503" si="195">IF(A498="","",A498)</f>
        <v/>
      </c>
      <c r="V498" s="153">
        <f>IF(S498="",E498,"")</f>
        <v>0</v>
      </c>
      <c r="W498" s="247"/>
      <c r="X498" s="153" t="str">
        <f>IF(IF(U498="","",IF(OR(U498=TRUE,U498=FALSE),"マルチ","シングル"))="",X496,IF(U498="","",IF(OR(U498=TRUE,U498=FALSE),"マルチ","シングル")))</f>
        <v>シングル</v>
      </c>
      <c r="Y498" s="153">
        <f t="shared" si="171"/>
        <v>0</v>
      </c>
      <c r="Z498" s="153">
        <f t="shared" si="172"/>
        <v>0</v>
      </c>
      <c r="AA498" s="153" t="str">
        <f t="shared" si="173"/>
        <v>Q39</v>
      </c>
      <c r="AB498" s="153" t="str">
        <f t="shared" si="189"/>
        <v>非化石証書の利用状況について教えてください</v>
      </c>
      <c r="AC498" s="153" t="str">
        <f t="shared" ref="AC498:AC503" si="196">IF(OR(V498=0,V498=""),"",RIGHT(V498,LEN(V498)-3))</f>
        <v/>
      </c>
      <c r="AD498" s="153" t="str">
        <f t="shared" ref="AD498:AD503" si="197">RIGHT(AA498,(LEN(AA498)-FIND("Q",AA498,1)))</f>
        <v>39</v>
      </c>
      <c r="AE498" s="153">
        <f>IF(Y498=TRUE,1,IF(AND(X498="シングル",Y498=Z498),1,0))</f>
        <v>1</v>
      </c>
      <c r="AF498" s="220"/>
      <c r="AG498" s="220"/>
    </row>
    <row r="499" spans="1:36" ht="50.1" customHeight="1" x14ac:dyDescent="0.4">
      <c r="C499" s="159"/>
      <c r="D499" s="160"/>
      <c r="E499" s="160"/>
      <c r="F499" s="252" t="s">
        <v>681</v>
      </c>
      <c r="G499" s="253"/>
      <c r="H499" s="253"/>
      <c r="I499" s="252" t="s">
        <v>704</v>
      </c>
      <c r="J499" s="253"/>
      <c r="K499" s="253"/>
      <c r="L499" s="253"/>
      <c r="M499" s="253"/>
      <c r="N499" s="253"/>
      <c r="O499" s="253"/>
      <c r="P499" s="254"/>
      <c r="Q499" s="18"/>
      <c r="U499" s="153" t="str">
        <f t="shared" si="195"/>
        <v/>
      </c>
      <c r="V499" s="153">
        <f>IF(S499="",E499,"")</f>
        <v>0</v>
      </c>
      <c r="W499" s="247"/>
      <c r="X499" s="153" t="str">
        <f t="shared" ref="X499:X508" si="198">IF(IF(U499="","",IF(OR(U499=TRUE,U499=FALSE),"マルチ","シングル"))="",X498,IF(U499="","",IF(OR(U499=TRUE,U499=FALSE),"マルチ","シングル")))</f>
        <v>シングル</v>
      </c>
      <c r="Y499" s="153">
        <f t="shared" si="171"/>
        <v>0</v>
      </c>
      <c r="Z499" s="153">
        <f t="shared" si="172"/>
        <v>0</v>
      </c>
      <c r="AA499" s="153" t="str">
        <f t="shared" si="173"/>
        <v>Q39</v>
      </c>
      <c r="AB499" s="153" t="str">
        <f t="shared" si="189"/>
        <v>非化石証書の利用状況について教えてください</v>
      </c>
      <c r="AC499" s="153" t="str">
        <f t="shared" si="196"/>
        <v/>
      </c>
      <c r="AD499" s="153" t="str">
        <f t="shared" si="197"/>
        <v>39</v>
      </c>
      <c r="AE499" s="153">
        <f>IF(Y499=TRUE,1,IF(AND(X499="シングル",Y499=Z499),1,0))</f>
        <v>1</v>
      </c>
      <c r="AF499" s="220"/>
      <c r="AG499" s="220"/>
    </row>
    <row r="500" spans="1:36" ht="54.75" customHeight="1" x14ac:dyDescent="0.4">
      <c r="C500" s="161"/>
      <c r="D500" s="162"/>
      <c r="E500" s="162"/>
      <c r="F500" s="166" t="s">
        <v>421</v>
      </c>
      <c r="G500" s="166" t="s">
        <v>422</v>
      </c>
      <c r="H500" s="209" t="s">
        <v>423</v>
      </c>
      <c r="I500" s="255" t="s">
        <v>703</v>
      </c>
      <c r="J500" s="256"/>
      <c r="K500" s="256"/>
      <c r="L500" s="256"/>
      <c r="M500" s="256"/>
      <c r="N500" s="256"/>
      <c r="O500" s="256"/>
      <c r="P500" s="257"/>
      <c r="Q500" s="58"/>
      <c r="U500" s="153" t="str">
        <f t="shared" si="195"/>
        <v/>
      </c>
      <c r="V500" s="153">
        <f>IF(S500="",E500,"")</f>
        <v>0</v>
      </c>
      <c r="W500" s="247"/>
      <c r="X500" s="153" t="str">
        <f t="shared" si="198"/>
        <v>シングル</v>
      </c>
      <c r="Y500" s="153">
        <f t="shared" si="171"/>
        <v>0</v>
      </c>
      <c r="Z500" s="153">
        <f t="shared" si="172"/>
        <v>0</v>
      </c>
      <c r="AA500" s="153" t="str">
        <f t="shared" si="173"/>
        <v>Q39</v>
      </c>
      <c r="AB500" s="153" t="str">
        <f t="shared" si="189"/>
        <v>非化石証書の利用状況について教えてください</v>
      </c>
      <c r="AC500" s="153" t="str">
        <f t="shared" si="196"/>
        <v/>
      </c>
      <c r="AD500" s="153" t="str">
        <f t="shared" si="197"/>
        <v>39</v>
      </c>
      <c r="AE500" s="153">
        <f>IF(Y500=TRUE,1,IF(AND(X500="シングル",Y500=Z500),1,0))</f>
        <v>1</v>
      </c>
      <c r="AF500" s="220"/>
      <c r="AG500" s="220"/>
    </row>
    <row r="501" spans="1:36" s="6" customFormat="1" ht="30" customHeight="1" x14ac:dyDescent="0.4">
      <c r="A501" s="14">
        <v>0</v>
      </c>
      <c r="B501" s="65"/>
      <c r="C501" s="298" t="s">
        <v>142</v>
      </c>
      <c r="D501" s="299"/>
      <c r="E501" s="300"/>
      <c r="F501" s="66"/>
      <c r="G501" s="66"/>
      <c r="H501" s="66"/>
      <c r="I501" s="258"/>
      <c r="J501" s="259"/>
      <c r="K501" s="259"/>
      <c r="L501" s="259"/>
      <c r="M501" s="259"/>
      <c r="N501" s="259"/>
      <c r="O501" s="259"/>
      <c r="P501" s="260"/>
      <c r="Q501" s="65"/>
      <c r="R501" s="69"/>
      <c r="S501" s="244"/>
      <c r="T501" s="244"/>
      <c r="U501" s="153">
        <f t="shared" si="195"/>
        <v>0</v>
      </c>
      <c r="V501" s="221" t="str">
        <f>IF(S501="",C501,"")</f>
        <v>1. FIT非化石証書</v>
      </c>
      <c r="W501" s="247"/>
      <c r="X501" s="153" t="str">
        <f t="shared" si="198"/>
        <v>シングル</v>
      </c>
      <c r="Y501" s="153">
        <f t="shared" si="171"/>
        <v>0</v>
      </c>
      <c r="Z501" s="153">
        <f t="shared" si="172"/>
        <v>1</v>
      </c>
      <c r="AA501" s="153" t="str">
        <f t="shared" si="173"/>
        <v>Q39</v>
      </c>
      <c r="AB501" s="153" t="str">
        <f t="shared" si="189"/>
        <v>非化石証書の利用状況について教えてください</v>
      </c>
      <c r="AC501" s="153" t="str">
        <f t="shared" si="196"/>
        <v>FIT非化石証書</v>
      </c>
      <c r="AD501" s="153" t="str">
        <f t="shared" si="197"/>
        <v>39</v>
      </c>
      <c r="AE501" s="221">
        <f>Y501</f>
        <v>0</v>
      </c>
      <c r="AF501" s="222">
        <f>J501</f>
        <v>0</v>
      </c>
      <c r="AG501" s="220"/>
      <c r="AH501" s="229"/>
      <c r="AI501" s="230"/>
      <c r="AJ501" s="230"/>
    </row>
    <row r="502" spans="1:36" s="7" customFormat="1" ht="30" customHeight="1" x14ac:dyDescent="0.4">
      <c r="A502" s="14">
        <v>0</v>
      </c>
      <c r="B502" s="92"/>
      <c r="C502" s="298" t="s">
        <v>143</v>
      </c>
      <c r="D502" s="299"/>
      <c r="E502" s="300"/>
      <c r="F502" s="66"/>
      <c r="G502" s="66"/>
      <c r="H502" s="66"/>
      <c r="I502" s="258"/>
      <c r="J502" s="259"/>
      <c r="K502" s="259"/>
      <c r="L502" s="259"/>
      <c r="M502" s="259"/>
      <c r="N502" s="259"/>
      <c r="O502" s="259"/>
      <c r="P502" s="260"/>
      <c r="Q502" s="92"/>
      <c r="R502" s="95"/>
      <c r="S502" s="250"/>
      <c r="T502" s="250"/>
      <c r="U502" s="153">
        <f t="shared" si="195"/>
        <v>0</v>
      </c>
      <c r="V502" s="221" t="str">
        <f>IF(S502="",C502,"")</f>
        <v>2. 非FIT非化石証書（再エネ指定）</v>
      </c>
      <c r="W502" s="247"/>
      <c r="X502" s="153" t="str">
        <f t="shared" si="198"/>
        <v>シングル</v>
      </c>
      <c r="Y502" s="153">
        <f t="shared" si="171"/>
        <v>0</v>
      </c>
      <c r="Z502" s="153">
        <f t="shared" si="172"/>
        <v>2</v>
      </c>
      <c r="AA502" s="153" t="str">
        <f t="shared" si="173"/>
        <v>Q39</v>
      </c>
      <c r="AB502" s="153" t="str">
        <f t="shared" si="189"/>
        <v>非化石証書の利用状況について教えてください</v>
      </c>
      <c r="AC502" s="153" t="str">
        <f t="shared" si="196"/>
        <v>非FIT非化石証書（再エネ指定）</v>
      </c>
      <c r="AD502" s="153" t="str">
        <f t="shared" si="197"/>
        <v>39</v>
      </c>
      <c r="AE502" s="221">
        <f>Y502</f>
        <v>0</v>
      </c>
      <c r="AF502" s="222">
        <f>J502</f>
        <v>0</v>
      </c>
      <c r="AG502" s="220"/>
      <c r="AH502" s="231"/>
      <c r="AI502" s="232"/>
      <c r="AJ502" s="232"/>
    </row>
    <row r="503" spans="1:36" s="7" customFormat="1" ht="30" customHeight="1" x14ac:dyDescent="0.4">
      <c r="A503" s="14">
        <v>0</v>
      </c>
      <c r="B503" s="92"/>
      <c r="C503" s="298" t="s">
        <v>144</v>
      </c>
      <c r="D503" s="299"/>
      <c r="E503" s="300"/>
      <c r="F503" s="66"/>
      <c r="G503" s="66"/>
      <c r="H503" s="66"/>
      <c r="I503" s="258"/>
      <c r="J503" s="259"/>
      <c r="K503" s="259"/>
      <c r="L503" s="259"/>
      <c r="M503" s="259"/>
      <c r="N503" s="259"/>
      <c r="O503" s="259"/>
      <c r="P503" s="260"/>
      <c r="Q503" s="92"/>
      <c r="R503" s="95"/>
      <c r="S503" s="250"/>
      <c r="T503" s="250"/>
      <c r="U503" s="153">
        <f t="shared" si="195"/>
        <v>0</v>
      </c>
      <c r="V503" s="221" t="str">
        <f>IF(S503="",C503,"")</f>
        <v>3. 非FIT非化石証書（再エネ指定なし）</v>
      </c>
      <c r="W503" s="247"/>
      <c r="X503" s="153" t="str">
        <f t="shared" si="198"/>
        <v>シングル</v>
      </c>
      <c r="Y503" s="153">
        <f t="shared" si="171"/>
        <v>0</v>
      </c>
      <c r="Z503" s="153">
        <f t="shared" si="172"/>
        <v>3</v>
      </c>
      <c r="AA503" s="153" t="str">
        <f t="shared" si="173"/>
        <v>Q39</v>
      </c>
      <c r="AB503" s="153" t="str">
        <f t="shared" si="189"/>
        <v>非化石証書の利用状況について教えてください</v>
      </c>
      <c r="AC503" s="153" t="str">
        <f t="shared" si="196"/>
        <v>非FIT非化石証書（再エネ指定なし）</v>
      </c>
      <c r="AD503" s="153" t="str">
        <f t="shared" si="197"/>
        <v>39</v>
      </c>
      <c r="AE503" s="221">
        <f>Y503</f>
        <v>0</v>
      </c>
      <c r="AF503" s="222">
        <f>J503</f>
        <v>0</v>
      </c>
      <c r="AG503" s="220"/>
      <c r="AH503" s="231"/>
      <c r="AI503" s="232"/>
      <c r="AJ503" s="232"/>
    </row>
    <row r="504" spans="1:36" x14ac:dyDescent="0.4">
      <c r="U504" s="153" t="str">
        <f t="shared" si="174"/>
        <v/>
      </c>
      <c r="V504" s="153">
        <f>IF(S504="",E504,"")</f>
        <v>0</v>
      </c>
      <c r="W504" s="247"/>
      <c r="X504" s="153" t="str">
        <f t="shared" si="198"/>
        <v>シングル</v>
      </c>
      <c r="Y504" s="153">
        <f>IF(U504="",Y503,U504)</f>
        <v>0</v>
      </c>
      <c r="Z504" s="153">
        <f>IFERROR(LEFT(V504,1)*1,"")</f>
        <v>0</v>
      </c>
      <c r="AA504" s="153" t="str">
        <f>IF(T504="",AA503,T504)</f>
        <v>Q39</v>
      </c>
      <c r="AB504" s="153" t="str">
        <f>IF(S504&lt;&gt;"",E504,AB503)</f>
        <v>非化石証書の利用状況について教えてください</v>
      </c>
      <c r="AC504" s="153" t="str">
        <f>IF(OR(V504=0,V504=""),"",RIGHT(V504,LEN(V504)-3))</f>
        <v/>
      </c>
      <c r="AD504" s="153" t="str">
        <f>RIGHT(AA504,(LEN(AA504)-FIND("Q",AA504,1)))</f>
        <v>39</v>
      </c>
      <c r="AE504" s="153">
        <f>IF(Y504=TRUE,1,IF(AND(X504="シングル",Y504=Z504),1,0))</f>
        <v>1</v>
      </c>
      <c r="AF504" s="220"/>
      <c r="AG504" s="220"/>
    </row>
    <row r="505" spans="1:36" x14ac:dyDescent="0.4">
      <c r="C505" s="44" t="s">
        <v>705</v>
      </c>
      <c r="D505" s="44"/>
      <c r="U505" s="153" t="str">
        <f t="shared" ref="U505:U512" si="199">IF(A505="","",A505)</f>
        <v/>
      </c>
      <c r="V505" s="153">
        <f>IF(S505="",E505,"")</f>
        <v>0</v>
      </c>
      <c r="W505" s="247"/>
      <c r="X505" s="153" t="str">
        <f t="shared" si="198"/>
        <v>シングル</v>
      </c>
      <c r="Y505" s="153">
        <f>IF(U505="",Y504,U505)</f>
        <v>0</v>
      </c>
      <c r="Z505" s="153">
        <f>IFERROR(LEFT(V505,1)*1,"")</f>
        <v>0</v>
      </c>
      <c r="AA505" s="153" t="str">
        <f>IF(T505="",AA504,T505)</f>
        <v>Q39</v>
      </c>
      <c r="AB505" s="153" t="str">
        <f>IF(S505&lt;&gt;"",E505,AB504)</f>
        <v>非化石証書の利用状況について教えてください</v>
      </c>
      <c r="AC505" s="153" t="str">
        <f>IF(OR(V505=0,V505=""),"",RIGHT(V505,LEN(V505)-3))</f>
        <v/>
      </c>
      <c r="AD505" s="153" t="str">
        <f>RIGHT(AA505,(LEN(AA505)-FIND("Q",AA505,1)))</f>
        <v>39</v>
      </c>
      <c r="AE505" s="153">
        <f>IF(Y505=TRUE,1,IF(AND(X505="シングル",Y505=Z505),1,0))</f>
        <v>1</v>
      </c>
      <c r="AF505" s="220"/>
      <c r="AG505" s="220"/>
    </row>
    <row r="506" spans="1:36" x14ac:dyDescent="0.4">
      <c r="C506" s="26" t="s">
        <v>152</v>
      </c>
      <c r="D506" s="27"/>
      <c r="E506" s="28" t="s">
        <v>434</v>
      </c>
      <c r="F506" s="28"/>
      <c r="G506" s="28"/>
      <c r="H506" s="28"/>
      <c r="I506" s="28"/>
      <c r="J506" s="28"/>
      <c r="K506" s="28"/>
      <c r="L506" s="28"/>
      <c r="M506" s="28"/>
      <c r="N506" s="146"/>
      <c r="S506" s="220" t="str">
        <f>C506</f>
        <v>Q40</v>
      </c>
      <c r="T506" s="220" t="str">
        <f>S506</f>
        <v>Q40</v>
      </c>
      <c r="U506" s="153" t="str">
        <f t="shared" si="199"/>
        <v/>
      </c>
      <c r="V506" s="153" t="str">
        <f t="shared" ref="V506:V517" si="200">IF(S506="",E506,"")</f>
        <v/>
      </c>
      <c r="W506" s="247"/>
      <c r="X506" s="153" t="str">
        <f t="shared" si="198"/>
        <v>シングル</v>
      </c>
      <c r="Y506" s="153">
        <f>IF(U506="",Y505,U506)</f>
        <v>0</v>
      </c>
      <c r="Z506" s="153" t="str">
        <f>IFERROR(LEFT(V506,1)*1,"")</f>
        <v/>
      </c>
      <c r="AA506" s="153" t="str">
        <f>IF(T506="",AA505,T506)</f>
        <v>Q40</v>
      </c>
      <c r="AB506" s="153" t="str">
        <f>IF(S506&lt;&gt;"",E506,AB505)</f>
        <v>現在及び将来の非化石証書の利用予定量を年度ごとに教えてください（将来については最大３つご記入ください。）</v>
      </c>
      <c r="AC506" s="153" t="str">
        <f>IF(OR(V506=0,V506=""),"",RIGHT(V506,LEN(V506)-3))</f>
        <v/>
      </c>
      <c r="AD506" s="153" t="str">
        <f>RIGHT(AA506,(LEN(AA506)-FIND("Q",AA506,1)))</f>
        <v>40</v>
      </c>
      <c r="AE506" s="153">
        <f>IF(Y506=TRUE,1,IF(AND(X506="シングル",Y506=Z506),1,0))</f>
        <v>0</v>
      </c>
      <c r="AF506" s="220"/>
      <c r="AG506" s="220"/>
    </row>
    <row r="507" spans="1:36" ht="5.0999999999999996" customHeight="1" x14ac:dyDescent="0.4">
      <c r="U507" s="153" t="str">
        <f t="shared" si="199"/>
        <v/>
      </c>
      <c r="V507" s="153">
        <f t="shared" si="200"/>
        <v>0</v>
      </c>
      <c r="W507" s="247"/>
      <c r="X507" s="153" t="str">
        <f t="shared" si="198"/>
        <v>シングル</v>
      </c>
      <c r="Y507" s="153">
        <f>IF(U507="",Y506,U507)</f>
        <v>0</v>
      </c>
      <c r="Z507" s="153">
        <f>IFERROR(LEFT(V507,1)*1,"")</f>
        <v>0</v>
      </c>
      <c r="AA507" s="153" t="str">
        <f>IF(T507="",AA506,T507)</f>
        <v>Q40</v>
      </c>
      <c r="AB507" s="153" t="str">
        <f>IF(S507&lt;&gt;"",E507,AB506)</f>
        <v>現在及び将来の非化石証書の利用予定量を年度ごとに教えてください（将来については最大３つご記入ください。）</v>
      </c>
      <c r="AC507" s="153" t="str">
        <f>IF(OR(V507=0,V507=""),"",RIGHT(V507,LEN(V507)-3))</f>
        <v/>
      </c>
      <c r="AD507" s="153" t="str">
        <f>RIGHT(AA507,(LEN(AA507)-FIND("Q",AA507,1)))</f>
        <v>40</v>
      </c>
      <c r="AE507" s="153">
        <f>IF(Y507=TRUE,1,IF(AND(X507="シングル",Y507=Z507),1,0))</f>
        <v>1</v>
      </c>
      <c r="AF507" s="220"/>
      <c r="AG507" s="220"/>
    </row>
    <row r="508" spans="1:36" ht="18.75" customHeight="1" x14ac:dyDescent="0.4">
      <c r="C508" s="167"/>
      <c r="D508" s="168"/>
      <c r="E508" s="168"/>
      <c r="F508" s="385"/>
      <c r="G508" s="385"/>
      <c r="H508" s="386"/>
      <c r="I508" s="385" t="s">
        <v>427</v>
      </c>
      <c r="J508" s="385"/>
      <c r="K508" s="386"/>
      <c r="L508" s="387" t="s">
        <v>436</v>
      </c>
      <c r="M508" s="385"/>
      <c r="N508" s="385"/>
      <c r="O508" s="385"/>
      <c r="P508" s="386"/>
      <c r="Q508" s="18"/>
      <c r="U508" s="153" t="str">
        <f t="shared" si="199"/>
        <v/>
      </c>
      <c r="V508" s="153">
        <f t="shared" si="200"/>
        <v>0</v>
      </c>
      <c r="W508" s="247"/>
      <c r="X508" s="153" t="str">
        <f t="shared" si="198"/>
        <v>シングル</v>
      </c>
      <c r="Y508" s="153">
        <f>IF(U508="",Y507,U508)</f>
        <v>0</v>
      </c>
      <c r="Z508" s="153">
        <f>IFERROR(LEFT(V508,1)*1,"")</f>
        <v>0</v>
      </c>
      <c r="AA508" s="153" t="str">
        <f>IF(T508="",AA507,T508)</f>
        <v>Q40</v>
      </c>
      <c r="AB508" s="153" t="str">
        <f>IF(S508&lt;&gt;"",E508,AB507)</f>
        <v>現在及び将来の非化石証書の利用予定量を年度ごとに教えてください（将来については最大３つご記入ください。）</v>
      </c>
      <c r="AC508" s="153" t="str">
        <f>IF(OR(V508=0,V508=""),"",RIGHT(V508,LEN(V508)-3))</f>
        <v/>
      </c>
      <c r="AD508" s="153" t="str">
        <f>RIGHT(AA508,(LEN(AA508)-FIND("Q",AA508,1)))</f>
        <v>40</v>
      </c>
      <c r="AE508" s="153">
        <f>IF(Y508=TRUE,1,IF(AND(X508="シングル",Y508=Z508),1,0))</f>
        <v>1</v>
      </c>
      <c r="AF508" s="220"/>
      <c r="AG508" s="220"/>
    </row>
    <row r="509" spans="1:36" ht="18.75" customHeight="1" x14ac:dyDescent="0.4">
      <c r="C509" s="370" t="s">
        <v>142</v>
      </c>
      <c r="D509" s="371"/>
      <c r="E509" s="372"/>
      <c r="F509" s="388" t="s">
        <v>428</v>
      </c>
      <c r="G509" s="389"/>
      <c r="H509" s="390"/>
      <c r="I509" s="400" t="s">
        <v>432</v>
      </c>
      <c r="J509" s="401"/>
      <c r="K509" s="402"/>
      <c r="L509" s="403"/>
      <c r="M509" s="404"/>
      <c r="N509" s="404"/>
      <c r="O509" s="172" t="s">
        <v>437</v>
      </c>
      <c r="P509" s="169"/>
      <c r="Q509" s="18"/>
      <c r="U509" s="153" t="str">
        <f t="shared" si="199"/>
        <v/>
      </c>
      <c r="V509" s="153">
        <f t="shared" si="200"/>
        <v>0</v>
      </c>
      <c r="W509" s="247"/>
      <c r="X509" s="153" t="str">
        <f>IF(IF(U509="","",IF(OR(U509=TRUE,U509=FALSE),"マルチ","シングル"))="",X499,IF(U509="","",IF(OR(U509=TRUE,U509=FALSE),"マルチ","シングル")))</f>
        <v>シングル</v>
      </c>
      <c r="Y509" s="153">
        <f t="shared" si="171"/>
        <v>0</v>
      </c>
      <c r="Z509" s="153">
        <f t="shared" si="172"/>
        <v>0</v>
      </c>
      <c r="AA509" s="153" t="str">
        <f t="shared" si="173"/>
        <v>Q40</v>
      </c>
      <c r="AB509" s="153" t="str">
        <f t="shared" si="189"/>
        <v>現在及び将来の非化石証書の利用予定量を年度ごとに教えてください（将来については最大３つご記入ください。）</v>
      </c>
      <c r="AC509" s="153" t="str">
        <f t="shared" ref="AC509:AC517" si="201">IF(OR(V509=0,V509=""),"",RIGHT(V509,LEN(V509)-3))</f>
        <v/>
      </c>
      <c r="AD509" s="153" t="str">
        <f t="shared" ref="AD509:AD517" si="202">RIGHT(AA509,(LEN(AA509)-FIND("Q",AA509,1)))</f>
        <v>40</v>
      </c>
      <c r="AE509" s="221">
        <f>IF(AG509=0,0,1)</f>
        <v>0</v>
      </c>
      <c r="AF509" s="222" t="str">
        <f>I509</f>
        <v>2021年度</v>
      </c>
      <c r="AG509" s="222">
        <f>L509</f>
        <v>0</v>
      </c>
    </row>
    <row r="510" spans="1:36" ht="18.75" customHeight="1" x14ac:dyDescent="0.4">
      <c r="C510" s="373"/>
      <c r="D510" s="374"/>
      <c r="E510" s="375"/>
      <c r="F510" s="388" t="s">
        <v>429</v>
      </c>
      <c r="G510" s="389"/>
      <c r="H510" s="390"/>
      <c r="I510" s="403"/>
      <c r="J510" s="404"/>
      <c r="K510" s="405"/>
      <c r="L510" s="403"/>
      <c r="M510" s="404"/>
      <c r="N510" s="404"/>
      <c r="O510" s="172" t="s">
        <v>437</v>
      </c>
      <c r="P510" s="39"/>
      <c r="Q510" s="18"/>
      <c r="U510" s="153" t="str">
        <f t="shared" si="199"/>
        <v/>
      </c>
      <c r="V510" s="153">
        <f t="shared" si="200"/>
        <v>0</v>
      </c>
      <c r="W510" s="247"/>
      <c r="X510" s="153" t="str">
        <f>IF(IF(U510="","",IF(OR(U510=TRUE,U510=FALSE),"マルチ","シングル"))="",X500,IF(U510="","",IF(OR(U510=TRUE,U510=FALSE),"マルチ","シングル")))</f>
        <v>シングル</v>
      </c>
      <c r="Y510" s="153">
        <f t="shared" si="171"/>
        <v>0</v>
      </c>
      <c r="Z510" s="153">
        <f t="shared" si="172"/>
        <v>0</v>
      </c>
      <c r="AA510" s="153" t="str">
        <f t="shared" si="173"/>
        <v>Q40</v>
      </c>
      <c r="AB510" s="153" t="str">
        <f t="shared" si="189"/>
        <v>現在及び将来の非化石証書の利用予定量を年度ごとに教えてください（将来については最大３つご記入ください。）</v>
      </c>
      <c r="AC510" s="153" t="str">
        <f t="shared" si="201"/>
        <v/>
      </c>
      <c r="AD510" s="153" t="str">
        <f t="shared" si="202"/>
        <v>40</v>
      </c>
      <c r="AE510" s="221">
        <f t="shared" ref="AE510:AE520" si="203">IF(AG510=0,0,1)</f>
        <v>0</v>
      </c>
      <c r="AF510" s="222">
        <f t="shared" ref="AF510:AF520" si="204">I510</f>
        <v>0</v>
      </c>
      <c r="AG510" s="222">
        <f t="shared" ref="AG510:AG520" si="205">L510</f>
        <v>0</v>
      </c>
    </row>
    <row r="511" spans="1:36" ht="18.75" customHeight="1" x14ac:dyDescent="0.4">
      <c r="C511" s="373"/>
      <c r="D511" s="374"/>
      <c r="E511" s="375"/>
      <c r="F511" s="388" t="s">
        <v>430</v>
      </c>
      <c r="G511" s="389"/>
      <c r="H511" s="390"/>
      <c r="I511" s="403"/>
      <c r="J511" s="404"/>
      <c r="K511" s="405"/>
      <c r="L511" s="403"/>
      <c r="M511" s="404"/>
      <c r="N511" s="404"/>
      <c r="O511" s="172" t="s">
        <v>437</v>
      </c>
      <c r="P511" s="39"/>
      <c r="U511" s="153" t="str">
        <f t="shared" si="199"/>
        <v/>
      </c>
      <c r="V511" s="153">
        <f t="shared" si="200"/>
        <v>0</v>
      </c>
      <c r="W511" s="247"/>
      <c r="X511" s="153" t="str">
        <f>IF(IF(U511="","",IF(OR(U511=TRUE,U511=FALSE),"マルチ","シングル"))="",X501,IF(U511="","",IF(OR(U511=TRUE,U511=FALSE),"マルチ","シングル")))</f>
        <v>シングル</v>
      </c>
      <c r="Y511" s="153">
        <f t="shared" si="171"/>
        <v>0</v>
      </c>
      <c r="Z511" s="153">
        <f t="shared" si="172"/>
        <v>0</v>
      </c>
      <c r="AA511" s="153" t="str">
        <f t="shared" si="173"/>
        <v>Q40</v>
      </c>
      <c r="AB511" s="153" t="str">
        <f t="shared" si="189"/>
        <v>現在及び将来の非化石証書の利用予定量を年度ごとに教えてください（将来については最大３つご記入ください。）</v>
      </c>
      <c r="AC511" s="153" t="str">
        <f t="shared" si="201"/>
        <v/>
      </c>
      <c r="AD511" s="153" t="str">
        <f t="shared" si="202"/>
        <v>40</v>
      </c>
      <c r="AE511" s="221">
        <f t="shared" si="203"/>
        <v>0</v>
      </c>
      <c r="AF511" s="222">
        <f t="shared" si="204"/>
        <v>0</v>
      </c>
      <c r="AG511" s="222">
        <f t="shared" si="205"/>
        <v>0</v>
      </c>
    </row>
    <row r="512" spans="1:36" ht="18.75" customHeight="1" thickBot="1" x14ac:dyDescent="0.45">
      <c r="C512" s="376"/>
      <c r="D512" s="377"/>
      <c r="E512" s="378"/>
      <c r="F512" s="391" t="s">
        <v>431</v>
      </c>
      <c r="G512" s="392"/>
      <c r="H512" s="393"/>
      <c r="I512" s="406"/>
      <c r="J512" s="407"/>
      <c r="K512" s="408"/>
      <c r="L512" s="406"/>
      <c r="M512" s="407"/>
      <c r="N512" s="407"/>
      <c r="O512" s="173" t="s">
        <v>437</v>
      </c>
      <c r="P512" s="170"/>
      <c r="U512" s="153" t="str">
        <f t="shared" si="199"/>
        <v/>
      </c>
      <c r="V512" s="153">
        <f t="shared" si="200"/>
        <v>0</v>
      </c>
      <c r="W512" s="247"/>
      <c r="X512" s="153" t="str">
        <f t="shared" ref="X512:X536" si="206">IF(IF(U512="","",IF(OR(U512=TRUE,U512=FALSE),"マルチ","シングル"))="",X502,IF(U512="","",IF(OR(U512=TRUE,U512=FALSE),"マルチ","シングル")))</f>
        <v>シングル</v>
      </c>
      <c r="Y512" s="153">
        <f t="shared" si="171"/>
        <v>0</v>
      </c>
      <c r="Z512" s="153">
        <f t="shared" si="172"/>
        <v>0</v>
      </c>
      <c r="AA512" s="153" t="str">
        <f t="shared" si="173"/>
        <v>Q40</v>
      </c>
      <c r="AB512" s="153" t="str">
        <f t="shared" si="189"/>
        <v>現在及び将来の非化石証書の利用予定量を年度ごとに教えてください（将来については最大３つご記入ください。）</v>
      </c>
      <c r="AC512" s="153" t="str">
        <f t="shared" si="201"/>
        <v/>
      </c>
      <c r="AD512" s="153" t="str">
        <f t="shared" si="202"/>
        <v>40</v>
      </c>
      <c r="AE512" s="221">
        <f t="shared" si="203"/>
        <v>0</v>
      </c>
      <c r="AF512" s="222">
        <f t="shared" si="204"/>
        <v>0</v>
      </c>
      <c r="AG512" s="222">
        <f t="shared" si="205"/>
        <v>0</v>
      </c>
    </row>
    <row r="513" spans="1:36" ht="18.75" customHeight="1" x14ac:dyDescent="0.4">
      <c r="C513" s="379" t="s">
        <v>143</v>
      </c>
      <c r="D513" s="380"/>
      <c r="E513" s="381"/>
      <c r="F513" s="394" t="s">
        <v>428</v>
      </c>
      <c r="G513" s="395"/>
      <c r="H513" s="396"/>
      <c r="I513" s="409" t="s">
        <v>432</v>
      </c>
      <c r="J513" s="410"/>
      <c r="K513" s="411"/>
      <c r="L513" s="415"/>
      <c r="M513" s="416"/>
      <c r="N513" s="416"/>
      <c r="O513" s="174" t="s">
        <v>437</v>
      </c>
      <c r="P513" s="171"/>
      <c r="U513" s="153"/>
      <c r="V513" s="153">
        <f t="shared" si="200"/>
        <v>0</v>
      </c>
      <c r="W513" s="247"/>
      <c r="X513" s="153" t="str">
        <f t="shared" si="206"/>
        <v>シングル</v>
      </c>
      <c r="Y513" s="153">
        <f t="shared" ref="Y513:Y560" si="207">IF(U513="",Y512,U513)</f>
        <v>0</v>
      </c>
      <c r="Z513" s="153">
        <f t="shared" ref="Z513:Z560" si="208">IFERROR(LEFT(V513,1)*1,"")</f>
        <v>0</v>
      </c>
      <c r="AA513" s="153" t="str">
        <f t="shared" ref="AA513:AA560" si="209">IF(T513="",AA512,T513)</f>
        <v>Q40</v>
      </c>
      <c r="AB513" s="153" t="str">
        <f t="shared" si="189"/>
        <v>現在及び将来の非化石証書の利用予定量を年度ごとに教えてください（将来については最大３つご記入ください。）</v>
      </c>
      <c r="AC513" s="153" t="str">
        <f t="shared" si="201"/>
        <v/>
      </c>
      <c r="AD513" s="153" t="str">
        <f t="shared" si="202"/>
        <v>40</v>
      </c>
      <c r="AE513" s="221">
        <f t="shared" si="203"/>
        <v>0</v>
      </c>
      <c r="AF513" s="222" t="str">
        <f t="shared" si="204"/>
        <v>2021年度</v>
      </c>
      <c r="AG513" s="222">
        <f t="shared" si="205"/>
        <v>0</v>
      </c>
    </row>
    <row r="514" spans="1:36" ht="18.75" customHeight="1" x14ac:dyDescent="0.4">
      <c r="C514" s="373"/>
      <c r="D514" s="374"/>
      <c r="E514" s="375"/>
      <c r="F514" s="388" t="s">
        <v>429</v>
      </c>
      <c r="G514" s="389"/>
      <c r="H514" s="390"/>
      <c r="I514" s="403"/>
      <c r="J514" s="404"/>
      <c r="K514" s="405"/>
      <c r="L514" s="403"/>
      <c r="M514" s="404"/>
      <c r="N514" s="404"/>
      <c r="O514" s="172" t="s">
        <v>437</v>
      </c>
      <c r="P514" s="39"/>
      <c r="U514" s="153"/>
      <c r="V514" s="153">
        <f t="shared" si="200"/>
        <v>0</v>
      </c>
      <c r="W514" s="247"/>
      <c r="X514" s="153" t="str">
        <f t="shared" si="206"/>
        <v>シングル</v>
      </c>
      <c r="Y514" s="153">
        <f t="shared" si="207"/>
        <v>0</v>
      </c>
      <c r="Z514" s="153">
        <f t="shared" si="208"/>
        <v>0</v>
      </c>
      <c r="AA514" s="153" t="str">
        <f t="shared" si="209"/>
        <v>Q40</v>
      </c>
      <c r="AB514" s="153" t="str">
        <f t="shared" si="189"/>
        <v>現在及び将来の非化石証書の利用予定量を年度ごとに教えてください（将来については最大３つご記入ください。）</v>
      </c>
      <c r="AC514" s="153" t="str">
        <f t="shared" si="201"/>
        <v/>
      </c>
      <c r="AD514" s="153" t="str">
        <f t="shared" si="202"/>
        <v>40</v>
      </c>
      <c r="AE514" s="221">
        <f t="shared" si="203"/>
        <v>0</v>
      </c>
      <c r="AF514" s="222">
        <f t="shared" si="204"/>
        <v>0</v>
      </c>
      <c r="AG514" s="222">
        <f t="shared" si="205"/>
        <v>0</v>
      </c>
    </row>
    <row r="515" spans="1:36" ht="18.75" customHeight="1" x14ac:dyDescent="0.4">
      <c r="C515" s="373"/>
      <c r="D515" s="374"/>
      <c r="E515" s="375"/>
      <c r="F515" s="388" t="s">
        <v>430</v>
      </c>
      <c r="G515" s="389"/>
      <c r="H515" s="390"/>
      <c r="I515" s="403"/>
      <c r="J515" s="404"/>
      <c r="K515" s="405"/>
      <c r="L515" s="403"/>
      <c r="M515" s="404"/>
      <c r="N515" s="404"/>
      <c r="O515" s="172" t="s">
        <v>437</v>
      </c>
      <c r="P515" s="39"/>
      <c r="U515" s="153"/>
      <c r="V515" s="153">
        <f t="shared" si="200"/>
        <v>0</v>
      </c>
      <c r="W515" s="247"/>
      <c r="X515" s="153" t="str">
        <f t="shared" si="206"/>
        <v>シングル</v>
      </c>
      <c r="Y515" s="153">
        <f t="shared" si="207"/>
        <v>0</v>
      </c>
      <c r="Z515" s="153">
        <f t="shared" si="208"/>
        <v>0</v>
      </c>
      <c r="AA515" s="153" t="str">
        <f t="shared" si="209"/>
        <v>Q40</v>
      </c>
      <c r="AB515" s="153" t="str">
        <f t="shared" si="189"/>
        <v>現在及び将来の非化石証書の利用予定量を年度ごとに教えてください（将来については最大３つご記入ください。）</v>
      </c>
      <c r="AC515" s="153" t="str">
        <f t="shared" si="201"/>
        <v/>
      </c>
      <c r="AD515" s="153" t="str">
        <f t="shared" si="202"/>
        <v>40</v>
      </c>
      <c r="AE515" s="221">
        <f t="shared" si="203"/>
        <v>0</v>
      </c>
      <c r="AF515" s="222">
        <f t="shared" si="204"/>
        <v>0</v>
      </c>
      <c r="AG515" s="222">
        <f t="shared" si="205"/>
        <v>0</v>
      </c>
    </row>
    <row r="516" spans="1:36" ht="18.75" customHeight="1" thickBot="1" x14ac:dyDescent="0.45">
      <c r="C516" s="376"/>
      <c r="D516" s="377"/>
      <c r="E516" s="378"/>
      <c r="F516" s="391" t="s">
        <v>431</v>
      </c>
      <c r="G516" s="392"/>
      <c r="H516" s="393"/>
      <c r="I516" s="406"/>
      <c r="J516" s="407"/>
      <c r="K516" s="408"/>
      <c r="L516" s="406"/>
      <c r="M516" s="407"/>
      <c r="N516" s="407"/>
      <c r="O516" s="173" t="s">
        <v>437</v>
      </c>
      <c r="P516" s="170"/>
      <c r="U516" s="153" t="str">
        <f>IF(A516="","",A516)</f>
        <v/>
      </c>
      <c r="V516" s="153">
        <f t="shared" si="200"/>
        <v>0</v>
      </c>
      <c r="W516" s="247"/>
      <c r="X516" s="153" t="str">
        <f t="shared" si="206"/>
        <v>シングル</v>
      </c>
      <c r="Y516" s="153">
        <f t="shared" si="207"/>
        <v>0</v>
      </c>
      <c r="Z516" s="153">
        <f t="shared" si="208"/>
        <v>0</v>
      </c>
      <c r="AA516" s="153" t="str">
        <f t="shared" si="209"/>
        <v>Q40</v>
      </c>
      <c r="AB516" s="153" t="str">
        <f t="shared" si="189"/>
        <v>現在及び将来の非化石証書の利用予定量を年度ごとに教えてください（将来については最大３つご記入ください。）</v>
      </c>
      <c r="AC516" s="153" t="str">
        <f t="shared" si="201"/>
        <v/>
      </c>
      <c r="AD516" s="153" t="str">
        <f t="shared" si="202"/>
        <v>40</v>
      </c>
      <c r="AE516" s="221">
        <f t="shared" si="203"/>
        <v>0</v>
      </c>
      <c r="AF516" s="222">
        <f t="shared" si="204"/>
        <v>0</v>
      </c>
      <c r="AG516" s="222">
        <f t="shared" si="205"/>
        <v>0</v>
      </c>
    </row>
    <row r="517" spans="1:36" ht="18.75" customHeight="1" x14ac:dyDescent="0.4">
      <c r="C517" s="373" t="s">
        <v>144</v>
      </c>
      <c r="D517" s="374"/>
      <c r="E517" s="375"/>
      <c r="F517" s="397" t="s">
        <v>428</v>
      </c>
      <c r="G517" s="398"/>
      <c r="H517" s="399"/>
      <c r="I517" s="412" t="s">
        <v>432</v>
      </c>
      <c r="J517" s="413"/>
      <c r="K517" s="414"/>
      <c r="L517" s="417"/>
      <c r="M517" s="418"/>
      <c r="N517" s="418"/>
      <c r="O517" s="175" t="s">
        <v>437</v>
      </c>
      <c r="P517" s="39"/>
      <c r="U517" s="153" t="str">
        <f t="shared" ref="U517:U539" si="210">IF(A517="","",A517)</f>
        <v/>
      </c>
      <c r="V517" s="153">
        <f t="shared" si="200"/>
        <v>0</v>
      </c>
      <c r="W517" s="247"/>
      <c r="X517" s="153" t="str">
        <f t="shared" si="206"/>
        <v>シングル</v>
      </c>
      <c r="Y517" s="153">
        <f t="shared" si="207"/>
        <v>0</v>
      </c>
      <c r="Z517" s="153">
        <f t="shared" si="208"/>
        <v>0</v>
      </c>
      <c r="AA517" s="153" t="str">
        <f t="shared" si="209"/>
        <v>Q40</v>
      </c>
      <c r="AB517" s="153" t="str">
        <f t="shared" si="189"/>
        <v>現在及び将来の非化石証書の利用予定量を年度ごとに教えてください（将来については最大３つご記入ください。）</v>
      </c>
      <c r="AC517" s="153" t="str">
        <f t="shared" si="201"/>
        <v/>
      </c>
      <c r="AD517" s="153" t="str">
        <f t="shared" si="202"/>
        <v>40</v>
      </c>
      <c r="AE517" s="221">
        <f t="shared" si="203"/>
        <v>0</v>
      </c>
      <c r="AF517" s="222" t="str">
        <f t="shared" si="204"/>
        <v>2021年度</v>
      </c>
      <c r="AG517" s="222">
        <f t="shared" si="205"/>
        <v>0</v>
      </c>
    </row>
    <row r="518" spans="1:36" ht="18.75" customHeight="1" x14ac:dyDescent="0.4">
      <c r="C518" s="373"/>
      <c r="D518" s="374"/>
      <c r="E518" s="375"/>
      <c r="F518" s="388" t="s">
        <v>429</v>
      </c>
      <c r="G518" s="389"/>
      <c r="H518" s="390"/>
      <c r="I518" s="403"/>
      <c r="J518" s="404"/>
      <c r="K518" s="405"/>
      <c r="L518" s="403"/>
      <c r="M518" s="404"/>
      <c r="N518" s="404"/>
      <c r="O518" s="172" t="s">
        <v>437</v>
      </c>
      <c r="P518" s="39"/>
      <c r="U518" s="153" t="str">
        <f t="shared" si="210"/>
        <v/>
      </c>
      <c r="V518" s="153">
        <f t="shared" ref="V518:V539" si="211">IF(S518="",E518,"")</f>
        <v>0</v>
      </c>
      <c r="W518" s="247"/>
      <c r="X518" s="153" t="str">
        <f t="shared" si="206"/>
        <v>シングル</v>
      </c>
      <c r="Y518" s="153">
        <f t="shared" si="207"/>
        <v>0</v>
      </c>
      <c r="Z518" s="153">
        <f t="shared" si="208"/>
        <v>0</v>
      </c>
      <c r="AA518" s="153" t="str">
        <f t="shared" si="209"/>
        <v>Q40</v>
      </c>
      <c r="AB518" s="153" t="str">
        <f t="shared" si="189"/>
        <v>現在及び将来の非化石証書の利用予定量を年度ごとに教えてください（将来については最大３つご記入ください。）</v>
      </c>
      <c r="AC518" s="153" t="str">
        <f t="shared" ref="AC518:AC539" si="212">IF(OR(V518=0,V518=""),"",RIGHT(V518,LEN(V518)-3))</f>
        <v/>
      </c>
      <c r="AD518" s="153" t="str">
        <f t="shared" ref="AD518:AD539" si="213">RIGHT(AA518,(LEN(AA518)-FIND("Q",AA518,1)))</f>
        <v>40</v>
      </c>
      <c r="AE518" s="221">
        <f t="shared" si="203"/>
        <v>0</v>
      </c>
      <c r="AF518" s="222">
        <f t="shared" si="204"/>
        <v>0</v>
      </c>
      <c r="AG518" s="222">
        <f t="shared" si="205"/>
        <v>0</v>
      </c>
    </row>
    <row r="519" spans="1:36" ht="18.75" customHeight="1" x14ac:dyDescent="0.4">
      <c r="C519" s="373"/>
      <c r="D519" s="374"/>
      <c r="E519" s="375"/>
      <c r="F519" s="388" t="s">
        <v>430</v>
      </c>
      <c r="G519" s="389"/>
      <c r="H519" s="390"/>
      <c r="I519" s="403"/>
      <c r="J519" s="404"/>
      <c r="K519" s="405"/>
      <c r="L519" s="403"/>
      <c r="M519" s="404"/>
      <c r="N519" s="404"/>
      <c r="O519" s="172" t="s">
        <v>437</v>
      </c>
      <c r="P519" s="39"/>
      <c r="Q519" s="18"/>
      <c r="U519" s="153" t="str">
        <f t="shared" si="210"/>
        <v/>
      </c>
      <c r="V519" s="153">
        <f t="shared" si="211"/>
        <v>0</v>
      </c>
      <c r="W519" s="247"/>
      <c r="X519" s="153" t="str">
        <f t="shared" si="206"/>
        <v>シングル</v>
      </c>
      <c r="Y519" s="153">
        <f t="shared" si="207"/>
        <v>0</v>
      </c>
      <c r="Z519" s="153">
        <f t="shared" si="208"/>
        <v>0</v>
      </c>
      <c r="AA519" s="153" t="str">
        <f t="shared" si="209"/>
        <v>Q40</v>
      </c>
      <c r="AB519" s="153" t="str">
        <f t="shared" si="189"/>
        <v>現在及び将来の非化石証書の利用予定量を年度ごとに教えてください（将来については最大３つご記入ください。）</v>
      </c>
      <c r="AC519" s="153" t="str">
        <f t="shared" si="212"/>
        <v/>
      </c>
      <c r="AD519" s="153" t="str">
        <f t="shared" si="213"/>
        <v>40</v>
      </c>
      <c r="AE519" s="221">
        <f t="shared" si="203"/>
        <v>0</v>
      </c>
      <c r="AF519" s="222">
        <f t="shared" si="204"/>
        <v>0</v>
      </c>
      <c r="AG519" s="222">
        <f t="shared" si="205"/>
        <v>0</v>
      </c>
    </row>
    <row r="520" spans="1:36" ht="18.75" customHeight="1" x14ac:dyDescent="0.4">
      <c r="C520" s="382"/>
      <c r="D520" s="383"/>
      <c r="E520" s="384"/>
      <c r="F520" s="388" t="s">
        <v>431</v>
      </c>
      <c r="G520" s="389"/>
      <c r="H520" s="390"/>
      <c r="I520" s="403"/>
      <c r="J520" s="404"/>
      <c r="K520" s="405"/>
      <c r="L520" s="403"/>
      <c r="M520" s="404"/>
      <c r="N520" s="404"/>
      <c r="O520" s="172" t="s">
        <v>437</v>
      </c>
      <c r="P520" s="39"/>
      <c r="Q520" s="18"/>
      <c r="U520" s="153" t="str">
        <f t="shared" si="210"/>
        <v/>
      </c>
      <c r="V520" s="153">
        <f t="shared" si="211"/>
        <v>0</v>
      </c>
      <c r="W520" s="247"/>
      <c r="X520" s="153" t="str">
        <f t="shared" si="206"/>
        <v>シングル</v>
      </c>
      <c r="Y520" s="153">
        <f t="shared" si="207"/>
        <v>0</v>
      </c>
      <c r="Z520" s="153">
        <f t="shared" si="208"/>
        <v>0</v>
      </c>
      <c r="AA520" s="153" t="str">
        <f t="shared" si="209"/>
        <v>Q40</v>
      </c>
      <c r="AB520" s="153" t="str">
        <f t="shared" si="189"/>
        <v>現在及び将来の非化石証書の利用予定量を年度ごとに教えてください（将来については最大３つご記入ください。）</v>
      </c>
      <c r="AC520" s="153" t="str">
        <f t="shared" si="212"/>
        <v/>
      </c>
      <c r="AD520" s="153" t="str">
        <f t="shared" si="213"/>
        <v>40</v>
      </c>
      <c r="AE520" s="221">
        <f t="shared" si="203"/>
        <v>0</v>
      </c>
      <c r="AF520" s="222">
        <f t="shared" si="204"/>
        <v>0</v>
      </c>
      <c r="AG520" s="222">
        <f t="shared" si="205"/>
        <v>0</v>
      </c>
    </row>
    <row r="521" spans="1:36" x14ac:dyDescent="0.4">
      <c r="C521" s="44"/>
      <c r="D521" s="44"/>
      <c r="U521" s="153" t="str">
        <f t="shared" si="210"/>
        <v/>
      </c>
      <c r="V521" s="153">
        <f t="shared" si="211"/>
        <v>0</v>
      </c>
      <c r="W521" s="247"/>
      <c r="X521" s="153" t="str">
        <f t="shared" si="206"/>
        <v>シングル</v>
      </c>
      <c r="Y521" s="153">
        <f t="shared" si="207"/>
        <v>0</v>
      </c>
      <c r="Z521" s="153">
        <f t="shared" si="208"/>
        <v>0</v>
      </c>
      <c r="AA521" s="153" t="str">
        <f t="shared" si="209"/>
        <v>Q40</v>
      </c>
      <c r="AB521" s="153" t="str">
        <f t="shared" si="189"/>
        <v>現在及び将来の非化石証書の利用予定量を年度ごとに教えてください（将来については最大３つご記入ください。）</v>
      </c>
      <c r="AC521" s="153" t="str">
        <f t="shared" si="212"/>
        <v/>
      </c>
      <c r="AD521" s="153" t="str">
        <f t="shared" si="213"/>
        <v>40</v>
      </c>
      <c r="AE521" s="153">
        <f t="shared" ref="AE521:AE539" si="214">IF(Y521=TRUE,1,IF(AND(X521="シングル",Y521=Z521),1,0))</f>
        <v>1</v>
      </c>
      <c r="AF521" s="220"/>
      <c r="AG521" s="220"/>
    </row>
    <row r="522" spans="1:36" x14ac:dyDescent="0.4">
      <c r="C522" s="26" t="s">
        <v>159</v>
      </c>
      <c r="D522" s="27"/>
      <c r="E522" s="28" t="s">
        <v>400</v>
      </c>
      <c r="F522" s="28"/>
      <c r="G522" s="28"/>
      <c r="H522" s="28"/>
      <c r="I522" s="28"/>
      <c r="J522" s="28"/>
      <c r="K522" s="28"/>
      <c r="L522" s="28"/>
      <c r="M522" s="28"/>
      <c r="N522" s="81"/>
      <c r="O522" s="28"/>
      <c r="S522" s="220" t="str">
        <f>C522</f>
        <v>Q41</v>
      </c>
      <c r="T522" s="220" t="str">
        <f>S522</f>
        <v>Q41</v>
      </c>
      <c r="U522" s="153" t="str">
        <f t="shared" si="210"/>
        <v/>
      </c>
      <c r="V522" s="153" t="str">
        <f t="shared" si="211"/>
        <v/>
      </c>
      <c r="W522" s="247"/>
      <c r="X522" s="153" t="str">
        <f t="shared" si="206"/>
        <v>シングル</v>
      </c>
      <c r="Y522" s="153">
        <f t="shared" si="207"/>
        <v>0</v>
      </c>
      <c r="Z522" s="153" t="str">
        <f t="shared" si="208"/>
        <v/>
      </c>
      <c r="AA522" s="153" t="str">
        <f t="shared" si="209"/>
        <v>Q41</v>
      </c>
      <c r="AB522" s="153" t="str">
        <f t="shared" si="189"/>
        <v>貴社・貴団体はCDP気候変動質問書に回答していますか（一つ選択してください。）</v>
      </c>
      <c r="AC522" s="153" t="str">
        <f t="shared" si="212"/>
        <v/>
      </c>
      <c r="AD522" s="153" t="str">
        <f t="shared" si="213"/>
        <v>41</v>
      </c>
      <c r="AE522" s="153">
        <f t="shared" si="214"/>
        <v>0</v>
      </c>
      <c r="AF522" s="220"/>
      <c r="AG522" s="220"/>
    </row>
    <row r="523" spans="1:36" ht="5.0999999999999996" customHeight="1" x14ac:dyDescent="0.4">
      <c r="U523" s="153" t="str">
        <f t="shared" si="210"/>
        <v/>
      </c>
      <c r="V523" s="153">
        <f t="shared" si="211"/>
        <v>0</v>
      </c>
      <c r="W523" s="247"/>
      <c r="X523" s="153" t="str">
        <f t="shared" si="206"/>
        <v>シングル</v>
      </c>
      <c r="Y523" s="153">
        <f t="shared" si="207"/>
        <v>0</v>
      </c>
      <c r="Z523" s="153">
        <f t="shared" si="208"/>
        <v>0</v>
      </c>
      <c r="AA523" s="153" t="str">
        <f t="shared" si="209"/>
        <v>Q41</v>
      </c>
      <c r="AB523" s="153" t="str">
        <f t="shared" si="189"/>
        <v>貴社・貴団体はCDP気候変動質問書に回答していますか（一つ選択してください。）</v>
      </c>
      <c r="AC523" s="153" t="str">
        <f t="shared" si="212"/>
        <v/>
      </c>
      <c r="AD523" s="153" t="str">
        <f t="shared" si="213"/>
        <v>41</v>
      </c>
      <c r="AE523" s="153">
        <f t="shared" si="214"/>
        <v>1</v>
      </c>
      <c r="AF523" s="220"/>
      <c r="AG523" s="220"/>
    </row>
    <row r="524" spans="1:36" ht="6.95" customHeight="1" x14ac:dyDescent="0.4">
      <c r="C524" s="29"/>
      <c r="D524" s="30"/>
      <c r="E524" s="30"/>
      <c r="F524" s="30"/>
      <c r="G524" s="30"/>
      <c r="H524" s="30"/>
      <c r="I524" s="30"/>
      <c r="J524" s="30"/>
      <c r="K524" s="30"/>
      <c r="L524" s="30"/>
      <c r="M524" s="30"/>
      <c r="N524" s="31"/>
      <c r="O524" s="30"/>
      <c r="P524" s="32"/>
      <c r="Q524" s="18"/>
      <c r="U524" s="153" t="str">
        <f t="shared" si="210"/>
        <v/>
      </c>
      <c r="V524" s="153">
        <f t="shared" si="211"/>
        <v>0</v>
      </c>
      <c r="W524" s="247"/>
      <c r="X524" s="153" t="str">
        <f t="shared" si="206"/>
        <v>シングル</v>
      </c>
      <c r="Y524" s="153">
        <f t="shared" si="207"/>
        <v>0</v>
      </c>
      <c r="Z524" s="153">
        <f t="shared" si="208"/>
        <v>0</v>
      </c>
      <c r="AA524" s="153" t="str">
        <f t="shared" si="209"/>
        <v>Q41</v>
      </c>
      <c r="AB524" s="153" t="str">
        <f t="shared" si="189"/>
        <v>貴社・貴団体はCDP気候変動質問書に回答していますか（一つ選択してください。）</v>
      </c>
      <c r="AC524" s="153" t="str">
        <f t="shared" si="212"/>
        <v/>
      </c>
      <c r="AD524" s="153" t="str">
        <f t="shared" si="213"/>
        <v>41</v>
      </c>
      <c r="AE524" s="153">
        <f t="shared" si="214"/>
        <v>1</v>
      </c>
      <c r="AF524" s="220"/>
      <c r="AG524" s="220"/>
    </row>
    <row r="525" spans="1:36" s="6" customFormat="1" ht="18" customHeight="1" x14ac:dyDescent="0.4">
      <c r="A525" s="14">
        <v>0</v>
      </c>
      <c r="B525" s="65"/>
      <c r="C525" s="74"/>
      <c r="D525" s="75"/>
      <c r="E525" s="281" t="s">
        <v>149</v>
      </c>
      <c r="F525" s="281"/>
      <c r="G525" s="281"/>
      <c r="H525" s="281"/>
      <c r="I525" s="281"/>
      <c r="J525" s="281"/>
      <c r="K525" s="281"/>
      <c r="L525" s="281"/>
      <c r="M525" s="281"/>
      <c r="N525" s="281"/>
      <c r="O525" s="281"/>
      <c r="P525" s="76"/>
      <c r="Q525" s="65"/>
      <c r="R525" s="69"/>
      <c r="S525" s="244"/>
      <c r="T525" s="244"/>
      <c r="U525" s="153">
        <f t="shared" si="210"/>
        <v>0</v>
      </c>
      <c r="V525" s="153" t="str">
        <f t="shared" si="211"/>
        <v>1. 回答し、開示している</v>
      </c>
      <c r="W525" s="247"/>
      <c r="X525" s="153" t="str">
        <f t="shared" si="206"/>
        <v>シングル</v>
      </c>
      <c r="Y525" s="153">
        <f t="shared" si="207"/>
        <v>0</v>
      </c>
      <c r="Z525" s="153">
        <f t="shared" si="208"/>
        <v>1</v>
      </c>
      <c r="AA525" s="153" t="str">
        <f t="shared" si="209"/>
        <v>Q41</v>
      </c>
      <c r="AB525" s="153" t="str">
        <f t="shared" si="189"/>
        <v>貴社・貴団体はCDP気候変動質問書に回答していますか（一つ選択してください。）</v>
      </c>
      <c r="AC525" s="153" t="str">
        <f t="shared" si="212"/>
        <v>回答し、開示している</v>
      </c>
      <c r="AD525" s="153" t="str">
        <f t="shared" si="213"/>
        <v>41</v>
      </c>
      <c r="AE525" s="153">
        <f t="shared" si="214"/>
        <v>0</v>
      </c>
      <c r="AF525" s="220"/>
      <c r="AG525" s="220"/>
      <c r="AH525" s="229"/>
      <c r="AI525" s="230"/>
      <c r="AJ525" s="230"/>
    </row>
    <row r="526" spans="1:36" s="6" customFormat="1" ht="18" customHeight="1" x14ac:dyDescent="0.4">
      <c r="A526" s="14"/>
      <c r="B526" s="65"/>
      <c r="C526" s="74"/>
      <c r="D526" s="75"/>
      <c r="E526" s="281" t="s">
        <v>150</v>
      </c>
      <c r="F526" s="281"/>
      <c r="G526" s="281"/>
      <c r="H526" s="281"/>
      <c r="I526" s="281"/>
      <c r="J526" s="281"/>
      <c r="K526" s="281"/>
      <c r="L526" s="281"/>
      <c r="M526" s="281"/>
      <c r="N526" s="281"/>
      <c r="O526" s="281"/>
      <c r="P526" s="76"/>
      <c r="Q526" s="65"/>
      <c r="R526" s="69"/>
      <c r="S526" s="244"/>
      <c r="T526" s="244"/>
      <c r="U526" s="153" t="str">
        <f t="shared" si="210"/>
        <v/>
      </c>
      <c r="V526" s="153" t="str">
        <f t="shared" si="211"/>
        <v>2. 回答しているが、開示していない</v>
      </c>
      <c r="W526" s="247"/>
      <c r="X526" s="153" t="str">
        <f t="shared" si="206"/>
        <v>シングル</v>
      </c>
      <c r="Y526" s="153">
        <f t="shared" si="207"/>
        <v>0</v>
      </c>
      <c r="Z526" s="153">
        <f t="shared" si="208"/>
        <v>2</v>
      </c>
      <c r="AA526" s="153" t="str">
        <f t="shared" si="209"/>
        <v>Q41</v>
      </c>
      <c r="AB526" s="153" t="str">
        <f t="shared" si="189"/>
        <v>貴社・貴団体はCDP気候変動質問書に回答していますか（一つ選択してください。）</v>
      </c>
      <c r="AC526" s="153" t="str">
        <f t="shared" si="212"/>
        <v>回答しているが、開示していない</v>
      </c>
      <c r="AD526" s="153" t="str">
        <f t="shared" si="213"/>
        <v>41</v>
      </c>
      <c r="AE526" s="153">
        <f t="shared" si="214"/>
        <v>0</v>
      </c>
      <c r="AF526" s="220"/>
      <c r="AG526" s="220"/>
      <c r="AH526" s="229"/>
      <c r="AI526" s="230"/>
      <c r="AJ526" s="230"/>
    </row>
    <row r="527" spans="1:36" s="6" customFormat="1" ht="18" customHeight="1" x14ac:dyDescent="0.4">
      <c r="A527" s="14"/>
      <c r="B527" s="65"/>
      <c r="C527" s="74"/>
      <c r="D527" s="75"/>
      <c r="E527" s="281" t="s">
        <v>151</v>
      </c>
      <c r="F527" s="281"/>
      <c r="G527" s="281"/>
      <c r="H527" s="281"/>
      <c r="I527" s="281"/>
      <c r="J527" s="281"/>
      <c r="K527" s="281"/>
      <c r="L527" s="281"/>
      <c r="M527" s="281"/>
      <c r="N527" s="281"/>
      <c r="O527" s="281"/>
      <c r="P527" s="76"/>
      <c r="Q527" s="65"/>
      <c r="R527" s="69"/>
      <c r="S527" s="244"/>
      <c r="T527" s="244"/>
      <c r="U527" s="153" t="str">
        <f t="shared" si="210"/>
        <v/>
      </c>
      <c r="V527" s="153" t="str">
        <f t="shared" si="211"/>
        <v>3. 回答していない</v>
      </c>
      <c r="W527" s="247"/>
      <c r="X527" s="153" t="str">
        <f t="shared" si="206"/>
        <v>シングル</v>
      </c>
      <c r="Y527" s="153">
        <f t="shared" si="207"/>
        <v>0</v>
      </c>
      <c r="Z527" s="153">
        <f t="shared" si="208"/>
        <v>3</v>
      </c>
      <c r="AA527" s="153" t="str">
        <f t="shared" si="209"/>
        <v>Q41</v>
      </c>
      <c r="AB527" s="153" t="str">
        <f t="shared" si="189"/>
        <v>貴社・貴団体はCDP気候変動質問書に回答していますか（一つ選択してください。）</v>
      </c>
      <c r="AC527" s="153" t="str">
        <f t="shared" si="212"/>
        <v>回答していない</v>
      </c>
      <c r="AD527" s="153" t="str">
        <f t="shared" si="213"/>
        <v>41</v>
      </c>
      <c r="AE527" s="153">
        <f t="shared" si="214"/>
        <v>0</v>
      </c>
      <c r="AF527" s="220"/>
      <c r="AG527" s="220"/>
      <c r="AH527" s="229"/>
      <c r="AI527" s="230"/>
      <c r="AJ527" s="230"/>
    </row>
    <row r="528" spans="1:36" ht="6.95" customHeight="1" x14ac:dyDescent="0.4">
      <c r="C528" s="37"/>
      <c r="D528" s="38"/>
      <c r="E528" s="38"/>
      <c r="F528" s="38"/>
      <c r="G528" s="38"/>
      <c r="H528" s="38"/>
      <c r="I528" s="38"/>
      <c r="J528" s="38"/>
      <c r="K528" s="38"/>
      <c r="L528" s="38"/>
      <c r="M528" s="38"/>
      <c r="N528" s="80"/>
      <c r="O528" s="38"/>
      <c r="P528" s="39"/>
      <c r="Q528" s="18"/>
      <c r="U528" s="153" t="str">
        <f t="shared" si="210"/>
        <v/>
      </c>
      <c r="V528" s="153">
        <f t="shared" si="211"/>
        <v>0</v>
      </c>
      <c r="W528" s="247"/>
      <c r="X528" s="153" t="str">
        <f t="shared" si="206"/>
        <v>シングル</v>
      </c>
      <c r="Y528" s="153">
        <f t="shared" si="207"/>
        <v>0</v>
      </c>
      <c r="Z528" s="153">
        <f t="shared" si="208"/>
        <v>0</v>
      </c>
      <c r="AA528" s="153" t="str">
        <f t="shared" si="209"/>
        <v>Q41</v>
      </c>
      <c r="AB528" s="153" t="str">
        <f t="shared" si="189"/>
        <v>貴社・貴団体はCDP気候変動質問書に回答していますか（一つ選択してください。）</v>
      </c>
      <c r="AC528" s="153" t="str">
        <f t="shared" si="212"/>
        <v/>
      </c>
      <c r="AD528" s="153" t="str">
        <f t="shared" si="213"/>
        <v>41</v>
      </c>
      <c r="AE528" s="153">
        <f t="shared" si="214"/>
        <v>1</v>
      </c>
      <c r="AF528" s="220"/>
      <c r="AG528" s="220"/>
    </row>
    <row r="529" spans="1:33" x14ac:dyDescent="0.4">
      <c r="C529" s="106"/>
      <c r="U529" s="153" t="str">
        <f t="shared" si="210"/>
        <v/>
      </c>
      <c r="V529" s="153">
        <f t="shared" si="211"/>
        <v>0</v>
      </c>
      <c r="W529" s="247"/>
      <c r="X529" s="153" t="str">
        <f t="shared" si="206"/>
        <v>シングル</v>
      </c>
      <c r="Y529" s="153">
        <f t="shared" si="207"/>
        <v>0</v>
      </c>
      <c r="Z529" s="153">
        <f t="shared" si="208"/>
        <v>0</v>
      </c>
      <c r="AA529" s="153" t="str">
        <f t="shared" si="209"/>
        <v>Q41</v>
      </c>
      <c r="AB529" s="153" t="str">
        <f t="shared" si="189"/>
        <v>貴社・貴団体はCDP気候変動質問書に回答していますか（一つ選択してください。）</v>
      </c>
      <c r="AC529" s="153" t="str">
        <f t="shared" si="212"/>
        <v/>
      </c>
      <c r="AD529" s="153" t="str">
        <f t="shared" si="213"/>
        <v>41</v>
      </c>
      <c r="AE529" s="153">
        <f t="shared" si="214"/>
        <v>1</v>
      </c>
      <c r="AF529" s="220"/>
      <c r="AG529" s="220"/>
    </row>
    <row r="530" spans="1:33" x14ac:dyDescent="0.4">
      <c r="C530" s="44" t="s">
        <v>708</v>
      </c>
      <c r="U530" s="153" t="str">
        <f>IF(A530="","",A530)</f>
        <v/>
      </c>
      <c r="V530" s="153">
        <f>IF(S530="",E530,"")</f>
        <v>0</v>
      </c>
      <c r="W530" s="247"/>
      <c r="X530" s="153" t="str">
        <f t="shared" si="206"/>
        <v>シングル</v>
      </c>
      <c r="Y530" s="153">
        <f t="shared" si="207"/>
        <v>0</v>
      </c>
      <c r="Z530" s="153">
        <f t="shared" si="208"/>
        <v>0</v>
      </c>
      <c r="AA530" s="153" t="str">
        <f t="shared" si="209"/>
        <v>Q41</v>
      </c>
      <c r="AB530" s="153" t="str">
        <f t="shared" si="189"/>
        <v>貴社・貴団体はCDP気候変動質問書に回答していますか（一つ選択してください。）</v>
      </c>
      <c r="AC530" s="153" t="str">
        <f>IF(OR(V530=0,V530=""),"",RIGHT(V530,LEN(V530)-3))</f>
        <v/>
      </c>
      <c r="AD530" s="153" t="str">
        <f>RIGHT(AA530,(LEN(AA530)-FIND("Q",AA530,1)))</f>
        <v>41</v>
      </c>
      <c r="AE530" s="153">
        <f t="shared" si="214"/>
        <v>1</v>
      </c>
      <c r="AF530" s="220"/>
      <c r="AG530" s="220"/>
    </row>
    <row r="531" spans="1:33" x14ac:dyDescent="0.4">
      <c r="C531" s="26" t="s">
        <v>162</v>
      </c>
      <c r="D531" s="27"/>
      <c r="E531" s="28" t="s">
        <v>184</v>
      </c>
      <c r="F531" s="28"/>
      <c r="G531" s="28"/>
      <c r="H531" s="28"/>
      <c r="I531" s="28"/>
      <c r="J531" s="28"/>
      <c r="K531" s="28"/>
      <c r="L531" s="28"/>
      <c r="M531" s="28"/>
      <c r="N531" s="81"/>
      <c r="O531" s="28"/>
      <c r="S531" s="220" t="str">
        <f>C531</f>
        <v>Q42</v>
      </c>
      <c r="T531" s="220" t="str">
        <f>S531</f>
        <v>Q42</v>
      </c>
      <c r="U531" s="153" t="str">
        <f t="shared" si="210"/>
        <v/>
      </c>
      <c r="V531" s="153" t="str">
        <f t="shared" si="211"/>
        <v/>
      </c>
      <c r="W531" s="247"/>
      <c r="X531" s="153" t="str">
        <f t="shared" si="206"/>
        <v>シングル</v>
      </c>
      <c r="Y531" s="153">
        <f t="shared" si="207"/>
        <v>0</v>
      </c>
      <c r="Z531" s="153" t="str">
        <f t="shared" si="208"/>
        <v/>
      </c>
      <c r="AA531" s="153" t="str">
        <f t="shared" si="209"/>
        <v>Q42</v>
      </c>
      <c r="AB531" s="153" t="str">
        <f t="shared" si="189"/>
        <v>CDP気候変動質問書に回答する理由について教えてください（当てはまるものすべて選択してください。）</v>
      </c>
      <c r="AC531" s="153" t="str">
        <f t="shared" si="212"/>
        <v/>
      </c>
      <c r="AD531" s="153" t="str">
        <f t="shared" si="213"/>
        <v>42</v>
      </c>
      <c r="AE531" s="153">
        <f t="shared" si="214"/>
        <v>0</v>
      </c>
      <c r="AF531" s="220"/>
      <c r="AG531" s="220"/>
    </row>
    <row r="532" spans="1:33" ht="5.0999999999999996" customHeight="1" x14ac:dyDescent="0.4">
      <c r="U532" s="153" t="str">
        <f t="shared" si="210"/>
        <v/>
      </c>
      <c r="V532" s="153">
        <f t="shared" si="211"/>
        <v>0</v>
      </c>
      <c r="W532" s="247"/>
      <c r="X532" s="153" t="str">
        <f t="shared" si="206"/>
        <v>シングル</v>
      </c>
      <c r="Y532" s="153">
        <f t="shared" si="207"/>
        <v>0</v>
      </c>
      <c r="Z532" s="153">
        <f t="shared" si="208"/>
        <v>0</v>
      </c>
      <c r="AA532" s="153" t="str">
        <f t="shared" si="209"/>
        <v>Q42</v>
      </c>
      <c r="AB532" s="153" t="str">
        <f t="shared" si="189"/>
        <v>CDP気候変動質問書に回答する理由について教えてください（当てはまるものすべて選択してください。）</v>
      </c>
      <c r="AC532" s="153" t="str">
        <f t="shared" si="212"/>
        <v/>
      </c>
      <c r="AD532" s="153" t="str">
        <f t="shared" si="213"/>
        <v>42</v>
      </c>
      <c r="AE532" s="153">
        <f t="shared" si="214"/>
        <v>1</v>
      </c>
      <c r="AF532" s="220"/>
      <c r="AG532" s="220"/>
    </row>
    <row r="533" spans="1:33" ht="4.5" customHeight="1" x14ac:dyDescent="0.4">
      <c r="C533" s="29"/>
      <c r="D533" s="30"/>
      <c r="E533" s="30"/>
      <c r="F533" s="30"/>
      <c r="G533" s="30"/>
      <c r="H533" s="30"/>
      <c r="I533" s="30"/>
      <c r="J533" s="30"/>
      <c r="K533" s="30"/>
      <c r="L533" s="30"/>
      <c r="M533" s="30"/>
      <c r="N533" s="31"/>
      <c r="O533" s="30"/>
      <c r="P533" s="32"/>
      <c r="Q533" s="18"/>
      <c r="U533" s="153" t="str">
        <f t="shared" si="210"/>
        <v/>
      </c>
      <c r="V533" s="153">
        <f t="shared" si="211"/>
        <v>0</v>
      </c>
      <c r="W533" s="247"/>
      <c r="X533" s="153" t="str">
        <f t="shared" si="206"/>
        <v>シングル</v>
      </c>
      <c r="Y533" s="153">
        <f t="shared" si="207"/>
        <v>0</v>
      </c>
      <c r="Z533" s="153">
        <f t="shared" si="208"/>
        <v>0</v>
      </c>
      <c r="AA533" s="153" t="str">
        <f t="shared" si="209"/>
        <v>Q42</v>
      </c>
      <c r="AB533" s="153" t="str">
        <f t="shared" si="189"/>
        <v>CDP気候変動質問書に回答する理由について教えてください（当てはまるものすべて選択してください。）</v>
      </c>
      <c r="AC533" s="153" t="str">
        <f t="shared" si="212"/>
        <v/>
      </c>
      <c r="AD533" s="153" t="str">
        <f t="shared" si="213"/>
        <v>42</v>
      </c>
      <c r="AE533" s="153">
        <f t="shared" si="214"/>
        <v>1</v>
      </c>
      <c r="AF533" s="220"/>
      <c r="AG533" s="220"/>
    </row>
    <row r="534" spans="1:33" ht="18" customHeight="1" x14ac:dyDescent="0.4">
      <c r="A534" s="11" t="b">
        <v>0</v>
      </c>
      <c r="C534" s="45"/>
      <c r="E534" s="261" t="s">
        <v>157</v>
      </c>
      <c r="F534" s="261"/>
      <c r="G534" s="261"/>
      <c r="H534" s="261"/>
      <c r="I534" s="261"/>
      <c r="J534" s="261"/>
      <c r="K534" s="261"/>
      <c r="L534" s="261"/>
      <c r="M534" s="261"/>
      <c r="N534" s="261"/>
      <c r="O534" s="261"/>
      <c r="P534" s="35"/>
      <c r="Q534" s="18"/>
      <c r="U534" s="153" t="b">
        <f t="shared" si="210"/>
        <v>0</v>
      </c>
      <c r="V534" s="153" t="str">
        <f t="shared" si="211"/>
        <v>1. 自社の気候変動対策として取り組むべき分野等を把握するため</v>
      </c>
      <c r="W534" s="247"/>
      <c r="X534" s="153" t="str">
        <f t="shared" si="206"/>
        <v>マルチ</v>
      </c>
      <c r="Y534" s="153" t="b">
        <f t="shared" si="207"/>
        <v>0</v>
      </c>
      <c r="Z534" s="153">
        <f t="shared" si="208"/>
        <v>1</v>
      </c>
      <c r="AA534" s="153" t="str">
        <f t="shared" si="209"/>
        <v>Q42</v>
      </c>
      <c r="AB534" s="153" t="str">
        <f t="shared" si="189"/>
        <v>CDP気候変動質問書に回答する理由について教えてください（当てはまるものすべて選択してください。）</v>
      </c>
      <c r="AC534" s="153" t="str">
        <f t="shared" si="212"/>
        <v>自社の気候変動対策として取り組むべき分野等を把握するため</v>
      </c>
      <c r="AD534" s="153" t="str">
        <f t="shared" si="213"/>
        <v>42</v>
      </c>
      <c r="AE534" s="153">
        <f t="shared" si="214"/>
        <v>0</v>
      </c>
      <c r="AF534" s="220"/>
      <c r="AG534" s="220"/>
    </row>
    <row r="535" spans="1:33" ht="18" customHeight="1" x14ac:dyDescent="0.4">
      <c r="A535" s="11" t="b">
        <v>0</v>
      </c>
      <c r="C535" s="45"/>
      <c r="E535" s="261" t="s">
        <v>156</v>
      </c>
      <c r="F535" s="261"/>
      <c r="G535" s="261"/>
      <c r="H535" s="261"/>
      <c r="I535" s="261"/>
      <c r="J535" s="261"/>
      <c r="K535" s="261"/>
      <c r="L535" s="261"/>
      <c r="M535" s="261"/>
      <c r="N535" s="261"/>
      <c r="O535" s="261"/>
      <c r="P535" s="35"/>
      <c r="Q535" s="18"/>
      <c r="U535" s="153" t="b">
        <f t="shared" si="210"/>
        <v>0</v>
      </c>
      <c r="V535" s="153" t="str">
        <f t="shared" si="211"/>
        <v>2. グローバルな視点で自社の取組を把握するため</v>
      </c>
      <c r="W535" s="247"/>
      <c r="X535" s="153" t="str">
        <f t="shared" si="206"/>
        <v>マルチ</v>
      </c>
      <c r="Y535" s="153" t="b">
        <f t="shared" si="207"/>
        <v>0</v>
      </c>
      <c r="Z535" s="153">
        <f t="shared" si="208"/>
        <v>2</v>
      </c>
      <c r="AA535" s="153" t="str">
        <f t="shared" si="209"/>
        <v>Q42</v>
      </c>
      <c r="AB535" s="153" t="str">
        <f t="shared" si="189"/>
        <v>CDP気候変動質問書に回答する理由について教えてください（当てはまるものすべて選択してください。）</v>
      </c>
      <c r="AC535" s="153" t="str">
        <f t="shared" si="212"/>
        <v>グローバルな視点で自社の取組を把握するため</v>
      </c>
      <c r="AD535" s="153" t="str">
        <f t="shared" si="213"/>
        <v>42</v>
      </c>
      <c r="AE535" s="153">
        <f t="shared" si="214"/>
        <v>0</v>
      </c>
      <c r="AF535" s="220"/>
      <c r="AG535" s="220"/>
    </row>
    <row r="536" spans="1:33" ht="18" customHeight="1" x14ac:dyDescent="0.4">
      <c r="A536" s="11" t="b">
        <v>0</v>
      </c>
      <c r="C536" s="45"/>
      <c r="E536" s="261" t="s">
        <v>155</v>
      </c>
      <c r="F536" s="261"/>
      <c r="G536" s="261"/>
      <c r="H536" s="261"/>
      <c r="I536" s="261"/>
      <c r="J536" s="261"/>
      <c r="K536" s="261"/>
      <c r="L536" s="261"/>
      <c r="M536" s="261"/>
      <c r="N536" s="261"/>
      <c r="O536" s="261"/>
      <c r="P536" s="35"/>
      <c r="Q536" s="18"/>
      <c r="U536" s="153" t="b">
        <f t="shared" si="210"/>
        <v>0</v>
      </c>
      <c r="V536" s="153" t="str">
        <f t="shared" si="211"/>
        <v>3. 環境先進企業であることを投資家にアピールするため</v>
      </c>
      <c r="W536" s="247"/>
      <c r="X536" s="153" t="str">
        <f t="shared" si="206"/>
        <v>マルチ</v>
      </c>
      <c r="Y536" s="153" t="b">
        <f t="shared" si="207"/>
        <v>0</v>
      </c>
      <c r="Z536" s="153">
        <f t="shared" si="208"/>
        <v>3</v>
      </c>
      <c r="AA536" s="153" t="str">
        <f t="shared" si="209"/>
        <v>Q42</v>
      </c>
      <c r="AB536" s="153" t="str">
        <f t="shared" si="189"/>
        <v>CDP気候変動質問書に回答する理由について教えてください（当てはまるものすべて選択してください。）</v>
      </c>
      <c r="AC536" s="153" t="str">
        <f t="shared" si="212"/>
        <v>環境先進企業であることを投資家にアピールするため</v>
      </c>
      <c r="AD536" s="153" t="str">
        <f t="shared" si="213"/>
        <v>42</v>
      </c>
      <c r="AE536" s="153">
        <f t="shared" si="214"/>
        <v>0</v>
      </c>
      <c r="AF536" s="220"/>
      <c r="AG536" s="220"/>
    </row>
    <row r="537" spans="1:33" ht="39.950000000000003" customHeight="1" x14ac:dyDescent="0.4">
      <c r="A537" s="11" t="b">
        <v>0</v>
      </c>
      <c r="C537" s="45"/>
      <c r="E537" s="85" t="s">
        <v>153</v>
      </c>
      <c r="F537" s="84"/>
      <c r="G537" s="84"/>
      <c r="H537" s="138" t="s">
        <v>158</v>
      </c>
      <c r="I537" s="100"/>
      <c r="J537" s="328"/>
      <c r="K537" s="328"/>
      <c r="L537" s="328"/>
      <c r="M537" s="328"/>
      <c r="N537" s="328"/>
      <c r="O537" s="329"/>
      <c r="P537" s="35"/>
      <c r="Q537" s="18"/>
      <c r="U537" s="153" t="b">
        <f t="shared" si="210"/>
        <v>0</v>
      </c>
      <c r="V537" s="153" t="str">
        <f t="shared" si="211"/>
        <v>4. 他の情報開示にも活用できるため</v>
      </c>
      <c r="W537" s="247"/>
      <c r="X537" s="153" t="str">
        <f>IF(IF(U537="","",IF(OR(U537=TRUE,U537=FALSE),"マルチ","シングル"))="",X533,IF(U537="","",IF(OR(U537=TRUE,U537=FALSE),"マルチ","シングル")))</f>
        <v>マルチ</v>
      </c>
      <c r="Y537" s="153" t="b">
        <f t="shared" si="207"/>
        <v>0</v>
      </c>
      <c r="Z537" s="153">
        <f t="shared" si="208"/>
        <v>4</v>
      </c>
      <c r="AA537" s="153" t="str">
        <f t="shared" si="209"/>
        <v>Q42</v>
      </c>
      <c r="AB537" s="153" t="str">
        <f t="shared" si="189"/>
        <v>CDP気候変動質問書に回答する理由について教えてください（当てはまるものすべて選択してください。）</v>
      </c>
      <c r="AC537" s="153" t="str">
        <f t="shared" si="212"/>
        <v>他の情報開示にも活用できるため</v>
      </c>
      <c r="AD537" s="153" t="str">
        <f t="shared" si="213"/>
        <v>42</v>
      </c>
      <c r="AE537" s="153">
        <f t="shared" si="214"/>
        <v>0</v>
      </c>
      <c r="AF537" s="222">
        <f>J537</f>
        <v>0</v>
      </c>
      <c r="AG537" s="220"/>
    </row>
    <row r="538" spans="1:33" ht="18" customHeight="1" x14ac:dyDescent="0.4">
      <c r="A538" s="11" t="b">
        <v>0</v>
      </c>
      <c r="C538" s="45"/>
      <c r="E538" s="261" t="s">
        <v>154</v>
      </c>
      <c r="F538" s="261"/>
      <c r="G538" s="261"/>
      <c r="H538" s="261"/>
      <c r="I538" s="261"/>
      <c r="J538" s="261"/>
      <c r="K538" s="261"/>
      <c r="L538" s="261"/>
      <c r="M538" s="261"/>
      <c r="N538" s="261"/>
      <c r="O538" s="261"/>
      <c r="P538" s="35"/>
      <c r="Q538" s="18"/>
      <c r="U538" s="153" t="b">
        <f t="shared" si="210"/>
        <v>0</v>
      </c>
      <c r="V538" s="153" t="str">
        <f t="shared" si="211"/>
        <v>5. 取引先企業から要請があったため</v>
      </c>
      <c r="W538" s="247"/>
      <c r="X538" s="153" t="str">
        <f>IF(IF(U538="","",IF(OR(U538=TRUE,U538=FALSE),"マルチ","シングル"))="",X534,IF(U538="","",IF(OR(U538=TRUE,U538=FALSE),"マルチ","シングル")))</f>
        <v>マルチ</v>
      </c>
      <c r="Y538" s="153" t="b">
        <f t="shared" si="207"/>
        <v>0</v>
      </c>
      <c r="Z538" s="153">
        <f t="shared" si="208"/>
        <v>5</v>
      </c>
      <c r="AA538" s="153" t="str">
        <f t="shared" si="209"/>
        <v>Q42</v>
      </c>
      <c r="AB538" s="153" t="str">
        <f t="shared" si="189"/>
        <v>CDP気候変動質問書に回答する理由について教えてください（当てはまるものすべて選択してください。）</v>
      </c>
      <c r="AC538" s="153" t="str">
        <f t="shared" si="212"/>
        <v>取引先企業から要請があったため</v>
      </c>
      <c r="AD538" s="153" t="str">
        <f t="shared" si="213"/>
        <v>42</v>
      </c>
      <c r="AE538" s="153">
        <f t="shared" si="214"/>
        <v>0</v>
      </c>
      <c r="AF538" s="220"/>
      <c r="AG538" s="220"/>
    </row>
    <row r="539" spans="1:33" ht="39.950000000000003" customHeight="1" x14ac:dyDescent="0.4">
      <c r="A539" s="11" t="b">
        <v>0</v>
      </c>
      <c r="C539" s="45"/>
      <c r="E539" s="85" t="s">
        <v>101</v>
      </c>
      <c r="F539" s="84"/>
      <c r="G539" s="84"/>
      <c r="H539" s="327"/>
      <c r="I539" s="328"/>
      <c r="J539" s="328"/>
      <c r="K539" s="328"/>
      <c r="L539" s="328"/>
      <c r="M539" s="328"/>
      <c r="N539" s="328"/>
      <c r="O539" s="329"/>
      <c r="P539" s="35"/>
      <c r="Q539" s="18"/>
      <c r="U539" s="153" t="b">
        <f t="shared" si="210"/>
        <v>0</v>
      </c>
      <c r="V539" s="153" t="str">
        <f t="shared" si="211"/>
        <v>6. その他</v>
      </c>
      <c r="W539" s="247"/>
      <c r="X539" s="153" t="str">
        <f>IF(IF(U539="","",IF(OR(U539=TRUE,U539=FALSE),"マルチ","シングル"))="",X535,IF(U539="","",IF(OR(U539=TRUE,U539=FALSE),"マルチ","シングル")))</f>
        <v>マルチ</v>
      </c>
      <c r="Y539" s="153" t="b">
        <f t="shared" si="207"/>
        <v>0</v>
      </c>
      <c r="Z539" s="153">
        <f t="shared" si="208"/>
        <v>6</v>
      </c>
      <c r="AA539" s="153" t="str">
        <f t="shared" si="209"/>
        <v>Q42</v>
      </c>
      <c r="AB539" s="153" t="str">
        <f t="shared" si="189"/>
        <v>CDP気候変動質問書に回答する理由について教えてください（当てはまるものすべて選択してください。）</v>
      </c>
      <c r="AC539" s="153" t="str">
        <f t="shared" si="212"/>
        <v>その他</v>
      </c>
      <c r="AD539" s="153" t="str">
        <f t="shared" si="213"/>
        <v>42</v>
      </c>
      <c r="AE539" s="153">
        <f t="shared" si="214"/>
        <v>0</v>
      </c>
      <c r="AF539" s="222">
        <f>H539</f>
        <v>0</v>
      </c>
      <c r="AG539" s="220"/>
    </row>
    <row r="540" spans="1:33" ht="5.0999999999999996" customHeight="1" x14ac:dyDescent="0.4">
      <c r="C540" s="37"/>
      <c r="D540" s="38"/>
      <c r="E540" s="38"/>
      <c r="F540" s="38"/>
      <c r="G540" s="38"/>
      <c r="H540" s="38"/>
      <c r="I540" s="38"/>
      <c r="J540" s="38"/>
      <c r="K540" s="38"/>
      <c r="L540" s="38"/>
      <c r="M540" s="38"/>
      <c r="N540" s="80"/>
      <c r="O540" s="38"/>
      <c r="P540" s="39"/>
      <c r="Q540" s="18"/>
      <c r="U540" s="153" t="str">
        <f t="shared" ref="U540:U544" si="215">IF(A540="","",A540)</f>
        <v/>
      </c>
      <c r="V540" s="153">
        <f t="shared" ref="V540:V544" si="216">IF(S540="",E540,"")</f>
        <v>0</v>
      </c>
      <c r="W540" s="247"/>
      <c r="X540" s="153" t="str">
        <f t="shared" ref="X540:X544" si="217">IF(IF(U540="","",IF(OR(U540=TRUE,U540=FALSE),"マルチ","シングル"))="",X539,IF(U540="","",IF(OR(U540=TRUE,U540=FALSE),"マルチ","シングル")))</f>
        <v>マルチ</v>
      </c>
      <c r="Y540" s="153" t="b">
        <f t="shared" si="207"/>
        <v>0</v>
      </c>
      <c r="Z540" s="153">
        <f t="shared" si="208"/>
        <v>0</v>
      </c>
      <c r="AA540" s="153" t="str">
        <f t="shared" si="209"/>
        <v>Q42</v>
      </c>
      <c r="AB540" s="153" t="str">
        <f t="shared" si="189"/>
        <v>CDP気候変動質問書に回答する理由について教えてください（当てはまるものすべて選択してください。）</v>
      </c>
      <c r="AC540" s="153" t="str">
        <f t="shared" ref="AC540:AC544" si="218">IF(OR(V540=0,V540=""),"",RIGHT(V540,LEN(V540)-3))</f>
        <v/>
      </c>
      <c r="AD540" s="153" t="str">
        <f t="shared" ref="AD540:AD544" si="219">RIGHT(AA540,(LEN(AA540)-FIND("Q",AA540,1)))</f>
        <v>42</v>
      </c>
      <c r="AE540" s="153">
        <f t="shared" ref="AE540:AE544" si="220">IF(Y540=TRUE,1,IF(AND(X540="シングル",Y540=Z540),1,0))</f>
        <v>0</v>
      </c>
      <c r="AF540" s="220"/>
      <c r="AG540" s="220"/>
    </row>
    <row r="541" spans="1:33" x14ac:dyDescent="0.4">
      <c r="U541" s="153" t="str">
        <f t="shared" si="215"/>
        <v/>
      </c>
      <c r="V541" s="153">
        <f t="shared" si="216"/>
        <v>0</v>
      </c>
      <c r="W541" s="247"/>
      <c r="X541" s="153" t="str">
        <f t="shared" si="217"/>
        <v>マルチ</v>
      </c>
      <c r="Y541" s="153" t="b">
        <f t="shared" si="207"/>
        <v>0</v>
      </c>
      <c r="Z541" s="153">
        <f t="shared" si="208"/>
        <v>0</v>
      </c>
      <c r="AA541" s="153" t="str">
        <f t="shared" si="209"/>
        <v>Q42</v>
      </c>
      <c r="AB541" s="153" t="str">
        <f t="shared" si="189"/>
        <v>CDP気候変動質問書に回答する理由について教えてください（当てはまるものすべて選択してください。）</v>
      </c>
      <c r="AC541" s="153" t="str">
        <f t="shared" si="218"/>
        <v/>
      </c>
      <c r="AD541" s="153" t="str">
        <f t="shared" si="219"/>
        <v>42</v>
      </c>
      <c r="AE541" s="153">
        <f t="shared" si="220"/>
        <v>0</v>
      </c>
      <c r="AF541" s="220"/>
      <c r="AG541" s="220"/>
    </row>
    <row r="542" spans="1:33" x14ac:dyDescent="0.4">
      <c r="C542" s="369" t="s">
        <v>160</v>
      </c>
      <c r="D542" s="369"/>
      <c r="E542" s="369"/>
      <c r="F542" s="369"/>
      <c r="G542" s="369"/>
      <c r="H542" s="369"/>
      <c r="I542" s="369"/>
      <c r="J542" s="369"/>
      <c r="K542" s="369"/>
      <c r="L542" s="369"/>
      <c r="M542" s="369"/>
      <c r="N542" s="369"/>
      <c r="O542" s="369"/>
      <c r="P542" s="369"/>
      <c r="Q542" s="77"/>
      <c r="U542" s="153" t="str">
        <f t="shared" si="215"/>
        <v/>
      </c>
      <c r="V542" s="153">
        <f t="shared" si="216"/>
        <v>0</v>
      </c>
      <c r="W542" s="247"/>
      <c r="X542" s="153" t="str">
        <f t="shared" si="217"/>
        <v>マルチ</v>
      </c>
      <c r="Y542" s="153" t="b">
        <f t="shared" si="207"/>
        <v>0</v>
      </c>
      <c r="Z542" s="153">
        <f t="shared" si="208"/>
        <v>0</v>
      </c>
      <c r="AA542" s="153" t="str">
        <f t="shared" si="209"/>
        <v>Q42</v>
      </c>
      <c r="AB542" s="153" t="str">
        <f t="shared" si="189"/>
        <v>CDP気候変動質問書に回答する理由について教えてください（当てはまるものすべて選択してください。）</v>
      </c>
      <c r="AC542" s="153" t="str">
        <f t="shared" si="218"/>
        <v/>
      </c>
      <c r="AD542" s="153" t="str">
        <f t="shared" si="219"/>
        <v>42</v>
      </c>
      <c r="AE542" s="153">
        <f t="shared" si="220"/>
        <v>0</v>
      </c>
      <c r="AF542" s="220"/>
      <c r="AG542" s="220"/>
    </row>
    <row r="543" spans="1:33" x14ac:dyDescent="0.4">
      <c r="U543" s="153" t="str">
        <f t="shared" si="215"/>
        <v/>
      </c>
      <c r="V543" s="153">
        <f t="shared" si="216"/>
        <v>0</v>
      </c>
      <c r="W543" s="247"/>
      <c r="X543" s="153" t="str">
        <f t="shared" si="217"/>
        <v>マルチ</v>
      </c>
      <c r="Y543" s="153" t="b">
        <f t="shared" si="207"/>
        <v>0</v>
      </c>
      <c r="Z543" s="153">
        <f t="shared" si="208"/>
        <v>0</v>
      </c>
      <c r="AA543" s="153" t="str">
        <f t="shared" si="209"/>
        <v>Q42</v>
      </c>
      <c r="AB543" s="153" t="str">
        <f t="shared" si="189"/>
        <v>CDP気候変動質問書に回答する理由について教えてください（当てはまるものすべて選択してください。）</v>
      </c>
      <c r="AC543" s="153" t="str">
        <f t="shared" si="218"/>
        <v/>
      </c>
      <c r="AD543" s="153" t="str">
        <f t="shared" si="219"/>
        <v>42</v>
      </c>
      <c r="AE543" s="153">
        <f t="shared" si="220"/>
        <v>0</v>
      </c>
      <c r="AF543" s="220"/>
      <c r="AG543" s="220"/>
    </row>
    <row r="544" spans="1:33" x14ac:dyDescent="0.4">
      <c r="C544" s="26" t="s">
        <v>163</v>
      </c>
      <c r="D544" s="27"/>
      <c r="E544" s="280" t="s">
        <v>761</v>
      </c>
      <c r="F544" s="280"/>
      <c r="G544" s="280"/>
      <c r="H544" s="280"/>
      <c r="I544" s="280"/>
      <c r="J544" s="280"/>
      <c r="K544" s="280"/>
      <c r="L544" s="280"/>
      <c r="M544" s="280"/>
      <c r="N544" s="280"/>
      <c r="O544" s="280"/>
      <c r="S544" s="220" t="str">
        <f>C544</f>
        <v>Q43</v>
      </c>
      <c r="T544" s="220" t="str">
        <f>S544</f>
        <v>Q43</v>
      </c>
      <c r="U544" s="153" t="str">
        <f t="shared" si="215"/>
        <v/>
      </c>
      <c r="V544" s="153" t="str">
        <f t="shared" si="216"/>
        <v/>
      </c>
      <c r="W544" s="247"/>
      <c r="X544" s="153" t="str">
        <f t="shared" si="217"/>
        <v>マルチ</v>
      </c>
      <c r="Y544" s="153" t="b">
        <f t="shared" si="207"/>
        <v>0</v>
      </c>
      <c r="Z544" s="153" t="str">
        <f t="shared" si="208"/>
        <v/>
      </c>
      <c r="AA544" s="153" t="str">
        <f t="shared" si="209"/>
        <v>Q43</v>
      </c>
      <c r="AB544" s="153" t="str">
        <f t="shared" si="189"/>
        <v>排出量取引アンケートは、これまで紙のアンケート調査票を郵送し、回答を返送いただく形、もしくはWord版のアンケート調査票を電子メールにて送信し、回答を返信いただく形で実施してきました。今回初の試みとしてオンライン形式（Web上）でのアンケートを実施しています（オンライン形式での回答が難しい場合はExcel版のアンケート調査票にて回答）。今後の参考とするため、本アンケート調査についてご回答ください（一つ選択してください。）</v>
      </c>
      <c r="AC544" s="153" t="str">
        <f t="shared" si="218"/>
        <v/>
      </c>
      <c r="AD544" s="153" t="str">
        <f t="shared" si="219"/>
        <v>43</v>
      </c>
      <c r="AE544" s="153">
        <f t="shared" si="220"/>
        <v>0</v>
      </c>
      <c r="AF544" s="220"/>
      <c r="AG544" s="220"/>
    </row>
    <row r="545" spans="1:33" x14ac:dyDescent="0.4">
      <c r="E545" s="280"/>
      <c r="F545" s="280"/>
      <c r="G545" s="280"/>
      <c r="H545" s="280"/>
      <c r="I545" s="280"/>
      <c r="J545" s="280"/>
      <c r="K545" s="280"/>
      <c r="L545" s="280"/>
      <c r="M545" s="280"/>
      <c r="N545" s="280"/>
      <c r="O545" s="280"/>
      <c r="U545" s="153" t="str">
        <f>IF(A545="","",A545)</f>
        <v/>
      </c>
      <c r="V545" s="153">
        <f>IF(S545="",E545,"")</f>
        <v>0</v>
      </c>
      <c r="W545" s="247"/>
      <c r="X545" s="153" t="str">
        <f>IF(IF(U545="","",IF(OR(U545=TRUE,U545=FALSE),"マルチ","シングル"))="",X544,IF(U545="","",IF(OR(U545=TRUE,U545=FALSE),"マルチ","シングル")))</f>
        <v>マルチ</v>
      </c>
      <c r="Y545" s="153" t="b">
        <f t="shared" si="207"/>
        <v>0</v>
      </c>
      <c r="Z545" s="153">
        <f t="shared" si="208"/>
        <v>0</v>
      </c>
      <c r="AA545" s="153" t="str">
        <f t="shared" si="209"/>
        <v>Q43</v>
      </c>
      <c r="AB545" s="153" t="str">
        <f t="shared" ref="AB545:AB560" si="221">IF(S545&lt;&gt;"",E545,AB544)</f>
        <v>排出量取引アンケートは、これまで紙のアンケート調査票を郵送し、回答を返送いただく形、もしくはWord版のアンケート調査票を電子メールにて送信し、回答を返信いただく形で実施してきました。今回初の試みとしてオンライン形式（Web上）でのアンケートを実施しています（オンライン形式での回答が難しい場合はExcel版のアンケート調査票にて回答）。今後の参考とするため、本アンケート調査についてご回答ください（一つ選択してください。）</v>
      </c>
      <c r="AC545" s="153" t="str">
        <f>IF(OR(V545=0,V545=""),"",RIGHT(V545,LEN(V545)-3))</f>
        <v/>
      </c>
      <c r="AD545" s="153" t="str">
        <f>RIGHT(AA545,(LEN(AA545)-FIND("Q",AA545,1)))</f>
        <v>43</v>
      </c>
      <c r="AE545" s="153">
        <f>IF(Y545=TRUE,1,IF(AND(X545="シングル",Y545=Z545),1,0))</f>
        <v>0</v>
      </c>
      <c r="AF545" s="220"/>
      <c r="AG545" s="220"/>
    </row>
    <row r="546" spans="1:33" x14ac:dyDescent="0.4">
      <c r="E546" s="280"/>
      <c r="F546" s="280"/>
      <c r="G546" s="280"/>
      <c r="H546" s="280"/>
      <c r="I546" s="280"/>
      <c r="J546" s="280"/>
      <c r="K546" s="280"/>
      <c r="L546" s="280"/>
      <c r="M546" s="280"/>
      <c r="N546" s="280"/>
      <c r="O546" s="280"/>
      <c r="U546" s="153" t="str">
        <f>IF(A546="","",A546)</f>
        <v/>
      </c>
      <c r="V546" s="153">
        <f>IF(S546="",E546,"")</f>
        <v>0</v>
      </c>
      <c r="W546" s="247"/>
      <c r="X546" s="153" t="str">
        <f>IF(IF(U546="","",IF(OR(U546=TRUE,U546=FALSE),"マルチ","シングル"))="",X545,IF(U546="","",IF(OR(U546=TRUE,U546=FALSE),"マルチ","シングル")))</f>
        <v>マルチ</v>
      </c>
      <c r="Y546" s="153" t="b">
        <f t="shared" si="207"/>
        <v>0</v>
      </c>
      <c r="Z546" s="153">
        <f t="shared" si="208"/>
        <v>0</v>
      </c>
      <c r="AA546" s="153" t="str">
        <f t="shared" si="209"/>
        <v>Q43</v>
      </c>
      <c r="AB546" s="153" t="str">
        <f t="shared" si="221"/>
        <v>排出量取引アンケートは、これまで紙のアンケート調査票を郵送し、回答を返送いただく形、もしくはWord版のアンケート調査票を電子メールにて送信し、回答を返信いただく形で実施してきました。今回初の試みとしてオンライン形式（Web上）でのアンケートを実施しています（オンライン形式での回答が難しい場合はExcel版のアンケート調査票にて回答）。今後の参考とするため、本アンケート調査についてご回答ください（一つ選択してください。）</v>
      </c>
      <c r="AC546" s="153" t="str">
        <f>IF(OR(V546=0,V546=""),"",RIGHT(V546,LEN(V546)-3))</f>
        <v/>
      </c>
      <c r="AD546" s="153" t="str">
        <f>RIGHT(AA546,(LEN(AA546)-FIND("Q",AA546,1)))</f>
        <v>43</v>
      </c>
      <c r="AE546" s="153">
        <f>IF(Y546=TRUE,1,IF(AND(X546="シングル",Y546=Z546),1,0))</f>
        <v>0</v>
      </c>
      <c r="AF546" s="220"/>
      <c r="AG546" s="220"/>
    </row>
    <row r="547" spans="1:33" x14ac:dyDescent="0.4">
      <c r="E547" s="280"/>
      <c r="F547" s="280"/>
      <c r="G547" s="280"/>
      <c r="H547" s="280"/>
      <c r="I547" s="280"/>
      <c r="J547" s="280"/>
      <c r="K547" s="280"/>
      <c r="L547" s="280"/>
      <c r="M547" s="280"/>
      <c r="N547" s="280"/>
      <c r="O547" s="280"/>
      <c r="U547" s="153" t="str">
        <f>IF(A547="","",A547)</f>
        <v/>
      </c>
      <c r="V547" s="153">
        <f>IF(S547="",E547,"")</f>
        <v>0</v>
      </c>
      <c r="W547" s="247"/>
      <c r="X547" s="153" t="str">
        <f>IF(IF(U547="","",IF(OR(U547=TRUE,U547=FALSE),"マルチ","シングル"))="",X546,IF(U547="","",IF(OR(U547=TRUE,U547=FALSE),"マルチ","シングル")))</f>
        <v>マルチ</v>
      </c>
      <c r="Y547" s="153" t="b">
        <f t="shared" si="207"/>
        <v>0</v>
      </c>
      <c r="Z547" s="153">
        <f t="shared" si="208"/>
        <v>0</v>
      </c>
      <c r="AA547" s="153" t="str">
        <f t="shared" si="209"/>
        <v>Q43</v>
      </c>
      <c r="AB547" s="153" t="str">
        <f t="shared" si="221"/>
        <v>排出量取引アンケートは、これまで紙のアンケート調査票を郵送し、回答を返送いただく形、もしくはWord版のアンケート調査票を電子メールにて送信し、回答を返信いただく形で実施してきました。今回初の試みとしてオンライン形式（Web上）でのアンケートを実施しています（オンライン形式での回答が難しい場合はExcel版のアンケート調査票にて回答）。今後の参考とするため、本アンケート調査についてご回答ください（一つ選択してください。）</v>
      </c>
      <c r="AC547" s="153" t="str">
        <f>IF(OR(V547=0,V547=""),"",RIGHT(V547,LEN(V547)-3))</f>
        <v/>
      </c>
      <c r="AD547" s="153" t="str">
        <f>RIGHT(AA547,(LEN(AA547)-FIND("Q",AA547,1)))</f>
        <v>43</v>
      </c>
      <c r="AE547" s="153">
        <f>IF(Y547=TRUE,1,IF(AND(X547="シングル",Y547=Z547),1,0))</f>
        <v>0</v>
      </c>
      <c r="AF547" s="220"/>
      <c r="AG547" s="220"/>
    </row>
    <row r="548" spans="1:33" ht="5.0999999999999996" customHeight="1" x14ac:dyDescent="0.4">
      <c r="U548" s="153" t="str">
        <f t="shared" ref="U548:U554" si="222">IF(A548="","",A548)</f>
        <v/>
      </c>
      <c r="V548" s="153">
        <f t="shared" ref="V548:V554" si="223">IF(S548="",E548,"")</f>
        <v>0</v>
      </c>
      <c r="W548" s="247"/>
      <c r="X548" s="153" t="str">
        <f t="shared" ref="X548:X554" si="224">IF(IF(U548="","",IF(OR(U548=TRUE,U548=FALSE),"マルチ","シングル"))="",X547,IF(U548="","",IF(OR(U548=TRUE,U548=FALSE),"マルチ","シングル")))</f>
        <v>マルチ</v>
      </c>
      <c r="Y548" s="153" t="b">
        <f t="shared" ref="Y548:Y554" si="225">IF(U548="",Y547,U548)</f>
        <v>0</v>
      </c>
      <c r="Z548" s="153">
        <f t="shared" ref="Z548:Z554" si="226">IFERROR(LEFT(V548,1)*1,"")</f>
        <v>0</v>
      </c>
      <c r="AA548" s="153" t="str">
        <f t="shared" ref="AA548:AA554" si="227">IF(T548="",AA547,T548)</f>
        <v>Q43</v>
      </c>
      <c r="AB548" s="153" t="str">
        <f t="shared" ref="AB548:AB554" si="228">IF(S548&lt;&gt;"",E548,AB547)</f>
        <v>排出量取引アンケートは、これまで紙のアンケート調査票を郵送し、回答を返送いただく形、もしくはWord版のアンケート調査票を電子メールにて送信し、回答を返信いただく形で実施してきました。今回初の試みとしてオンライン形式（Web上）でのアンケートを実施しています（オンライン形式での回答が難しい場合はExcel版のアンケート調査票にて回答）。今後の参考とするため、本アンケート調査についてご回答ください（一つ選択してください。）</v>
      </c>
      <c r="AC548" s="153" t="str">
        <f t="shared" ref="AC548:AC554" si="229">IF(OR(V548=0,V548=""),"",RIGHT(V548,LEN(V548)-3))</f>
        <v/>
      </c>
      <c r="AD548" s="153" t="str">
        <f t="shared" ref="AD548:AD554" si="230">RIGHT(AA548,(LEN(AA548)-FIND("Q",AA548,1)))</f>
        <v>43</v>
      </c>
      <c r="AE548" s="153">
        <f t="shared" ref="AE548:AE554" si="231">IF(Y548=TRUE,1,IF(AND(X548="シングル",Y548=Z548),1,0))</f>
        <v>0</v>
      </c>
      <c r="AF548" s="220"/>
      <c r="AG548" s="220"/>
    </row>
    <row r="549" spans="1:33" ht="4.5" customHeight="1" x14ac:dyDescent="0.4">
      <c r="C549" s="29"/>
      <c r="D549" s="30"/>
      <c r="E549" s="30"/>
      <c r="F549" s="30"/>
      <c r="G549" s="30"/>
      <c r="H549" s="30"/>
      <c r="I549" s="30"/>
      <c r="J549" s="30"/>
      <c r="K549" s="30"/>
      <c r="L549" s="30"/>
      <c r="M549" s="30"/>
      <c r="N549" s="31"/>
      <c r="O549" s="30"/>
      <c r="P549" s="32"/>
      <c r="Q549" s="18"/>
      <c r="U549" s="153" t="str">
        <f t="shared" si="222"/>
        <v/>
      </c>
      <c r="V549" s="153">
        <f t="shared" si="223"/>
        <v>0</v>
      </c>
      <c r="W549" s="247"/>
      <c r="X549" s="153" t="str">
        <f t="shared" si="224"/>
        <v>マルチ</v>
      </c>
      <c r="Y549" s="153" t="b">
        <f t="shared" si="225"/>
        <v>0</v>
      </c>
      <c r="Z549" s="153">
        <f t="shared" si="226"/>
        <v>0</v>
      </c>
      <c r="AA549" s="153" t="str">
        <f t="shared" si="227"/>
        <v>Q43</v>
      </c>
      <c r="AB549" s="153" t="str">
        <f t="shared" si="228"/>
        <v>排出量取引アンケートは、これまで紙のアンケート調査票を郵送し、回答を返送いただく形、もしくはWord版のアンケート調査票を電子メールにて送信し、回答を返信いただく形で実施してきました。今回初の試みとしてオンライン形式（Web上）でのアンケートを実施しています（オンライン形式での回答が難しい場合はExcel版のアンケート調査票にて回答）。今後の参考とするため、本アンケート調査についてご回答ください（一つ選択してください。）</v>
      </c>
      <c r="AC549" s="153" t="str">
        <f t="shared" si="229"/>
        <v/>
      </c>
      <c r="AD549" s="153" t="str">
        <f t="shared" si="230"/>
        <v>43</v>
      </c>
      <c r="AE549" s="153">
        <f t="shared" si="231"/>
        <v>0</v>
      </c>
      <c r="AF549" s="220"/>
      <c r="AG549" s="220"/>
    </row>
    <row r="550" spans="1:33" ht="18" customHeight="1" x14ac:dyDescent="0.4">
      <c r="A550" s="11">
        <v>0</v>
      </c>
      <c r="C550" s="45"/>
      <c r="E550" s="270" t="s">
        <v>359</v>
      </c>
      <c r="F550" s="270"/>
      <c r="G550" s="270"/>
      <c r="H550" s="270"/>
      <c r="I550" s="270"/>
      <c r="J550" s="270"/>
      <c r="K550" s="270"/>
      <c r="L550" s="270"/>
      <c r="M550" s="270"/>
      <c r="N550" s="270"/>
      <c r="O550" s="270"/>
      <c r="P550" s="35"/>
      <c r="Q550" s="18"/>
      <c r="U550" s="153">
        <f t="shared" si="222"/>
        <v>0</v>
      </c>
      <c r="V550" s="153" t="str">
        <f t="shared" si="223"/>
        <v>1. オンライン形式のアンケートが良い</v>
      </c>
      <c r="W550" s="247"/>
      <c r="X550" s="153" t="str">
        <f t="shared" si="224"/>
        <v>シングル</v>
      </c>
      <c r="Y550" s="153">
        <f t="shared" si="225"/>
        <v>0</v>
      </c>
      <c r="Z550" s="153">
        <f t="shared" si="226"/>
        <v>1</v>
      </c>
      <c r="AA550" s="153" t="str">
        <f t="shared" si="227"/>
        <v>Q43</v>
      </c>
      <c r="AB550" s="153" t="str">
        <f t="shared" si="228"/>
        <v>排出量取引アンケートは、これまで紙のアンケート調査票を郵送し、回答を返送いただく形、もしくはWord版のアンケート調査票を電子メールにて送信し、回答を返信いただく形で実施してきました。今回初の試みとしてオンライン形式（Web上）でのアンケートを実施しています（オンライン形式での回答が難しい場合はExcel版のアンケート調査票にて回答）。今後の参考とするため、本アンケート調査についてご回答ください（一つ選択してください。）</v>
      </c>
      <c r="AC550" s="153" t="str">
        <f t="shared" si="229"/>
        <v>オンライン形式のアンケートが良い</v>
      </c>
      <c r="AD550" s="153" t="str">
        <f t="shared" si="230"/>
        <v>43</v>
      </c>
      <c r="AE550" s="153">
        <f t="shared" si="231"/>
        <v>0</v>
      </c>
      <c r="AF550" s="220"/>
      <c r="AG550" s="220"/>
    </row>
    <row r="551" spans="1:33" ht="18" customHeight="1" x14ac:dyDescent="0.4">
      <c r="C551" s="45"/>
      <c r="E551" s="261" t="s">
        <v>360</v>
      </c>
      <c r="F551" s="261"/>
      <c r="G551" s="261"/>
      <c r="H551" s="261"/>
      <c r="I551" s="261"/>
      <c r="J551" s="261"/>
      <c r="K551" s="261"/>
      <c r="L551" s="261"/>
      <c r="M551" s="261"/>
      <c r="N551" s="261"/>
      <c r="O551" s="261"/>
      <c r="P551" s="35"/>
      <c r="Q551" s="18"/>
      <c r="U551" s="153" t="str">
        <f t="shared" si="222"/>
        <v/>
      </c>
      <c r="V551" s="153" t="str">
        <f t="shared" si="223"/>
        <v>2. 紙でもオンライン形式でもどちらでもよい</v>
      </c>
      <c r="W551" s="247"/>
      <c r="X551" s="153" t="str">
        <f t="shared" si="224"/>
        <v>シングル</v>
      </c>
      <c r="Y551" s="153">
        <f t="shared" si="225"/>
        <v>0</v>
      </c>
      <c r="Z551" s="153">
        <f t="shared" si="226"/>
        <v>2</v>
      </c>
      <c r="AA551" s="153" t="str">
        <f t="shared" si="227"/>
        <v>Q43</v>
      </c>
      <c r="AB551" s="153" t="str">
        <f t="shared" si="228"/>
        <v>排出量取引アンケートは、これまで紙のアンケート調査票を郵送し、回答を返送いただく形、もしくはWord版のアンケート調査票を電子メールにて送信し、回答を返信いただく形で実施してきました。今回初の試みとしてオンライン形式（Web上）でのアンケートを実施しています（オンライン形式での回答が難しい場合はExcel版のアンケート調査票にて回答）。今後の参考とするため、本アンケート調査についてご回答ください（一つ選択してください。）</v>
      </c>
      <c r="AC551" s="153" t="str">
        <f t="shared" si="229"/>
        <v>紙でもオンライン形式でもどちらでもよい</v>
      </c>
      <c r="AD551" s="153" t="str">
        <f t="shared" si="230"/>
        <v>43</v>
      </c>
      <c r="AE551" s="153">
        <f t="shared" si="231"/>
        <v>0</v>
      </c>
      <c r="AF551" s="220"/>
      <c r="AG551" s="220"/>
    </row>
    <row r="552" spans="1:33" ht="18" customHeight="1" x14ac:dyDescent="0.4">
      <c r="C552" s="45"/>
      <c r="E552" s="261" t="s">
        <v>161</v>
      </c>
      <c r="F552" s="261"/>
      <c r="G552" s="261"/>
      <c r="H552" s="261"/>
      <c r="I552" s="261"/>
      <c r="J552" s="261"/>
      <c r="K552" s="261"/>
      <c r="L552" s="261"/>
      <c r="M552" s="261"/>
      <c r="N552" s="261"/>
      <c r="O552" s="261"/>
      <c r="P552" s="35"/>
      <c r="U552" s="153" t="str">
        <f t="shared" si="222"/>
        <v/>
      </c>
      <c r="V552" s="153" t="str">
        <f t="shared" si="223"/>
        <v>3. 紙アンケートが良い</v>
      </c>
      <c r="W552" s="247"/>
      <c r="X552" s="153" t="str">
        <f t="shared" si="224"/>
        <v>シングル</v>
      </c>
      <c r="Y552" s="153">
        <f t="shared" si="225"/>
        <v>0</v>
      </c>
      <c r="Z552" s="153">
        <f t="shared" si="226"/>
        <v>3</v>
      </c>
      <c r="AA552" s="153" t="str">
        <f t="shared" si="227"/>
        <v>Q43</v>
      </c>
      <c r="AB552" s="153" t="str">
        <f t="shared" si="228"/>
        <v>排出量取引アンケートは、これまで紙のアンケート調査票を郵送し、回答を返送いただく形、もしくはWord版のアンケート調査票を電子メールにて送信し、回答を返信いただく形で実施してきました。今回初の試みとしてオンライン形式（Web上）でのアンケートを実施しています（オンライン形式での回答が難しい場合はExcel版のアンケート調査票にて回答）。今後の参考とするため、本アンケート調査についてご回答ください（一つ選択してください。）</v>
      </c>
      <c r="AC552" s="153" t="str">
        <f t="shared" si="229"/>
        <v>紙アンケートが良い</v>
      </c>
      <c r="AD552" s="153" t="str">
        <f t="shared" si="230"/>
        <v>43</v>
      </c>
      <c r="AE552" s="153">
        <f t="shared" si="231"/>
        <v>0</v>
      </c>
      <c r="AF552" s="220"/>
      <c r="AG552" s="220"/>
    </row>
    <row r="553" spans="1:33" ht="18" customHeight="1" x14ac:dyDescent="0.4">
      <c r="C553" s="45"/>
      <c r="E553" s="270" t="s">
        <v>329</v>
      </c>
      <c r="F553" s="270"/>
      <c r="G553" s="270"/>
      <c r="H553" s="270"/>
      <c r="I553" s="270"/>
      <c r="J553" s="270"/>
      <c r="K553" s="270"/>
      <c r="L553" s="270"/>
      <c r="M553" s="270"/>
      <c r="N553" s="270"/>
      <c r="O553" s="270"/>
      <c r="P553" s="35"/>
      <c r="U553" s="153" t="str">
        <f t="shared" si="222"/>
        <v/>
      </c>
      <c r="V553" s="153" t="str">
        <f t="shared" si="223"/>
        <v>4. WordやExcel様式でのアンケートを電子メールで回答する方が良い</v>
      </c>
      <c r="W553" s="247"/>
      <c r="X553" s="153" t="str">
        <f t="shared" si="224"/>
        <v>シングル</v>
      </c>
      <c r="Y553" s="153">
        <f t="shared" si="225"/>
        <v>0</v>
      </c>
      <c r="Z553" s="153">
        <f t="shared" si="226"/>
        <v>4</v>
      </c>
      <c r="AA553" s="153" t="str">
        <f t="shared" si="227"/>
        <v>Q43</v>
      </c>
      <c r="AB553" s="153" t="str">
        <f t="shared" si="228"/>
        <v>排出量取引アンケートは、これまで紙のアンケート調査票を郵送し、回答を返送いただく形、もしくはWord版のアンケート調査票を電子メールにて送信し、回答を返信いただく形で実施してきました。今回初の試みとしてオンライン形式（Web上）でのアンケートを実施しています（オンライン形式での回答が難しい場合はExcel版のアンケート調査票にて回答）。今後の参考とするため、本アンケート調査についてご回答ください（一つ選択してください。）</v>
      </c>
      <c r="AC553" s="153" t="str">
        <f t="shared" si="229"/>
        <v>WordやExcel様式でのアンケートを電子メールで回答する方が良い</v>
      </c>
      <c r="AD553" s="153" t="str">
        <f t="shared" si="230"/>
        <v>43</v>
      </c>
      <c r="AE553" s="153">
        <f t="shared" si="231"/>
        <v>0</v>
      </c>
      <c r="AF553" s="220"/>
      <c r="AG553" s="220"/>
    </row>
    <row r="554" spans="1:33" ht="39.950000000000003" customHeight="1" x14ac:dyDescent="0.4">
      <c r="C554" s="45"/>
      <c r="E554" s="46" t="s">
        <v>42</v>
      </c>
      <c r="F554" s="295"/>
      <c r="G554" s="296"/>
      <c r="H554" s="296"/>
      <c r="I554" s="296"/>
      <c r="J554" s="296"/>
      <c r="K554" s="296"/>
      <c r="L554" s="296"/>
      <c r="M554" s="296"/>
      <c r="N554" s="296"/>
      <c r="O554" s="297"/>
      <c r="P554" s="35"/>
      <c r="Q554" s="18"/>
      <c r="U554" s="153" t="str">
        <f t="shared" si="222"/>
        <v/>
      </c>
      <c r="V554" s="153" t="str">
        <f t="shared" si="223"/>
        <v>5. その他</v>
      </c>
      <c r="W554" s="247"/>
      <c r="X554" s="153" t="str">
        <f t="shared" si="224"/>
        <v>シングル</v>
      </c>
      <c r="Y554" s="153">
        <f t="shared" si="225"/>
        <v>0</v>
      </c>
      <c r="Z554" s="153">
        <f t="shared" si="226"/>
        <v>5</v>
      </c>
      <c r="AA554" s="153" t="str">
        <f t="shared" si="227"/>
        <v>Q43</v>
      </c>
      <c r="AB554" s="153" t="str">
        <f t="shared" si="228"/>
        <v>排出量取引アンケートは、これまで紙のアンケート調査票を郵送し、回答を返送いただく形、もしくはWord版のアンケート調査票を電子メールにて送信し、回答を返信いただく形で実施してきました。今回初の試みとしてオンライン形式（Web上）でのアンケートを実施しています（オンライン形式での回答が難しい場合はExcel版のアンケート調査票にて回答）。今後の参考とするため、本アンケート調査についてご回答ください（一つ選択してください。）</v>
      </c>
      <c r="AC554" s="153" t="str">
        <f t="shared" si="229"/>
        <v>その他</v>
      </c>
      <c r="AD554" s="153" t="str">
        <f t="shared" si="230"/>
        <v>43</v>
      </c>
      <c r="AE554" s="153">
        <f t="shared" si="231"/>
        <v>0</v>
      </c>
      <c r="AF554" s="222">
        <f>F554</f>
        <v>0</v>
      </c>
      <c r="AG554" s="220"/>
    </row>
    <row r="555" spans="1:33" ht="5.0999999999999996" customHeight="1" x14ac:dyDescent="0.4">
      <c r="C555" s="37"/>
      <c r="D555" s="38"/>
      <c r="E555" s="38"/>
      <c r="F555" s="38"/>
      <c r="G555" s="38"/>
      <c r="H555" s="38"/>
      <c r="I555" s="38"/>
      <c r="J555" s="38"/>
      <c r="K555" s="38"/>
      <c r="L555" s="38"/>
      <c r="M555" s="38"/>
      <c r="N555" s="80"/>
      <c r="O555" s="38"/>
      <c r="P555" s="39"/>
      <c r="Q555" s="18"/>
      <c r="U555" s="153" t="str">
        <f t="shared" ref="U555:U560" si="232">IF(A555="","",A555)</f>
        <v/>
      </c>
      <c r="V555" s="153">
        <f>IF(S555="",E555,"")</f>
        <v>0</v>
      </c>
      <c r="W555" s="247"/>
      <c r="X555" s="153" t="str">
        <f t="shared" ref="X555:X560" si="233">IF(IF(U555="","",IF(OR(U555=TRUE,U555=FALSE),"マルチ","シングル"))="",X554,IF(U555="","",IF(OR(U555=TRUE,U555=FALSE),"マルチ","シングル")))</f>
        <v>シングル</v>
      </c>
      <c r="Y555" s="153">
        <f t="shared" si="207"/>
        <v>0</v>
      </c>
      <c r="Z555" s="153">
        <f t="shared" si="208"/>
        <v>0</v>
      </c>
      <c r="AA555" s="153" t="str">
        <f t="shared" si="209"/>
        <v>Q43</v>
      </c>
      <c r="AB555" s="153" t="str">
        <f t="shared" si="221"/>
        <v>排出量取引アンケートは、これまで紙のアンケート調査票を郵送し、回答を返送いただく形、もしくはWord版のアンケート調査票を電子メールにて送信し、回答を返信いただく形で実施してきました。今回初の試みとしてオンライン形式（Web上）でのアンケートを実施しています（オンライン形式での回答が難しい場合はExcel版のアンケート調査票にて回答）。今後の参考とするため、本アンケート調査についてご回答ください（一つ選択してください。）</v>
      </c>
      <c r="AC555" s="153" t="str">
        <f>IF(OR(V555=0,V555=""),"",RIGHT(V555,LEN(V555)-3))</f>
        <v/>
      </c>
      <c r="AD555" s="153" t="str">
        <f t="shared" ref="AD555:AD560" si="234">RIGHT(AA555,(LEN(AA555)-FIND("Q",AA555,1)))</f>
        <v>43</v>
      </c>
      <c r="AE555" s="153">
        <f>IF(Y555=TRUE,1,IF(AND(X555="シングル",Y555=Z555),1,0))</f>
        <v>1</v>
      </c>
      <c r="AF555" s="220"/>
      <c r="AG555" s="220"/>
    </row>
    <row r="556" spans="1:33" x14ac:dyDescent="0.4">
      <c r="U556" s="153" t="str">
        <f t="shared" si="232"/>
        <v/>
      </c>
      <c r="V556" s="153">
        <f>IF(S556="",E556,"")</f>
        <v>0</v>
      </c>
      <c r="W556" s="247"/>
      <c r="X556" s="153" t="str">
        <f t="shared" si="233"/>
        <v>シングル</v>
      </c>
      <c r="Y556" s="153">
        <f t="shared" si="207"/>
        <v>0</v>
      </c>
      <c r="Z556" s="153">
        <f t="shared" si="208"/>
        <v>0</v>
      </c>
      <c r="AA556" s="153" t="str">
        <f t="shared" si="209"/>
        <v>Q43</v>
      </c>
      <c r="AB556" s="153" t="str">
        <f t="shared" si="221"/>
        <v>排出量取引アンケートは、これまで紙のアンケート調査票を郵送し、回答を返送いただく形、もしくはWord版のアンケート調査票を電子メールにて送信し、回答を返信いただく形で実施してきました。今回初の試みとしてオンライン形式（Web上）でのアンケートを実施しています（オンライン形式での回答が難しい場合はExcel版のアンケート調査票にて回答）。今後の参考とするため、本アンケート調査についてご回答ください（一つ選択してください。）</v>
      </c>
      <c r="AC556" s="153" t="str">
        <f>IF(OR(V556=0,V556=""),"",RIGHT(V556,LEN(V556)-3))</f>
        <v/>
      </c>
      <c r="AD556" s="153" t="str">
        <f t="shared" si="234"/>
        <v>43</v>
      </c>
      <c r="AE556" s="153">
        <f>IF(Y556=TRUE,1,IF(AND(X556="シングル",Y556=Z556),1,0))</f>
        <v>1</v>
      </c>
      <c r="AF556" s="220"/>
      <c r="AG556" s="220"/>
    </row>
    <row r="557" spans="1:33" x14ac:dyDescent="0.4">
      <c r="C557" s="26" t="s">
        <v>710</v>
      </c>
      <c r="D557" s="27"/>
      <c r="E557" s="28" t="s">
        <v>682</v>
      </c>
      <c r="F557" s="28"/>
      <c r="G557" s="28"/>
      <c r="H557" s="28"/>
      <c r="I557" s="28"/>
      <c r="J557" s="28"/>
      <c r="K557" s="28"/>
      <c r="L557" s="28"/>
      <c r="M557" s="28"/>
      <c r="N557" s="81"/>
      <c r="O557" s="28"/>
      <c r="S557" s="220" t="str">
        <f>C557</f>
        <v>Q44</v>
      </c>
      <c r="T557" s="220" t="str">
        <f>S557</f>
        <v>Q44</v>
      </c>
      <c r="U557" s="153" t="str">
        <f t="shared" si="232"/>
        <v/>
      </c>
      <c r="V557" s="153" t="str">
        <f>IF(S557="",E557,"")</f>
        <v/>
      </c>
      <c r="W557" s="247"/>
      <c r="X557" s="153" t="str">
        <f t="shared" si="233"/>
        <v>シングル</v>
      </c>
      <c r="Y557" s="153">
        <f t="shared" si="207"/>
        <v>0</v>
      </c>
      <c r="Z557" s="153" t="str">
        <f t="shared" si="208"/>
        <v/>
      </c>
      <c r="AA557" s="153" t="str">
        <f t="shared" si="209"/>
        <v>Q44</v>
      </c>
      <c r="AB557" s="153" t="str">
        <f t="shared" si="221"/>
        <v>排出量取引に関する要望（自由回答【任意回答】）</v>
      </c>
      <c r="AC557" s="153" t="str">
        <f>IF(OR(V557=0,V557=""),"",RIGHT(V557,LEN(V557)-3))</f>
        <v/>
      </c>
      <c r="AD557" s="153" t="str">
        <f t="shared" si="234"/>
        <v>44</v>
      </c>
      <c r="AE557" s="153">
        <f>IF(Y557=TRUE,1,IF(AND(X557="シングル",Y557=Z557),1,0))</f>
        <v>0</v>
      </c>
      <c r="AF557" s="220"/>
      <c r="AG557" s="220"/>
    </row>
    <row r="558" spans="1:33" ht="5.0999999999999996" customHeight="1" x14ac:dyDescent="0.4">
      <c r="U558" s="153" t="str">
        <f t="shared" si="232"/>
        <v/>
      </c>
      <c r="V558" s="153">
        <f>IF(S558="",E558,"")</f>
        <v>0</v>
      </c>
      <c r="W558" s="247"/>
      <c r="X558" s="153" t="str">
        <f t="shared" si="233"/>
        <v>シングル</v>
      </c>
      <c r="Y558" s="153">
        <f t="shared" si="207"/>
        <v>0</v>
      </c>
      <c r="Z558" s="153">
        <f t="shared" si="208"/>
        <v>0</v>
      </c>
      <c r="AA558" s="153" t="str">
        <f t="shared" si="209"/>
        <v>Q44</v>
      </c>
      <c r="AB558" s="153" t="str">
        <f t="shared" si="221"/>
        <v>排出量取引に関する要望（自由回答【任意回答】）</v>
      </c>
      <c r="AC558" s="153" t="str">
        <f>IF(OR(V558=0,V558=""),"",RIGHT(V558,LEN(V558)-3))</f>
        <v/>
      </c>
      <c r="AD558" s="153" t="str">
        <f t="shared" si="234"/>
        <v>44</v>
      </c>
      <c r="AE558" s="153">
        <f>IF(Y558=TRUE,1,IF(AND(X558="シングル",Y558=Z558),1,0))</f>
        <v>1</v>
      </c>
      <c r="AF558" s="220"/>
      <c r="AG558" s="220"/>
    </row>
    <row r="559" spans="1:33" ht="17.25" customHeight="1" x14ac:dyDescent="0.4">
      <c r="A559" s="17" t="s">
        <v>166</v>
      </c>
      <c r="C559" s="360" t="s">
        <v>546</v>
      </c>
      <c r="D559" s="361"/>
      <c r="E559" s="361"/>
      <c r="F559" s="361"/>
      <c r="G559" s="361"/>
      <c r="H559" s="361"/>
      <c r="I559" s="361"/>
      <c r="J559" s="361"/>
      <c r="K559" s="361"/>
      <c r="L559" s="361"/>
      <c r="M559" s="361"/>
      <c r="N559" s="361"/>
      <c r="O559" s="361"/>
      <c r="P559" s="362"/>
      <c r="Q559" s="18"/>
      <c r="U559" s="153" t="str">
        <f t="shared" si="232"/>
        <v>自由</v>
      </c>
      <c r="V559" s="153">
        <f>IF(S559="",E559,"")</f>
        <v>0</v>
      </c>
      <c r="W559" s="247"/>
      <c r="X559" s="153" t="str">
        <f t="shared" si="233"/>
        <v>シングル</v>
      </c>
      <c r="Y559" s="153" t="str">
        <f t="shared" si="207"/>
        <v>自由</v>
      </c>
      <c r="Z559" s="153">
        <f t="shared" si="208"/>
        <v>0</v>
      </c>
      <c r="AA559" s="153" t="str">
        <f t="shared" si="209"/>
        <v>Q44</v>
      </c>
      <c r="AB559" s="153" t="str">
        <f t="shared" si="221"/>
        <v>排出量取引に関する要望（自由回答【任意回答】）</v>
      </c>
      <c r="AC559" s="153" t="str">
        <f>IF(OR(V559=0,V559=""),"",RIGHT(V559,LEN(V559)-3))</f>
        <v/>
      </c>
      <c r="AD559" s="153" t="str">
        <f t="shared" si="234"/>
        <v>44</v>
      </c>
      <c r="AE559" s="153">
        <f>IF(Y559=TRUE,1,IF(AND(X559="シングル",Y559=Z559),1,0))</f>
        <v>0</v>
      </c>
      <c r="AF559" s="220"/>
      <c r="AG559" s="220"/>
    </row>
    <row r="560" spans="1:33" ht="24.95" customHeight="1" x14ac:dyDescent="0.4">
      <c r="A560" s="17"/>
      <c r="C560" s="363"/>
      <c r="D560" s="364"/>
      <c r="E560" s="364"/>
      <c r="F560" s="364"/>
      <c r="G560" s="364"/>
      <c r="H560" s="364"/>
      <c r="I560" s="364"/>
      <c r="J560" s="364"/>
      <c r="K560" s="364"/>
      <c r="L560" s="364"/>
      <c r="M560" s="364"/>
      <c r="N560" s="364"/>
      <c r="O560" s="364"/>
      <c r="P560" s="365"/>
      <c r="S560" s="251"/>
      <c r="U560" s="153" t="str">
        <f t="shared" si="232"/>
        <v/>
      </c>
      <c r="V560" s="221">
        <v>1</v>
      </c>
      <c r="W560" s="247"/>
      <c r="X560" s="153" t="str">
        <f t="shared" si="233"/>
        <v>シングル</v>
      </c>
      <c r="Y560" s="153" t="str">
        <f t="shared" si="207"/>
        <v>自由</v>
      </c>
      <c r="Z560" s="153">
        <f t="shared" si="208"/>
        <v>1</v>
      </c>
      <c r="AA560" s="153" t="str">
        <f t="shared" si="209"/>
        <v>Q44</v>
      </c>
      <c r="AB560" s="153" t="str">
        <f t="shared" si="221"/>
        <v>排出量取引に関する要望（自由回答【任意回答】）</v>
      </c>
      <c r="AC560" s="221" t="s">
        <v>317</v>
      </c>
      <c r="AD560" s="153" t="str">
        <f t="shared" si="234"/>
        <v>44</v>
      </c>
      <c r="AE560" s="221">
        <f>IF(AF560=0,0,1)</f>
        <v>0</v>
      </c>
      <c r="AF560" s="222">
        <f>C560</f>
        <v>0</v>
      </c>
      <c r="AG560" s="220"/>
    </row>
    <row r="561" spans="3:33" ht="24.95" customHeight="1" x14ac:dyDescent="0.4">
      <c r="C561" s="363"/>
      <c r="D561" s="364"/>
      <c r="E561" s="364"/>
      <c r="F561" s="364"/>
      <c r="G561" s="364"/>
      <c r="H561" s="364"/>
      <c r="I561" s="364"/>
      <c r="J561" s="364"/>
      <c r="K561" s="364"/>
      <c r="L561" s="364"/>
      <c r="M561" s="364"/>
      <c r="N561" s="364"/>
      <c r="O561" s="364"/>
      <c r="P561" s="365"/>
      <c r="S561" s="251"/>
      <c r="T561" s="251"/>
    </row>
    <row r="562" spans="3:33" ht="24.95" customHeight="1" x14ac:dyDescent="0.4">
      <c r="C562" s="363"/>
      <c r="D562" s="364"/>
      <c r="E562" s="364"/>
      <c r="F562" s="364"/>
      <c r="G562" s="364"/>
      <c r="H562" s="364"/>
      <c r="I562" s="364"/>
      <c r="J562" s="364"/>
      <c r="K562" s="364"/>
      <c r="L562" s="364"/>
      <c r="M562" s="364"/>
      <c r="N562" s="364"/>
      <c r="O562" s="364"/>
      <c r="P562" s="365"/>
      <c r="S562" s="251"/>
      <c r="T562" s="251"/>
    </row>
    <row r="563" spans="3:33" ht="24.95" customHeight="1" x14ac:dyDescent="0.4">
      <c r="C563" s="363"/>
      <c r="D563" s="364"/>
      <c r="E563" s="364"/>
      <c r="F563" s="364"/>
      <c r="G563" s="364"/>
      <c r="H563" s="364"/>
      <c r="I563" s="364"/>
      <c r="J563" s="364"/>
      <c r="K563" s="364"/>
      <c r="L563" s="364"/>
      <c r="M563" s="364"/>
      <c r="N563" s="364"/>
      <c r="O563" s="364"/>
      <c r="P563" s="365"/>
      <c r="S563" s="251"/>
      <c r="T563" s="251"/>
    </row>
    <row r="564" spans="3:33" ht="24.95" customHeight="1" x14ac:dyDescent="0.4">
      <c r="C564" s="363"/>
      <c r="D564" s="364"/>
      <c r="E564" s="364"/>
      <c r="F564" s="364"/>
      <c r="G564" s="364"/>
      <c r="H564" s="364"/>
      <c r="I564" s="364"/>
      <c r="J564" s="364"/>
      <c r="K564" s="364"/>
      <c r="L564" s="364"/>
      <c r="M564" s="364"/>
      <c r="N564" s="364"/>
      <c r="O564" s="364"/>
      <c r="P564" s="365"/>
      <c r="S564" s="251"/>
      <c r="T564" s="251"/>
    </row>
    <row r="565" spans="3:33" ht="24.95" customHeight="1" x14ac:dyDescent="0.4">
      <c r="C565" s="363"/>
      <c r="D565" s="364"/>
      <c r="E565" s="364"/>
      <c r="F565" s="364"/>
      <c r="G565" s="364"/>
      <c r="H565" s="364"/>
      <c r="I565" s="364"/>
      <c r="J565" s="364"/>
      <c r="K565" s="364"/>
      <c r="L565" s="364"/>
      <c r="M565" s="364"/>
      <c r="N565" s="364"/>
      <c r="O565" s="364"/>
      <c r="P565" s="365"/>
      <c r="S565" s="251"/>
      <c r="T565" s="251"/>
    </row>
    <row r="566" spans="3:33" ht="24.95" customHeight="1" x14ac:dyDescent="0.4">
      <c r="C566" s="363"/>
      <c r="D566" s="364"/>
      <c r="E566" s="364"/>
      <c r="F566" s="364"/>
      <c r="G566" s="364"/>
      <c r="H566" s="364"/>
      <c r="I566" s="364"/>
      <c r="J566" s="364"/>
      <c r="K566" s="364"/>
      <c r="L566" s="364"/>
      <c r="M566" s="364"/>
      <c r="N566" s="364"/>
      <c r="O566" s="364"/>
      <c r="P566" s="365"/>
      <c r="S566" s="251"/>
      <c r="T566" s="251"/>
    </row>
    <row r="567" spans="3:33" ht="24.95" customHeight="1" x14ac:dyDescent="0.4">
      <c r="C567" s="366"/>
      <c r="D567" s="367"/>
      <c r="E567" s="367"/>
      <c r="F567" s="367"/>
      <c r="G567" s="367"/>
      <c r="H567" s="367"/>
      <c r="I567" s="367"/>
      <c r="J567" s="367"/>
      <c r="K567" s="367"/>
      <c r="L567" s="367"/>
      <c r="M567" s="367"/>
      <c r="N567" s="367"/>
      <c r="O567" s="367"/>
      <c r="P567" s="368"/>
      <c r="S567" s="251"/>
      <c r="T567" s="251"/>
    </row>
    <row r="568" spans="3:33" x14ac:dyDescent="0.4">
      <c r="U568" s="220"/>
      <c r="V568" s="220"/>
      <c r="W568" s="220"/>
      <c r="X568" s="220"/>
      <c r="Y568" s="220"/>
      <c r="Z568" s="220"/>
      <c r="AA568" s="220"/>
      <c r="AB568" s="220"/>
      <c r="AC568" s="220"/>
      <c r="AD568" s="220"/>
      <c r="AE568" s="220"/>
      <c r="AF568" s="220"/>
      <c r="AG568" s="220"/>
    </row>
  </sheetData>
  <sheetProtection algorithmName="SHA-512" hashValue="IT8S6qTrT0erQVZDWbe72dQmV5vETFLjsm3klJ19rJmbO3uqJblavku7JXd80X4BGOlWeTs1yN0Dq9USI/d/kg==" saltValue="+KALFOg4I+qRmUl1ukGB1g==" spinCount="100000" sheet="1" objects="1" scenarios="1"/>
  <mergeCells count="353">
    <mergeCell ref="C501:E501"/>
    <mergeCell ref="C502:E502"/>
    <mergeCell ref="C503:E503"/>
    <mergeCell ref="H309:P309"/>
    <mergeCell ref="C517:E520"/>
    <mergeCell ref="F517:H517"/>
    <mergeCell ref="I517:K517"/>
    <mergeCell ref="L517:N517"/>
    <mergeCell ref="F518:H518"/>
    <mergeCell ref="I518:K518"/>
    <mergeCell ref="L518:N518"/>
    <mergeCell ref="F519:H519"/>
    <mergeCell ref="I519:K519"/>
    <mergeCell ref="L519:N519"/>
    <mergeCell ref="F520:H520"/>
    <mergeCell ref="I520:K520"/>
    <mergeCell ref="L520:N520"/>
    <mergeCell ref="C513:E516"/>
    <mergeCell ref="F513:H513"/>
    <mergeCell ref="I513:K513"/>
    <mergeCell ref="L513:N513"/>
    <mergeCell ref="F514:H514"/>
    <mergeCell ref="I514:K514"/>
    <mergeCell ref="L514:N514"/>
    <mergeCell ref="F515:H515"/>
    <mergeCell ref="I515:K515"/>
    <mergeCell ref="L515:N515"/>
    <mergeCell ref="F516:H516"/>
    <mergeCell ref="I516:K516"/>
    <mergeCell ref="L516:N516"/>
    <mergeCell ref="F508:H508"/>
    <mergeCell ref="I508:K508"/>
    <mergeCell ref="L508:P508"/>
    <mergeCell ref="C509:E512"/>
    <mergeCell ref="F509:H509"/>
    <mergeCell ref="I509:K509"/>
    <mergeCell ref="L509:N509"/>
    <mergeCell ref="F510:H510"/>
    <mergeCell ref="I510:K510"/>
    <mergeCell ref="L510:N510"/>
    <mergeCell ref="F511:H511"/>
    <mergeCell ref="I511:K511"/>
    <mergeCell ref="L511:N511"/>
    <mergeCell ref="F512:H512"/>
    <mergeCell ref="I512:K512"/>
    <mergeCell ref="L512:N512"/>
    <mergeCell ref="I480:K480"/>
    <mergeCell ref="I481:K481"/>
    <mergeCell ref="I482:K482"/>
    <mergeCell ref="I483:K483"/>
    <mergeCell ref="I484:K484"/>
    <mergeCell ref="L473:N473"/>
    <mergeCell ref="L474:N474"/>
    <mergeCell ref="L475:N475"/>
    <mergeCell ref="L476:N476"/>
    <mergeCell ref="L477:N477"/>
    <mergeCell ref="L478:N478"/>
    <mergeCell ref="L479:N479"/>
    <mergeCell ref="L480:N480"/>
    <mergeCell ref="L481:N481"/>
    <mergeCell ref="L482:N482"/>
    <mergeCell ref="L483:N483"/>
    <mergeCell ref="L484:N484"/>
    <mergeCell ref="C477:E480"/>
    <mergeCell ref="C481:E484"/>
    <mergeCell ref="F472:H472"/>
    <mergeCell ref="I472:K472"/>
    <mergeCell ref="L472:P472"/>
    <mergeCell ref="F473:H473"/>
    <mergeCell ref="F474:H474"/>
    <mergeCell ref="F475:H475"/>
    <mergeCell ref="F476:H476"/>
    <mergeCell ref="F477:H477"/>
    <mergeCell ref="F478:H478"/>
    <mergeCell ref="F479:H479"/>
    <mergeCell ref="F480:H480"/>
    <mergeCell ref="F481:H481"/>
    <mergeCell ref="F482:H482"/>
    <mergeCell ref="F483:H483"/>
    <mergeCell ref="F484:H484"/>
    <mergeCell ref="I473:K473"/>
    <mergeCell ref="I474:K474"/>
    <mergeCell ref="I475:K475"/>
    <mergeCell ref="I476:K476"/>
    <mergeCell ref="I477:K477"/>
    <mergeCell ref="I478:K478"/>
    <mergeCell ref="I479:K479"/>
    <mergeCell ref="F463:H463"/>
    <mergeCell ref="I465:P465"/>
    <mergeCell ref="I466:P466"/>
    <mergeCell ref="I467:P467"/>
    <mergeCell ref="I463:P463"/>
    <mergeCell ref="I464:P464"/>
    <mergeCell ref="C559:P559"/>
    <mergeCell ref="C560:P567"/>
    <mergeCell ref="E550:O550"/>
    <mergeCell ref="E551:O551"/>
    <mergeCell ref="E552:O552"/>
    <mergeCell ref="E553:O553"/>
    <mergeCell ref="F554:O554"/>
    <mergeCell ref="E538:O538"/>
    <mergeCell ref="H539:O539"/>
    <mergeCell ref="J537:O537"/>
    <mergeCell ref="C542:P542"/>
    <mergeCell ref="E527:O527"/>
    <mergeCell ref="E526:O526"/>
    <mergeCell ref="E534:O534"/>
    <mergeCell ref="E535:O535"/>
    <mergeCell ref="E536:O536"/>
    <mergeCell ref="E525:O525"/>
    <mergeCell ref="C473:E476"/>
    <mergeCell ref="E452:O452"/>
    <mergeCell ref="E453:O453"/>
    <mergeCell ref="E454:O454"/>
    <mergeCell ref="E455:O455"/>
    <mergeCell ref="F456:O456"/>
    <mergeCell ref="E438:O438"/>
    <mergeCell ref="E439:O439"/>
    <mergeCell ref="E440:O440"/>
    <mergeCell ref="E441:O441"/>
    <mergeCell ref="E442:O442"/>
    <mergeCell ref="F443:O443"/>
    <mergeCell ref="E445:O445"/>
    <mergeCell ref="N429:O429"/>
    <mergeCell ref="N431:O431"/>
    <mergeCell ref="H424:I425"/>
    <mergeCell ref="H427:I427"/>
    <mergeCell ref="H429:I429"/>
    <mergeCell ref="H431:I431"/>
    <mergeCell ref="J429:K429"/>
    <mergeCell ref="J431:K431"/>
    <mergeCell ref="L429:M429"/>
    <mergeCell ref="L431:M431"/>
    <mergeCell ref="E413:O413"/>
    <mergeCell ref="E414:O414"/>
    <mergeCell ref="E415:O415"/>
    <mergeCell ref="E396:O396"/>
    <mergeCell ref="E397:O397"/>
    <mergeCell ref="E398:O398"/>
    <mergeCell ref="E399:O399"/>
    <mergeCell ref="E400:O400"/>
    <mergeCell ref="F401:O401"/>
    <mergeCell ref="E404:O404"/>
    <mergeCell ref="C406:P408"/>
    <mergeCell ref="E386:O386"/>
    <mergeCell ref="E387:O387"/>
    <mergeCell ref="E388:O388"/>
    <mergeCell ref="E389:O389"/>
    <mergeCell ref="F390:O390"/>
    <mergeCell ref="E361:O361"/>
    <mergeCell ref="E362:O362"/>
    <mergeCell ref="E363:O363"/>
    <mergeCell ref="E364:O364"/>
    <mergeCell ref="E367:O367"/>
    <mergeCell ref="E369:O369"/>
    <mergeCell ref="E371:O371"/>
    <mergeCell ref="C376:P376"/>
    <mergeCell ref="C377:P381"/>
    <mergeCell ref="F112:O112"/>
    <mergeCell ref="E236:O236"/>
    <mergeCell ref="F237:O237"/>
    <mergeCell ref="E146:G146"/>
    <mergeCell ref="E164:O164"/>
    <mergeCell ref="E165:O165"/>
    <mergeCell ref="F166:O166"/>
    <mergeCell ref="C156:P156"/>
    <mergeCell ref="E171:O171"/>
    <mergeCell ref="E163:O163"/>
    <mergeCell ref="E215:O215"/>
    <mergeCell ref="E216:O216"/>
    <mergeCell ref="F220:O220"/>
    <mergeCell ref="E217:O217"/>
    <mergeCell ref="E218:O218"/>
    <mergeCell ref="E219:O219"/>
    <mergeCell ref="E204:O204"/>
    <mergeCell ref="E205:O205"/>
    <mergeCell ref="E150:G150"/>
    <mergeCell ref="E231:O231"/>
    <mergeCell ref="E232:O232"/>
    <mergeCell ref="E233:O233"/>
    <mergeCell ref="E234:O234"/>
    <mergeCell ref="E235:O235"/>
    <mergeCell ref="E120:O120"/>
    <mergeCell ref="E121:O121"/>
    <mergeCell ref="E122:O122"/>
    <mergeCell ref="E123:O123"/>
    <mergeCell ref="E172:O172"/>
    <mergeCell ref="I177:O177"/>
    <mergeCell ref="H150:J150"/>
    <mergeCell ref="C134:P139"/>
    <mergeCell ref="E184:O184"/>
    <mergeCell ref="I129:P129"/>
    <mergeCell ref="O130:P130"/>
    <mergeCell ref="E56:O56"/>
    <mergeCell ref="H108:O108"/>
    <mergeCell ref="E103:O103"/>
    <mergeCell ref="E104:O104"/>
    <mergeCell ref="E107:O107"/>
    <mergeCell ref="E109:O109"/>
    <mergeCell ref="E110:O110"/>
    <mergeCell ref="F106:G106"/>
    <mergeCell ref="N106:O106"/>
    <mergeCell ref="H106:M106"/>
    <mergeCell ref="K81:L82"/>
    <mergeCell ref="F108:G108"/>
    <mergeCell ref="N58:O58"/>
    <mergeCell ref="F58:G58"/>
    <mergeCell ref="E71:O71"/>
    <mergeCell ref="E72:O72"/>
    <mergeCell ref="F60:O60"/>
    <mergeCell ref="E68:O68"/>
    <mergeCell ref="E69:O69"/>
    <mergeCell ref="E70:O70"/>
    <mergeCell ref="E59:O59"/>
    <mergeCell ref="H58:M58"/>
    <mergeCell ref="E75:O75"/>
    <mergeCell ref="E52:O52"/>
    <mergeCell ref="E53:O53"/>
    <mergeCell ref="E54:O54"/>
    <mergeCell ref="E55:O55"/>
    <mergeCell ref="C1:P1"/>
    <mergeCell ref="C3:P6"/>
    <mergeCell ref="C33:P33"/>
    <mergeCell ref="E38:O38"/>
    <mergeCell ref="E39:O39"/>
    <mergeCell ref="E40:O40"/>
    <mergeCell ref="E41:O41"/>
    <mergeCell ref="E51:O51"/>
    <mergeCell ref="M28:O28"/>
    <mergeCell ref="J28:L28"/>
    <mergeCell ref="E28:I28"/>
    <mergeCell ref="E44:O44"/>
    <mergeCell ref="E45:O45"/>
    <mergeCell ref="C23:P23"/>
    <mergeCell ref="M30:O30"/>
    <mergeCell ref="J30:L30"/>
    <mergeCell ref="C9:P16"/>
    <mergeCell ref="E20:P20"/>
    <mergeCell ref="O316:P316"/>
    <mergeCell ref="E337:L337"/>
    <mergeCell ref="E194:O194"/>
    <mergeCell ref="E102:O102"/>
    <mergeCell ref="N92:O92"/>
    <mergeCell ref="N94:O94"/>
    <mergeCell ref="N86:O86"/>
    <mergeCell ref="N81:O82"/>
    <mergeCell ref="K86:L86"/>
    <mergeCell ref="K88:L88"/>
    <mergeCell ref="K90:L90"/>
    <mergeCell ref="K92:L92"/>
    <mergeCell ref="K94:L94"/>
    <mergeCell ref="N88:O88"/>
    <mergeCell ref="N90:O90"/>
    <mergeCell ref="E86:I86"/>
    <mergeCell ref="E94:I94"/>
    <mergeCell ref="E92:I92"/>
    <mergeCell ref="E90:I90"/>
    <mergeCell ref="E88:I88"/>
    <mergeCell ref="N84:O84"/>
    <mergeCell ref="K84:L84"/>
    <mergeCell ref="C81:H82"/>
    <mergeCell ref="E84:I84"/>
    <mergeCell ref="C285:P286"/>
    <mergeCell ref="E144:G144"/>
    <mergeCell ref="H148:O148"/>
    <mergeCell ref="K150:O150"/>
    <mergeCell ref="E153:O153"/>
    <mergeCell ref="E147:G147"/>
    <mergeCell ref="E148:G148"/>
    <mergeCell ref="E195:O195"/>
    <mergeCell ref="E196:O196"/>
    <mergeCell ref="E197:O197"/>
    <mergeCell ref="C187:P189"/>
    <mergeCell ref="E241:O241"/>
    <mergeCell ref="E242:O242"/>
    <mergeCell ref="E240:O240"/>
    <mergeCell ref="C249:H250"/>
    <mergeCell ref="K249:L250"/>
    <mergeCell ref="N249:O250"/>
    <mergeCell ref="E252:I252"/>
    <mergeCell ref="K252:L252"/>
    <mergeCell ref="N252:O252"/>
    <mergeCell ref="E264:O264"/>
    <mergeCell ref="E265:O265"/>
    <mergeCell ref="E266:O266"/>
    <mergeCell ref="E267:O267"/>
    <mergeCell ref="E206:O206"/>
    <mergeCell ref="F207:O207"/>
    <mergeCell ref="E214:O214"/>
    <mergeCell ref="E275:O275"/>
    <mergeCell ref="E276:O276"/>
    <mergeCell ref="E277:O277"/>
    <mergeCell ref="E278:O278"/>
    <mergeCell ref="F279:O279"/>
    <mergeCell ref="C131:H131"/>
    <mergeCell ref="C132:H132"/>
    <mergeCell ref="F269:O269"/>
    <mergeCell ref="E254:I254"/>
    <mergeCell ref="K254:L254"/>
    <mergeCell ref="N254:O254"/>
    <mergeCell ref="E256:I256"/>
    <mergeCell ref="K256:L256"/>
    <mergeCell ref="N256:O256"/>
    <mergeCell ref="E262:O262"/>
    <mergeCell ref="E263:O263"/>
    <mergeCell ref="E544:O547"/>
    <mergeCell ref="E292:O292"/>
    <mergeCell ref="E295:O295"/>
    <mergeCell ref="E291:O291"/>
    <mergeCell ref="C316:G316"/>
    <mergeCell ref="E297:O297"/>
    <mergeCell ref="E351:O351"/>
    <mergeCell ref="C424:F425"/>
    <mergeCell ref="E427:F427"/>
    <mergeCell ref="E429:F429"/>
    <mergeCell ref="E431:F431"/>
    <mergeCell ref="J424:K426"/>
    <mergeCell ref="L424:M425"/>
    <mergeCell ref="N424:O425"/>
    <mergeCell ref="J427:K427"/>
    <mergeCell ref="L427:M427"/>
    <mergeCell ref="E340:O340"/>
    <mergeCell ref="C322:L323"/>
    <mergeCell ref="E345:O345"/>
    <mergeCell ref="E346:O346"/>
    <mergeCell ref="E347:O347"/>
    <mergeCell ref="E490:O490"/>
    <mergeCell ref="E491:O491"/>
    <mergeCell ref="C310:G310"/>
    <mergeCell ref="F499:H499"/>
    <mergeCell ref="I499:P499"/>
    <mergeCell ref="I500:P500"/>
    <mergeCell ref="I501:P501"/>
    <mergeCell ref="I502:P502"/>
    <mergeCell ref="I503:P503"/>
    <mergeCell ref="E111:O111"/>
    <mergeCell ref="E180:O180"/>
    <mergeCell ref="E182:O182"/>
    <mergeCell ref="C223:P223"/>
    <mergeCell ref="N427:O427"/>
    <mergeCell ref="E268:O268"/>
    <mergeCell ref="E282:O282"/>
    <mergeCell ref="F348:O348"/>
    <mergeCell ref="C354:P356"/>
    <mergeCell ref="E329:L329"/>
    <mergeCell ref="E331:L331"/>
    <mergeCell ref="E327:L327"/>
    <mergeCell ref="E325:L325"/>
    <mergeCell ref="E333:L333"/>
    <mergeCell ref="F335:L335"/>
    <mergeCell ref="N322:O323"/>
    <mergeCell ref="F492:O492"/>
    <mergeCell ref="O310:P310"/>
  </mergeCells>
  <phoneticPr fontId="3"/>
  <conditionalFormatting sqref="F60">
    <cfRule type="expression" dxfId="54" priority="134">
      <formula>$A$60=TRUE</formula>
    </cfRule>
  </conditionalFormatting>
  <conditionalFormatting sqref="H58">
    <cfRule type="expression" dxfId="53" priority="127">
      <formula>$A$57=TRUE</formula>
    </cfRule>
  </conditionalFormatting>
  <conditionalFormatting sqref="K86 N86">
    <cfRule type="expression" dxfId="52" priority="125">
      <formula>$A$86=TRUE</formula>
    </cfRule>
  </conditionalFormatting>
  <conditionalFormatting sqref="K88 N88">
    <cfRule type="expression" dxfId="51" priority="124">
      <formula>$A$88=TRUE</formula>
    </cfRule>
  </conditionalFormatting>
  <conditionalFormatting sqref="K90 N90">
    <cfRule type="expression" dxfId="50" priority="123">
      <formula>$A$90=TRUE</formula>
    </cfRule>
  </conditionalFormatting>
  <conditionalFormatting sqref="K92 N92">
    <cfRule type="expression" dxfId="49" priority="122">
      <formula>$A$92=TRUE</formula>
    </cfRule>
  </conditionalFormatting>
  <conditionalFormatting sqref="K94 N94">
    <cfRule type="expression" dxfId="48" priority="121">
      <formula>$A$94=TRUE</formula>
    </cfRule>
  </conditionalFormatting>
  <conditionalFormatting sqref="F112">
    <cfRule type="expression" dxfId="47" priority="120">
      <formula>$A$112=TRUE</formula>
    </cfRule>
  </conditionalFormatting>
  <conditionalFormatting sqref="H106">
    <cfRule type="expression" dxfId="46" priority="119">
      <formula>$A$105=TRUE</formula>
    </cfRule>
  </conditionalFormatting>
  <conditionalFormatting sqref="H108:O108">
    <cfRule type="expression" dxfId="45" priority="117">
      <formula>$A$107=TRUE</formula>
    </cfRule>
  </conditionalFormatting>
  <conditionalFormatting sqref="K84 N84">
    <cfRule type="expression" dxfId="44" priority="126">
      <formula>$A$84=TRUE</formula>
    </cfRule>
  </conditionalFormatting>
  <conditionalFormatting sqref="K150:O150">
    <cfRule type="expression" dxfId="43" priority="111">
      <formula>$A$144=6</formula>
    </cfRule>
  </conditionalFormatting>
  <conditionalFormatting sqref="H148:O148">
    <cfRule type="expression" dxfId="42" priority="110">
      <formula>$A$144=5</formula>
    </cfRule>
  </conditionalFormatting>
  <conditionalFormatting sqref="F166">
    <cfRule type="expression" dxfId="41" priority="108">
      <formula>$A$166=TRUE</formula>
    </cfRule>
  </conditionalFormatting>
  <conditionalFormatting sqref="C156">
    <cfRule type="expression" dxfId="40" priority="107">
      <formula>$A$144=6</formula>
    </cfRule>
  </conditionalFormatting>
  <conditionalFormatting sqref="I177:O177">
    <cfRule type="expression" dxfId="39" priority="106">
      <formula>$A$177=TRUE</formula>
    </cfRule>
  </conditionalFormatting>
  <conditionalFormatting sqref="F207">
    <cfRule type="expression" dxfId="38" priority="103">
      <formula>$A$207=TRUE</formula>
    </cfRule>
  </conditionalFormatting>
  <conditionalFormatting sqref="F220">
    <cfRule type="expression" dxfId="37" priority="102">
      <formula>$A$220=TRUE</formula>
    </cfRule>
  </conditionalFormatting>
  <conditionalFormatting sqref="F237">
    <cfRule type="expression" dxfId="36" priority="101">
      <formula>$A$237=TRUE</formula>
    </cfRule>
  </conditionalFormatting>
  <conditionalFormatting sqref="K254 N254">
    <cfRule type="expression" dxfId="35" priority="99">
      <formula>$A$254=TRUE</formula>
    </cfRule>
  </conditionalFormatting>
  <conditionalFormatting sqref="K256 N256">
    <cfRule type="expression" dxfId="34" priority="98">
      <formula>$A$256=TRUE</formula>
    </cfRule>
  </conditionalFormatting>
  <conditionalFormatting sqref="K252 N252">
    <cfRule type="expression" dxfId="33" priority="100">
      <formula>$A$252=TRUE</formula>
    </cfRule>
  </conditionalFormatting>
  <conditionalFormatting sqref="F269">
    <cfRule type="expression" dxfId="32" priority="97">
      <formula>$A$269=TRUE</formula>
    </cfRule>
  </conditionalFormatting>
  <conditionalFormatting sqref="F279">
    <cfRule type="expression" dxfId="31" priority="96">
      <formula>$A$279=TRUE</formula>
    </cfRule>
  </conditionalFormatting>
  <conditionalFormatting sqref="N325">
    <cfRule type="expression" dxfId="30" priority="93">
      <formula>$A$325=TRUE</formula>
    </cfRule>
  </conditionalFormatting>
  <conditionalFormatting sqref="F335:L335">
    <cfRule type="expression" dxfId="29" priority="82">
      <formula>$A$335=TRUE</formula>
    </cfRule>
  </conditionalFormatting>
  <conditionalFormatting sqref="N327">
    <cfRule type="expression" dxfId="28" priority="81">
      <formula>$A$327=TRUE</formula>
    </cfRule>
  </conditionalFormatting>
  <conditionalFormatting sqref="N329">
    <cfRule type="expression" dxfId="27" priority="80">
      <formula>$A$329=TRUE</formula>
    </cfRule>
  </conditionalFormatting>
  <conditionalFormatting sqref="N331">
    <cfRule type="expression" dxfId="26" priority="79">
      <formula>$A$331=TRUE</formula>
    </cfRule>
  </conditionalFormatting>
  <conditionalFormatting sqref="N333">
    <cfRule type="expression" dxfId="25" priority="78">
      <formula>$A$333=TRUE</formula>
    </cfRule>
  </conditionalFormatting>
  <conditionalFormatting sqref="N335">
    <cfRule type="expression" dxfId="24" priority="77">
      <formula>$A$335=TRUE</formula>
    </cfRule>
  </conditionalFormatting>
  <conditionalFormatting sqref="F348">
    <cfRule type="expression" dxfId="23" priority="76">
      <formula>$A$348=TRUE</formula>
    </cfRule>
  </conditionalFormatting>
  <conditionalFormatting sqref="F390">
    <cfRule type="expression" dxfId="22" priority="75">
      <formula>$A$386=5</formula>
    </cfRule>
  </conditionalFormatting>
  <conditionalFormatting sqref="F401">
    <cfRule type="expression" dxfId="21" priority="74">
      <formula>$A$401=TRUE</formula>
    </cfRule>
  </conditionalFormatting>
  <conditionalFormatting sqref="F443">
    <cfRule type="expression" dxfId="20" priority="67">
      <formula>$A$443=TRUE</formula>
    </cfRule>
  </conditionalFormatting>
  <conditionalFormatting sqref="F456">
    <cfRule type="expression" dxfId="19" priority="66">
      <formula>$A$452=5</formula>
    </cfRule>
  </conditionalFormatting>
  <conditionalFormatting sqref="F492">
    <cfRule type="expression" dxfId="18" priority="63">
      <formula>$A$490=3</formula>
    </cfRule>
  </conditionalFormatting>
  <conditionalFormatting sqref="J537:O537">
    <cfRule type="expression" dxfId="17" priority="55">
      <formula>$A$537=TRUE</formula>
    </cfRule>
  </conditionalFormatting>
  <conditionalFormatting sqref="H539:O539">
    <cfRule type="expression" dxfId="16" priority="54">
      <formula>$A$539=TRUE</formula>
    </cfRule>
  </conditionalFormatting>
  <conditionalFormatting sqref="F554">
    <cfRule type="expression" dxfId="15" priority="53">
      <formula>$A$550=5</formula>
    </cfRule>
  </conditionalFormatting>
  <conditionalFormatting sqref="H429 J429 L429 N429">
    <cfRule type="expression" dxfId="14" priority="38">
      <formula>$A$429=TRUE</formula>
    </cfRule>
  </conditionalFormatting>
  <conditionalFormatting sqref="H431:O431">
    <cfRule type="expression" dxfId="13" priority="34">
      <formula>$A$431=TRUE</formula>
    </cfRule>
  </conditionalFormatting>
  <conditionalFormatting sqref="H427:O427">
    <cfRule type="expression" dxfId="12" priority="33">
      <formula>$A$427=TRUE</formula>
    </cfRule>
  </conditionalFormatting>
  <conditionalFormatting sqref="I465:P465">
    <cfRule type="expression" dxfId="11" priority="32">
      <formula>OR($A$465=1,$A$465=2)</formula>
    </cfRule>
  </conditionalFormatting>
  <conditionalFormatting sqref="I467:P467">
    <cfRule type="expression" dxfId="10" priority="30">
      <formula>OR($A$467=1,$A$467=2)</formula>
    </cfRule>
  </conditionalFormatting>
  <conditionalFormatting sqref="I473:N476">
    <cfRule type="expression" dxfId="9" priority="29">
      <formula>OR($A$465=1,$A$465=2)</formula>
    </cfRule>
  </conditionalFormatting>
  <conditionalFormatting sqref="I509:N512">
    <cfRule type="expression" dxfId="8" priority="15">
      <formula>OR($A$501=1,$A$501=2)</formula>
    </cfRule>
  </conditionalFormatting>
  <conditionalFormatting sqref="I501:P501">
    <cfRule type="expression" dxfId="7" priority="8">
      <formula>OR($A$501=1,$A$501=2)</formula>
    </cfRule>
  </conditionalFormatting>
  <conditionalFormatting sqref="I502:P502">
    <cfRule type="expression" dxfId="6" priority="7">
      <formula>OR($A$502=1,$A$502=2)</formula>
    </cfRule>
  </conditionalFormatting>
  <conditionalFormatting sqref="I503:P503">
    <cfRule type="expression" dxfId="5" priority="6">
      <formula>OR($A$503=1,$A$503=2)</formula>
    </cfRule>
  </conditionalFormatting>
  <conditionalFormatting sqref="I513:N516">
    <cfRule type="expression" dxfId="4" priority="5">
      <formula>OR($A$502=1,$A$502=2)</formula>
    </cfRule>
  </conditionalFormatting>
  <conditionalFormatting sqref="I517:N520">
    <cfRule type="expression" dxfId="3" priority="4">
      <formula>OR($A$503=1,$A$503=2)</formula>
    </cfRule>
  </conditionalFormatting>
  <conditionalFormatting sqref="I477:N480">
    <cfRule type="expression" dxfId="2" priority="3">
      <formula>OR($A$466=1,$A$466=2)</formula>
    </cfRule>
  </conditionalFormatting>
  <conditionalFormatting sqref="I481:N484">
    <cfRule type="expression" dxfId="1" priority="2">
      <formula>OR($A$467=1,$A$467=2)</formula>
    </cfRule>
  </conditionalFormatting>
  <conditionalFormatting sqref="I466:P466">
    <cfRule type="expression" dxfId="0" priority="1">
      <formula>OR($A$466=1,$A$466=2)</formula>
    </cfRule>
  </conditionalFormatting>
  <hyperlinks>
    <hyperlink ref="E154" r:id="rId1"/>
    <hyperlink ref="E185" r:id="rId2"/>
    <hyperlink ref="E368" r:id="rId3"/>
    <hyperlink ref="E372" r:id="rId4"/>
    <hyperlink ref="E370" r:id="rId5"/>
    <hyperlink ref="E183" r:id="rId6" display="https://www9.kankyo.metro.tokyo.lg.jp/CapAndTrade/tradingaccount/auth/TpPage"/>
    <hyperlink ref="E181" r:id="rId7"/>
    <hyperlink ref="E298" r:id="rId8"/>
    <hyperlink ref="E296" r:id="rId9"/>
  </hyperlinks>
  <pageMargins left="0.25" right="0.25" top="0.75" bottom="0.75" header="0.3" footer="0.3"/>
  <pageSetup paperSize="9" scale="69" fitToHeight="0" orientation="portrait" horizontalDpi="1200" verticalDpi="1200" r:id="rId10"/>
  <rowBreaks count="9" manualBreakCount="9">
    <brk id="46" min="1" max="16" man="1"/>
    <brk id="113" min="1" max="16" man="1"/>
    <brk id="168" min="1" max="16" man="1"/>
    <brk id="222" min="1" max="16" man="1"/>
    <brk id="284" min="1" max="16" man="1"/>
    <brk id="341" min="1" max="16" man="1"/>
    <brk id="409" min="1" max="16" man="1"/>
    <brk id="468" min="1" max="16" man="1"/>
    <brk id="521" min="1" max="16" man="1"/>
  </rowBreaks>
  <drawing r:id="rId11"/>
  <legacyDrawing r:id="rId12"/>
  <mc:AlternateContent xmlns:mc="http://schemas.openxmlformats.org/markup-compatibility/2006">
    <mc:Choice Requires="x14">
      <controls>
        <mc:AlternateContent xmlns:mc="http://schemas.openxmlformats.org/markup-compatibility/2006">
          <mc:Choice Requires="x14">
            <control shapeId="2051" r:id="rId13" name="Option Button 3">
              <controlPr defaultSize="0" autoFill="0" autoLine="0" autoPict="0">
                <anchor moveWithCells="1">
                  <from>
                    <xdr:col>2</xdr:col>
                    <xdr:colOff>114300</xdr:colOff>
                    <xdr:row>37</xdr:row>
                    <xdr:rowOff>0</xdr:rowOff>
                  </from>
                  <to>
                    <xdr:col>2</xdr:col>
                    <xdr:colOff>371475</xdr:colOff>
                    <xdr:row>38</xdr:row>
                    <xdr:rowOff>19050</xdr:rowOff>
                  </to>
                </anchor>
              </controlPr>
            </control>
          </mc:Choice>
        </mc:AlternateContent>
        <mc:AlternateContent xmlns:mc="http://schemas.openxmlformats.org/markup-compatibility/2006">
          <mc:Choice Requires="x14">
            <control shapeId="2052" r:id="rId14" name="Option Button 4">
              <controlPr defaultSize="0" autoFill="0" autoLine="0" autoPict="0">
                <anchor moveWithCells="1">
                  <from>
                    <xdr:col>2</xdr:col>
                    <xdr:colOff>114300</xdr:colOff>
                    <xdr:row>37</xdr:row>
                    <xdr:rowOff>276225</xdr:rowOff>
                  </from>
                  <to>
                    <xdr:col>2</xdr:col>
                    <xdr:colOff>371475</xdr:colOff>
                    <xdr:row>39</xdr:row>
                    <xdr:rowOff>19050</xdr:rowOff>
                  </to>
                </anchor>
              </controlPr>
            </control>
          </mc:Choice>
        </mc:AlternateContent>
        <mc:AlternateContent xmlns:mc="http://schemas.openxmlformats.org/markup-compatibility/2006">
          <mc:Choice Requires="x14">
            <control shapeId="2053" r:id="rId15" name="Option Button 5">
              <controlPr defaultSize="0" autoFill="0" autoLine="0" autoPict="0">
                <anchor moveWithCells="1">
                  <from>
                    <xdr:col>2</xdr:col>
                    <xdr:colOff>114300</xdr:colOff>
                    <xdr:row>38</xdr:row>
                    <xdr:rowOff>257175</xdr:rowOff>
                  </from>
                  <to>
                    <xdr:col>2</xdr:col>
                    <xdr:colOff>381000</xdr:colOff>
                    <xdr:row>40</xdr:row>
                    <xdr:rowOff>9525</xdr:rowOff>
                  </to>
                </anchor>
              </controlPr>
            </control>
          </mc:Choice>
        </mc:AlternateContent>
        <mc:AlternateContent xmlns:mc="http://schemas.openxmlformats.org/markup-compatibility/2006">
          <mc:Choice Requires="x14">
            <control shapeId="2055" r:id="rId16" name="Group Box 7">
              <controlPr defaultSize="0" autoFill="0" autoPict="0">
                <anchor moveWithCells="1">
                  <from>
                    <xdr:col>2</xdr:col>
                    <xdr:colOff>28575</xdr:colOff>
                    <xdr:row>36</xdr:row>
                    <xdr:rowOff>28575</xdr:rowOff>
                  </from>
                  <to>
                    <xdr:col>2</xdr:col>
                    <xdr:colOff>409575</xdr:colOff>
                    <xdr:row>41</xdr:row>
                    <xdr:rowOff>38100</xdr:rowOff>
                  </to>
                </anchor>
              </controlPr>
            </control>
          </mc:Choice>
        </mc:AlternateContent>
        <mc:AlternateContent xmlns:mc="http://schemas.openxmlformats.org/markup-compatibility/2006">
          <mc:Choice Requires="x14">
            <control shapeId="2056" r:id="rId17" name="Option Button 8">
              <controlPr defaultSize="0" autoFill="0" autoLine="0" autoPict="0">
                <anchor moveWithCells="1">
                  <from>
                    <xdr:col>2</xdr:col>
                    <xdr:colOff>114300</xdr:colOff>
                    <xdr:row>39</xdr:row>
                    <xdr:rowOff>209550</xdr:rowOff>
                  </from>
                  <to>
                    <xdr:col>2</xdr:col>
                    <xdr:colOff>371475</xdr:colOff>
                    <xdr:row>41</xdr:row>
                    <xdr:rowOff>9525</xdr:rowOff>
                  </to>
                </anchor>
              </controlPr>
            </control>
          </mc:Choice>
        </mc:AlternateContent>
        <mc:AlternateContent xmlns:mc="http://schemas.openxmlformats.org/markup-compatibility/2006">
          <mc:Choice Requires="x14">
            <control shapeId="2057" r:id="rId18" name="Check Box 9">
              <controlPr defaultSize="0" autoFill="0" autoLine="0" autoPict="0">
                <anchor moveWithCells="1">
                  <from>
                    <xdr:col>2</xdr:col>
                    <xdr:colOff>95250</xdr:colOff>
                    <xdr:row>50</xdr:row>
                    <xdr:rowOff>0</xdr:rowOff>
                  </from>
                  <to>
                    <xdr:col>2</xdr:col>
                    <xdr:colOff>381000</xdr:colOff>
                    <xdr:row>51</xdr:row>
                    <xdr:rowOff>0</xdr:rowOff>
                  </to>
                </anchor>
              </controlPr>
            </control>
          </mc:Choice>
        </mc:AlternateContent>
        <mc:AlternateContent xmlns:mc="http://schemas.openxmlformats.org/markup-compatibility/2006">
          <mc:Choice Requires="x14">
            <control shapeId="2058" r:id="rId19" name="Check Box 10">
              <controlPr defaultSize="0" autoFill="0" autoLine="0" autoPict="0">
                <anchor moveWithCells="1">
                  <from>
                    <xdr:col>2</xdr:col>
                    <xdr:colOff>95250</xdr:colOff>
                    <xdr:row>58</xdr:row>
                    <xdr:rowOff>0</xdr:rowOff>
                  </from>
                  <to>
                    <xdr:col>2</xdr:col>
                    <xdr:colOff>381000</xdr:colOff>
                    <xdr:row>58</xdr:row>
                    <xdr:rowOff>219075</xdr:rowOff>
                  </to>
                </anchor>
              </controlPr>
            </control>
          </mc:Choice>
        </mc:AlternateContent>
        <mc:AlternateContent xmlns:mc="http://schemas.openxmlformats.org/markup-compatibility/2006">
          <mc:Choice Requires="x14">
            <control shapeId="2059" r:id="rId20" name="Check Box 11">
              <controlPr defaultSize="0" autoFill="0" autoLine="0" autoPict="0">
                <anchor moveWithCells="1">
                  <from>
                    <xdr:col>2</xdr:col>
                    <xdr:colOff>95250</xdr:colOff>
                    <xdr:row>59</xdr:row>
                    <xdr:rowOff>0</xdr:rowOff>
                  </from>
                  <to>
                    <xdr:col>2</xdr:col>
                    <xdr:colOff>381000</xdr:colOff>
                    <xdr:row>59</xdr:row>
                    <xdr:rowOff>219075</xdr:rowOff>
                  </to>
                </anchor>
              </controlPr>
            </control>
          </mc:Choice>
        </mc:AlternateContent>
        <mc:AlternateContent xmlns:mc="http://schemas.openxmlformats.org/markup-compatibility/2006">
          <mc:Choice Requires="x14">
            <control shapeId="2060" r:id="rId21" name="Check Box 12">
              <controlPr defaultSize="0" autoFill="0" autoLine="0" autoPict="0">
                <anchor moveWithCells="1">
                  <from>
                    <xdr:col>2</xdr:col>
                    <xdr:colOff>95250</xdr:colOff>
                    <xdr:row>59</xdr:row>
                    <xdr:rowOff>0</xdr:rowOff>
                  </from>
                  <to>
                    <xdr:col>2</xdr:col>
                    <xdr:colOff>381000</xdr:colOff>
                    <xdr:row>59</xdr:row>
                    <xdr:rowOff>219075</xdr:rowOff>
                  </to>
                </anchor>
              </controlPr>
            </control>
          </mc:Choice>
        </mc:AlternateContent>
        <mc:AlternateContent xmlns:mc="http://schemas.openxmlformats.org/markup-compatibility/2006">
          <mc:Choice Requires="x14">
            <control shapeId="2061" r:id="rId22" name="Check Box 13">
              <controlPr defaultSize="0" autoFill="0" autoLine="0" autoPict="0">
                <anchor moveWithCells="1">
                  <from>
                    <xdr:col>2</xdr:col>
                    <xdr:colOff>95250</xdr:colOff>
                    <xdr:row>67</xdr:row>
                    <xdr:rowOff>0</xdr:rowOff>
                  </from>
                  <to>
                    <xdr:col>2</xdr:col>
                    <xdr:colOff>381000</xdr:colOff>
                    <xdr:row>68</xdr:row>
                    <xdr:rowOff>0</xdr:rowOff>
                  </to>
                </anchor>
              </controlPr>
            </control>
          </mc:Choice>
        </mc:AlternateContent>
        <mc:AlternateContent xmlns:mc="http://schemas.openxmlformats.org/markup-compatibility/2006">
          <mc:Choice Requires="x14">
            <control shapeId="2065" r:id="rId23" name="Check Box 17">
              <controlPr defaultSize="0" autoFill="0" autoLine="0" autoPict="0">
                <anchor moveWithCells="1">
                  <from>
                    <xdr:col>2</xdr:col>
                    <xdr:colOff>95250</xdr:colOff>
                    <xdr:row>68</xdr:row>
                    <xdr:rowOff>0</xdr:rowOff>
                  </from>
                  <to>
                    <xdr:col>2</xdr:col>
                    <xdr:colOff>381000</xdr:colOff>
                    <xdr:row>68</xdr:row>
                    <xdr:rowOff>219075</xdr:rowOff>
                  </to>
                </anchor>
              </controlPr>
            </control>
          </mc:Choice>
        </mc:AlternateContent>
        <mc:AlternateContent xmlns:mc="http://schemas.openxmlformats.org/markup-compatibility/2006">
          <mc:Choice Requires="x14">
            <control shapeId="2066" r:id="rId24" name="Check Box 18">
              <controlPr defaultSize="0" autoFill="0" autoLine="0" autoPict="0">
                <anchor moveWithCells="1">
                  <from>
                    <xdr:col>2</xdr:col>
                    <xdr:colOff>95250</xdr:colOff>
                    <xdr:row>69</xdr:row>
                    <xdr:rowOff>0</xdr:rowOff>
                  </from>
                  <to>
                    <xdr:col>2</xdr:col>
                    <xdr:colOff>381000</xdr:colOff>
                    <xdr:row>69</xdr:row>
                    <xdr:rowOff>219075</xdr:rowOff>
                  </to>
                </anchor>
              </controlPr>
            </control>
          </mc:Choice>
        </mc:AlternateContent>
        <mc:AlternateContent xmlns:mc="http://schemas.openxmlformats.org/markup-compatibility/2006">
          <mc:Choice Requires="x14">
            <control shapeId="2067" r:id="rId25" name="Check Box 19">
              <controlPr defaultSize="0" autoFill="0" autoLine="0" autoPict="0">
                <anchor moveWithCells="1">
                  <from>
                    <xdr:col>2</xdr:col>
                    <xdr:colOff>95250</xdr:colOff>
                    <xdr:row>70</xdr:row>
                    <xdr:rowOff>0</xdr:rowOff>
                  </from>
                  <to>
                    <xdr:col>2</xdr:col>
                    <xdr:colOff>381000</xdr:colOff>
                    <xdr:row>70</xdr:row>
                    <xdr:rowOff>219075</xdr:rowOff>
                  </to>
                </anchor>
              </controlPr>
            </control>
          </mc:Choice>
        </mc:AlternateContent>
        <mc:AlternateContent xmlns:mc="http://schemas.openxmlformats.org/markup-compatibility/2006">
          <mc:Choice Requires="x14">
            <control shapeId="2074" r:id="rId26" name="Check Box 26">
              <controlPr defaultSize="0" autoFill="0" autoLine="0" autoPict="0">
                <anchor moveWithCells="1">
                  <from>
                    <xdr:col>2</xdr:col>
                    <xdr:colOff>95250</xdr:colOff>
                    <xdr:row>51</xdr:row>
                    <xdr:rowOff>0</xdr:rowOff>
                  </from>
                  <to>
                    <xdr:col>2</xdr:col>
                    <xdr:colOff>381000</xdr:colOff>
                    <xdr:row>51</xdr:row>
                    <xdr:rowOff>219075</xdr:rowOff>
                  </to>
                </anchor>
              </controlPr>
            </control>
          </mc:Choice>
        </mc:AlternateContent>
        <mc:AlternateContent xmlns:mc="http://schemas.openxmlformats.org/markup-compatibility/2006">
          <mc:Choice Requires="x14">
            <control shapeId="2081" r:id="rId27" name="Check Box 33">
              <controlPr defaultSize="0" autoFill="0" autoLine="0" autoPict="0">
                <anchor moveWithCells="1">
                  <from>
                    <xdr:col>2</xdr:col>
                    <xdr:colOff>95250</xdr:colOff>
                    <xdr:row>52</xdr:row>
                    <xdr:rowOff>0</xdr:rowOff>
                  </from>
                  <to>
                    <xdr:col>2</xdr:col>
                    <xdr:colOff>381000</xdr:colOff>
                    <xdr:row>52</xdr:row>
                    <xdr:rowOff>219075</xdr:rowOff>
                  </to>
                </anchor>
              </controlPr>
            </control>
          </mc:Choice>
        </mc:AlternateContent>
        <mc:AlternateContent xmlns:mc="http://schemas.openxmlformats.org/markup-compatibility/2006">
          <mc:Choice Requires="x14">
            <control shapeId="2082" r:id="rId28" name="Check Box 34">
              <controlPr defaultSize="0" autoFill="0" autoLine="0" autoPict="0">
                <anchor moveWithCells="1">
                  <from>
                    <xdr:col>2</xdr:col>
                    <xdr:colOff>95250</xdr:colOff>
                    <xdr:row>53</xdr:row>
                    <xdr:rowOff>0</xdr:rowOff>
                  </from>
                  <to>
                    <xdr:col>2</xdr:col>
                    <xdr:colOff>381000</xdr:colOff>
                    <xdr:row>53</xdr:row>
                    <xdr:rowOff>219075</xdr:rowOff>
                  </to>
                </anchor>
              </controlPr>
            </control>
          </mc:Choice>
        </mc:AlternateContent>
        <mc:AlternateContent xmlns:mc="http://schemas.openxmlformats.org/markup-compatibility/2006">
          <mc:Choice Requires="x14">
            <control shapeId="2083" r:id="rId29" name="Check Box 35">
              <controlPr defaultSize="0" autoFill="0" autoLine="0" autoPict="0">
                <anchor moveWithCells="1">
                  <from>
                    <xdr:col>2</xdr:col>
                    <xdr:colOff>95250</xdr:colOff>
                    <xdr:row>54</xdr:row>
                    <xdr:rowOff>0</xdr:rowOff>
                  </from>
                  <to>
                    <xdr:col>2</xdr:col>
                    <xdr:colOff>381000</xdr:colOff>
                    <xdr:row>54</xdr:row>
                    <xdr:rowOff>219075</xdr:rowOff>
                  </to>
                </anchor>
              </controlPr>
            </control>
          </mc:Choice>
        </mc:AlternateContent>
        <mc:AlternateContent xmlns:mc="http://schemas.openxmlformats.org/markup-compatibility/2006">
          <mc:Choice Requires="x14">
            <control shapeId="2084" r:id="rId30" name="Check Box 36">
              <controlPr defaultSize="0" autoFill="0" autoLine="0" autoPict="0">
                <anchor moveWithCells="1">
                  <from>
                    <xdr:col>2</xdr:col>
                    <xdr:colOff>95250</xdr:colOff>
                    <xdr:row>55</xdr:row>
                    <xdr:rowOff>0</xdr:rowOff>
                  </from>
                  <to>
                    <xdr:col>2</xdr:col>
                    <xdr:colOff>381000</xdr:colOff>
                    <xdr:row>55</xdr:row>
                    <xdr:rowOff>219075</xdr:rowOff>
                  </to>
                </anchor>
              </controlPr>
            </control>
          </mc:Choice>
        </mc:AlternateContent>
        <mc:AlternateContent xmlns:mc="http://schemas.openxmlformats.org/markup-compatibility/2006">
          <mc:Choice Requires="x14">
            <control shapeId="2085" r:id="rId31" name="Check Box 37">
              <controlPr defaultSize="0" autoFill="0" autoLine="0" autoPict="0">
                <anchor moveWithCells="1">
                  <from>
                    <xdr:col>2</xdr:col>
                    <xdr:colOff>95250</xdr:colOff>
                    <xdr:row>56</xdr:row>
                    <xdr:rowOff>0</xdr:rowOff>
                  </from>
                  <to>
                    <xdr:col>2</xdr:col>
                    <xdr:colOff>381000</xdr:colOff>
                    <xdr:row>56</xdr:row>
                    <xdr:rowOff>219075</xdr:rowOff>
                  </to>
                </anchor>
              </controlPr>
            </control>
          </mc:Choice>
        </mc:AlternateContent>
        <mc:AlternateContent xmlns:mc="http://schemas.openxmlformats.org/markup-compatibility/2006">
          <mc:Choice Requires="x14">
            <control shapeId="2086" r:id="rId32" name="Check Box 38">
              <controlPr defaultSize="0" autoFill="0" autoLine="0" autoPict="0">
                <anchor moveWithCells="1">
                  <from>
                    <xdr:col>2</xdr:col>
                    <xdr:colOff>95250</xdr:colOff>
                    <xdr:row>71</xdr:row>
                    <xdr:rowOff>0</xdr:rowOff>
                  </from>
                  <to>
                    <xdr:col>2</xdr:col>
                    <xdr:colOff>381000</xdr:colOff>
                    <xdr:row>71</xdr:row>
                    <xdr:rowOff>219075</xdr:rowOff>
                  </to>
                </anchor>
              </controlPr>
            </control>
          </mc:Choice>
        </mc:AlternateContent>
        <mc:AlternateContent xmlns:mc="http://schemas.openxmlformats.org/markup-compatibility/2006">
          <mc:Choice Requires="x14">
            <control shapeId="2092" r:id="rId33" name="Check Box 44">
              <controlPr defaultSize="0" autoFill="0" autoLine="0" autoPict="0">
                <anchor moveWithCells="1">
                  <from>
                    <xdr:col>2</xdr:col>
                    <xdr:colOff>95250</xdr:colOff>
                    <xdr:row>83</xdr:row>
                    <xdr:rowOff>0</xdr:rowOff>
                  </from>
                  <to>
                    <xdr:col>2</xdr:col>
                    <xdr:colOff>381000</xdr:colOff>
                    <xdr:row>84</xdr:row>
                    <xdr:rowOff>0</xdr:rowOff>
                  </to>
                </anchor>
              </controlPr>
            </control>
          </mc:Choice>
        </mc:AlternateContent>
        <mc:AlternateContent xmlns:mc="http://schemas.openxmlformats.org/markup-compatibility/2006">
          <mc:Choice Requires="x14">
            <control shapeId="2093" r:id="rId34" name="Check Box 45">
              <controlPr defaultSize="0" autoFill="0" autoLine="0" autoPict="0">
                <anchor moveWithCells="1">
                  <from>
                    <xdr:col>2</xdr:col>
                    <xdr:colOff>95250</xdr:colOff>
                    <xdr:row>85</xdr:row>
                    <xdr:rowOff>0</xdr:rowOff>
                  </from>
                  <to>
                    <xdr:col>2</xdr:col>
                    <xdr:colOff>381000</xdr:colOff>
                    <xdr:row>86</xdr:row>
                    <xdr:rowOff>0</xdr:rowOff>
                  </to>
                </anchor>
              </controlPr>
            </control>
          </mc:Choice>
        </mc:AlternateContent>
        <mc:AlternateContent xmlns:mc="http://schemas.openxmlformats.org/markup-compatibility/2006">
          <mc:Choice Requires="x14">
            <control shapeId="2094" r:id="rId35" name="Check Box 46">
              <controlPr defaultSize="0" autoFill="0" autoLine="0" autoPict="0">
                <anchor moveWithCells="1">
                  <from>
                    <xdr:col>2</xdr:col>
                    <xdr:colOff>95250</xdr:colOff>
                    <xdr:row>87</xdr:row>
                    <xdr:rowOff>0</xdr:rowOff>
                  </from>
                  <to>
                    <xdr:col>2</xdr:col>
                    <xdr:colOff>381000</xdr:colOff>
                    <xdr:row>88</xdr:row>
                    <xdr:rowOff>0</xdr:rowOff>
                  </to>
                </anchor>
              </controlPr>
            </control>
          </mc:Choice>
        </mc:AlternateContent>
        <mc:AlternateContent xmlns:mc="http://schemas.openxmlformats.org/markup-compatibility/2006">
          <mc:Choice Requires="x14">
            <control shapeId="2095" r:id="rId36" name="Check Box 47">
              <controlPr defaultSize="0" autoFill="0" autoLine="0" autoPict="0">
                <anchor moveWithCells="1">
                  <from>
                    <xdr:col>2</xdr:col>
                    <xdr:colOff>95250</xdr:colOff>
                    <xdr:row>89</xdr:row>
                    <xdr:rowOff>0</xdr:rowOff>
                  </from>
                  <to>
                    <xdr:col>2</xdr:col>
                    <xdr:colOff>381000</xdr:colOff>
                    <xdr:row>90</xdr:row>
                    <xdr:rowOff>0</xdr:rowOff>
                  </to>
                </anchor>
              </controlPr>
            </control>
          </mc:Choice>
        </mc:AlternateContent>
        <mc:AlternateContent xmlns:mc="http://schemas.openxmlformats.org/markup-compatibility/2006">
          <mc:Choice Requires="x14">
            <control shapeId="2096" r:id="rId37" name="Check Box 48">
              <controlPr defaultSize="0" autoFill="0" autoLine="0" autoPict="0">
                <anchor moveWithCells="1">
                  <from>
                    <xdr:col>2</xdr:col>
                    <xdr:colOff>95250</xdr:colOff>
                    <xdr:row>91</xdr:row>
                    <xdr:rowOff>0</xdr:rowOff>
                  </from>
                  <to>
                    <xdr:col>2</xdr:col>
                    <xdr:colOff>381000</xdr:colOff>
                    <xdr:row>92</xdr:row>
                    <xdr:rowOff>0</xdr:rowOff>
                  </to>
                </anchor>
              </controlPr>
            </control>
          </mc:Choice>
        </mc:AlternateContent>
        <mc:AlternateContent xmlns:mc="http://schemas.openxmlformats.org/markup-compatibility/2006">
          <mc:Choice Requires="x14">
            <control shapeId="2097" r:id="rId38" name="Check Box 49">
              <controlPr defaultSize="0" autoFill="0" autoLine="0" autoPict="0">
                <anchor moveWithCells="1">
                  <from>
                    <xdr:col>2</xdr:col>
                    <xdr:colOff>95250</xdr:colOff>
                    <xdr:row>93</xdr:row>
                    <xdr:rowOff>0</xdr:rowOff>
                  </from>
                  <to>
                    <xdr:col>2</xdr:col>
                    <xdr:colOff>381000</xdr:colOff>
                    <xdr:row>94</xdr:row>
                    <xdr:rowOff>0</xdr:rowOff>
                  </to>
                </anchor>
              </controlPr>
            </control>
          </mc:Choice>
        </mc:AlternateContent>
        <mc:AlternateContent xmlns:mc="http://schemas.openxmlformats.org/markup-compatibility/2006">
          <mc:Choice Requires="x14">
            <control shapeId="2098" r:id="rId39" name="Check Box 50">
              <controlPr defaultSize="0" autoFill="0" autoLine="0" autoPict="0">
                <anchor moveWithCells="1">
                  <from>
                    <xdr:col>2</xdr:col>
                    <xdr:colOff>95250</xdr:colOff>
                    <xdr:row>101</xdr:row>
                    <xdr:rowOff>0</xdr:rowOff>
                  </from>
                  <to>
                    <xdr:col>2</xdr:col>
                    <xdr:colOff>381000</xdr:colOff>
                    <xdr:row>102</xdr:row>
                    <xdr:rowOff>0</xdr:rowOff>
                  </to>
                </anchor>
              </controlPr>
            </control>
          </mc:Choice>
        </mc:AlternateContent>
        <mc:AlternateContent xmlns:mc="http://schemas.openxmlformats.org/markup-compatibility/2006">
          <mc:Choice Requires="x14">
            <control shapeId="2099" r:id="rId40" name="Check Box 51">
              <controlPr defaultSize="0" autoFill="0" autoLine="0" autoPict="0">
                <anchor moveWithCells="1">
                  <from>
                    <xdr:col>2</xdr:col>
                    <xdr:colOff>95250</xdr:colOff>
                    <xdr:row>111</xdr:row>
                    <xdr:rowOff>0</xdr:rowOff>
                  </from>
                  <to>
                    <xdr:col>2</xdr:col>
                    <xdr:colOff>381000</xdr:colOff>
                    <xdr:row>111</xdr:row>
                    <xdr:rowOff>219075</xdr:rowOff>
                  </to>
                </anchor>
              </controlPr>
            </control>
          </mc:Choice>
        </mc:AlternateContent>
        <mc:AlternateContent xmlns:mc="http://schemas.openxmlformats.org/markup-compatibility/2006">
          <mc:Choice Requires="x14">
            <control shapeId="2100" r:id="rId41" name="Check Box 52">
              <controlPr defaultSize="0" autoFill="0" autoLine="0" autoPict="0">
                <anchor moveWithCells="1">
                  <from>
                    <xdr:col>2</xdr:col>
                    <xdr:colOff>95250</xdr:colOff>
                    <xdr:row>111</xdr:row>
                    <xdr:rowOff>0</xdr:rowOff>
                  </from>
                  <to>
                    <xdr:col>2</xdr:col>
                    <xdr:colOff>381000</xdr:colOff>
                    <xdr:row>111</xdr:row>
                    <xdr:rowOff>219075</xdr:rowOff>
                  </to>
                </anchor>
              </controlPr>
            </control>
          </mc:Choice>
        </mc:AlternateContent>
        <mc:AlternateContent xmlns:mc="http://schemas.openxmlformats.org/markup-compatibility/2006">
          <mc:Choice Requires="x14">
            <control shapeId="2102" r:id="rId42" name="Check Box 54">
              <controlPr defaultSize="0" autoFill="0" autoLine="0" autoPict="0">
                <anchor moveWithCells="1">
                  <from>
                    <xdr:col>2</xdr:col>
                    <xdr:colOff>95250</xdr:colOff>
                    <xdr:row>102</xdr:row>
                    <xdr:rowOff>0</xdr:rowOff>
                  </from>
                  <to>
                    <xdr:col>2</xdr:col>
                    <xdr:colOff>381000</xdr:colOff>
                    <xdr:row>102</xdr:row>
                    <xdr:rowOff>219075</xdr:rowOff>
                  </to>
                </anchor>
              </controlPr>
            </control>
          </mc:Choice>
        </mc:AlternateContent>
        <mc:AlternateContent xmlns:mc="http://schemas.openxmlformats.org/markup-compatibility/2006">
          <mc:Choice Requires="x14">
            <control shapeId="2103" r:id="rId43" name="Check Box 55">
              <controlPr defaultSize="0" autoFill="0" autoLine="0" autoPict="0">
                <anchor moveWithCells="1">
                  <from>
                    <xdr:col>2</xdr:col>
                    <xdr:colOff>95250</xdr:colOff>
                    <xdr:row>103</xdr:row>
                    <xdr:rowOff>0</xdr:rowOff>
                  </from>
                  <to>
                    <xdr:col>2</xdr:col>
                    <xdr:colOff>381000</xdr:colOff>
                    <xdr:row>103</xdr:row>
                    <xdr:rowOff>219075</xdr:rowOff>
                  </to>
                </anchor>
              </controlPr>
            </control>
          </mc:Choice>
        </mc:AlternateContent>
        <mc:AlternateContent xmlns:mc="http://schemas.openxmlformats.org/markup-compatibility/2006">
          <mc:Choice Requires="x14">
            <control shapeId="2104" r:id="rId44" name="Check Box 56">
              <controlPr defaultSize="0" autoFill="0" autoLine="0" autoPict="0">
                <anchor moveWithCells="1">
                  <from>
                    <xdr:col>2</xdr:col>
                    <xdr:colOff>95250</xdr:colOff>
                    <xdr:row>106</xdr:row>
                    <xdr:rowOff>0</xdr:rowOff>
                  </from>
                  <to>
                    <xdr:col>2</xdr:col>
                    <xdr:colOff>381000</xdr:colOff>
                    <xdr:row>106</xdr:row>
                    <xdr:rowOff>219075</xdr:rowOff>
                  </to>
                </anchor>
              </controlPr>
            </control>
          </mc:Choice>
        </mc:AlternateContent>
        <mc:AlternateContent xmlns:mc="http://schemas.openxmlformats.org/markup-compatibility/2006">
          <mc:Choice Requires="x14">
            <control shapeId="2105" r:id="rId45" name="Check Box 57">
              <controlPr defaultSize="0" autoFill="0" autoLine="0" autoPict="0">
                <anchor moveWithCells="1">
                  <from>
                    <xdr:col>2</xdr:col>
                    <xdr:colOff>95250</xdr:colOff>
                    <xdr:row>108</xdr:row>
                    <xdr:rowOff>0</xdr:rowOff>
                  </from>
                  <to>
                    <xdr:col>2</xdr:col>
                    <xdr:colOff>381000</xdr:colOff>
                    <xdr:row>108</xdr:row>
                    <xdr:rowOff>219075</xdr:rowOff>
                  </to>
                </anchor>
              </controlPr>
            </control>
          </mc:Choice>
        </mc:AlternateContent>
        <mc:AlternateContent xmlns:mc="http://schemas.openxmlformats.org/markup-compatibility/2006">
          <mc:Choice Requires="x14">
            <control shapeId="2106" r:id="rId46" name="Check Box 58">
              <controlPr defaultSize="0" autoFill="0" autoLine="0" autoPict="0">
                <anchor moveWithCells="1">
                  <from>
                    <xdr:col>2</xdr:col>
                    <xdr:colOff>95250</xdr:colOff>
                    <xdr:row>109</xdr:row>
                    <xdr:rowOff>0</xdr:rowOff>
                  </from>
                  <to>
                    <xdr:col>2</xdr:col>
                    <xdr:colOff>381000</xdr:colOff>
                    <xdr:row>109</xdr:row>
                    <xdr:rowOff>219075</xdr:rowOff>
                  </to>
                </anchor>
              </controlPr>
            </control>
          </mc:Choice>
        </mc:AlternateContent>
        <mc:AlternateContent xmlns:mc="http://schemas.openxmlformats.org/markup-compatibility/2006">
          <mc:Choice Requires="x14">
            <control shapeId="2107" r:id="rId47" name="Check Box 59">
              <controlPr defaultSize="0" autoFill="0" autoLine="0" autoPict="0">
                <anchor moveWithCells="1">
                  <from>
                    <xdr:col>2</xdr:col>
                    <xdr:colOff>95250</xdr:colOff>
                    <xdr:row>104</xdr:row>
                    <xdr:rowOff>0</xdr:rowOff>
                  </from>
                  <to>
                    <xdr:col>2</xdr:col>
                    <xdr:colOff>381000</xdr:colOff>
                    <xdr:row>104</xdr:row>
                    <xdr:rowOff>219075</xdr:rowOff>
                  </to>
                </anchor>
              </controlPr>
            </control>
          </mc:Choice>
        </mc:AlternateContent>
        <mc:AlternateContent xmlns:mc="http://schemas.openxmlformats.org/markup-compatibility/2006">
          <mc:Choice Requires="x14">
            <control shapeId="2112" r:id="rId48" name="Option Button 64">
              <controlPr defaultSize="0" autoFill="0" autoLine="0" autoPict="0">
                <anchor moveWithCells="1">
                  <from>
                    <xdr:col>2</xdr:col>
                    <xdr:colOff>114300</xdr:colOff>
                    <xdr:row>119</xdr:row>
                    <xdr:rowOff>0</xdr:rowOff>
                  </from>
                  <to>
                    <xdr:col>2</xdr:col>
                    <xdr:colOff>371475</xdr:colOff>
                    <xdr:row>120</xdr:row>
                    <xdr:rowOff>19050</xdr:rowOff>
                  </to>
                </anchor>
              </controlPr>
            </control>
          </mc:Choice>
        </mc:AlternateContent>
        <mc:AlternateContent xmlns:mc="http://schemas.openxmlformats.org/markup-compatibility/2006">
          <mc:Choice Requires="x14">
            <control shapeId="2113" r:id="rId49" name="Option Button 65">
              <controlPr defaultSize="0" autoFill="0" autoLine="0" autoPict="0">
                <anchor moveWithCells="1">
                  <from>
                    <xdr:col>2</xdr:col>
                    <xdr:colOff>114300</xdr:colOff>
                    <xdr:row>119</xdr:row>
                    <xdr:rowOff>276225</xdr:rowOff>
                  </from>
                  <to>
                    <xdr:col>2</xdr:col>
                    <xdr:colOff>371475</xdr:colOff>
                    <xdr:row>121</xdr:row>
                    <xdr:rowOff>19050</xdr:rowOff>
                  </to>
                </anchor>
              </controlPr>
            </control>
          </mc:Choice>
        </mc:AlternateContent>
        <mc:AlternateContent xmlns:mc="http://schemas.openxmlformats.org/markup-compatibility/2006">
          <mc:Choice Requires="x14">
            <control shapeId="2114" r:id="rId50" name="Option Button 66">
              <controlPr defaultSize="0" autoFill="0" autoLine="0" autoPict="0">
                <anchor moveWithCells="1">
                  <from>
                    <xdr:col>2</xdr:col>
                    <xdr:colOff>114300</xdr:colOff>
                    <xdr:row>120</xdr:row>
                    <xdr:rowOff>257175</xdr:rowOff>
                  </from>
                  <to>
                    <xdr:col>2</xdr:col>
                    <xdr:colOff>381000</xdr:colOff>
                    <xdr:row>122</xdr:row>
                    <xdr:rowOff>9525</xdr:rowOff>
                  </to>
                </anchor>
              </controlPr>
            </control>
          </mc:Choice>
        </mc:AlternateContent>
        <mc:AlternateContent xmlns:mc="http://schemas.openxmlformats.org/markup-compatibility/2006">
          <mc:Choice Requires="x14">
            <control shapeId="2115" r:id="rId51" name="Option Button 67">
              <controlPr defaultSize="0" autoFill="0" autoLine="0" autoPict="0">
                <anchor moveWithCells="1">
                  <from>
                    <xdr:col>2</xdr:col>
                    <xdr:colOff>114300</xdr:colOff>
                    <xdr:row>121</xdr:row>
                    <xdr:rowOff>209550</xdr:rowOff>
                  </from>
                  <to>
                    <xdr:col>2</xdr:col>
                    <xdr:colOff>371475</xdr:colOff>
                    <xdr:row>123</xdr:row>
                    <xdr:rowOff>9525</xdr:rowOff>
                  </to>
                </anchor>
              </controlPr>
            </control>
          </mc:Choice>
        </mc:AlternateContent>
        <mc:AlternateContent xmlns:mc="http://schemas.openxmlformats.org/markup-compatibility/2006">
          <mc:Choice Requires="x14">
            <control shapeId="2117" r:id="rId52" name="Group Box 69">
              <controlPr defaultSize="0" autoFill="0" autoPict="0">
                <anchor moveWithCells="1">
                  <from>
                    <xdr:col>2</xdr:col>
                    <xdr:colOff>104775</xdr:colOff>
                    <xdr:row>118</xdr:row>
                    <xdr:rowOff>57150</xdr:rowOff>
                  </from>
                  <to>
                    <xdr:col>2</xdr:col>
                    <xdr:colOff>428625</xdr:colOff>
                    <xdr:row>123</xdr:row>
                    <xdr:rowOff>38100</xdr:rowOff>
                  </to>
                </anchor>
              </controlPr>
            </control>
          </mc:Choice>
        </mc:AlternateContent>
        <mc:AlternateContent xmlns:mc="http://schemas.openxmlformats.org/markup-compatibility/2006">
          <mc:Choice Requires="x14">
            <control shapeId="2126" r:id="rId53" name="Group Box 78">
              <controlPr defaultSize="0" autoFill="0" autoPict="0">
                <anchor moveWithCells="1">
                  <from>
                    <xdr:col>7</xdr:col>
                    <xdr:colOff>723900</xdr:colOff>
                    <xdr:row>130</xdr:row>
                    <xdr:rowOff>0</xdr:rowOff>
                  </from>
                  <to>
                    <xdr:col>36</xdr:col>
                    <xdr:colOff>28575</xdr:colOff>
                    <xdr:row>131</xdr:row>
                    <xdr:rowOff>38100</xdr:rowOff>
                  </to>
                </anchor>
              </controlPr>
            </control>
          </mc:Choice>
        </mc:AlternateContent>
        <mc:AlternateContent xmlns:mc="http://schemas.openxmlformats.org/markup-compatibility/2006">
          <mc:Choice Requires="x14">
            <control shapeId="2127" r:id="rId54" name="Option Button 79">
              <controlPr defaultSize="0" autoFill="0" autoLine="0" autoPict="0">
                <anchor moveWithCells="1">
                  <from>
                    <xdr:col>8</xdr:col>
                    <xdr:colOff>266700</xdr:colOff>
                    <xdr:row>131</xdr:row>
                    <xdr:rowOff>38100</xdr:rowOff>
                  </from>
                  <to>
                    <xdr:col>8</xdr:col>
                    <xdr:colOff>523875</xdr:colOff>
                    <xdr:row>131</xdr:row>
                    <xdr:rowOff>285750</xdr:rowOff>
                  </to>
                </anchor>
              </controlPr>
            </control>
          </mc:Choice>
        </mc:AlternateContent>
        <mc:AlternateContent xmlns:mc="http://schemas.openxmlformats.org/markup-compatibility/2006">
          <mc:Choice Requires="x14">
            <control shapeId="2128" r:id="rId55" name="Option Button 80">
              <controlPr defaultSize="0" autoFill="0" autoLine="0" autoPict="0">
                <anchor moveWithCells="1">
                  <from>
                    <xdr:col>9</xdr:col>
                    <xdr:colOff>266700</xdr:colOff>
                    <xdr:row>131</xdr:row>
                    <xdr:rowOff>38100</xdr:rowOff>
                  </from>
                  <to>
                    <xdr:col>9</xdr:col>
                    <xdr:colOff>523875</xdr:colOff>
                    <xdr:row>131</xdr:row>
                    <xdr:rowOff>285750</xdr:rowOff>
                  </to>
                </anchor>
              </controlPr>
            </control>
          </mc:Choice>
        </mc:AlternateContent>
        <mc:AlternateContent xmlns:mc="http://schemas.openxmlformats.org/markup-compatibility/2006">
          <mc:Choice Requires="x14">
            <control shapeId="2134" r:id="rId56" name="Group Box 86">
              <controlPr defaultSize="0" autoFill="0" autoPict="0">
                <anchor moveWithCells="1">
                  <from>
                    <xdr:col>7</xdr:col>
                    <xdr:colOff>723900</xdr:colOff>
                    <xdr:row>131</xdr:row>
                    <xdr:rowOff>0</xdr:rowOff>
                  </from>
                  <to>
                    <xdr:col>36</xdr:col>
                    <xdr:colOff>9525</xdr:colOff>
                    <xdr:row>131</xdr:row>
                    <xdr:rowOff>285750</xdr:rowOff>
                  </to>
                </anchor>
              </controlPr>
            </control>
          </mc:Choice>
        </mc:AlternateContent>
        <mc:AlternateContent xmlns:mc="http://schemas.openxmlformats.org/markup-compatibility/2006">
          <mc:Choice Requires="x14">
            <control shapeId="2135" r:id="rId57" name="Option Button 87">
              <controlPr defaultSize="0" autoFill="0" autoLine="0" autoPict="0">
                <anchor moveWithCells="1">
                  <from>
                    <xdr:col>8</xdr:col>
                    <xdr:colOff>266700</xdr:colOff>
                    <xdr:row>130</xdr:row>
                    <xdr:rowOff>47625</xdr:rowOff>
                  </from>
                  <to>
                    <xdr:col>8</xdr:col>
                    <xdr:colOff>523875</xdr:colOff>
                    <xdr:row>130</xdr:row>
                    <xdr:rowOff>295275</xdr:rowOff>
                  </to>
                </anchor>
              </controlPr>
            </control>
          </mc:Choice>
        </mc:AlternateContent>
        <mc:AlternateContent xmlns:mc="http://schemas.openxmlformats.org/markup-compatibility/2006">
          <mc:Choice Requires="x14">
            <control shapeId="2136" r:id="rId58" name="Option Button 88">
              <controlPr defaultSize="0" autoFill="0" autoLine="0" autoPict="0">
                <anchor moveWithCells="1">
                  <from>
                    <xdr:col>9</xdr:col>
                    <xdr:colOff>266700</xdr:colOff>
                    <xdr:row>130</xdr:row>
                    <xdr:rowOff>47625</xdr:rowOff>
                  </from>
                  <to>
                    <xdr:col>9</xdr:col>
                    <xdr:colOff>523875</xdr:colOff>
                    <xdr:row>130</xdr:row>
                    <xdr:rowOff>295275</xdr:rowOff>
                  </to>
                </anchor>
              </controlPr>
            </control>
          </mc:Choice>
        </mc:AlternateContent>
        <mc:AlternateContent xmlns:mc="http://schemas.openxmlformats.org/markup-compatibility/2006">
          <mc:Choice Requires="x14">
            <control shapeId="2148" r:id="rId59" name="Option Button 100">
              <controlPr defaultSize="0" autoFill="0" autoLine="0" autoPict="0">
                <anchor moveWithCells="1">
                  <from>
                    <xdr:col>2</xdr:col>
                    <xdr:colOff>114300</xdr:colOff>
                    <xdr:row>142</xdr:row>
                    <xdr:rowOff>66675</xdr:rowOff>
                  </from>
                  <to>
                    <xdr:col>2</xdr:col>
                    <xdr:colOff>371475</xdr:colOff>
                    <xdr:row>143</xdr:row>
                    <xdr:rowOff>219075</xdr:rowOff>
                  </to>
                </anchor>
              </controlPr>
            </control>
          </mc:Choice>
        </mc:AlternateContent>
        <mc:AlternateContent xmlns:mc="http://schemas.openxmlformats.org/markup-compatibility/2006">
          <mc:Choice Requires="x14">
            <control shapeId="2149" r:id="rId60" name="Option Button 101">
              <controlPr defaultSize="0" autoFill="0" autoLine="0" autoPict="0">
                <anchor moveWithCells="1">
                  <from>
                    <xdr:col>2</xdr:col>
                    <xdr:colOff>114300</xdr:colOff>
                    <xdr:row>143</xdr:row>
                    <xdr:rowOff>219075</xdr:rowOff>
                  </from>
                  <to>
                    <xdr:col>2</xdr:col>
                    <xdr:colOff>381000</xdr:colOff>
                    <xdr:row>144</xdr:row>
                    <xdr:rowOff>219075</xdr:rowOff>
                  </to>
                </anchor>
              </controlPr>
            </control>
          </mc:Choice>
        </mc:AlternateContent>
        <mc:AlternateContent xmlns:mc="http://schemas.openxmlformats.org/markup-compatibility/2006">
          <mc:Choice Requires="x14">
            <control shapeId="2150" r:id="rId61" name="Option Button 102">
              <controlPr defaultSize="0" autoFill="0" autoLine="0" autoPict="0">
                <anchor moveWithCells="1">
                  <from>
                    <xdr:col>2</xdr:col>
                    <xdr:colOff>114300</xdr:colOff>
                    <xdr:row>144</xdr:row>
                    <xdr:rowOff>209550</xdr:rowOff>
                  </from>
                  <to>
                    <xdr:col>2</xdr:col>
                    <xdr:colOff>371475</xdr:colOff>
                    <xdr:row>146</xdr:row>
                    <xdr:rowOff>0</xdr:rowOff>
                  </to>
                </anchor>
              </controlPr>
            </control>
          </mc:Choice>
        </mc:AlternateContent>
        <mc:AlternateContent xmlns:mc="http://schemas.openxmlformats.org/markup-compatibility/2006">
          <mc:Choice Requires="x14">
            <control shapeId="2158" r:id="rId62" name="Option Button 110">
              <controlPr defaultSize="0" autoFill="0" autoLine="0" autoPict="0">
                <anchor moveWithCells="1">
                  <from>
                    <xdr:col>2</xdr:col>
                    <xdr:colOff>114300</xdr:colOff>
                    <xdr:row>145</xdr:row>
                    <xdr:rowOff>190500</xdr:rowOff>
                  </from>
                  <to>
                    <xdr:col>2</xdr:col>
                    <xdr:colOff>371475</xdr:colOff>
                    <xdr:row>146</xdr:row>
                    <xdr:rowOff>209550</xdr:rowOff>
                  </to>
                </anchor>
              </controlPr>
            </control>
          </mc:Choice>
        </mc:AlternateContent>
        <mc:AlternateContent xmlns:mc="http://schemas.openxmlformats.org/markup-compatibility/2006">
          <mc:Choice Requires="x14">
            <control shapeId="2159" r:id="rId63" name="Option Button 111">
              <controlPr defaultSize="0" autoFill="0" autoLine="0" autoPict="0">
                <anchor moveWithCells="1">
                  <from>
                    <xdr:col>2</xdr:col>
                    <xdr:colOff>114300</xdr:colOff>
                    <xdr:row>146</xdr:row>
                    <xdr:rowOff>200025</xdr:rowOff>
                  </from>
                  <to>
                    <xdr:col>2</xdr:col>
                    <xdr:colOff>371475</xdr:colOff>
                    <xdr:row>147</xdr:row>
                    <xdr:rowOff>228600</xdr:rowOff>
                  </to>
                </anchor>
              </controlPr>
            </control>
          </mc:Choice>
        </mc:AlternateContent>
        <mc:AlternateContent xmlns:mc="http://schemas.openxmlformats.org/markup-compatibility/2006">
          <mc:Choice Requires="x14">
            <control shapeId="2161" r:id="rId64" name="Option Button 113">
              <controlPr defaultSize="0" autoFill="0" autoLine="0" autoPict="0">
                <anchor moveWithCells="1">
                  <from>
                    <xdr:col>2</xdr:col>
                    <xdr:colOff>114300</xdr:colOff>
                    <xdr:row>148</xdr:row>
                    <xdr:rowOff>9525</xdr:rowOff>
                  </from>
                  <to>
                    <xdr:col>2</xdr:col>
                    <xdr:colOff>371475</xdr:colOff>
                    <xdr:row>150</xdr:row>
                    <xdr:rowOff>9525</xdr:rowOff>
                  </to>
                </anchor>
              </controlPr>
            </control>
          </mc:Choice>
        </mc:AlternateContent>
        <mc:AlternateContent xmlns:mc="http://schemas.openxmlformats.org/markup-compatibility/2006">
          <mc:Choice Requires="x14">
            <control shapeId="2163" r:id="rId65" name="Check Box 115">
              <controlPr defaultSize="0" autoFill="0" autoLine="0" autoPict="0">
                <anchor moveWithCells="1">
                  <from>
                    <xdr:col>2</xdr:col>
                    <xdr:colOff>95250</xdr:colOff>
                    <xdr:row>162</xdr:row>
                    <xdr:rowOff>0</xdr:rowOff>
                  </from>
                  <to>
                    <xdr:col>2</xdr:col>
                    <xdr:colOff>381000</xdr:colOff>
                    <xdr:row>163</xdr:row>
                    <xdr:rowOff>0</xdr:rowOff>
                  </to>
                </anchor>
              </controlPr>
            </control>
          </mc:Choice>
        </mc:AlternateContent>
        <mc:AlternateContent xmlns:mc="http://schemas.openxmlformats.org/markup-compatibility/2006">
          <mc:Choice Requires="x14">
            <control shapeId="2169" r:id="rId66" name="Check Box 121">
              <controlPr defaultSize="0" autoFill="0" autoLine="0" autoPict="0">
                <anchor moveWithCells="1">
                  <from>
                    <xdr:col>2</xdr:col>
                    <xdr:colOff>95250</xdr:colOff>
                    <xdr:row>163</xdr:row>
                    <xdr:rowOff>0</xdr:rowOff>
                  </from>
                  <to>
                    <xdr:col>2</xdr:col>
                    <xdr:colOff>381000</xdr:colOff>
                    <xdr:row>163</xdr:row>
                    <xdr:rowOff>219075</xdr:rowOff>
                  </to>
                </anchor>
              </controlPr>
            </control>
          </mc:Choice>
        </mc:AlternateContent>
        <mc:AlternateContent xmlns:mc="http://schemas.openxmlformats.org/markup-compatibility/2006">
          <mc:Choice Requires="x14">
            <control shapeId="2170" r:id="rId67" name="Check Box 122">
              <controlPr defaultSize="0" autoFill="0" autoLine="0" autoPict="0">
                <anchor moveWithCells="1">
                  <from>
                    <xdr:col>2</xdr:col>
                    <xdr:colOff>95250</xdr:colOff>
                    <xdr:row>164</xdr:row>
                    <xdr:rowOff>0</xdr:rowOff>
                  </from>
                  <to>
                    <xdr:col>2</xdr:col>
                    <xdr:colOff>381000</xdr:colOff>
                    <xdr:row>164</xdr:row>
                    <xdr:rowOff>219075</xdr:rowOff>
                  </to>
                </anchor>
              </controlPr>
            </control>
          </mc:Choice>
        </mc:AlternateContent>
        <mc:AlternateContent xmlns:mc="http://schemas.openxmlformats.org/markup-compatibility/2006">
          <mc:Choice Requires="x14">
            <control shapeId="2171" r:id="rId68" name="Check Box 123">
              <controlPr defaultSize="0" autoFill="0" autoLine="0" autoPict="0">
                <anchor moveWithCells="1">
                  <from>
                    <xdr:col>2</xdr:col>
                    <xdr:colOff>95250</xdr:colOff>
                    <xdr:row>165</xdr:row>
                    <xdr:rowOff>0</xdr:rowOff>
                  </from>
                  <to>
                    <xdr:col>2</xdr:col>
                    <xdr:colOff>381000</xdr:colOff>
                    <xdr:row>165</xdr:row>
                    <xdr:rowOff>219075</xdr:rowOff>
                  </to>
                </anchor>
              </controlPr>
            </control>
          </mc:Choice>
        </mc:AlternateContent>
        <mc:AlternateContent xmlns:mc="http://schemas.openxmlformats.org/markup-compatibility/2006">
          <mc:Choice Requires="x14">
            <control shapeId="2175" r:id="rId69" name="Check Box 127">
              <controlPr defaultSize="0" autoFill="0" autoLine="0" autoPict="0">
                <anchor moveWithCells="1">
                  <from>
                    <xdr:col>2</xdr:col>
                    <xdr:colOff>95250</xdr:colOff>
                    <xdr:row>170</xdr:row>
                    <xdr:rowOff>0</xdr:rowOff>
                  </from>
                  <to>
                    <xdr:col>2</xdr:col>
                    <xdr:colOff>381000</xdr:colOff>
                    <xdr:row>171</xdr:row>
                    <xdr:rowOff>0</xdr:rowOff>
                  </to>
                </anchor>
              </controlPr>
            </control>
          </mc:Choice>
        </mc:AlternateContent>
        <mc:AlternateContent xmlns:mc="http://schemas.openxmlformats.org/markup-compatibility/2006">
          <mc:Choice Requires="x14">
            <control shapeId="2177" r:id="rId70" name="Check Box 129">
              <controlPr defaultSize="0" autoFill="0" autoLine="0" autoPict="0">
                <anchor moveWithCells="1">
                  <from>
                    <xdr:col>2</xdr:col>
                    <xdr:colOff>95250</xdr:colOff>
                    <xdr:row>171</xdr:row>
                    <xdr:rowOff>0</xdr:rowOff>
                  </from>
                  <to>
                    <xdr:col>2</xdr:col>
                    <xdr:colOff>381000</xdr:colOff>
                    <xdr:row>171</xdr:row>
                    <xdr:rowOff>219075</xdr:rowOff>
                  </to>
                </anchor>
              </controlPr>
            </control>
          </mc:Choice>
        </mc:AlternateContent>
        <mc:AlternateContent xmlns:mc="http://schemas.openxmlformats.org/markup-compatibility/2006">
          <mc:Choice Requires="x14">
            <control shapeId="2178" r:id="rId71" name="Check Box 130">
              <controlPr defaultSize="0" autoFill="0" autoLine="0" autoPict="0">
                <anchor moveWithCells="1">
                  <from>
                    <xdr:col>2</xdr:col>
                    <xdr:colOff>95250</xdr:colOff>
                    <xdr:row>172</xdr:row>
                    <xdr:rowOff>0</xdr:rowOff>
                  </from>
                  <to>
                    <xdr:col>2</xdr:col>
                    <xdr:colOff>381000</xdr:colOff>
                    <xdr:row>172</xdr:row>
                    <xdr:rowOff>219075</xdr:rowOff>
                  </to>
                </anchor>
              </controlPr>
            </control>
          </mc:Choice>
        </mc:AlternateContent>
        <mc:AlternateContent xmlns:mc="http://schemas.openxmlformats.org/markup-compatibility/2006">
          <mc:Choice Requires="x14">
            <control shapeId="2179" r:id="rId72" name="Check Box 131">
              <controlPr defaultSize="0" autoFill="0" autoLine="0" autoPict="0">
                <anchor moveWithCells="1">
                  <from>
                    <xdr:col>2</xdr:col>
                    <xdr:colOff>95250</xdr:colOff>
                    <xdr:row>173</xdr:row>
                    <xdr:rowOff>0</xdr:rowOff>
                  </from>
                  <to>
                    <xdr:col>2</xdr:col>
                    <xdr:colOff>381000</xdr:colOff>
                    <xdr:row>173</xdr:row>
                    <xdr:rowOff>219075</xdr:rowOff>
                  </to>
                </anchor>
              </controlPr>
            </control>
          </mc:Choice>
        </mc:AlternateContent>
        <mc:AlternateContent xmlns:mc="http://schemas.openxmlformats.org/markup-compatibility/2006">
          <mc:Choice Requires="x14">
            <control shapeId="2180" r:id="rId73" name="Check Box 132">
              <controlPr defaultSize="0" autoFill="0" autoLine="0" autoPict="0">
                <anchor moveWithCells="1">
                  <from>
                    <xdr:col>2</xdr:col>
                    <xdr:colOff>95250</xdr:colOff>
                    <xdr:row>174</xdr:row>
                    <xdr:rowOff>0</xdr:rowOff>
                  </from>
                  <to>
                    <xdr:col>2</xdr:col>
                    <xdr:colOff>381000</xdr:colOff>
                    <xdr:row>174</xdr:row>
                    <xdr:rowOff>219075</xdr:rowOff>
                  </to>
                </anchor>
              </controlPr>
            </control>
          </mc:Choice>
        </mc:AlternateContent>
        <mc:AlternateContent xmlns:mc="http://schemas.openxmlformats.org/markup-compatibility/2006">
          <mc:Choice Requires="x14">
            <control shapeId="2181" r:id="rId74" name="Check Box 133">
              <controlPr defaultSize="0" autoFill="0" autoLine="0" autoPict="0">
                <anchor moveWithCells="1">
                  <from>
                    <xdr:col>2</xdr:col>
                    <xdr:colOff>95250</xdr:colOff>
                    <xdr:row>175</xdr:row>
                    <xdr:rowOff>0</xdr:rowOff>
                  </from>
                  <to>
                    <xdr:col>2</xdr:col>
                    <xdr:colOff>381000</xdr:colOff>
                    <xdr:row>175</xdr:row>
                    <xdr:rowOff>219075</xdr:rowOff>
                  </to>
                </anchor>
              </controlPr>
            </control>
          </mc:Choice>
        </mc:AlternateContent>
        <mc:AlternateContent xmlns:mc="http://schemas.openxmlformats.org/markup-compatibility/2006">
          <mc:Choice Requires="x14">
            <control shapeId="2182" r:id="rId75" name="Check Box 134">
              <controlPr defaultSize="0" autoFill="0" autoLine="0" autoPict="0">
                <anchor moveWithCells="1">
                  <from>
                    <xdr:col>2</xdr:col>
                    <xdr:colOff>95250</xdr:colOff>
                    <xdr:row>176</xdr:row>
                    <xdr:rowOff>0</xdr:rowOff>
                  </from>
                  <to>
                    <xdr:col>2</xdr:col>
                    <xdr:colOff>381000</xdr:colOff>
                    <xdr:row>176</xdr:row>
                    <xdr:rowOff>219075</xdr:rowOff>
                  </to>
                </anchor>
              </controlPr>
            </control>
          </mc:Choice>
        </mc:AlternateContent>
        <mc:AlternateContent xmlns:mc="http://schemas.openxmlformats.org/markup-compatibility/2006">
          <mc:Choice Requires="x14">
            <control shapeId="2186" r:id="rId76" name="Option Button 138">
              <controlPr defaultSize="0" autoFill="0" autoLine="0" autoPict="0">
                <anchor moveWithCells="1">
                  <from>
                    <xdr:col>2</xdr:col>
                    <xdr:colOff>114300</xdr:colOff>
                    <xdr:row>192</xdr:row>
                    <xdr:rowOff>76200</xdr:rowOff>
                  </from>
                  <to>
                    <xdr:col>2</xdr:col>
                    <xdr:colOff>371475</xdr:colOff>
                    <xdr:row>194</xdr:row>
                    <xdr:rowOff>9525</xdr:rowOff>
                  </to>
                </anchor>
              </controlPr>
            </control>
          </mc:Choice>
        </mc:AlternateContent>
        <mc:AlternateContent xmlns:mc="http://schemas.openxmlformats.org/markup-compatibility/2006">
          <mc:Choice Requires="x14">
            <control shapeId="2187" r:id="rId77" name="Option Button 139">
              <controlPr defaultSize="0" autoFill="0" autoLine="0" autoPict="0">
                <anchor moveWithCells="1">
                  <from>
                    <xdr:col>2</xdr:col>
                    <xdr:colOff>114300</xdr:colOff>
                    <xdr:row>193</xdr:row>
                    <xdr:rowOff>228600</xdr:rowOff>
                  </from>
                  <to>
                    <xdr:col>2</xdr:col>
                    <xdr:colOff>381000</xdr:colOff>
                    <xdr:row>194</xdr:row>
                    <xdr:rowOff>219075</xdr:rowOff>
                  </to>
                </anchor>
              </controlPr>
            </control>
          </mc:Choice>
        </mc:AlternateContent>
        <mc:AlternateContent xmlns:mc="http://schemas.openxmlformats.org/markup-compatibility/2006">
          <mc:Choice Requires="x14">
            <control shapeId="2188" r:id="rId78" name="Option Button 140">
              <controlPr defaultSize="0" autoFill="0" autoLine="0" autoPict="0">
                <anchor moveWithCells="1">
                  <from>
                    <xdr:col>2</xdr:col>
                    <xdr:colOff>114300</xdr:colOff>
                    <xdr:row>194</xdr:row>
                    <xdr:rowOff>209550</xdr:rowOff>
                  </from>
                  <to>
                    <xdr:col>2</xdr:col>
                    <xdr:colOff>371475</xdr:colOff>
                    <xdr:row>195</xdr:row>
                    <xdr:rowOff>219075</xdr:rowOff>
                  </to>
                </anchor>
              </controlPr>
            </control>
          </mc:Choice>
        </mc:AlternateContent>
        <mc:AlternateContent xmlns:mc="http://schemas.openxmlformats.org/markup-compatibility/2006">
          <mc:Choice Requires="x14">
            <control shapeId="2189" r:id="rId79" name="Group Box 141">
              <controlPr defaultSize="0" autoFill="0" autoPict="0">
                <anchor moveWithCells="1">
                  <from>
                    <xdr:col>2</xdr:col>
                    <xdr:colOff>104775</xdr:colOff>
                    <xdr:row>192</xdr:row>
                    <xdr:rowOff>57150</xdr:rowOff>
                  </from>
                  <to>
                    <xdr:col>2</xdr:col>
                    <xdr:colOff>428625</xdr:colOff>
                    <xdr:row>197</xdr:row>
                    <xdr:rowOff>66675</xdr:rowOff>
                  </to>
                </anchor>
              </controlPr>
            </control>
          </mc:Choice>
        </mc:AlternateContent>
        <mc:AlternateContent xmlns:mc="http://schemas.openxmlformats.org/markup-compatibility/2006">
          <mc:Choice Requires="x14">
            <control shapeId="2190" r:id="rId80" name="Option Button 142">
              <controlPr defaultSize="0" autoFill="0" autoLine="0" autoPict="0">
                <anchor moveWithCells="1">
                  <from>
                    <xdr:col>2</xdr:col>
                    <xdr:colOff>114300</xdr:colOff>
                    <xdr:row>195</xdr:row>
                    <xdr:rowOff>209550</xdr:rowOff>
                  </from>
                  <to>
                    <xdr:col>2</xdr:col>
                    <xdr:colOff>371475</xdr:colOff>
                    <xdr:row>196</xdr:row>
                    <xdr:rowOff>219075</xdr:rowOff>
                  </to>
                </anchor>
              </controlPr>
            </control>
          </mc:Choice>
        </mc:AlternateContent>
        <mc:AlternateContent xmlns:mc="http://schemas.openxmlformats.org/markup-compatibility/2006">
          <mc:Choice Requires="x14">
            <control shapeId="2193" r:id="rId81" name="Check Box 145">
              <controlPr defaultSize="0" autoFill="0" autoLine="0" autoPict="0">
                <anchor moveWithCells="1">
                  <from>
                    <xdr:col>2</xdr:col>
                    <xdr:colOff>95250</xdr:colOff>
                    <xdr:row>203</xdr:row>
                    <xdr:rowOff>0</xdr:rowOff>
                  </from>
                  <to>
                    <xdr:col>2</xdr:col>
                    <xdr:colOff>381000</xdr:colOff>
                    <xdr:row>204</xdr:row>
                    <xdr:rowOff>0</xdr:rowOff>
                  </to>
                </anchor>
              </controlPr>
            </control>
          </mc:Choice>
        </mc:AlternateContent>
        <mc:AlternateContent xmlns:mc="http://schemas.openxmlformats.org/markup-compatibility/2006">
          <mc:Choice Requires="x14">
            <control shapeId="2194" r:id="rId82" name="Check Box 146">
              <controlPr defaultSize="0" autoFill="0" autoLine="0" autoPict="0">
                <anchor moveWithCells="1">
                  <from>
                    <xdr:col>2</xdr:col>
                    <xdr:colOff>95250</xdr:colOff>
                    <xdr:row>204</xdr:row>
                    <xdr:rowOff>0</xdr:rowOff>
                  </from>
                  <to>
                    <xdr:col>2</xdr:col>
                    <xdr:colOff>381000</xdr:colOff>
                    <xdr:row>204</xdr:row>
                    <xdr:rowOff>219075</xdr:rowOff>
                  </to>
                </anchor>
              </controlPr>
            </control>
          </mc:Choice>
        </mc:AlternateContent>
        <mc:AlternateContent xmlns:mc="http://schemas.openxmlformats.org/markup-compatibility/2006">
          <mc:Choice Requires="x14">
            <control shapeId="2195" r:id="rId83" name="Check Box 147">
              <controlPr defaultSize="0" autoFill="0" autoLine="0" autoPict="0">
                <anchor moveWithCells="1">
                  <from>
                    <xdr:col>2</xdr:col>
                    <xdr:colOff>95250</xdr:colOff>
                    <xdr:row>205</xdr:row>
                    <xdr:rowOff>0</xdr:rowOff>
                  </from>
                  <to>
                    <xdr:col>2</xdr:col>
                    <xdr:colOff>381000</xdr:colOff>
                    <xdr:row>205</xdr:row>
                    <xdr:rowOff>219075</xdr:rowOff>
                  </to>
                </anchor>
              </controlPr>
            </control>
          </mc:Choice>
        </mc:AlternateContent>
        <mc:AlternateContent xmlns:mc="http://schemas.openxmlformats.org/markup-compatibility/2006">
          <mc:Choice Requires="x14">
            <control shapeId="2196" r:id="rId84" name="Check Box 148">
              <controlPr defaultSize="0" autoFill="0" autoLine="0" autoPict="0">
                <anchor moveWithCells="1">
                  <from>
                    <xdr:col>2</xdr:col>
                    <xdr:colOff>95250</xdr:colOff>
                    <xdr:row>206</xdr:row>
                    <xdr:rowOff>0</xdr:rowOff>
                  </from>
                  <to>
                    <xdr:col>2</xdr:col>
                    <xdr:colOff>381000</xdr:colOff>
                    <xdr:row>206</xdr:row>
                    <xdr:rowOff>219075</xdr:rowOff>
                  </to>
                </anchor>
              </controlPr>
            </control>
          </mc:Choice>
        </mc:AlternateContent>
        <mc:AlternateContent xmlns:mc="http://schemas.openxmlformats.org/markup-compatibility/2006">
          <mc:Choice Requires="x14">
            <control shapeId="2197" r:id="rId85" name="Check Box 149">
              <controlPr defaultSize="0" autoFill="0" autoLine="0" autoPict="0">
                <anchor moveWithCells="1">
                  <from>
                    <xdr:col>2</xdr:col>
                    <xdr:colOff>95250</xdr:colOff>
                    <xdr:row>213</xdr:row>
                    <xdr:rowOff>0</xdr:rowOff>
                  </from>
                  <to>
                    <xdr:col>2</xdr:col>
                    <xdr:colOff>381000</xdr:colOff>
                    <xdr:row>214</xdr:row>
                    <xdr:rowOff>0</xdr:rowOff>
                  </to>
                </anchor>
              </controlPr>
            </control>
          </mc:Choice>
        </mc:AlternateContent>
        <mc:AlternateContent xmlns:mc="http://schemas.openxmlformats.org/markup-compatibility/2006">
          <mc:Choice Requires="x14">
            <control shapeId="2198" r:id="rId86" name="Check Box 150">
              <controlPr defaultSize="0" autoFill="0" autoLine="0" autoPict="0">
                <anchor moveWithCells="1">
                  <from>
                    <xdr:col>2</xdr:col>
                    <xdr:colOff>95250</xdr:colOff>
                    <xdr:row>214</xdr:row>
                    <xdr:rowOff>0</xdr:rowOff>
                  </from>
                  <to>
                    <xdr:col>2</xdr:col>
                    <xdr:colOff>381000</xdr:colOff>
                    <xdr:row>214</xdr:row>
                    <xdr:rowOff>219075</xdr:rowOff>
                  </to>
                </anchor>
              </controlPr>
            </control>
          </mc:Choice>
        </mc:AlternateContent>
        <mc:AlternateContent xmlns:mc="http://schemas.openxmlformats.org/markup-compatibility/2006">
          <mc:Choice Requires="x14">
            <control shapeId="2199" r:id="rId87" name="Check Box 151">
              <controlPr defaultSize="0" autoFill="0" autoLine="0" autoPict="0">
                <anchor moveWithCells="1">
                  <from>
                    <xdr:col>2</xdr:col>
                    <xdr:colOff>95250</xdr:colOff>
                    <xdr:row>215</xdr:row>
                    <xdr:rowOff>0</xdr:rowOff>
                  </from>
                  <to>
                    <xdr:col>2</xdr:col>
                    <xdr:colOff>381000</xdr:colOff>
                    <xdr:row>215</xdr:row>
                    <xdr:rowOff>219075</xdr:rowOff>
                  </to>
                </anchor>
              </controlPr>
            </control>
          </mc:Choice>
        </mc:AlternateContent>
        <mc:AlternateContent xmlns:mc="http://schemas.openxmlformats.org/markup-compatibility/2006">
          <mc:Choice Requires="x14">
            <control shapeId="2200" r:id="rId88" name="Check Box 152">
              <controlPr defaultSize="0" autoFill="0" autoLine="0" autoPict="0">
                <anchor moveWithCells="1">
                  <from>
                    <xdr:col>2</xdr:col>
                    <xdr:colOff>95250</xdr:colOff>
                    <xdr:row>219</xdr:row>
                    <xdr:rowOff>0</xdr:rowOff>
                  </from>
                  <to>
                    <xdr:col>2</xdr:col>
                    <xdr:colOff>381000</xdr:colOff>
                    <xdr:row>219</xdr:row>
                    <xdr:rowOff>219075</xdr:rowOff>
                  </to>
                </anchor>
              </controlPr>
            </control>
          </mc:Choice>
        </mc:AlternateContent>
        <mc:AlternateContent xmlns:mc="http://schemas.openxmlformats.org/markup-compatibility/2006">
          <mc:Choice Requires="x14">
            <control shapeId="2201" r:id="rId89" name="Check Box 153">
              <controlPr defaultSize="0" autoFill="0" autoLine="0" autoPict="0">
                <anchor moveWithCells="1">
                  <from>
                    <xdr:col>2</xdr:col>
                    <xdr:colOff>95250</xdr:colOff>
                    <xdr:row>216</xdr:row>
                    <xdr:rowOff>0</xdr:rowOff>
                  </from>
                  <to>
                    <xdr:col>2</xdr:col>
                    <xdr:colOff>381000</xdr:colOff>
                    <xdr:row>216</xdr:row>
                    <xdr:rowOff>219075</xdr:rowOff>
                  </to>
                </anchor>
              </controlPr>
            </control>
          </mc:Choice>
        </mc:AlternateContent>
        <mc:AlternateContent xmlns:mc="http://schemas.openxmlformats.org/markup-compatibility/2006">
          <mc:Choice Requires="x14">
            <control shapeId="2203" r:id="rId90" name="Check Box 155">
              <controlPr defaultSize="0" autoFill="0" autoLine="0" autoPict="0">
                <anchor moveWithCells="1">
                  <from>
                    <xdr:col>2</xdr:col>
                    <xdr:colOff>95250</xdr:colOff>
                    <xdr:row>217</xdr:row>
                    <xdr:rowOff>0</xdr:rowOff>
                  </from>
                  <to>
                    <xdr:col>2</xdr:col>
                    <xdr:colOff>381000</xdr:colOff>
                    <xdr:row>217</xdr:row>
                    <xdr:rowOff>219075</xdr:rowOff>
                  </to>
                </anchor>
              </controlPr>
            </control>
          </mc:Choice>
        </mc:AlternateContent>
        <mc:AlternateContent xmlns:mc="http://schemas.openxmlformats.org/markup-compatibility/2006">
          <mc:Choice Requires="x14">
            <control shapeId="2204" r:id="rId91" name="Check Box 156">
              <controlPr defaultSize="0" autoFill="0" autoLine="0" autoPict="0">
                <anchor moveWithCells="1">
                  <from>
                    <xdr:col>2</xdr:col>
                    <xdr:colOff>95250</xdr:colOff>
                    <xdr:row>218</xdr:row>
                    <xdr:rowOff>0</xdr:rowOff>
                  </from>
                  <to>
                    <xdr:col>2</xdr:col>
                    <xdr:colOff>381000</xdr:colOff>
                    <xdr:row>218</xdr:row>
                    <xdr:rowOff>219075</xdr:rowOff>
                  </to>
                </anchor>
              </controlPr>
            </control>
          </mc:Choice>
        </mc:AlternateContent>
        <mc:AlternateContent xmlns:mc="http://schemas.openxmlformats.org/markup-compatibility/2006">
          <mc:Choice Requires="x14">
            <control shapeId="2205" r:id="rId92" name="Check Box 157">
              <controlPr defaultSize="0" autoFill="0" autoLine="0" autoPict="0">
                <anchor moveWithCells="1">
                  <from>
                    <xdr:col>2</xdr:col>
                    <xdr:colOff>95250</xdr:colOff>
                    <xdr:row>230</xdr:row>
                    <xdr:rowOff>0</xdr:rowOff>
                  </from>
                  <to>
                    <xdr:col>2</xdr:col>
                    <xdr:colOff>381000</xdr:colOff>
                    <xdr:row>231</xdr:row>
                    <xdr:rowOff>0</xdr:rowOff>
                  </to>
                </anchor>
              </controlPr>
            </control>
          </mc:Choice>
        </mc:AlternateContent>
        <mc:AlternateContent xmlns:mc="http://schemas.openxmlformats.org/markup-compatibility/2006">
          <mc:Choice Requires="x14">
            <control shapeId="2206" r:id="rId93" name="Check Box 158">
              <controlPr defaultSize="0" autoFill="0" autoLine="0" autoPict="0">
                <anchor moveWithCells="1">
                  <from>
                    <xdr:col>2</xdr:col>
                    <xdr:colOff>95250</xdr:colOff>
                    <xdr:row>231</xdr:row>
                    <xdr:rowOff>0</xdr:rowOff>
                  </from>
                  <to>
                    <xdr:col>2</xdr:col>
                    <xdr:colOff>381000</xdr:colOff>
                    <xdr:row>231</xdr:row>
                    <xdr:rowOff>219075</xdr:rowOff>
                  </to>
                </anchor>
              </controlPr>
            </control>
          </mc:Choice>
        </mc:AlternateContent>
        <mc:AlternateContent xmlns:mc="http://schemas.openxmlformats.org/markup-compatibility/2006">
          <mc:Choice Requires="x14">
            <control shapeId="2207" r:id="rId94" name="Check Box 159">
              <controlPr defaultSize="0" autoFill="0" autoLine="0" autoPict="0">
                <anchor moveWithCells="1">
                  <from>
                    <xdr:col>2</xdr:col>
                    <xdr:colOff>95250</xdr:colOff>
                    <xdr:row>232</xdr:row>
                    <xdr:rowOff>0</xdr:rowOff>
                  </from>
                  <to>
                    <xdr:col>2</xdr:col>
                    <xdr:colOff>381000</xdr:colOff>
                    <xdr:row>232</xdr:row>
                    <xdr:rowOff>219075</xdr:rowOff>
                  </to>
                </anchor>
              </controlPr>
            </control>
          </mc:Choice>
        </mc:AlternateContent>
        <mc:AlternateContent xmlns:mc="http://schemas.openxmlformats.org/markup-compatibility/2006">
          <mc:Choice Requires="x14">
            <control shapeId="2208" r:id="rId95" name="Check Box 160">
              <controlPr defaultSize="0" autoFill="0" autoLine="0" autoPict="0">
                <anchor moveWithCells="1">
                  <from>
                    <xdr:col>2</xdr:col>
                    <xdr:colOff>95250</xdr:colOff>
                    <xdr:row>236</xdr:row>
                    <xdr:rowOff>0</xdr:rowOff>
                  </from>
                  <to>
                    <xdr:col>2</xdr:col>
                    <xdr:colOff>381000</xdr:colOff>
                    <xdr:row>236</xdr:row>
                    <xdr:rowOff>219075</xdr:rowOff>
                  </to>
                </anchor>
              </controlPr>
            </control>
          </mc:Choice>
        </mc:AlternateContent>
        <mc:AlternateContent xmlns:mc="http://schemas.openxmlformats.org/markup-compatibility/2006">
          <mc:Choice Requires="x14">
            <control shapeId="2209" r:id="rId96" name="Check Box 161">
              <controlPr defaultSize="0" autoFill="0" autoLine="0" autoPict="0">
                <anchor moveWithCells="1">
                  <from>
                    <xdr:col>2</xdr:col>
                    <xdr:colOff>95250</xdr:colOff>
                    <xdr:row>233</xdr:row>
                    <xdr:rowOff>0</xdr:rowOff>
                  </from>
                  <to>
                    <xdr:col>2</xdr:col>
                    <xdr:colOff>381000</xdr:colOff>
                    <xdr:row>233</xdr:row>
                    <xdr:rowOff>219075</xdr:rowOff>
                  </to>
                </anchor>
              </controlPr>
            </control>
          </mc:Choice>
        </mc:AlternateContent>
        <mc:AlternateContent xmlns:mc="http://schemas.openxmlformats.org/markup-compatibility/2006">
          <mc:Choice Requires="x14">
            <control shapeId="2210" r:id="rId97" name="Check Box 162">
              <controlPr defaultSize="0" autoFill="0" autoLine="0" autoPict="0">
                <anchor moveWithCells="1">
                  <from>
                    <xdr:col>2</xdr:col>
                    <xdr:colOff>95250</xdr:colOff>
                    <xdr:row>234</xdr:row>
                    <xdr:rowOff>0</xdr:rowOff>
                  </from>
                  <to>
                    <xdr:col>2</xdr:col>
                    <xdr:colOff>381000</xdr:colOff>
                    <xdr:row>234</xdr:row>
                    <xdr:rowOff>219075</xdr:rowOff>
                  </to>
                </anchor>
              </controlPr>
            </control>
          </mc:Choice>
        </mc:AlternateContent>
        <mc:AlternateContent xmlns:mc="http://schemas.openxmlformats.org/markup-compatibility/2006">
          <mc:Choice Requires="x14">
            <control shapeId="2211" r:id="rId98" name="Check Box 163">
              <controlPr defaultSize="0" autoFill="0" autoLine="0" autoPict="0">
                <anchor moveWithCells="1">
                  <from>
                    <xdr:col>2</xdr:col>
                    <xdr:colOff>95250</xdr:colOff>
                    <xdr:row>235</xdr:row>
                    <xdr:rowOff>0</xdr:rowOff>
                  </from>
                  <to>
                    <xdr:col>2</xdr:col>
                    <xdr:colOff>381000</xdr:colOff>
                    <xdr:row>235</xdr:row>
                    <xdr:rowOff>219075</xdr:rowOff>
                  </to>
                </anchor>
              </controlPr>
            </control>
          </mc:Choice>
        </mc:AlternateContent>
        <mc:AlternateContent xmlns:mc="http://schemas.openxmlformats.org/markup-compatibility/2006">
          <mc:Choice Requires="x14">
            <control shapeId="2213" r:id="rId99" name="Check Box 165">
              <controlPr defaultSize="0" autoFill="0" autoLine="0" autoPict="0">
                <anchor moveWithCells="1">
                  <from>
                    <xdr:col>2</xdr:col>
                    <xdr:colOff>95250</xdr:colOff>
                    <xdr:row>251</xdr:row>
                    <xdr:rowOff>0</xdr:rowOff>
                  </from>
                  <to>
                    <xdr:col>2</xdr:col>
                    <xdr:colOff>381000</xdr:colOff>
                    <xdr:row>252</xdr:row>
                    <xdr:rowOff>0</xdr:rowOff>
                  </to>
                </anchor>
              </controlPr>
            </control>
          </mc:Choice>
        </mc:AlternateContent>
        <mc:AlternateContent xmlns:mc="http://schemas.openxmlformats.org/markup-compatibility/2006">
          <mc:Choice Requires="x14">
            <control shapeId="2217" r:id="rId100" name="Check Box 169">
              <controlPr defaultSize="0" autoFill="0" autoLine="0" autoPict="0">
                <anchor moveWithCells="1">
                  <from>
                    <xdr:col>2</xdr:col>
                    <xdr:colOff>95250</xdr:colOff>
                    <xdr:row>253</xdr:row>
                    <xdr:rowOff>0</xdr:rowOff>
                  </from>
                  <to>
                    <xdr:col>2</xdr:col>
                    <xdr:colOff>381000</xdr:colOff>
                    <xdr:row>254</xdr:row>
                    <xdr:rowOff>0</xdr:rowOff>
                  </to>
                </anchor>
              </controlPr>
            </control>
          </mc:Choice>
        </mc:AlternateContent>
        <mc:AlternateContent xmlns:mc="http://schemas.openxmlformats.org/markup-compatibility/2006">
          <mc:Choice Requires="x14">
            <control shapeId="2219" r:id="rId101" name="Check Box 171">
              <controlPr defaultSize="0" autoFill="0" autoLine="0" autoPict="0">
                <anchor moveWithCells="1">
                  <from>
                    <xdr:col>2</xdr:col>
                    <xdr:colOff>95250</xdr:colOff>
                    <xdr:row>255</xdr:row>
                    <xdr:rowOff>0</xdr:rowOff>
                  </from>
                  <to>
                    <xdr:col>2</xdr:col>
                    <xdr:colOff>381000</xdr:colOff>
                    <xdr:row>256</xdr:row>
                    <xdr:rowOff>0</xdr:rowOff>
                  </to>
                </anchor>
              </controlPr>
            </control>
          </mc:Choice>
        </mc:AlternateContent>
        <mc:AlternateContent xmlns:mc="http://schemas.openxmlformats.org/markup-compatibility/2006">
          <mc:Choice Requires="x14">
            <control shapeId="2225" r:id="rId102" name="Check Box 177">
              <controlPr defaultSize="0" autoFill="0" autoLine="0" autoPict="0">
                <anchor moveWithCells="1">
                  <from>
                    <xdr:col>2</xdr:col>
                    <xdr:colOff>95250</xdr:colOff>
                    <xdr:row>261</xdr:row>
                    <xdr:rowOff>0</xdr:rowOff>
                  </from>
                  <to>
                    <xdr:col>2</xdr:col>
                    <xdr:colOff>381000</xdr:colOff>
                    <xdr:row>262</xdr:row>
                    <xdr:rowOff>0</xdr:rowOff>
                  </to>
                </anchor>
              </controlPr>
            </control>
          </mc:Choice>
        </mc:AlternateContent>
        <mc:AlternateContent xmlns:mc="http://schemas.openxmlformats.org/markup-compatibility/2006">
          <mc:Choice Requires="x14">
            <control shapeId="2233" r:id="rId103" name="Check Box 185">
              <controlPr defaultSize="0" autoFill="0" autoLine="0" autoPict="0">
                <anchor moveWithCells="1">
                  <from>
                    <xdr:col>2</xdr:col>
                    <xdr:colOff>95250</xdr:colOff>
                    <xdr:row>262</xdr:row>
                    <xdr:rowOff>0</xdr:rowOff>
                  </from>
                  <to>
                    <xdr:col>2</xdr:col>
                    <xdr:colOff>381000</xdr:colOff>
                    <xdr:row>262</xdr:row>
                    <xdr:rowOff>219075</xdr:rowOff>
                  </to>
                </anchor>
              </controlPr>
            </control>
          </mc:Choice>
        </mc:AlternateContent>
        <mc:AlternateContent xmlns:mc="http://schemas.openxmlformats.org/markup-compatibility/2006">
          <mc:Choice Requires="x14">
            <control shapeId="2234" r:id="rId104" name="Check Box 186">
              <controlPr defaultSize="0" autoFill="0" autoLine="0" autoPict="0">
                <anchor moveWithCells="1">
                  <from>
                    <xdr:col>2</xdr:col>
                    <xdr:colOff>95250</xdr:colOff>
                    <xdr:row>263</xdr:row>
                    <xdr:rowOff>0</xdr:rowOff>
                  </from>
                  <to>
                    <xdr:col>2</xdr:col>
                    <xdr:colOff>381000</xdr:colOff>
                    <xdr:row>263</xdr:row>
                    <xdr:rowOff>219075</xdr:rowOff>
                  </to>
                </anchor>
              </controlPr>
            </control>
          </mc:Choice>
        </mc:AlternateContent>
        <mc:AlternateContent xmlns:mc="http://schemas.openxmlformats.org/markup-compatibility/2006">
          <mc:Choice Requires="x14">
            <control shapeId="2237" r:id="rId105" name="Check Box 189">
              <controlPr defaultSize="0" autoFill="0" autoLine="0" autoPict="0">
                <anchor moveWithCells="1">
                  <from>
                    <xdr:col>2</xdr:col>
                    <xdr:colOff>95250</xdr:colOff>
                    <xdr:row>266</xdr:row>
                    <xdr:rowOff>0</xdr:rowOff>
                  </from>
                  <to>
                    <xdr:col>2</xdr:col>
                    <xdr:colOff>381000</xdr:colOff>
                    <xdr:row>266</xdr:row>
                    <xdr:rowOff>219075</xdr:rowOff>
                  </to>
                </anchor>
              </controlPr>
            </control>
          </mc:Choice>
        </mc:AlternateContent>
        <mc:AlternateContent xmlns:mc="http://schemas.openxmlformats.org/markup-compatibility/2006">
          <mc:Choice Requires="x14">
            <control shapeId="2238" r:id="rId106" name="Check Box 190">
              <controlPr defaultSize="0" autoFill="0" autoLine="0" autoPict="0">
                <anchor moveWithCells="1">
                  <from>
                    <xdr:col>2</xdr:col>
                    <xdr:colOff>95250</xdr:colOff>
                    <xdr:row>268</xdr:row>
                    <xdr:rowOff>0</xdr:rowOff>
                  </from>
                  <to>
                    <xdr:col>2</xdr:col>
                    <xdr:colOff>381000</xdr:colOff>
                    <xdr:row>268</xdr:row>
                    <xdr:rowOff>219075</xdr:rowOff>
                  </to>
                </anchor>
              </controlPr>
            </control>
          </mc:Choice>
        </mc:AlternateContent>
        <mc:AlternateContent xmlns:mc="http://schemas.openxmlformats.org/markup-compatibility/2006">
          <mc:Choice Requires="x14">
            <control shapeId="2241" r:id="rId107" name="Check Box 193">
              <controlPr defaultSize="0" autoFill="0" autoLine="0" autoPict="0">
                <anchor moveWithCells="1">
                  <from>
                    <xdr:col>2</xdr:col>
                    <xdr:colOff>95250</xdr:colOff>
                    <xdr:row>264</xdr:row>
                    <xdr:rowOff>0</xdr:rowOff>
                  </from>
                  <to>
                    <xdr:col>2</xdr:col>
                    <xdr:colOff>381000</xdr:colOff>
                    <xdr:row>264</xdr:row>
                    <xdr:rowOff>219075</xdr:rowOff>
                  </to>
                </anchor>
              </controlPr>
            </control>
          </mc:Choice>
        </mc:AlternateContent>
        <mc:AlternateContent xmlns:mc="http://schemas.openxmlformats.org/markup-compatibility/2006">
          <mc:Choice Requires="x14">
            <control shapeId="2243" r:id="rId108" name="Check Box 195">
              <controlPr defaultSize="0" autoFill="0" autoLine="0" autoPict="0">
                <anchor moveWithCells="1">
                  <from>
                    <xdr:col>2</xdr:col>
                    <xdr:colOff>95250</xdr:colOff>
                    <xdr:row>265</xdr:row>
                    <xdr:rowOff>0</xdr:rowOff>
                  </from>
                  <to>
                    <xdr:col>2</xdr:col>
                    <xdr:colOff>381000</xdr:colOff>
                    <xdr:row>265</xdr:row>
                    <xdr:rowOff>219075</xdr:rowOff>
                  </to>
                </anchor>
              </controlPr>
            </control>
          </mc:Choice>
        </mc:AlternateContent>
        <mc:AlternateContent xmlns:mc="http://schemas.openxmlformats.org/markup-compatibility/2006">
          <mc:Choice Requires="x14">
            <control shapeId="2244" r:id="rId109" name="Check Box 196">
              <controlPr defaultSize="0" autoFill="0" autoLine="0" autoPict="0">
                <anchor moveWithCells="1">
                  <from>
                    <xdr:col>2</xdr:col>
                    <xdr:colOff>95250</xdr:colOff>
                    <xdr:row>274</xdr:row>
                    <xdr:rowOff>0</xdr:rowOff>
                  </from>
                  <to>
                    <xdr:col>2</xdr:col>
                    <xdr:colOff>381000</xdr:colOff>
                    <xdr:row>275</xdr:row>
                    <xdr:rowOff>0</xdr:rowOff>
                  </to>
                </anchor>
              </controlPr>
            </control>
          </mc:Choice>
        </mc:AlternateContent>
        <mc:AlternateContent xmlns:mc="http://schemas.openxmlformats.org/markup-compatibility/2006">
          <mc:Choice Requires="x14">
            <control shapeId="2249" r:id="rId110" name="Check Box 201">
              <controlPr defaultSize="0" autoFill="0" autoLine="0" autoPict="0">
                <anchor moveWithCells="1">
                  <from>
                    <xdr:col>2</xdr:col>
                    <xdr:colOff>95250</xdr:colOff>
                    <xdr:row>275</xdr:row>
                    <xdr:rowOff>0</xdr:rowOff>
                  </from>
                  <to>
                    <xdr:col>2</xdr:col>
                    <xdr:colOff>381000</xdr:colOff>
                    <xdr:row>275</xdr:row>
                    <xdr:rowOff>219075</xdr:rowOff>
                  </to>
                </anchor>
              </controlPr>
            </control>
          </mc:Choice>
        </mc:AlternateContent>
        <mc:AlternateContent xmlns:mc="http://schemas.openxmlformats.org/markup-compatibility/2006">
          <mc:Choice Requires="x14">
            <control shapeId="2250" r:id="rId111" name="Check Box 202">
              <controlPr defaultSize="0" autoFill="0" autoLine="0" autoPict="0">
                <anchor moveWithCells="1">
                  <from>
                    <xdr:col>2</xdr:col>
                    <xdr:colOff>95250</xdr:colOff>
                    <xdr:row>276</xdr:row>
                    <xdr:rowOff>0</xdr:rowOff>
                  </from>
                  <to>
                    <xdr:col>2</xdr:col>
                    <xdr:colOff>381000</xdr:colOff>
                    <xdr:row>276</xdr:row>
                    <xdr:rowOff>219075</xdr:rowOff>
                  </to>
                </anchor>
              </controlPr>
            </control>
          </mc:Choice>
        </mc:AlternateContent>
        <mc:AlternateContent xmlns:mc="http://schemas.openxmlformats.org/markup-compatibility/2006">
          <mc:Choice Requires="x14">
            <control shapeId="2251" r:id="rId112" name="Check Box 203">
              <controlPr defaultSize="0" autoFill="0" autoLine="0" autoPict="0">
                <anchor moveWithCells="1">
                  <from>
                    <xdr:col>2</xdr:col>
                    <xdr:colOff>95250</xdr:colOff>
                    <xdr:row>277</xdr:row>
                    <xdr:rowOff>0</xdr:rowOff>
                  </from>
                  <to>
                    <xdr:col>2</xdr:col>
                    <xdr:colOff>381000</xdr:colOff>
                    <xdr:row>277</xdr:row>
                    <xdr:rowOff>219075</xdr:rowOff>
                  </to>
                </anchor>
              </controlPr>
            </control>
          </mc:Choice>
        </mc:AlternateContent>
        <mc:AlternateContent xmlns:mc="http://schemas.openxmlformats.org/markup-compatibility/2006">
          <mc:Choice Requires="x14">
            <control shapeId="2254" r:id="rId113" name="Check Box 206">
              <controlPr defaultSize="0" autoFill="0" autoLine="0" autoPict="0">
                <anchor moveWithCells="1">
                  <from>
                    <xdr:col>2</xdr:col>
                    <xdr:colOff>95250</xdr:colOff>
                    <xdr:row>278</xdr:row>
                    <xdr:rowOff>0</xdr:rowOff>
                  </from>
                  <to>
                    <xdr:col>2</xdr:col>
                    <xdr:colOff>381000</xdr:colOff>
                    <xdr:row>278</xdr:row>
                    <xdr:rowOff>219075</xdr:rowOff>
                  </to>
                </anchor>
              </controlPr>
            </control>
          </mc:Choice>
        </mc:AlternateContent>
        <mc:AlternateContent xmlns:mc="http://schemas.openxmlformats.org/markup-compatibility/2006">
          <mc:Choice Requires="x14">
            <control shapeId="2339" r:id="rId114" name="Check Box 291">
              <controlPr defaultSize="0" autoFill="0" autoLine="0" autoPict="0">
                <anchor moveWithCells="1">
                  <from>
                    <xdr:col>2</xdr:col>
                    <xdr:colOff>95250</xdr:colOff>
                    <xdr:row>324</xdr:row>
                    <xdr:rowOff>0</xdr:rowOff>
                  </from>
                  <to>
                    <xdr:col>2</xdr:col>
                    <xdr:colOff>381000</xdr:colOff>
                    <xdr:row>325</xdr:row>
                    <xdr:rowOff>0</xdr:rowOff>
                  </to>
                </anchor>
              </controlPr>
            </control>
          </mc:Choice>
        </mc:AlternateContent>
        <mc:AlternateContent xmlns:mc="http://schemas.openxmlformats.org/markup-compatibility/2006">
          <mc:Choice Requires="x14">
            <control shapeId="2340" r:id="rId115" name="Check Box 292">
              <controlPr defaultSize="0" autoFill="0" autoLine="0" autoPict="0">
                <anchor moveWithCells="1">
                  <from>
                    <xdr:col>2</xdr:col>
                    <xdr:colOff>95250</xdr:colOff>
                    <xdr:row>326</xdr:row>
                    <xdr:rowOff>0</xdr:rowOff>
                  </from>
                  <to>
                    <xdr:col>2</xdr:col>
                    <xdr:colOff>381000</xdr:colOff>
                    <xdr:row>327</xdr:row>
                    <xdr:rowOff>0</xdr:rowOff>
                  </to>
                </anchor>
              </controlPr>
            </control>
          </mc:Choice>
        </mc:AlternateContent>
        <mc:AlternateContent xmlns:mc="http://schemas.openxmlformats.org/markup-compatibility/2006">
          <mc:Choice Requires="x14">
            <control shapeId="2341" r:id="rId116" name="Check Box 293">
              <controlPr defaultSize="0" autoFill="0" autoLine="0" autoPict="0">
                <anchor moveWithCells="1">
                  <from>
                    <xdr:col>2</xdr:col>
                    <xdr:colOff>95250</xdr:colOff>
                    <xdr:row>328</xdr:row>
                    <xdr:rowOff>0</xdr:rowOff>
                  </from>
                  <to>
                    <xdr:col>2</xdr:col>
                    <xdr:colOff>381000</xdr:colOff>
                    <xdr:row>329</xdr:row>
                    <xdr:rowOff>0</xdr:rowOff>
                  </to>
                </anchor>
              </controlPr>
            </control>
          </mc:Choice>
        </mc:AlternateContent>
        <mc:AlternateContent xmlns:mc="http://schemas.openxmlformats.org/markup-compatibility/2006">
          <mc:Choice Requires="x14">
            <control shapeId="2342" r:id="rId117" name="Check Box 294">
              <controlPr defaultSize="0" autoFill="0" autoLine="0" autoPict="0">
                <anchor moveWithCells="1">
                  <from>
                    <xdr:col>2</xdr:col>
                    <xdr:colOff>95250</xdr:colOff>
                    <xdr:row>330</xdr:row>
                    <xdr:rowOff>0</xdr:rowOff>
                  </from>
                  <to>
                    <xdr:col>2</xdr:col>
                    <xdr:colOff>381000</xdr:colOff>
                    <xdr:row>331</xdr:row>
                    <xdr:rowOff>0</xdr:rowOff>
                  </to>
                </anchor>
              </controlPr>
            </control>
          </mc:Choice>
        </mc:AlternateContent>
        <mc:AlternateContent xmlns:mc="http://schemas.openxmlformats.org/markup-compatibility/2006">
          <mc:Choice Requires="x14">
            <control shapeId="2343" r:id="rId118" name="Check Box 295">
              <controlPr defaultSize="0" autoFill="0" autoLine="0" autoPict="0">
                <anchor moveWithCells="1">
                  <from>
                    <xdr:col>2</xdr:col>
                    <xdr:colOff>95250</xdr:colOff>
                    <xdr:row>332</xdr:row>
                    <xdr:rowOff>0</xdr:rowOff>
                  </from>
                  <to>
                    <xdr:col>2</xdr:col>
                    <xdr:colOff>381000</xdr:colOff>
                    <xdr:row>333</xdr:row>
                    <xdr:rowOff>0</xdr:rowOff>
                  </to>
                </anchor>
              </controlPr>
            </control>
          </mc:Choice>
        </mc:AlternateContent>
        <mc:AlternateContent xmlns:mc="http://schemas.openxmlformats.org/markup-compatibility/2006">
          <mc:Choice Requires="x14">
            <control shapeId="2344" r:id="rId119" name="Check Box 296">
              <controlPr defaultSize="0" autoFill="0" autoLine="0" autoPict="0">
                <anchor moveWithCells="1">
                  <from>
                    <xdr:col>2</xdr:col>
                    <xdr:colOff>95250</xdr:colOff>
                    <xdr:row>334</xdr:row>
                    <xdr:rowOff>0</xdr:rowOff>
                  </from>
                  <to>
                    <xdr:col>2</xdr:col>
                    <xdr:colOff>381000</xdr:colOff>
                    <xdr:row>334</xdr:row>
                    <xdr:rowOff>228600</xdr:rowOff>
                  </to>
                </anchor>
              </controlPr>
            </control>
          </mc:Choice>
        </mc:AlternateContent>
        <mc:AlternateContent xmlns:mc="http://schemas.openxmlformats.org/markup-compatibility/2006">
          <mc:Choice Requires="x14">
            <control shapeId="2345" r:id="rId120" name="Check Box 297">
              <controlPr defaultSize="0" autoFill="0" autoLine="0" autoPict="0">
                <anchor moveWithCells="1">
                  <from>
                    <xdr:col>2</xdr:col>
                    <xdr:colOff>95250</xdr:colOff>
                    <xdr:row>344</xdr:row>
                    <xdr:rowOff>0</xdr:rowOff>
                  </from>
                  <to>
                    <xdr:col>2</xdr:col>
                    <xdr:colOff>381000</xdr:colOff>
                    <xdr:row>345</xdr:row>
                    <xdr:rowOff>0</xdr:rowOff>
                  </to>
                </anchor>
              </controlPr>
            </control>
          </mc:Choice>
        </mc:AlternateContent>
        <mc:AlternateContent xmlns:mc="http://schemas.openxmlformats.org/markup-compatibility/2006">
          <mc:Choice Requires="x14">
            <control shapeId="2350" r:id="rId121" name="Check Box 302">
              <controlPr defaultSize="0" autoFill="0" autoLine="0" autoPict="0">
                <anchor moveWithCells="1">
                  <from>
                    <xdr:col>2</xdr:col>
                    <xdr:colOff>95250</xdr:colOff>
                    <xdr:row>345</xdr:row>
                    <xdr:rowOff>0</xdr:rowOff>
                  </from>
                  <to>
                    <xdr:col>2</xdr:col>
                    <xdr:colOff>381000</xdr:colOff>
                    <xdr:row>345</xdr:row>
                    <xdr:rowOff>219075</xdr:rowOff>
                  </to>
                </anchor>
              </controlPr>
            </control>
          </mc:Choice>
        </mc:AlternateContent>
        <mc:AlternateContent xmlns:mc="http://schemas.openxmlformats.org/markup-compatibility/2006">
          <mc:Choice Requires="x14">
            <control shapeId="2351" r:id="rId122" name="Check Box 303">
              <controlPr defaultSize="0" autoFill="0" autoLine="0" autoPict="0">
                <anchor moveWithCells="1">
                  <from>
                    <xdr:col>2</xdr:col>
                    <xdr:colOff>95250</xdr:colOff>
                    <xdr:row>346</xdr:row>
                    <xdr:rowOff>0</xdr:rowOff>
                  </from>
                  <to>
                    <xdr:col>2</xdr:col>
                    <xdr:colOff>381000</xdr:colOff>
                    <xdr:row>346</xdr:row>
                    <xdr:rowOff>219075</xdr:rowOff>
                  </to>
                </anchor>
              </controlPr>
            </control>
          </mc:Choice>
        </mc:AlternateContent>
        <mc:AlternateContent xmlns:mc="http://schemas.openxmlformats.org/markup-compatibility/2006">
          <mc:Choice Requires="x14">
            <control shapeId="2354" r:id="rId123" name="Check Box 306">
              <controlPr defaultSize="0" autoFill="0" autoLine="0" autoPict="0">
                <anchor moveWithCells="1">
                  <from>
                    <xdr:col>2</xdr:col>
                    <xdr:colOff>95250</xdr:colOff>
                    <xdr:row>347</xdr:row>
                    <xdr:rowOff>0</xdr:rowOff>
                  </from>
                  <to>
                    <xdr:col>2</xdr:col>
                    <xdr:colOff>381000</xdr:colOff>
                    <xdr:row>347</xdr:row>
                    <xdr:rowOff>219075</xdr:rowOff>
                  </to>
                </anchor>
              </controlPr>
            </control>
          </mc:Choice>
        </mc:AlternateContent>
        <mc:AlternateContent xmlns:mc="http://schemas.openxmlformats.org/markup-compatibility/2006">
          <mc:Choice Requires="x14">
            <control shapeId="2355" r:id="rId124" name="Option Button 307">
              <controlPr defaultSize="0" autoFill="0" autoLine="0" autoPict="0">
                <anchor moveWithCells="1">
                  <from>
                    <xdr:col>2</xdr:col>
                    <xdr:colOff>114300</xdr:colOff>
                    <xdr:row>359</xdr:row>
                    <xdr:rowOff>76200</xdr:rowOff>
                  </from>
                  <to>
                    <xdr:col>2</xdr:col>
                    <xdr:colOff>371475</xdr:colOff>
                    <xdr:row>361</xdr:row>
                    <xdr:rowOff>9525</xdr:rowOff>
                  </to>
                </anchor>
              </controlPr>
            </control>
          </mc:Choice>
        </mc:AlternateContent>
        <mc:AlternateContent xmlns:mc="http://schemas.openxmlformats.org/markup-compatibility/2006">
          <mc:Choice Requires="x14">
            <control shapeId="2356" r:id="rId125" name="Option Button 308">
              <controlPr defaultSize="0" autoFill="0" autoLine="0" autoPict="0">
                <anchor moveWithCells="1">
                  <from>
                    <xdr:col>2</xdr:col>
                    <xdr:colOff>114300</xdr:colOff>
                    <xdr:row>360</xdr:row>
                    <xdr:rowOff>228600</xdr:rowOff>
                  </from>
                  <to>
                    <xdr:col>2</xdr:col>
                    <xdr:colOff>381000</xdr:colOff>
                    <xdr:row>361</xdr:row>
                    <xdr:rowOff>219075</xdr:rowOff>
                  </to>
                </anchor>
              </controlPr>
            </control>
          </mc:Choice>
        </mc:AlternateContent>
        <mc:AlternateContent xmlns:mc="http://schemas.openxmlformats.org/markup-compatibility/2006">
          <mc:Choice Requires="x14">
            <control shapeId="2357" r:id="rId126" name="Option Button 309">
              <controlPr defaultSize="0" autoFill="0" autoLine="0" autoPict="0">
                <anchor moveWithCells="1">
                  <from>
                    <xdr:col>2</xdr:col>
                    <xdr:colOff>114300</xdr:colOff>
                    <xdr:row>361</xdr:row>
                    <xdr:rowOff>209550</xdr:rowOff>
                  </from>
                  <to>
                    <xdr:col>2</xdr:col>
                    <xdr:colOff>371475</xdr:colOff>
                    <xdr:row>362</xdr:row>
                    <xdr:rowOff>219075</xdr:rowOff>
                  </to>
                </anchor>
              </controlPr>
            </control>
          </mc:Choice>
        </mc:AlternateContent>
        <mc:AlternateContent xmlns:mc="http://schemas.openxmlformats.org/markup-compatibility/2006">
          <mc:Choice Requires="x14">
            <control shapeId="2358" r:id="rId127" name="Group Box 310">
              <controlPr defaultSize="0" autoFill="0" autoPict="0">
                <anchor moveWithCells="1">
                  <from>
                    <xdr:col>2</xdr:col>
                    <xdr:colOff>104775</xdr:colOff>
                    <xdr:row>359</xdr:row>
                    <xdr:rowOff>57150</xdr:rowOff>
                  </from>
                  <to>
                    <xdr:col>2</xdr:col>
                    <xdr:colOff>428625</xdr:colOff>
                    <xdr:row>364</xdr:row>
                    <xdr:rowOff>66675</xdr:rowOff>
                  </to>
                </anchor>
              </controlPr>
            </control>
          </mc:Choice>
        </mc:AlternateContent>
        <mc:AlternateContent xmlns:mc="http://schemas.openxmlformats.org/markup-compatibility/2006">
          <mc:Choice Requires="x14">
            <control shapeId="2360" r:id="rId128" name="Option Button 312">
              <controlPr defaultSize="0" autoFill="0" autoLine="0" autoPict="0">
                <anchor moveWithCells="1">
                  <from>
                    <xdr:col>2</xdr:col>
                    <xdr:colOff>114300</xdr:colOff>
                    <xdr:row>362</xdr:row>
                    <xdr:rowOff>209550</xdr:rowOff>
                  </from>
                  <to>
                    <xdr:col>2</xdr:col>
                    <xdr:colOff>371475</xdr:colOff>
                    <xdr:row>363</xdr:row>
                    <xdr:rowOff>219075</xdr:rowOff>
                  </to>
                </anchor>
              </controlPr>
            </control>
          </mc:Choice>
        </mc:AlternateContent>
        <mc:AlternateContent xmlns:mc="http://schemas.openxmlformats.org/markup-compatibility/2006">
          <mc:Choice Requires="x14">
            <control shapeId="2361" r:id="rId129" name="Option Button 313">
              <controlPr defaultSize="0" autoFill="0" autoLine="0" autoPict="0">
                <anchor moveWithCells="1">
                  <from>
                    <xdr:col>2</xdr:col>
                    <xdr:colOff>114300</xdr:colOff>
                    <xdr:row>384</xdr:row>
                    <xdr:rowOff>76200</xdr:rowOff>
                  </from>
                  <to>
                    <xdr:col>2</xdr:col>
                    <xdr:colOff>371475</xdr:colOff>
                    <xdr:row>386</xdr:row>
                    <xdr:rowOff>9525</xdr:rowOff>
                  </to>
                </anchor>
              </controlPr>
            </control>
          </mc:Choice>
        </mc:AlternateContent>
        <mc:AlternateContent xmlns:mc="http://schemas.openxmlformats.org/markup-compatibility/2006">
          <mc:Choice Requires="x14">
            <control shapeId="2362" r:id="rId130" name="Option Button 314">
              <controlPr defaultSize="0" autoFill="0" autoLine="0" autoPict="0">
                <anchor moveWithCells="1">
                  <from>
                    <xdr:col>2</xdr:col>
                    <xdr:colOff>114300</xdr:colOff>
                    <xdr:row>385</xdr:row>
                    <xdr:rowOff>228600</xdr:rowOff>
                  </from>
                  <to>
                    <xdr:col>2</xdr:col>
                    <xdr:colOff>381000</xdr:colOff>
                    <xdr:row>386</xdr:row>
                    <xdr:rowOff>219075</xdr:rowOff>
                  </to>
                </anchor>
              </controlPr>
            </control>
          </mc:Choice>
        </mc:AlternateContent>
        <mc:AlternateContent xmlns:mc="http://schemas.openxmlformats.org/markup-compatibility/2006">
          <mc:Choice Requires="x14">
            <control shapeId="2363" r:id="rId131" name="Option Button 315">
              <controlPr defaultSize="0" autoFill="0" autoLine="0" autoPict="0">
                <anchor moveWithCells="1">
                  <from>
                    <xdr:col>2</xdr:col>
                    <xdr:colOff>114300</xdr:colOff>
                    <xdr:row>386</xdr:row>
                    <xdr:rowOff>209550</xdr:rowOff>
                  </from>
                  <to>
                    <xdr:col>2</xdr:col>
                    <xdr:colOff>371475</xdr:colOff>
                    <xdr:row>387</xdr:row>
                    <xdr:rowOff>219075</xdr:rowOff>
                  </to>
                </anchor>
              </controlPr>
            </control>
          </mc:Choice>
        </mc:AlternateContent>
        <mc:AlternateContent xmlns:mc="http://schemas.openxmlformats.org/markup-compatibility/2006">
          <mc:Choice Requires="x14">
            <control shapeId="2364" r:id="rId132" name="Group Box 316">
              <controlPr defaultSize="0" autoFill="0" autoPict="0">
                <anchor moveWithCells="1">
                  <from>
                    <xdr:col>2</xdr:col>
                    <xdr:colOff>104775</xdr:colOff>
                    <xdr:row>384</xdr:row>
                    <xdr:rowOff>57150</xdr:rowOff>
                  </from>
                  <to>
                    <xdr:col>2</xdr:col>
                    <xdr:colOff>438150</xdr:colOff>
                    <xdr:row>390</xdr:row>
                    <xdr:rowOff>0</xdr:rowOff>
                  </to>
                </anchor>
              </controlPr>
            </control>
          </mc:Choice>
        </mc:AlternateContent>
        <mc:AlternateContent xmlns:mc="http://schemas.openxmlformats.org/markup-compatibility/2006">
          <mc:Choice Requires="x14">
            <control shapeId="2366" r:id="rId133" name="Option Button 318">
              <controlPr defaultSize="0" autoFill="0" autoLine="0" autoPict="0">
                <anchor moveWithCells="1">
                  <from>
                    <xdr:col>2</xdr:col>
                    <xdr:colOff>114300</xdr:colOff>
                    <xdr:row>387</xdr:row>
                    <xdr:rowOff>209550</xdr:rowOff>
                  </from>
                  <to>
                    <xdr:col>2</xdr:col>
                    <xdr:colOff>371475</xdr:colOff>
                    <xdr:row>388</xdr:row>
                    <xdr:rowOff>219075</xdr:rowOff>
                  </to>
                </anchor>
              </controlPr>
            </control>
          </mc:Choice>
        </mc:AlternateContent>
        <mc:AlternateContent xmlns:mc="http://schemas.openxmlformats.org/markup-compatibility/2006">
          <mc:Choice Requires="x14">
            <control shapeId="2371" r:id="rId134" name="Option Button 323">
              <controlPr defaultSize="0" autoFill="0" autoLine="0" autoPict="0">
                <anchor moveWithCells="1">
                  <from>
                    <xdr:col>2</xdr:col>
                    <xdr:colOff>114300</xdr:colOff>
                    <xdr:row>388</xdr:row>
                    <xdr:rowOff>209550</xdr:rowOff>
                  </from>
                  <to>
                    <xdr:col>2</xdr:col>
                    <xdr:colOff>371475</xdr:colOff>
                    <xdr:row>389</xdr:row>
                    <xdr:rowOff>219075</xdr:rowOff>
                  </to>
                </anchor>
              </controlPr>
            </control>
          </mc:Choice>
        </mc:AlternateContent>
        <mc:AlternateContent xmlns:mc="http://schemas.openxmlformats.org/markup-compatibility/2006">
          <mc:Choice Requires="x14">
            <control shapeId="2372" r:id="rId135" name="Check Box 324">
              <controlPr defaultSize="0" autoFill="0" autoLine="0" autoPict="0">
                <anchor moveWithCells="1">
                  <from>
                    <xdr:col>2</xdr:col>
                    <xdr:colOff>95250</xdr:colOff>
                    <xdr:row>395</xdr:row>
                    <xdr:rowOff>0</xdr:rowOff>
                  </from>
                  <to>
                    <xdr:col>2</xdr:col>
                    <xdr:colOff>381000</xdr:colOff>
                    <xdr:row>396</xdr:row>
                    <xdr:rowOff>0</xdr:rowOff>
                  </to>
                </anchor>
              </controlPr>
            </control>
          </mc:Choice>
        </mc:AlternateContent>
        <mc:AlternateContent xmlns:mc="http://schemas.openxmlformats.org/markup-compatibility/2006">
          <mc:Choice Requires="x14">
            <control shapeId="2385" r:id="rId136" name="Check Box 337">
              <controlPr defaultSize="0" autoFill="0" autoLine="0" autoPict="0">
                <anchor moveWithCells="1">
                  <from>
                    <xdr:col>2</xdr:col>
                    <xdr:colOff>95250</xdr:colOff>
                    <xdr:row>396</xdr:row>
                    <xdr:rowOff>0</xdr:rowOff>
                  </from>
                  <to>
                    <xdr:col>2</xdr:col>
                    <xdr:colOff>381000</xdr:colOff>
                    <xdr:row>396</xdr:row>
                    <xdr:rowOff>219075</xdr:rowOff>
                  </to>
                </anchor>
              </controlPr>
            </control>
          </mc:Choice>
        </mc:AlternateContent>
        <mc:AlternateContent xmlns:mc="http://schemas.openxmlformats.org/markup-compatibility/2006">
          <mc:Choice Requires="x14">
            <control shapeId="2386" r:id="rId137" name="Check Box 338">
              <controlPr defaultSize="0" autoFill="0" autoLine="0" autoPict="0">
                <anchor moveWithCells="1">
                  <from>
                    <xdr:col>2</xdr:col>
                    <xdr:colOff>95250</xdr:colOff>
                    <xdr:row>397</xdr:row>
                    <xdr:rowOff>0</xdr:rowOff>
                  </from>
                  <to>
                    <xdr:col>2</xdr:col>
                    <xdr:colOff>381000</xdr:colOff>
                    <xdr:row>397</xdr:row>
                    <xdr:rowOff>219075</xdr:rowOff>
                  </to>
                </anchor>
              </controlPr>
            </control>
          </mc:Choice>
        </mc:AlternateContent>
        <mc:AlternateContent xmlns:mc="http://schemas.openxmlformats.org/markup-compatibility/2006">
          <mc:Choice Requires="x14">
            <control shapeId="2387" r:id="rId138" name="Check Box 339">
              <controlPr defaultSize="0" autoFill="0" autoLine="0" autoPict="0">
                <anchor moveWithCells="1">
                  <from>
                    <xdr:col>2</xdr:col>
                    <xdr:colOff>95250</xdr:colOff>
                    <xdr:row>398</xdr:row>
                    <xdr:rowOff>0</xdr:rowOff>
                  </from>
                  <to>
                    <xdr:col>2</xdr:col>
                    <xdr:colOff>381000</xdr:colOff>
                    <xdr:row>398</xdr:row>
                    <xdr:rowOff>219075</xdr:rowOff>
                  </to>
                </anchor>
              </controlPr>
            </control>
          </mc:Choice>
        </mc:AlternateContent>
        <mc:AlternateContent xmlns:mc="http://schemas.openxmlformats.org/markup-compatibility/2006">
          <mc:Choice Requires="x14">
            <control shapeId="2388" r:id="rId139" name="Check Box 340">
              <controlPr defaultSize="0" autoFill="0" autoLine="0" autoPict="0">
                <anchor moveWithCells="1">
                  <from>
                    <xdr:col>2</xdr:col>
                    <xdr:colOff>95250</xdr:colOff>
                    <xdr:row>399</xdr:row>
                    <xdr:rowOff>0</xdr:rowOff>
                  </from>
                  <to>
                    <xdr:col>2</xdr:col>
                    <xdr:colOff>381000</xdr:colOff>
                    <xdr:row>399</xdr:row>
                    <xdr:rowOff>219075</xdr:rowOff>
                  </to>
                </anchor>
              </controlPr>
            </control>
          </mc:Choice>
        </mc:AlternateContent>
        <mc:AlternateContent xmlns:mc="http://schemas.openxmlformats.org/markup-compatibility/2006">
          <mc:Choice Requires="x14">
            <control shapeId="2389" r:id="rId140" name="Check Box 341">
              <controlPr defaultSize="0" autoFill="0" autoLine="0" autoPict="0">
                <anchor moveWithCells="1">
                  <from>
                    <xdr:col>2</xdr:col>
                    <xdr:colOff>95250</xdr:colOff>
                    <xdr:row>400</xdr:row>
                    <xdr:rowOff>0</xdr:rowOff>
                  </from>
                  <to>
                    <xdr:col>2</xdr:col>
                    <xdr:colOff>381000</xdr:colOff>
                    <xdr:row>400</xdr:row>
                    <xdr:rowOff>219075</xdr:rowOff>
                  </to>
                </anchor>
              </controlPr>
            </control>
          </mc:Choice>
        </mc:AlternateContent>
        <mc:AlternateContent xmlns:mc="http://schemas.openxmlformats.org/markup-compatibility/2006">
          <mc:Choice Requires="x14">
            <control shapeId="2411" r:id="rId141" name="Option Button 363">
              <controlPr defaultSize="0" autoFill="0" autoLine="0" autoPict="0">
                <anchor moveWithCells="1">
                  <from>
                    <xdr:col>2</xdr:col>
                    <xdr:colOff>114300</xdr:colOff>
                    <xdr:row>411</xdr:row>
                    <xdr:rowOff>76200</xdr:rowOff>
                  </from>
                  <to>
                    <xdr:col>2</xdr:col>
                    <xdr:colOff>371475</xdr:colOff>
                    <xdr:row>413</xdr:row>
                    <xdr:rowOff>9525</xdr:rowOff>
                  </to>
                </anchor>
              </controlPr>
            </control>
          </mc:Choice>
        </mc:AlternateContent>
        <mc:AlternateContent xmlns:mc="http://schemas.openxmlformats.org/markup-compatibility/2006">
          <mc:Choice Requires="x14">
            <control shapeId="2412" r:id="rId142" name="Option Button 364">
              <controlPr defaultSize="0" autoFill="0" autoLine="0" autoPict="0">
                <anchor moveWithCells="1">
                  <from>
                    <xdr:col>2</xdr:col>
                    <xdr:colOff>114300</xdr:colOff>
                    <xdr:row>412</xdr:row>
                    <xdr:rowOff>228600</xdr:rowOff>
                  </from>
                  <to>
                    <xdr:col>2</xdr:col>
                    <xdr:colOff>381000</xdr:colOff>
                    <xdr:row>413</xdr:row>
                    <xdr:rowOff>219075</xdr:rowOff>
                  </to>
                </anchor>
              </controlPr>
            </control>
          </mc:Choice>
        </mc:AlternateContent>
        <mc:AlternateContent xmlns:mc="http://schemas.openxmlformats.org/markup-compatibility/2006">
          <mc:Choice Requires="x14">
            <control shapeId="2413" r:id="rId143" name="Option Button 365">
              <controlPr defaultSize="0" autoFill="0" autoLine="0" autoPict="0">
                <anchor moveWithCells="1">
                  <from>
                    <xdr:col>2</xdr:col>
                    <xdr:colOff>114300</xdr:colOff>
                    <xdr:row>413</xdr:row>
                    <xdr:rowOff>209550</xdr:rowOff>
                  </from>
                  <to>
                    <xdr:col>2</xdr:col>
                    <xdr:colOff>371475</xdr:colOff>
                    <xdr:row>414</xdr:row>
                    <xdr:rowOff>219075</xdr:rowOff>
                  </to>
                </anchor>
              </controlPr>
            </control>
          </mc:Choice>
        </mc:AlternateContent>
        <mc:AlternateContent xmlns:mc="http://schemas.openxmlformats.org/markup-compatibility/2006">
          <mc:Choice Requires="x14">
            <control shapeId="2416" r:id="rId144" name="Check Box 368">
              <controlPr defaultSize="0" autoFill="0" autoLine="0" autoPict="0">
                <anchor moveWithCells="1">
                  <from>
                    <xdr:col>2</xdr:col>
                    <xdr:colOff>95250</xdr:colOff>
                    <xdr:row>426</xdr:row>
                    <xdr:rowOff>0</xdr:rowOff>
                  </from>
                  <to>
                    <xdr:col>2</xdr:col>
                    <xdr:colOff>381000</xdr:colOff>
                    <xdr:row>427</xdr:row>
                    <xdr:rowOff>0</xdr:rowOff>
                  </to>
                </anchor>
              </controlPr>
            </control>
          </mc:Choice>
        </mc:AlternateContent>
        <mc:AlternateContent xmlns:mc="http://schemas.openxmlformats.org/markup-compatibility/2006">
          <mc:Choice Requires="x14">
            <control shapeId="2417" r:id="rId145" name="Check Box 369">
              <controlPr defaultSize="0" autoFill="0" autoLine="0" autoPict="0">
                <anchor moveWithCells="1">
                  <from>
                    <xdr:col>2</xdr:col>
                    <xdr:colOff>95250</xdr:colOff>
                    <xdr:row>428</xdr:row>
                    <xdr:rowOff>0</xdr:rowOff>
                  </from>
                  <to>
                    <xdr:col>2</xdr:col>
                    <xdr:colOff>381000</xdr:colOff>
                    <xdr:row>429</xdr:row>
                    <xdr:rowOff>0</xdr:rowOff>
                  </to>
                </anchor>
              </controlPr>
            </control>
          </mc:Choice>
        </mc:AlternateContent>
        <mc:AlternateContent xmlns:mc="http://schemas.openxmlformats.org/markup-compatibility/2006">
          <mc:Choice Requires="x14">
            <control shapeId="2418" r:id="rId146" name="Check Box 370">
              <controlPr defaultSize="0" autoFill="0" autoLine="0" autoPict="0">
                <anchor moveWithCells="1">
                  <from>
                    <xdr:col>2</xdr:col>
                    <xdr:colOff>95250</xdr:colOff>
                    <xdr:row>430</xdr:row>
                    <xdr:rowOff>0</xdr:rowOff>
                  </from>
                  <to>
                    <xdr:col>2</xdr:col>
                    <xdr:colOff>381000</xdr:colOff>
                    <xdr:row>431</xdr:row>
                    <xdr:rowOff>0</xdr:rowOff>
                  </to>
                </anchor>
              </controlPr>
            </control>
          </mc:Choice>
        </mc:AlternateContent>
        <mc:AlternateContent xmlns:mc="http://schemas.openxmlformats.org/markup-compatibility/2006">
          <mc:Choice Requires="x14">
            <control shapeId="2419" r:id="rId147" name="Check Box 371">
              <controlPr defaultSize="0" autoFill="0" autoLine="0" autoPict="0">
                <anchor moveWithCells="1">
                  <from>
                    <xdr:col>2</xdr:col>
                    <xdr:colOff>95250</xdr:colOff>
                    <xdr:row>437</xdr:row>
                    <xdr:rowOff>0</xdr:rowOff>
                  </from>
                  <to>
                    <xdr:col>2</xdr:col>
                    <xdr:colOff>381000</xdr:colOff>
                    <xdr:row>438</xdr:row>
                    <xdr:rowOff>0</xdr:rowOff>
                  </to>
                </anchor>
              </controlPr>
            </control>
          </mc:Choice>
        </mc:AlternateContent>
        <mc:AlternateContent xmlns:mc="http://schemas.openxmlformats.org/markup-compatibility/2006">
          <mc:Choice Requires="x14">
            <control shapeId="2425" r:id="rId148" name="Check Box 377">
              <controlPr defaultSize="0" autoFill="0" autoLine="0" autoPict="0">
                <anchor moveWithCells="1">
                  <from>
                    <xdr:col>2</xdr:col>
                    <xdr:colOff>95250</xdr:colOff>
                    <xdr:row>438</xdr:row>
                    <xdr:rowOff>0</xdr:rowOff>
                  </from>
                  <to>
                    <xdr:col>2</xdr:col>
                    <xdr:colOff>381000</xdr:colOff>
                    <xdr:row>438</xdr:row>
                    <xdr:rowOff>219075</xdr:rowOff>
                  </to>
                </anchor>
              </controlPr>
            </control>
          </mc:Choice>
        </mc:AlternateContent>
        <mc:AlternateContent xmlns:mc="http://schemas.openxmlformats.org/markup-compatibility/2006">
          <mc:Choice Requires="x14">
            <control shapeId="2428" r:id="rId149" name="Check Box 380">
              <controlPr defaultSize="0" autoFill="0" autoLine="0" autoPict="0">
                <anchor moveWithCells="1">
                  <from>
                    <xdr:col>2</xdr:col>
                    <xdr:colOff>95250</xdr:colOff>
                    <xdr:row>441</xdr:row>
                    <xdr:rowOff>0</xdr:rowOff>
                  </from>
                  <to>
                    <xdr:col>2</xdr:col>
                    <xdr:colOff>381000</xdr:colOff>
                    <xdr:row>441</xdr:row>
                    <xdr:rowOff>219075</xdr:rowOff>
                  </to>
                </anchor>
              </controlPr>
            </control>
          </mc:Choice>
        </mc:AlternateContent>
        <mc:AlternateContent xmlns:mc="http://schemas.openxmlformats.org/markup-compatibility/2006">
          <mc:Choice Requires="x14">
            <control shapeId="2429" r:id="rId150" name="Check Box 381">
              <controlPr defaultSize="0" autoFill="0" autoLine="0" autoPict="0">
                <anchor moveWithCells="1">
                  <from>
                    <xdr:col>2</xdr:col>
                    <xdr:colOff>95250</xdr:colOff>
                    <xdr:row>442</xdr:row>
                    <xdr:rowOff>0</xdr:rowOff>
                  </from>
                  <to>
                    <xdr:col>2</xdr:col>
                    <xdr:colOff>381000</xdr:colOff>
                    <xdr:row>442</xdr:row>
                    <xdr:rowOff>219075</xdr:rowOff>
                  </to>
                </anchor>
              </controlPr>
            </control>
          </mc:Choice>
        </mc:AlternateContent>
        <mc:AlternateContent xmlns:mc="http://schemas.openxmlformats.org/markup-compatibility/2006">
          <mc:Choice Requires="x14">
            <control shapeId="2432" r:id="rId151" name="Check Box 384">
              <controlPr defaultSize="0" autoFill="0" autoLine="0" autoPict="0">
                <anchor moveWithCells="1">
                  <from>
                    <xdr:col>2</xdr:col>
                    <xdr:colOff>95250</xdr:colOff>
                    <xdr:row>440</xdr:row>
                    <xdr:rowOff>0</xdr:rowOff>
                  </from>
                  <to>
                    <xdr:col>2</xdr:col>
                    <xdr:colOff>381000</xdr:colOff>
                    <xdr:row>440</xdr:row>
                    <xdr:rowOff>219075</xdr:rowOff>
                  </to>
                </anchor>
              </controlPr>
            </control>
          </mc:Choice>
        </mc:AlternateContent>
        <mc:AlternateContent xmlns:mc="http://schemas.openxmlformats.org/markup-compatibility/2006">
          <mc:Choice Requires="x14">
            <control shapeId="2433" r:id="rId152" name="Check Box 385">
              <controlPr defaultSize="0" autoFill="0" autoLine="0" autoPict="0">
                <anchor moveWithCells="1">
                  <from>
                    <xdr:col>2</xdr:col>
                    <xdr:colOff>95250</xdr:colOff>
                    <xdr:row>439</xdr:row>
                    <xdr:rowOff>0</xdr:rowOff>
                  </from>
                  <to>
                    <xdr:col>2</xdr:col>
                    <xdr:colOff>381000</xdr:colOff>
                    <xdr:row>439</xdr:row>
                    <xdr:rowOff>219075</xdr:rowOff>
                  </to>
                </anchor>
              </controlPr>
            </control>
          </mc:Choice>
        </mc:AlternateContent>
        <mc:AlternateContent xmlns:mc="http://schemas.openxmlformats.org/markup-compatibility/2006">
          <mc:Choice Requires="x14">
            <control shapeId="2437" r:id="rId153" name="Option Button 389">
              <controlPr defaultSize="0" autoFill="0" autoLine="0" autoPict="0">
                <anchor moveWithCells="1">
                  <from>
                    <xdr:col>2</xdr:col>
                    <xdr:colOff>114300</xdr:colOff>
                    <xdr:row>450</xdr:row>
                    <xdr:rowOff>76200</xdr:rowOff>
                  </from>
                  <to>
                    <xdr:col>2</xdr:col>
                    <xdr:colOff>371475</xdr:colOff>
                    <xdr:row>452</xdr:row>
                    <xdr:rowOff>9525</xdr:rowOff>
                  </to>
                </anchor>
              </controlPr>
            </control>
          </mc:Choice>
        </mc:AlternateContent>
        <mc:AlternateContent xmlns:mc="http://schemas.openxmlformats.org/markup-compatibility/2006">
          <mc:Choice Requires="x14">
            <control shapeId="2438" r:id="rId154" name="Option Button 390">
              <controlPr defaultSize="0" autoFill="0" autoLine="0" autoPict="0">
                <anchor moveWithCells="1">
                  <from>
                    <xdr:col>2</xdr:col>
                    <xdr:colOff>114300</xdr:colOff>
                    <xdr:row>451</xdr:row>
                    <xdr:rowOff>228600</xdr:rowOff>
                  </from>
                  <to>
                    <xdr:col>2</xdr:col>
                    <xdr:colOff>381000</xdr:colOff>
                    <xdr:row>453</xdr:row>
                    <xdr:rowOff>9525</xdr:rowOff>
                  </to>
                </anchor>
              </controlPr>
            </control>
          </mc:Choice>
        </mc:AlternateContent>
        <mc:AlternateContent xmlns:mc="http://schemas.openxmlformats.org/markup-compatibility/2006">
          <mc:Choice Requires="x14">
            <control shapeId="2439" r:id="rId155" name="Option Button 391">
              <controlPr defaultSize="0" autoFill="0" autoLine="0" autoPict="0">
                <anchor moveWithCells="1">
                  <from>
                    <xdr:col>2</xdr:col>
                    <xdr:colOff>114300</xdr:colOff>
                    <xdr:row>452</xdr:row>
                    <xdr:rowOff>209550</xdr:rowOff>
                  </from>
                  <to>
                    <xdr:col>2</xdr:col>
                    <xdr:colOff>371475</xdr:colOff>
                    <xdr:row>454</xdr:row>
                    <xdr:rowOff>9525</xdr:rowOff>
                  </to>
                </anchor>
              </controlPr>
            </control>
          </mc:Choice>
        </mc:AlternateContent>
        <mc:AlternateContent xmlns:mc="http://schemas.openxmlformats.org/markup-compatibility/2006">
          <mc:Choice Requires="x14">
            <control shapeId="2440" r:id="rId156" name="Group Box 392">
              <controlPr defaultSize="0" autoFill="0" autoPict="0">
                <anchor moveWithCells="1">
                  <from>
                    <xdr:col>2</xdr:col>
                    <xdr:colOff>104775</xdr:colOff>
                    <xdr:row>450</xdr:row>
                    <xdr:rowOff>57150</xdr:rowOff>
                  </from>
                  <to>
                    <xdr:col>2</xdr:col>
                    <xdr:colOff>419100</xdr:colOff>
                    <xdr:row>456</xdr:row>
                    <xdr:rowOff>0</xdr:rowOff>
                  </to>
                </anchor>
              </controlPr>
            </control>
          </mc:Choice>
        </mc:AlternateContent>
        <mc:AlternateContent xmlns:mc="http://schemas.openxmlformats.org/markup-compatibility/2006">
          <mc:Choice Requires="x14">
            <control shapeId="2441" r:id="rId157" name="Option Button 393">
              <controlPr defaultSize="0" autoFill="0" autoLine="0" autoPict="0">
                <anchor moveWithCells="1">
                  <from>
                    <xdr:col>2</xdr:col>
                    <xdr:colOff>114300</xdr:colOff>
                    <xdr:row>453</xdr:row>
                    <xdr:rowOff>209550</xdr:rowOff>
                  </from>
                  <to>
                    <xdr:col>2</xdr:col>
                    <xdr:colOff>371475</xdr:colOff>
                    <xdr:row>455</xdr:row>
                    <xdr:rowOff>9525</xdr:rowOff>
                  </to>
                </anchor>
              </controlPr>
            </control>
          </mc:Choice>
        </mc:AlternateContent>
        <mc:AlternateContent xmlns:mc="http://schemas.openxmlformats.org/markup-compatibility/2006">
          <mc:Choice Requires="x14">
            <control shapeId="2442" r:id="rId158" name="Option Button 394">
              <controlPr defaultSize="0" autoFill="0" autoLine="0" autoPict="0">
                <anchor moveWithCells="1">
                  <from>
                    <xdr:col>2</xdr:col>
                    <xdr:colOff>114300</xdr:colOff>
                    <xdr:row>454</xdr:row>
                    <xdr:rowOff>209550</xdr:rowOff>
                  </from>
                  <to>
                    <xdr:col>2</xdr:col>
                    <xdr:colOff>371475</xdr:colOff>
                    <xdr:row>455</xdr:row>
                    <xdr:rowOff>238125</xdr:rowOff>
                  </to>
                </anchor>
              </controlPr>
            </control>
          </mc:Choice>
        </mc:AlternateContent>
        <mc:AlternateContent xmlns:mc="http://schemas.openxmlformats.org/markup-compatibility/2006">
          <mc:Choice Requires="x14">
            <control shapeId="2444" r:id="rId159" name="Option Button 396">
              <controlPr defaultSize="0" autoFill="0" autoLine="0" autoPict="0">
                <anchor moveWithCells="1">
                  <from>
                    <xdr:col>5</xdr:col>
                    <xdr:colOff>247650</xdr:colOff>
                    <xdr:row>465</xdr:row>
                    <xdr:rowOff>76200</xdr:rowOff>
                  </from>
                  <to>
                    <xdr:col>5</xdr:col>
                    <xdr:colOff>504825</xdr:colOff>
                    <xdr:row>465</xdr:row>
                    <xdr:rowOff>323850</xdr:rowOff>
                  </to>
                </anchor>
              </controlPr>
            </control>
          </mc:Choice>
        </mc:AlternateContent>
        <mc:AlternateContent xmlns:mc="http://schemas.openxmlformats.org/markup-compatibility/2006">
          <mc:Choice Requires="x14">
            <control shapeId="2451" r:id="rId160" name="Option Button 403">
              <controlPr defaultSize="0" autoFill="0" autoLine="0" autoPict="0">
                <anchor moveWithCells="1">
                  <from>
                    <xdr:col>5</xdr:col>
                    <xdr:colOff>247650</xdr:colOff>
                    <xdr:row>464</xdr:row>
                    <xdr:rowOff>57150</xdr:rowOff>
                  </from>
                  <to>
                    <xdr:col>5</xdr:col>
                    <xdr:colOff>504825</xdr:colOff>
                    <xdr:row>464</xdr:row>
                    <xdr:rowOff>304800</xdr:rowOff>
                  </to>
                </anchor>
              </controlPr>
            </control>
          </mc:Choice>
        </mc:AlternateContent>
        <mc:AlternateContent xmlns:mc="http://schemas.openxmlformats.org/markup-compatibility/2006">
          <mc:Choice Requires="x14">
            <control shapeId="2462" r:id="rId161" name="Option Button 414">
              <controlPr defaultSize="0" autoFill="0" autoLine="0" autoPict="0">
                <anchor moveWithCells="1">
                  <from>
                    <xdr:col>6</xdr:col>
                    <xdr:colOff>257175</xdr:colOff>
                    <xdr:row>464</xdr:row>
                    <xdr:rowOff>57150</xdr:rowOff>
                  </from>
                  <to>
                    <xdr:col>6</xdr:col>
                    <xdr:colOff>514350</xdr:colOff>
                    <xdr:row>464</xdr:row>
                    <xdr:rowOff>304800</xdr:rowOff>
                  </to>
                </anchor>
              </controlPr>
            </control>
          </mc:Choice>
        </mc:AlternateContent>
        <mc:AlternateContent xmlns:mc="http://schemas.openxmlformats.org/markup-compatibility/2006">
          <mc:Choice Requires="x14">
            <control shapeId="2463" r:id="rId162" name="Option Button 415">
              <controlPr defaultSize="0" autoFill="0" autoLine="0" autoPict="0">
                <anchor moveWithCells="1">
                  <from>
                    <xdr:col>7</xdr:col>
                    <xdr:colOff>266700</xdr:colOff>
                    <xdr:row>464</xdr:row>
                    <xdr:rowOff>57150</xdr:rowOff>
                  </from>
                  <to>
                    <xdr:col>7</xdr:col>
                    <xdr:colOff>523875</xdr:colOff>
                    <xdr:row>464</xdr:row>
                    <xdr:rowOff>304800</xdr:rowOff>
                  </to>
                </anchor>
              </controlPr>
            </control>
          </mc:Choice>
        </mc:AlternateContent>
        <mc:AlternateContent xmlns:mc="http://schemas.openxmlformats.org/markup-compatibility/2006">
          <mc:Choice Requires="x14">
            <control shapeId="2464" r:id="rId163" name="Option Button 416">
              <controlPr defaultSize="0" autoFill="0" autoLine="0" autoPict="0">
                <anchor moveWithCells="1">
                  <from>
                    <xdr:col>6</xdr:col>
                    <xdr:colOff>257175</xdr:colOff>
                    <xdr:row>465</xdr:row>
                    <xdr:rowOff>76200</xdr:rowOff>
                  </from>
                  <to>
                    <xdr:col>6</xdr:col>
                    <xdr:colOff>514350</xdr:colOff>
                    <xdr:row>465</xdr:row>
                    <xdr:rowOff>323850</xdr:rowOff>
                  </to>
                </anchor>
              </controlPr>
            </control>
          </mc:Choice>
        </mc:AlternateContent>
        <mc:AlternateContent xmlns:mc="http://schemas.openxmlformats.org/markup-compatibility/2006">
          <mc:Choice Requires="x14">
            <control shapeId="2465" r:id="rId164" name="Option Button 417">
              <controlPr defaultSize="0" autoFill="0" autoLine="0" autoPict="0">
                <anchor moveWithCells="1">
                  <from>
                    <xdr:col>7</xdr:col>
                    <xdr:colOff>266700</xdr:colOff>
                    <xdr:row>465</xdr:row>
                    <xdr:rowOff>76200</xdr:rowOff>
                  </from>
                  <to>
                    <xdr:col>7</xdr:col>
                    <xdr:colOff>523875</xdr:colOff>
                    <xdr:row>465</xdr:row>
                    <xdr:rowOff>323850</xdr:rowOff>
                  </to>
                </anchor>
              </controlPr>
            </control>
          </mc:Choice>
        </mc:AlternateContent>
        <mc:AlternateContent xmlns:mc="http://schemas.openxmlformats.org/markup-compatibility/2006">
          <mc:Choice Requires="x14">
            <control shapeId="2489" r:id="rId165" name="Option Button 441">
              <controlPr defaultSize="0" autoFill="0" autoLine="0" autoPict="0">
                <anchor moveWithCells="1">
                  <from>
                    <xdr:col>2</xdr:col>
                    <xdr:colOff>114300</xdr:colOff>
                    <xdr:row>488</xdr:row>
                    <xdr:rowOff>57150</xdr:rowOff>
                  </from>
                  <to>
                    <xdr:col>2</xdr:col>
                    <xdr:colOff>371475</xdr:colOff>
                    <xdr:row>490</xdr:row>
                    <xdr:rowOff>0</xdr:rowOff>
                  </to>
                </anchor>
              </controlPr>
            </control>
          </mc:Choice>
        </mc:AlternateContent>
        <mc:AlternateContent xmlns:mc="http://schemas.openxmlformats.org/markup-compatibility/2006">
          <mc:Choice Requires="x14">
            <control shapeId="2490" r:id="rId166" name="Option Button 442">
              <controlPr defaultSize="0" autoFill="0" autoLine="0" autoPict="0">
                <anchor moveWithCells="1">
                  <from>
                    <xdr:col>2</xdr:col>
                    <xdr:colOff>114300</xdr:colOff>
                    <xdr:row>489</xdr:row>
                    <xdr:rowOff>209550</xdr:rowOff>
                  </from>
                  <to>
                    <xdr:col>2</xdr:col>
                    <xdr:colOff>381000</xdr:colOff>
                    <xdr:row>491</xdr:row>
                    <xdr:rowOff>0</xdr:rowOff>
                  </to>
                </anchor>
              </controlPr>
            </control>
          </mc:Choice>
        </mc:AlternateContent>
        <mc:AlternateContent xmlns:mc="http://schemas.openxmlformats.org/markup-compatibility/2006">
          <mc:Choice Requires="x14">
            <control shapeId="2492" r:id="rId167" name="Group Box 444">
              <controlPr defaultSize="0" autoFill="0" autoPict="0">
                <anchor moveWithCells="1">
                  <from>
                    <xdr:col>2</xdr:col>
                    <xdr:colOff>66675</xdr:colOff>
                    <xdr:row>488</xdr:row>
                    <xdr:rowOff>47625</xdr:rowOff>
                  </from>
                  <to>
                    <xdr:col>2</xdr:col>
                    <xdr:colOff>390525</xdr:colOff>
                    <xdr:row>492</xdr:row>
                    <xdr:rowOff>38100</xdr:rowOff>
                  </to>
                </anchor>
              </controlPr>
            </control>
          </mc:Choice>
        </mc:AlternateContent>
        <mc:AlternateContent xmlns:mc="http://schemas.openxmlformats.org/markup-compatibility/2006">
          <mc:Choice Requires="x14">
            <control shapeId="2494" r:id="rId168" name="Option Button 446">
              <controlPr defaultSize="0" autoFill="0" autoLine="0" autoPict="0">
                <anchor moveWithCells="1">
                  <from>
                    <xdr:col>2</xdr:col>
                    <xdr:colOff>114300</xdr:colOff>
                    <xdr:row>490</xdr:row>
                    <xdr:rowOff>219075</xdr:rowOff>
                  </from>
                  <to>
                    <xdr:col>2</xdr:col>
                    <xdr:colOff>371475</xdr:colOff>
                    <xdr:row>491</xdr:row>
                    <xdr:rowOff>238125</xdr:rowOff>
                  </to>
                </anchor>
              </controlPr>
            </control>
          </mc:Choice>
        </mc:AlternateContent>
        <mc:AlternateContent xmlns:mc="http://schemas.openxmlformats.org/markup-compatibility/2006">
          <mc:Choice Requires="x14">
            <control shapeId="2533" r:id="rId169" name="Option Button 485">
              <controlPr defaultSize="0" autoFill="0" autoLine="0" autoPict="0">
                <anchor moveWithCells="1">
                  <from>
                    <xdr:col>2</xdr:col>
                    <xdr:colOff>114300</xdr:colOff>
                    <xdr:row>523</xdr:row>
                    <xdr:rowOff>57150</xdr:rowOff>
                  </from>
                  <to>
                    <xdr:col>2</xdr:col>
                    <xdr:colOff>371475</xdr:colOff>
                    <xdr:row>525</xdr:row>
                    <xdr:rowOff>0</xdr:rowOff>
                  </to>
                </anchor>
              </controlPr>
            </control>
          </mc:Choice>
        </mc:AlternateContent>
        <mc:AlternateContent xmlns:mc="http://schemas.openxmlformats.org/markup-compatibility/2006">
          <mc:Choice Requires="x14">
            <control shapeId="2534" r:id="rId170" name="Option Button 486">
              <controlPr defaultSize="0" autoFill="0" autoLine="0" autoPict="0">
                <anchor moveWithCells="1">
                  <from>
                    <xdr:col>2</xdr:col>
                    <xdr:colOff>114300</xdr:colOff>
                    <xdr:row>524</xdr:row>
                    <xdr:rowOff>209550</xdr:rowOff>
                  </from>
                  <to>
                    <xdr:col>2</xdr:col>
                    <xdr:colOff>381000</xdr:colOff>
                    <xdr:row>526</xdr:row>
                    <xdr:rowOff>0</xdr:rowOff>
                  </to>
                </anchor>
              </controlPr>
            </control>
          </mc:Choice>
        </mc:AlternateContent>
        <mc:AlternateContent xmlns:mc="http://schemas.openxmlformats.org/markup-compatibility/2006">
          <mc:Choice Requires="x14">
            <control shapeId="2535" r:id="rId171" name="Group Box 487">
              <controlPr defaultSize="0" autoFill="0" autoPict="0">
                <anchor moveWithCells="1">
                  <from>
                    <xdr:col>2</xdr:col>
                    <xdr:colOff>104775</xdr:colOff>
                    <xdr:row>523</xdr:row>
                    <xdr:rowOff>57150</xdr:rowOff>
                  </from>
                  <to>
                    <xdr:col>2</xdr:col>
                    <xdr:colOff>419100</xdr:colOff>
                    <xdr:row>527</xdr:row>
                    <xdr:rowOff>76200</xdr:rowOff>
                  </to>
                </anchor>
              </controlPr>
            </control>
          </mc:Choice>
        </mc:AlternateContent>
        <mc:AlternateContent xmlns:mc="http://schemas.openxmlformats.org/markup-compatibility/2006">
          <mc:Choice Requires="x14">
            <control shapeId="2537" r:id="rId172" name="Option Button 489">
              <controlPr defaultSize="0" autoFill="0" autoLine="0" autoPict="0">
                <anchor moveWithCells="1">
                  <from>
                    <xdr:col>2</xdr:col>
                    <xdr:colOff>114300</xdr:colOff>
                    <xdr:row>525</xdr:row>
                    <xdr:rowOff>209550</xdr:rowOff>
                  </from>
                  <to>
                    <xdr:col>2</xdr:col>
                    <xdr:colOff>381000</xdr:colOff>
                    <xdr:row>527</xdr:row>
                    <xdr:rowOff>0</xdr:rowOff>
                  </to>
                </anchor>
              </controlPr>
            </control>
          </mc:Choice>
        </mc:AlternateContent>
        <mc:AlternateContent xmlns:mc="http://schemas.openxmlformats.org/markup-compatibility/2006">
          <mc:Choice Requires="x14">
            <control shapeId="2538" r:id="rId173" name="Check Box 490">
              <controlPr defaultSize="0" autoFill="0" autoLine="0" autoPict="0">
                <anchor moveWithCells="1">
                  <from>
                    <xdr:col>2</xdr:col>
                    <xdr:colOff>95250</xdr:colOff>
                    <xdr:row>533</xdr:row>
                    <xdr:rowOff>0</xdr:rowOff>
                  </from>
                  <to>
                    <xdr:col>2</xdr:col>
                    <xdr:colOff>381000</xdr:colOff>
                    <xdr:row>534</xdr:row>
                    <xdr:rowOff>0</xdr:rowOff>
                  </to>
                </anchor>
              </controlPr>
            </control>
          </mc:Choice>
        </mc:AlternateContent>
        <mc:AlternateContent xmlns:mc="http://schemas.openxmlformats.org/markup-compatibility/2006">
          <mc:Choice Requires="x14">
            <control shapeId="2547" r:id="rId174" name="Check Box 499">
              <controlPr defaultSize="0" autoFill="0" autoLine="0" autoPict="0">
                <anchor moveWithCells="1">
                  <from>
                    <xdr:col>2</xdr:col>
                    <xdr:colOff>95250</xdr:colOff>
                    <xdr:row>534</xdr:row>
                    <xdr:rowOff>0</xdr:rowOff>
                  </from>
                  <to>
                    <xdr:col>2</xdr:col>
                    <xdr:colOff>381000</xdr:colOff>
                    <xdr:row>534</xdr:row>
                    <xdr:rowOff>219075</xdr:rowOff>
                  </to>
                </anchor>
              </controlPr>
            </control>
          </mc:Choice>
        </mc:AlternateContent>
        <mc:AlternateContent xmlns:mc="http://schemas.openxmlformats.org/markup-compatibility/2006">
          <mc:Choice Requires="x14">
            <control shapeId="2552" r:id="rId175" name="Check Box 504">
              <controlPr defaultSize="0" autoFill="0" autoLine="0" autoPict="0">
                <anchor moveWithCells="1">
                  <from>
                    <xdr:col>2</xdr:col>
                    <xdr:colOff>95250</xdr:colOff>
                    <xdr:row>535</xdr:row>
                    <xdr:rowOff>0</xdr:rowOff>
                  </from>
                  <to>
                    <xdr:col>2</xdr:col>
                    <xdr:colOff>381000</xdr:colOff>
                    <xdr:row>535</xdr:row>
                    <xdr:rowOff>219075</xdr:rowOff>
                  </to>
                </anchor>
              </controlPr>
            </control>
          </mc:Choice>
        </mc:AlternateContent>
        <mc:AlternateContent xmlns:mc="http://schemas.openxmlformats.org/markup-compatibility/2006">
          <mc:Choice Requires="x14">
            <control shapeId="2553" r:id="rId176" name="Check Box 505">
              <controlPr defaultSize="0" autoFill="0" autoLine="0" autoPict="0">
                <anchor moveWithCells="1">
                  <from>
                    <xdr:col>2</xdr:col>
                    <xdr:colOff>95250</xdr:colOff>
                    <xdr:row>536</xdr:row>
                    <xdr:rowOff>0</xdr:rowOff>
                  </from>
                  <to>
                    <xdr:col>2</xdr:col>
                    <xdr:colOff>381000</xdr:colOff>
                    <xdr:row>536</xdr:row>
                    <xdr:rowOff>219075</xdr:rowOff>
                  </to>
                </anchor>
              </controlPr>
            </control>
          </mc:Choice>
        </mc:AlternateContent>
        <mc:AlternateContent xmlns:mc="http://schemas.openxmlformats.org/markup-compatibility/2006">
          <mc:Choice Requires="x14">
            <control shapeId="2554" r:id="rId177" name="Check Box 506">
              <controlPr defaultSize="0" autoFill="0" autoLine="0" autoPict="0">
                <anchor moveWithCells="1">
                  <from>
                    <xdr:col>2</xdr:col>
                    <xdr:colOff>95250</xdr:colOff>
                    <xdr:row>537</xdr:row>
                    <xdr:rowOff>0</xdr:rowOff>
                  </from>
                  <to>
                    <xdr:col>2</xdr:col>
                    <xdr:colOff>381000</xdr:colOff>
                    <xdr:row>537</xdr:row>
                    <xdr:rowOff>219075</xdr:rowOff>
                  </to>
                </anchor>
              </controlPr>
            </control>
          </mc:Choice>
        </mc:AlternateContent>
        <mc:AlternateContent xmlns:mc="http://schemas.openxmlformats.org/markup-compatibility/2006">
          <mc:Choice Requires="x14">
            <control shapeId="2555" r:id="rId178" name="Check Box 507">
              <controlPr defaultSize="0" autoFill="0" autoLine="0" autoPict="0">
                <anchor moveWithCells="1">
                  <from>
                    <xdr:col>2</xdr:col>
                    <xdr:colOff>95250</xdr:colOff>
                    <xdr:row>538</xdr:row>
                    <xdr:rowOff>0</xdr:rowOff>
                  </from>
                  <to>
                    <xdr:col>2</xdr:col>
                    <xdr:colOff>381000</xdr:colOff>
                    <xdr:row>538</xdr:row>
                    <xdr:rowOff>219075</xdr:rowOff>
                  </to>
                </anchor>
              </controlPr>
            </control>
          </mc:Choice>
        </mc:AlternateContent>
        <mc:AlternateContent xmlns:mc="http://schemas.openxmlformats.org/markup-compatibility/2006">
          <mc:Choice Requires="x14">
            <control shapeId="2620" r:id="rId179" name="Option Button 572">
              <controlPr defaultSize="0" autoFill="0" autoLine="0" autoPict="0">
                <anchor moveWithCells="1">
                  <from>
                    <xdr:col>7</xdr:col>
                    <xdr:colOff>247650</xdr:colOff>
                    <xdr:row>310</xdr:row>
                    <xdr:rowOff>47625</xdr:rowOff>
                  </from>
                  <to>
                    <xdr:col>7</xdr:col>
                    <xdr:colOff>504825</xdr:colOff>
                    <xdr:row>310</xdr:row>
                    <xdr:rowOff>276225</xdr:rowOff>
                  </to>
                </anchor>
              </controlPr>
            </control>
          </mc:Choice>
        </mc:AlternateContent>
        <mc:AlternateContent xmlns:mc="http://schemas.openxmlformats.org/markup-compatibility/2006">
          <mc:Choice Requires="x14">
            <control shapeId="2621" r:id="rId180" name="Option Button 573">
              <controlPr defaultSize="0" autoFill="0" autoLine="0" autoPict="0">
                <anchor moveWithCells="1">
                  <from>
                    <xdr:col>8</xdr:col>
                    <xdr:colOff>257175</xdr:colOff>
                    <xdr:row>310</xdr:row>
                    <xdr:rowOff>47625</xdr:rowOff>
                  </from>
                  <to>
                    <xdr:col>8</xdr:col>
                    <xdr:colOff>514350</xdr:colOff>
                    <xdr:row>310</xdr:row>
                    <xdr:rowOff>276225</xdr:rowOff>
                  </to>
                </anchor>
              </controlPr>
            </control>
          </mc:Choice>
        </mc:AlternateContent>
        <mc:AlternateContent xmlns:mc="http://schemas.openxmlformats.org/markup-compatibility/2006">
          <mc:Choice Requires="x14">
            <control shapeId="2622" r:id="rId181" name="Option Button 574">
              <controlPr defaultSize="0" autoFill="0" autoLine="0" autoPict="0">
                <anchor moveWithCells="1">
                  <from>
                    <xdr:col>9</xdr:col>
                    <xdr:colOff>247650</xdr:colOff>
                    <xdr:row>310</xdr:row>
                    <xdr:rowOff>47625</xdr:rowOff>
                  </from>
                  <to>
                    <xdr:col>9</xdr:col>
                    <xdr:colOff>504825</xdr:colOff>
                    <xdr:row>310</xdr:row>
                    <xdr:rowOff>276225</xdr:rowOff>
                  </to>
                </anchor>
              </controlPr>
            </control>
          </mc:Choice>
        </mc:AlternateContent>
        <mc:AlternateContent xmlns:mc="http://schemas.openxmlformats.org/markup-compatibility/2006">
          <mc:Choice Requires="x14">
            <control shapeId="2623" r:id="rId182" name="Option Button 575">
              <controlPr defaultSize="0" autoFill="0" autoLine="0" autoPict="0">
                <anchor moveWithCells="1">
                  <from>
                    <xdr:col>10</xdr:col>
                    <xdr:colOff>228600</xdr:colOff>
                    <xdr:row>310</xdr:row>
                    <xdr:rowOff>47625</xdr:rowOff>
                  </from>
                  <to>
                    <xdr:col>10</xdr:col>
                    <xdr:colOff>485775</xdr:colOff>
                    <xdr:row>310</xdr:row>
                    <xdr:rowOff>276225</xdr:rowOff>
                  </to>
                </anchor>
              </controlPr>
            </control>
          </mc:Choice>
        </mc:AlternateContent>
        <mc:AlternateContent xmlns:mc="http://schemas.openxmlformats.org/markup-compatibility/2006">
          <mc:Choice Requires="x14">
            <control shapeId="2628" r:id="rId183" name="Option Button 580">
              <controlPr defaultSize="0" autoFill="0" autoLine="0" autoPict="0">
                <anchor moveWithCells="1">
                  <from>
                    <xdr:col>7</xdr:col>
                    <xdr:colOff>247650</xdr:colOff>
                    <xdr:row>311</xdr:row>
                    <xdr:rowOff>57150</xdr:rowOff>
                  </from>
                  <to>
                    <xdr:col>7</xdr:col>
                    <xdr:colOff>504825</xdr:colOff>
                    <xdr:row>311</xdr:row>
                    <xdr:rowOff>285750</xdr:rowOff>
                  </to>
                </anchor>
              </controlPr>
            </control>
          </mc:Choice>
        </mc:AlternateContent>
        <mc:AlternateContent xmlns:mc="http://schemas.openxmlformats.org/markup-compatibility/2006">
          <mc:Choice Requires="x14">
            <control shapeId="2629" r:id="rId184" name="Option Button 581">
              <controlPr defaultSize="0" autoFill="0" autoLine="0" autoPict="0">
                <anchor moveWithCells="1">
                  <from>
                    <xdr:col>8</xdr:col>
                    <xdr:colOff>257175</xdr:colOff>
                    <xdr:row>311</xdr:row>
                    <xdr:rowOff>57150</xdr:rowOff>
                  </from>
                  <to>
                    <xdr:col>8</xdr:col>
                    <xdr:colOff>514350</xdr:colOff>
                    <xdr:row>311</xdr:row>
                    <xdr:rowOff>285750</xdr:rowOff>
                  </to>
                </anchor>
              </controlPr>
            </control>
          </mc:Choice>
        </mc:AlternateContent>
        <mc:AlternateContent xmlns:mc="http://schemas.openxmlformats.org/markup-compatibility/2006">
          <mc:Choice Requires="x14">
            <control shapeId="2630" r:id="rId185" name="Option Button 582">
              <controlPr defaultSize="0" autoFill="0" autoLine="0" autoPict="0">
                <anchor moveWithCells="1">
                  <from>
                    <xdr:col>9</xdr:col>
                    <xdr:colOff>247650</xdr:colOff>
                    <xdr:row>311</xdr:row>
                    <xdr:rowOff>57150</xdr:rowOff>
                  </from>
                  <to>
                    <xdr:col>9</xdr:col>
                    <xdr:colOff>504825</xdr:colOff>
                    <xdr:row>311</xdr:row>
                    <xdr:rowOff>285750</xdr:rowOff>
                  </to>
                </anchor>
              </controlPr>
            </control>
          </mc:Choice>
        </mc:AlternateContent>
        <mc:AlternateContent xmlns:mc="http://schemas.openxmlformats.org/markup-compatibility/2006">
          <mc:Choice Requires="x14">
            <control shapeId="2631" r:id="rId186" name="Option Button 583">
              <controlPr defaultSize="0" autoFill="0" autoLine="0" autoPict="0">
                <anchor moveWithCells="1">
                  <from>
                    <xdr:col>10</xdr:col>
                    <xdr:colOff>228600</xdr:colOff>
                    <xdr:row>311</xdr:row>
                    <xdr:rowOff>57150</xdr:rowOff>
                  </from>
                  <to>
                    <xdr:col>10</xdr:col>
                    <xdr:colOff>485775</xdr:colOff>
                    <xdr:row>311</xdr:row>
                    <xdr:rowOff>285750</xdr:rowOff>
                  </to>
                </anchor>
              </controlPr>
            </control>
          </mc:Choice>
        </mc:AlternateContent>
        <mc:AlternateContent xmlns:mc="http://schemas.openxmlformats.org/markup-compatibility/2006">
          <mc:Choice Requires="x14">
            <control shapeId="2636" r:id="rId187" name="Option Button 588">
              <controlPr defaultSize="0" autoFill="0" autoLine="0" autoPict="0">
                <anchor moveWithCells="1">
                  <from>
                    <xdr:col>7</xdr:col>
                    <xdr:colOff>247650</xdr:colOff>
                    <xdr:row>312</xdr:row>
                    <xdr:rowOff>57150</xdr:rowOff>
                  </from>
                  <to>
                    <xdr:col>7</xdr:col>
                    <xdr:colOff>504825</xdr:colOff>
                    <xdr:row>312</xdr:row>
                    <xdr:rowOff>304800</xdr:rowOff>
                  </to>
                </anchor>
              </controlPr>
            </control>
          </mc:Choice>
        </mc:AlternateContent>
        <mc:AlternateContent xmlns:mc="http://schemas.openxmlformats.org/markup-compatibility/2006">
          <mc:Choice Requires="x14">
            <control shapeId="2637" r:id="rId188" name="Option Button 589">
              <controlPr defaultSize="0" autoFill="0" autoLine="0" autoPict="0">
                <anchor moveWithCells="1">
                  <from>
                    <xdr:col>8</xdr:col>
                    <xdr:colOff>257175</xdr:colOff>
                    <xdr:row>312</xdr:row>
                    <xdr:rowOff>57150</xdr:rowOff>
                  </from>
                  <to>
                    <xdr:col>8</xdr:col>
                    <xdr:colOff>514350</xdr:colOff>
                    <xdr:row>312</xdr:row>
                    <xdr:rowOff>304800</xdr:rowOff>
                  </to>
                </anchor>
              </controlPr>
            </control>
          </mc:Choice>
        </mc:AlternateContent>
        <mc:AlternateContent xmlns:mc="http://schemas.openxmlformats.org/markup-compatibility/2006">
          <mc:Choice Requires="x14">
            <control shapeId="2638" r:id="rId189" name="Option Button 590">
              <controlPr defaultSize="0" autoFill="0" autoLine="0" autoPict="0">
                <anchor moveWithCells="1">
                  <from>
                    <xdr:col>9</xdr:col>
                    <xdr:colOff>247650</xdr:colOff>
                    <xdr:row>312</xdr:row>
                    <xdr:rowOff>57150</xdr:rowOff>
                  </from>
                  <to>
                    <xdr:col>9</xdr:col>
                    <xdr:colOff>504825</xdr:colOff>
                    <xdr:row>312</xdr:row>
                    <xdr:rowOff>304800</xdr:rowOff>
                  </to>
                </anchor>
              </controlPr>
            </control>
          </mc:Choice>
        </mc:AlternateContent>
        <mc:AlternateContent xmlns:mc="http://schemas.openxmlformats.org/markup-compatibility/2006">
          <mc:Choice Requires="x14">
            <control shapeId="2639" r:id="rId190" name="Option Button 591">
              <controlPr defaultSize="0" autoFill="0" autoLine="0" autoPict="0">
                <anchor moveWithCells="1">
                  <from>
                    <xdr:col>10</xdr:col>
                    <xdr:colOff>228600</xdr:colOff>
                    <xdr:row>312</xdr:row>
                    <xdr:rowOff>57150</xdr:rowOff>
                  </from>
                  <to>
                    <xdr:col>10</xdr:col>
                    <xdr:colOff>485775</xdr:colOff>
                    <xdr:row>312</xdr:row>
                    <xdr:rowOff>304800</xdr:rowOff>
                  </to>
                </anchor>
              </controlPr>
            </control>
          </mc:Choice>
        </mc:AlternateContent>
        <mc:AlternateContent xmlns:mc="http://schemas.openxmlformats.org/markup-compatibility/2006">
          <mc:Choice Requires="x14">
            <control shapeId="2644" r:id="rId191" name="Option Button 596">
              <controlPr defaultSize="0" autoFill="0" autoLine="0" autoPict="0">
                <anchor moveWithCells="1">
                  <from>
                    <xdr:col>7</xdr:col>
                    <xdr:colOff>247650</xdr:colOff>
                    <xdr:row>313</xdr:row>
                    <xdr:rowOff>57150</xdr:rowOff>
                  </from>
                  <to>
                    <xdr:col>7</xdr:col>
                    <xdr:colOff>504825</xdr:colOff>
                    <xdr:row>313</xdr:row>
                    <xdr:rowOff>304800</xdr:rowOff>
                  </to>
                </anchor>
              </controlPr>
            </control>
          </mc:Choice>
        </mc:AlternateContent>
        <mc:AlternateContent xmlns:mc="http://schemas.openxmlformats.org/markup-compatibility/2006">
          <mc:Choice Requires="x14">
            <control shapeId="2645" r:id="rId192" name="Option Button 597">
              <controlPr defaultSize="0" autoFill="0" autoLine="0" autoPict="0">
                <anchor moveWithCells="1">
                  <from>
                    <xdr:col>8</xdr:col>
                    <xdr:colOff>257175</xdr:colOff>
                    <xdr:row>313</xdr:row>
                    <xdr:rowOff>57150</xdr:rowOff>
                  </from>
                  <to>
                    <xdr:col>8</xdr:col>
                    <xdr:colOff>514350</xdr:colOff>
                    <xdr:row>313</xdr:row>
                    <xdr:rowOff>304800</xdr:rowOff>
                  </to>
                </anchor>
              </controlPr>
            </control>
          </mc:Choice>
        </mc:AlternateContent>
        <mc:AlternateContent xmlns:mc="http://schemas.openxmlformats.org/markup-compatibility/2006">
          <mc:Choice Requires="x14">
            <control shapeId="2646" r:id="rId193" name="Option Button 598">
              <controlPr defaultSize="0" autoFill="0" autoLine="0" autoPict="0">
                <anchor moveWithCells="1">
                  <from>
                    <xdr:col>9</xdr:col>
                    <xdr:colOff>247650</xdr:colOff>
                    <xdr:row>313</xdr:row>
                    <xdr:rowOff>57150</xdr:rowOff>
                  </from>
                  <to>
                    <xdr:col>9</xdr:col>
                    <xdr:colOff>504825</xdr:colOff>
                    <xdr:row>313</xdr:row>
                    <xdr:rowOff>304800</xdr:rowOff>
                  </to>
                </anchor>
              </controlPr>
            </control>
          </mc:Choice>
        </mc:AlternateContent>
        <mc:AlternateContent xmlns:mc="http://schemas.openxmlformats.org/markup-compatibility/2006">
          <mc:Choice Requires="x14">
            <control shapeId="2647" r:id="rId194" name="Option Button 599">
              <controlPr defaultSize="0" autoFill="0" autoLine="0" autoPict="0">
                <anchor moveWithCells="1">
                  <from>
                    <xdr:col>10</xdr:col>
                    <xdr:colOff>228600</xdr:colOff>
                    <xdr:row>313</xdr:row>
                    <xdr:rowOff>57150</xdr:rowOff>
                  </from>
                  <to>
                    <xdr:col>10</xdr:col>
                    <xdr:colOff>485775</xdr:colOff>
                    <xdr:row>313</xdr:row>
                    <xdr:rowOff>304800</xdr:rowOff>
                  </to>
                </anchor>
              </controlPr>
            </control>
          </mc:Choice>
        </mc:AlternateContent>
        <mc:AlternateContent xmlns:mc="http://schemas.openxmlformats.org/markup-compatibility/2006">
          <mc:Choice Requires="x14">
            <control shapeId="2660" r:id="rId195" name="Option Button 612">
              <controlPr defaultSize="0" autoFill="0" autoLine="0" autoPict="0">
                <anchor moveWithCells="1">
                  <from>
                    <xdr:col>7</xdr:col>
                    <xdr:colOff>247650</xdr:colOff>
                    <xdr:row>315</xdr:row>
                    <xdr:rowOff>47625</xdr:rowOff>
                  </from>
                  <to>
                    <xdr:col>7</xdr:col>
                    <xdr:colOff>504825</xdr:colOff>
                    <xdr:row>315</xdr:row>
                    <xdr:rowOff>400050</xdr:rowOff>
                  </to>
                </anchor>
              </controlPr>
            </control>
          </mc:Choice>
        </mc:AlternateContent>
        <mc:AlternateContent xmlns:mc="http://schemas.openxmlformats.org/markup-compatibility/2006">
          <mc:Choice Requires="x14">
            <control shapeId="2661" r:id="rId196" name="Option Button 613">
              <controlPr defaultSize="0" autoFill="0" autoLine="0" autoPict="0">
                <anchor moveWithCells="1">
                  <from>
                    <xdr:col>8</xdr:col>
                    <xdr:colOff>257175</xdr:colOff>
                    <xdr:row>315</xdr:row>
                    <xdr:rowOff>47625</xdr:rowOff>
                  </from>
                  <to>
                    <xdr:col>8</xdr:col>
                    <xdr:colOff>514350</xdr:colOff>
                    <xdr:row>315</xdr:row>
                    <xdr:rowOff>400050</xdr:rowOff>
                  </to>
                </anchor>
              </controlPr>
            </control>
          </mc:Choice>
        </mc:AlternateContent>
        <mc:AlternateContent xmlns:mc="http://schemas.openxmlformats.org/markup-compatibility/2006">
          <mc:Choice Requires="x14">
            <control shapeId="2662" r:id="rId197" name="Option Button 614">
              <controlPr defaultSize="0" autoFill="0" autoLine="0" autoPict="0">
                <anchor moveWithCells="1">
                  <from>
                    <xdr:col>9</xdr:col>
                    <xdr:colOff>247650</xdr:colOff>
                    <xdr:row>315</xdr:row>
                    <xdr:rowOff>47625</xdr:rowOff>
                  </from>
                  <to>
                    <xdr:col>9</xdr:col>
                    <xdr:colOff>504825</xdr:colOff>
                    <xdr:row>315</xdr:row>
                    <xdr:rowOff>400050</xdr:rowOff>
                  </to>
                </anchor>
              </controlPr>
            </control>
          </mc:Choice>
        </mc:AlternateContent>
        <mc:AlternateContent xmlns:mc="http://schemas.openxmlformats.org/markup-compatibility/2006">
          <mc:Choice Requires="x14">
            <control shapeId="2663" r:id="rId198" name="Option Button 615">
              <controlPr defaultSize="0" autoFill="0" autoLine="0" autoPict="0">
                <anchor moveWithCells="1">
                  <from>
                    <xdr:col>10</xdr:col>
                    <xdr:colOff>228600</xdr:colOff>
                    <xdr:row>315</xdr:row>
                    <xdr:rowOff>47625</xdr:rowOff>
                  </from>
                  <to>
                    <xdr:col>10</xdr:col>
                    <xdr:colOff>485775</xdr:colOff>
                    <xdr:row>315</xdr:row>
                    <xdr:rowOff>400050</xdr:rowOff>
                  </to>
                </anchor>
              </controlPr>
            </control>
          </mc:Choice>
        </mc:AlternateContent>
        <mc:AlternateContent xmlns:mc="http://schemas.openxmlformats.org/markup-compatibility/2006">
          <mc:Choice Requires="x14">
            <control shapeId="2670" r:id="rId199" name="Group Box 622">
              <controlPr defaultSize="0" autoFill="0" autoPict="0">
                <anchor moveWithCells="1">
                  <from>
                    <xdr:col>5</xdr:col>
                    <xdr:colOff>628650</xdr:colOff>
                    <xdr:row>309</xdr:row>
                    <xdr:rowOff>590550</xdr:rowOff>
                  </from>
                  <to>
                    <xdr:col>15</xdr:col>
                    <xdr:colOff>76200</xdr:colOff>
                    <xdr:row>311</xdr:row>
                    <xdr:rowOff>0</xdr:rowOff>
                  </to>
                </anchor>
              </controlPr>
            </control>
          </mc:Choice>
        </mc:AlternateContent>
        <mc:AlternateContent xmlns:mc="http://schemas.openxmlformats.org/markup-compatibility/2006">
          <mc:Choice Requires="x14">
            <control shapeId="2671" r:id="rId200" name="Group Box 623">
              <controlPr defaultSize="0" autoFill="0" autoPict="0">
                <anchor moveWithCells="1">
                  <from>
                    <xdr:col>5</xdr:col>
                    <xdr:colOff>552450</xdr:colOff>
                    <xdr:row>311</xdr:row>
                    <xdr:rowOff>28575</xdr:rowOff>
                  </from>
                  <to>
                    <xdr:col>16</xdr:col>
                    <xdr:colOff>104775</xdr:colOff>
                    <xdr:row>312</xdr:row>
                    <xdr:rowOff>47625</xdr:rowOff>
                  </to>
                </anchor>
              </controlPr>
            </control>
          </mc:Choice>
        </mc:AlternateContent>
        <mc:AlternateContent xmlns:mc="http://schemas.openxmlformats.org/markup-compatibility/2006">
          <mc:Choice Requires="x14">
            <control shapeId="2672" r:id="rId201" name="Group Box 624">
              <controlPr defaultSize="0" autoFill="0" autoPict="0">
                <anchor moveWithCells="1">
                  <from>
                    <xdr:col>5</xdr:col>
                    <xdr:colOff>638175</xdr:colOff>
                    <xdr:row>312</xdr:row>
                    <xdr:rowOff>28575</xdr:rowOff>
                  </from>
                  <to>
                    <xdr:col>15</xdr:col>
                    <xdr:colOff>57150</xdr:colOff>
                    <xdr:row>313</xdr:row>
                    <xdr:rowOff>0</xdr:rowOff>
                  </to>
                </anchor>
              </controlPr>
            </control>
          </mc:Choice>
        </mc:AlternateContent>
        <mc:AlternateContent xmlns:mc="http://schemas.openxmlformats.org/markup-compatibility/2006">
          <mc:Choice Requires="x14">
            <control shapeId="2673" r:id="rId202" name="Group Box 625">
              <controlPr defaultSize="0" autoFill="0" autoPict="0">
                <anchor moveWithCells="1">
                  <from>
                    <xdr:col>5</xdr:col>
                    <xdr:colOff>723900</xdr:colOff>
                    <xdr:row>312</xdr:row>
                    <xdr:rowOff>295275</xdr:rowOff>
                  </from>
                  <to>
                    <xdr:col>15</xdr:col>
                    <xdr:colOff>9525</xdr:colOff>
                    <xdr:row>314</xdr:row>
                    <xdr:rowOff>9525</xdr:rowOff>
                  </to>
                </anchor>
              </controlPr>
            </control>
          </mc:Choice>
        </mc:AlternateContent>
        <mc:AlternateContent xmlns:mc="http://schemas.openxmlformats.org/markup-compatibility/2006">
          <mc:Choice Requires="x14">
            <control shapeId="2675" r:id="rId203" name="Group Box 627">
              <controlPr defaultSize="0" autoFill="0" autoPict="0">
                <anchor moveWithCells="1">
                  <from>
                    <xdr:col>5</xdr:col>
                    <xdr:colOff>390525</xdr:colOff>
                    <xdr:row>314</xdr:row>
                    <xdr:rowOff>276225</xdr:rowOff>
                  </from>
                  <to>
                    <xdr:col>14</xdr:col>
                    <xdr:colOff>200025</xdr:colOff>
                    <xdr:row>316</xdr:row>
                    <xdr:rowOff>0</xdr:rowOff>
                  </to>
                </anchor>
              </controlPr>
            </control>
          </mc:Choice>
        </mc:AlternateContent>
        <mc:AlternateContent xmlns:mc="http://schemas.openxmlformats.org/markup-compatibility/2006">
          <mc:Choice Requires="x14">
            <control shapeId="2678" r:id="rId204" name="Option Button 630">
              <controlPr defaultSize="0" autoFill="0" autoLine="0" autoPict="0">
                <anchor moveWithCells="1">
                  <from>
                    <xdr:col>7</xdr:col>
                    <xdr:colOff>247650</xdr:colOff>
                    <xdr:row>314</xdr:row>
                    <xdr:rowOff>38100</xdr:rowOff>
                  </from>
                  <to>
                    <xdr:col>7</xdr:col>
                    <xdr:colOff>504825</xdr:colOff>
                    <xdr:row>314</xdr:row>
                    <xdr:rowOff>285750</xdr:rowOff>
                  </to>
                </anchor>
              </controlPr>
            </control>
          </mc:Choice>
        </mc:AlternateContent>
        <mc:AlternateContent xmlns:mc="http://schemas.openxmlformats.org/markup-compatibility/2006">
          <mc:Choice Requires="x14">
            <control shapeId="2679" r:id="rId205" name="Option Button 631">
              <controlPr defaultSize="0" autoFill="0" autoLine="0" autoPict="0">
                <anchor moveWithCells="1">
                  <from>
                    <xdr:col>8</xdr:col>
                    <xdr:colOff>247650</xdr:colOff>
                    <xdr:row>314</xdr:row>
                    <xdr:rowOff>38100</xdr:rowOff>
                  </from>
                  <to>
                    <xdr:col>8</xdr:col>
                    <xdr:colOff>504825</xdr:colOff>
                    <xdr:row>314</xdr:row>
                    <xdr:rowOff>285750</xdr:rowOff>
                  </to>
                </anchor>
              </controlPr>
            </control>
          </mc:Choice>
        </mc:AlternateContent>
        <mc:AlternateContent xmlns:mc="http://schemas.openxmlformats.org/markup-compatibility/2006">
          <mc:Choice Requires="x14">
            <control shapeId="2680" r:id="rId206" name="Option Button 632">
              <controlPr defaultSize="0" autoFill="0" autoLine="0" autoPict="0">
                <anchor moveWithCells="1">
                  <from>
                    <xdr:col>9</xdr:col>
                    <xdr:colOff>247650</xdr:colOff>
                    <xdr:row>314</xdr:row>
                    <xdr:rowOff>38100</xdr:rowOff>
                  </from>
                  <to>
                    <xdr:col>9</xdr:col>
                    <xdr:colOff>504825</xdr:colOff>
                    <xdr:row>314</xdr:row>
                    <xdr:rowOff>285750</xdr:rowOff>
                  </to>
                </anchor>
              </controlPr>
            </control>
          </mc:Choice>
        </mc:AlternateContent>
        <mc:AlternateContent xmlns:mc="http://schemas.openxmlformats.org/markup-compatibility/2006">
          <mc:Choice Requires="x14">
            <control shapeId="2681" r:id="rId207" name="Option Button 633">
              <controlPr defaultSize="0" autoFill="0" autoLine="0" autoPict="0">
                <anchor moveWithCells="1">
                  <from>
                    <xdr:col>10</xdr:col>
                    <xdr:colOff>238125</xdr:colOff>
                    <xdr:row>314</xdr:row>
                    <xdr:rowOff>38100</xdr:rowOff>
                  </from>
                  <to>
                    <xdr:col>10</xdr:col>
                    <xdr:colOff>495300</xdr:colOff>
                    <xdr:row>314</xdr:row>
                    <xdr:rowOff>285750</xdr:rowOff>
                  </to>
                </anchor>
              </controlPr>
            </control>
          </mc:Choice>
        </mc:AlternateContent>
        <mc:AlternateContent xmlns:mc="http://schemas.openxmlformats.org/markup-compatibility/2006">
          <mc:Choice Requires="x14">
            <control shapeId="2686" r:id="rId208" name="Group Box 638">
              <controlPr defaultSize="0" autoFill="0" autoPict="0">
                <anchor moveWithCells="1">
                  <from>
                    <xdr:col>5</xdr:col>
                    <xdr:colOff>600075</xdr:colOff>
                    <xdr:row>313</xdr:row>
                    <xdr:rowOff>295275</xdr:rowOff>
                  </from>
                  <to>
                    <xdr:col>15</xdr:col>
                    <xdr:colOff>66675</xdr:colOff>
                    <xdr:row>314</xdr:row>
                    <xdr:rowOff>295275</xdr:rowOff>
                  </to>
                </anchor>
              </controlPr>
            </control>
          </mc:Choice>
        </mc:AlternateContent>
        <mc:AlternateContent xmlns:mc="http://schemas.openxmlformats.org/markup-compatibility/2006">
          <mc:Choice Requires="x14">
            <control shapeId="2688" r:id="rId209" name="Group Box 640">
              <controlPr defaultSize="0" autoFill="0" autoPict="0">
                <anchor moveWithCells="1">
                  <from>
                    <xdr:col>2</xdr:col>
                    <xdr:colOff>38100</xdr:colOff>
                    <xdr:row>142</xdr:row>
                    <xdr:rowOff>0</xdr:rowOff>
                  </from>
                  <to>
                    <xdr:col>2</xdr:col>
                    <xdr:colOff>457200</xdr:colOff>
                    <xdr:row>150</xdr:row>
                    <xdr:rowOff>57150</xdr:rowOff>
                  </to>
                </anchor>
              </controlPr>
            </control>
          </mc:Choice>
        </mc:AlternateContent>
        <mc:AlternateContent xmlns:mc="http://schemas.openxmlformats.org/markup-compatibility/2006">
          <mc:Choice Requires="x14">
            <control shapeId="2689" r:id="rId210" name="Group Box 641">
              <controlPr defaultSize="0" autoFill="0" autoPict="0">
                <anchor moveWithCells="1">
                  <from>
                    <xdr:col>2</xdr:col>
                    <xdr:colOff>38100</xdr:colOff>
                    <xdr:row>411</xdr:row>
                    <xdr:rowOff>0</xdr:rowOff>
                  </from>
                  <to>
                    <xdr:col>2</xdr:col>
                    <xdr:colOff>400050</xdr:colOff>
                    <xdr:row>415</xdr:row>
                    <xdr:rowOff>66675</xdr:rowOff>
                  </to>
                </anchor>
              </controlPr>
            </control>
          </mc:Choice>
        </mc:AlternateContent>
        <mc:AlternateContent xmlns:mc="http://schemas.openxmlformats.org/markup-compatibility/2006">
          <mc:Choice Requires="x14">
            <control shapeId="2696" r:id="rId211" name="Option Button 648">
              <controlPr defaultSize="0" autoFill="0" autoLine="0" autoPict="0">
                <anchor moveWithCells="1">
                  <from>
                    <xdr:col>2</xdr:col>
                    <xdr:colOff>114300</xdr:colOff>
                    <xdr:row>289</xdr:row>
                    <xdr:rowOff>76200</xdr:rowOff>
                  </from>
                  <to>
                    <xdr:col>2</xdr:col>
                    <xdr:colOff>371475</xdr:colOff>
                    <xdr:row>291</xdr:row>
                    <xdr:rowOff>9525</xdr:rowOff>
                  </to>
                </anchor>
              </controlPr>
            </control>
          </mc:Choice>
        </mc:AlternateContent>
        <mc:AlternateContent xmlns:mc="http://schemas.openxmlformats.org/markup-compatibility/2006">
          <mc:Choice Requires="x14">
            <control shapeId="2697" r:id="rId212" name="Option Button 649">
              <controlPr defaultSize="0" autoFill="0" autoLine="0" autoPict="0">
                <anchor moveWithCells="1">
                  <from>
                    <xdr:col>2</xdr:col>
                    <xdr:colOff>114300</xdr:colOff>
                    <xdr:row>290</xdr:row>
                    <xdr:rowOff>228600</xdr:rowOff>
                  </from>
                  <to>
                    <xdr:col>2</xdr:col>
                    <xdr:colOff>381000</xdr:colOff>
                    <xdr:row>291</xdr:row>
                    <xdr:rowOff>219075</xdr:rowOff>
                  </to>
                </anchor>
              </controlPr>
            </control>
          </mc:Choice>
        </mc:AlternateContent>
        <mc:AlternateContent xmlns:mc="http://schemas.openxmlformats.org/markup-compatibility/2006">
          <mc:Choice Requires="x14">
            <control shapeId="2701" r:id="rId213" name="Group Box 653">
              <controlPr defaultSize="0" autoFill="0" autoPict="0">
                <anchor moveWithCells="1">
                  <from>
                    <xdr:col>2</xdr:col>
                    <xdr:colOff>28575</xdr:colOff>
                    <xdr:row>289</xdr:row>
                    <xdr:rowOff>19050</xdr:rowOff>
                  </from>
                  <to>
                    <xdr:col>2</xdr:col>
                    <xdr:colOff>447675</xdr:colOff>
                    <xdr:row>292</xdr:row>
                    <xdr:rowOff>28575</xdr:rowOff>
                  </to>
                </anchor>
              </controlPr>
            </control>
          </mc:Choice>
        </mc:AlternateContent>
        <mc:AlternateContent xmlns:mc="http://schemas.openxmlformats.org/markup-compatibility/2006">
          <mc:Choice Requires="x14">
            <control shapeId="2703" r:id="rId214" name="Group Box 655">
              <controlPr defaultSize="0" autoFill="0" autoPict="0">
                <anchor moveWithCells="1">
                  <from>
                    <xdr:col>4</xdr:col>
                    <xdr:colOff>1628775</xdr:colOff>
                    <xdr:row>464</xdr:row>
                    <xdr:rowOff>47625</xdr:rowOff>
                  </from>
                  <to>
                    <xdr:col>8</xdr:col>
                    <xdr:colOff>9525</xdr:colOff>
                    <xdr:row>465</xdr:row>
                    <xdr:rowOff>66675</xdr:rowOff>
                  </to>
                </anchor>
              </controlPr>
            </control>
          </mc:Choice>
        </mc:AlternateContent>
        <mc:AlternateContent xmlns:mc="http://schemas.openxmlformats.org/markup-compatibility/2006">
          <mc:Choice Requires="x14">
            <control shapeId="2704" r:id="rId215" name="Group Box 656">
              <controlPr defaultSize="0" autoFill="0" autoPict="0">
                <anchor moveWithCells="1">
                  <from>
                    <xdr:col>4</xdr:col>
                    <xdr:colOff>1657350</xdr:colOff>
                    <xdr:row>464</xdr:row>
                    <xdr:rowOff>381000</xdr:rowOff>
                  </from>
                  <to>
                    <xdr:col>8</xdr:col>
                    <xdr:colOff>66675</xdr:colOff>
                    <xdr:row>465</xdr:row>
                    <xdr:rowOff>371475</xdr:rowOff>
                  </to>
                </anchor>
              </controlPr>
            </control>
          </mc:Choice>
        </mc:AlternateContent>
        <mc:AlternateContent xmlns:mc="http://schemas.openxmlformats.org/markup-compatibility/2006">
          <mc:Choice Requires="x14">
            <control shapeId="2705" r:id="rId216" name="Group Box 657">
              <controlPr defaultSize="0" autoFill="0" autoPict="0">
                <anchor moveWithCells="1">
                  <from>
                    <xdr:col>4</xdr:col>
                    <xdr:colOff>1609725</xdr:colOff>
                    <xdr:row>465</xdr:row>
                    <xdr:rowOff>371475</xdr:rowOff>
                  </from>
                  <to>
                    <xdr:col>8</xdr:col>
                    <xdr:colOff>47625</xdr:colOff>
                    <xdr:row>467</xdr:row>
                    <xdr:rowOff>9525</xdr:rowOff>
                  </to>
                </anchor>
              </controlPr>
            </control>
          </mc:Choice>
        </mc:AlternateContent>
        <mc:AlternateContent xmlns:mc="http://schemas.openxmlformats.org/markup-compatibility/2006">
          <mc:Choice Requires="x14">
            <control shapeId="2706" r:id="rId217" name="Option Button 658">
              <controlPr defaultSize="0" autoFill="0" autoLine="0" autoPict="0">
                <anchor moveWithCells="1">
                  <from>
                    <xdr:col>5</xdr:col>
                    <xdr:colOff>247650</xdr:colOff>
                    <xdr:row>466</xdr:row>
                    <xdr:rowOff>76200</xdr:rowOff>
                  </from>
                  <to>
                    <xdr:col>5</xdr:col>
                    <xdr:colOff>504825</xdr:colOff>
                    <xdr:row>466</xdr:row>
                    <xdr:rowOff>323850</xdr:rowOff>
                  </to>
                </anchor>
              </controlPr>
            </control>
          </mc:Choice>
        </mc:AlternateContent>
        <mc:AlternateContent xmlns:mc="http://schemas.openxmlformats.org/markup-compatibility/2006">
          <mc:Choice Requires="x14">
            <control shapeId="2707" r:id="rId218" name="Option Button 659">
              <controlPr defaultSize="0" autoFill="0" autoLine="0" autoPict="0">
                <anchor moveWithCells="1">
                  <from>
                    <xdr:col>6</xdr:col>
                    <xdr:colOff>257175</xdr:colOff>
                    <xdr:row>466</xdr:row>
                    <xdr:rowOff>76200</xdr:rowOff>
                  </from>
                  <to>
                    <xdr:col>6</xdr:col>
                    <xdr:colOff>514350</xdr:colOff>
                    <xdr:row>466</xdr:row>
                    <xdr:rowOff>323850</xdr:rowOff>
                  </to>
                </anchor>
              </controlPr>
            </control>
          </mc:Choice>
        </mc:AlternateContent>
        <mc:AlternateContent xmlns:mc="http://schemas.openxmlformats.org/markup-compatibility/2006">
          <mc:Choice Requires="x14">
            <control shapeId="2708" r:id="rId219" name="Option Button 660">
              <controlPr defaultSize="0" autoFill="0" autoLine="0" autoPict="0">
                <anchor moveWithCells="1">
                  <from>
                    <xdr:col>7</xdr:col>
                    <xdr:colOff>266700</xdr:colOff>
                    <xdr:row>466</xdr:row>
                    <xdr:rowOff>76200</xdr:rowOff>
                  </from>
                  <to>
                    <xdr:col>7</xdr:col>
                    <xdr:colOff>523875</xdr:colOff>
                    <xdr:row>466</xdr:row>
                    <xdr:rowOff>323850</xdr:rowOff>
                  </to>
                </anchor>
              </controlPr>
            </control>
          </mc:Choice>
        </mc:AlternateContent>
        <mc:AlternateContent xmlns:mc="http://schemas.openxmlformats.org/markup-compatibility/2006">
          <mc:Choice Requires="x14">
            <control shapeId="2721" r:id="rId220" name="Option Button 673">
              <controlPr defaultSize="0" autoFill="0" autoLine="0" autoPict="0">
                <anchor moveWithCells="1">
                  <from>
                    <xdr:col>5</xdr:col>
                    <xdr:colOff>247650</xdr:colOff>
                    <xdr:row>501</xdr:row>
                    <xdr:rowOff>57150</xdr:rowOff>
                  </from>
                  <to>
                    <xdr:col>5</xdr:col>
                    <xdr:colOff>504825</xdr:colOff>
                    <xdr:row>501</xdr:row>
                    <xdr:rowOff>304800</xdr:rowOff>
                  </to>
                </anchor>
              </controlPr>
            </control>
          </mc:Choice>
        </mc:AlternateContent>
        <mc:AlternateContent xmlns:mc="http://schemas.openxmlformats.org/markup-compatibility/2006">
          <mc:Choice Requires="x14">
            <control shapeId="2722" r:id="rId221" name="Option Button 674">
              <controlPr defaultSize="0" autoFill="0" autoLine="0" autoPict="0">
                <anchor moveWithCells="1">
                  <from>
                    <xdr:col>5</xdr:col>
                    <xdr:colOff>247650</xdr:colOff>
                    <xdr:row>500</xdr:row>
                    <xdr:rowOff>57150</xdr:rowOff>
                  </from>
                  <to>
                    <xdr:col>5</xdr:col>
                    <xdr:colOff>504825</xdr:colOff>
                    <xdr:row>500</xdr:row>
                    <xdr:rowOff>304800</xdr:rowOff>
                  </to>
                </anchor>
              </controlPr>
            </control>
          </mc:Choice>
        </mc:AlternateContent>
        <mc:AlternateContent xmlns:mc="http://schemas.openxmlformats.org/markup-compatibility/2006">
          <mc:Choice Requires="x14">
            <control shapeId="2723" r:id="rId222" name="Option Button 675">
              <controlPr defaultSize="0" autoFill="0" autoLine="0" autoPict="0">
                <anchor moveWithCells="1">
                  <from>
                    <xdr:col>6</xdr:col>
                    <xdr:colOff>257175</xdr:colOff>
                    <xdr:row>500</xdr:row>
                    <xdr:rowOff>57150</xdr:rowOff>
                  </from>
                  <to>
                    <xdr:col>6</xdr:col>
                    <xdr:colOff>514350</xdr:colOff>
                    <xdr:row>500</xdr:row>
                    <xdr:rowOff>304800</xdr:rowOff>
                  </to>
                </anchor>
              </controlPr>
            </control>
          </mc:Choice>
        </mc:AlternateContent>
        <mc:AlternateContent xmlns:mc="http://schemas.openxmlformats.org/markup-compatibility/2006">
          <mc:Choice Requires="x14">
            <control shapeId="2724" r:id="rId223" name="Option Button 676">
              <controlPr defaultSize="0" autoFill="0" autoLine="0" autoPict="0">
                <anchor moveWithCells="1">
                  <from>
                    <xdr:col>7</xdr:col>
                    <xdr:colOff>266700</xdr:colOff>
                    <xdr:row>500</xdr:row>
                    <xdr:rowOff>57150</xdr:rowOff>
                  </from>
                  <to>
                    <xdr:col>7</xdr:col>
                    <xdr:colOff>523875</xdr:colOff>
                    <xdr:row>500</xdr:row>
                    <xdr:rowOff>304800</xdr:rowOff>
                  </to>
                </anchor>
              </controlPr>
            </control>
          </mc:Choice>
        </mc:AlternateContent>
        <mc:AlternateContent xmlns:mc="http://schemas.openxmlformats.org/markup-compatibility/2006">
          <mc:Choice Requires="x14">
            <control shapeId="2725" r:id="rId224" name="Option Button 677">
              <controlPr defaultSize="0" autoFill="0" autoLine="0" autoPict="0">
                <anchor moveWithCells="1">
                  <from>
                    <xdr:col>6</xdr:col>
                    <xdr:colOff>257175</xdr:colOff>
                    <xdr:row>501</xdr:row>
                    <xdr:rowOff>57150</xdr:rowOff>
                  </from>
                  <to>
                    <xdr:col>6</xdr:col>
                    <xdr:colOff>514350</xdr:colOff>
                    <xdr:row>501</xdr:row>
                    <xdr:rowOff>304800</xdr:rowOff>
                  </to>
                </anchor>
              </controlPr>
            </control>
          </mc:Choice>
        </mc:AlternateContent>
        <mc:AlternateContent xmlns:mc="http://schemas.openxmlformats.org/markup-compatibility/2006">
          <mc:Choice Requires="x14">
            <control shapeId="2726" r:id="rId225" name="Option Button 678">
              <controlPr defaultSize="0" autoFill="0" autoLine="0" autoPict="0">
                <anchor moveWithCells="1">
                  <from>
                    <xdr:col>7</xdr:col>
                    <xdr:colOff>266700</xdr:colOff>
                    <xdr:row>501</xdr:row>
                    <xdr:rowOff>57150</xdr:rowOff>
                  </from>
                  <to>
                    <xdr:col>7</xdr:col>
                    <xdr:colOff>523875</xdr:colOff>
                    <xdr:row>501</xdr:row>
                    <xdr:rowOff>304800</xdr:rowOff>
                  </to>
                </anchor>
              </controlPr>
            </control>
          </mc:Choice>
        </mc:AlternateContent>
        <mc:AlternateContent xmlns:mc="http://schemas.openxmlformats.org/markup-compatibility/2006">
          <mc:Choice Requires="x14">
            <control shapeId="2730" r:id="rId226" name="Option Button 682">
              <controlPr defaultSize="0" autoFill="0" autoLine="0" autoPict="0">
                <anchor moveWithCells="1">
                  <from>
                    <xdr:col>5</xdr:col>
                    <xdr:colOff>247650</xdr:colOff>
                    <xdr:row>502</xdr:row>
                    <xdr:rowOff>57150</xdr:rowOff>
                  </from>
                  <to>
                    <xdr:col>5</xdr:col>
                    <xdr:colOff>504825</xdr:colOff>
                    <xdr:row>502</xdr:row>
                    <xdr:rowOff>304800</xdr:rowOff>
                  </to>
                </anchor>
              </controlPr>
            </control>
          </mc:Choice>
        </mc:AlternateContent>
        <mc:AlternateContent xmlns:mc="http://schemas.openxmlformats.org/markup-compatibility/2006">
          <mc:Choice Requires="x14">
            <control shapeId="2731" r:id="rId227" name="Option Button 683">
              <controlPr defaultSize="0" autoFill="0" autoLine="0" autoPict="0">
                <anchor moveWithCells="1">
                  <from>
                    <xdr:col>6</xdr:col>
                    <xdr:colOff>257175</xdr:colOff>
                    <xdr:row>502</xdr:row>
                    <xdr:rowOff>57150</xdr:rowOff>
                  </from>
                  <to>
                    <xdr:col>6</xdr:col>
                    <xdr:colOff>514350</xdr:colOff>
                    <xdr:row>502</xdr:row>
                    <xdr:rowOff>304800</xdr:rowOff>
                  </to>
                </anchor>
              </controlPr>
            </control>
          </mc:Choice>
        </mc:AlternateContent>
        <mc:AlternateContent xmlns:mc="http://schemas.openxmlformats.org/markup-compatibility/2006">
          <mc:Choice Requires="x14">
            <control shapeId="2732" r:id="rId228" name="Option Button 684">
              <controlPr defaultSize="0" autoFill="0" autoLine="0" autoPict="0">
                <anchor moveWithCells="1">
                  <from>
                    <xdr:col>7</xdr:col>
                    <xdr:colOff>266700</xdr:colOff>
                    <xdr:row>502</xdr:row>
                    <xdr:rowOff>57150</xdr:rowOff>
                  </from>
                  <to>
                    <xdr:col>7</xdr:col>
                    <xdr:colOff>523875</xdr:colOff>
                    <xdr:row>502</xdr:row>
                    <xdr:rowOff>304800</xdr:rowOff>
                  </to>
                </anchor>
              </controlPr>
            </control>
          </mc:Choice>
        </mc:AlternateContent>
        <mc:AlternateContent xmlns:mc="http://schemas.openxmlformats.org/markup-compatibility/2006">
          <mc:Choice Requires="x14">
            <control shapeId="2740" r:id="rId229" name="Group Box 692">
              <controlPr defaultSize="0" autoFill="0" autoPict="0">
                <anchor moveWithCells="1">
                  <from>
                    <xdr:col>4</xdr:col>
                    <xdr:colOff>1714500</xdr:colOff>
                    <xdr:row>499</xdr:row>
                    <xdr:rowOff>685800</xdr:rowOff>
                  </from>
                  <to>
                    <xdr:col>9</xdr:col>
                    <xdr:colOff>47625</xdr:colOff>
                    <xdr:row>500</xdr:row>
                    <xdr:rowOff>361950</xdr:rowOff>
                  </to>
                </anchor>
              </controlPr>
            </control>
          </mc:Choice>
        </mc:AlternateContent>
        <mc:AlternateContent xmlns:mc="http://schemas.openxmlformats.org/markup-compatibility/2006">
          <mc:Choice Requires="x14">
            <control shapeId="2741" r:id="rId230" name="Group Box 693">
              <controlPr defaultSize="0" autoFill="0" autoPict="0">
                <anchor moveWithCells="1">
                  <from>
                    <xdr:col>4</xdr:col>
                    <xdr:colOff>1676400</xdr:colOff>
                    <xdr:row>501</xdr:row>
                    <xdr:rowOff>0</xdr:rowOff>
                  </from>
                  <to>
                    <xdr:col>9</xdr:col>
                    <xdr:colOff>9525</xdr:colOff>
                    <xdr:row>501</xdr:row>
                    <xdr:rowOff>361950</xdr:rowOff>
                  </to>
                </anchor>
              </controlPr>
            </control>
          </mc:Choice>
        </mc:AlternateContent>
        <mc:AlternateContent xmlns:mc="http://schemas.openxmlformats.org/markup-compatibility/2006">
          <mc:Choice Requires="x14">
            <control shapeId="2744" r:id="rId231" name="Group Box 696">
              <controlPr defaultSize="0" autoFill="0" autoPict="0">
                <anchor moveWithCells="1">
                  <from>
                    <xdr:col>4</xdr:col>
                    <xdr:colOff>1695450</xdr:colOff>
                    <xdr:row>502</xdr:row>
                    <xdr:rowOff>28575</xdr:rowOff>
                  </from>
                  <to>
                    <xdr:col>9</xdr:col>
                    <xdr:colOff>95250</xdr:colOff>
                    <xdr:row>502</xdr:row>
                    <xdr:rowOff>361950</xdr:rowOff>
                  </to>
                </anchor>
              </controlPr>
            </control>
          </mc:Choice>
        </mc:AlternateContent>
        <mc:AlternateContent xmlns:mc="http://schemas.openxmlformats.org/markup-compatibility/2006">
          <mc:Choice Requires="x14">
            <control shapeId="2745" r:id="rId232" name="Group Box 697">
              <controlPr defaultSize="0" autoFill="0" autoPict="0">
                <anchor moveWithCells="1">
                  <from>
                    <xdr:col>4</xdr:col>
                    <xdr:colOff>1647825</xdr:colOff>
                    <xdr:row>503</xdr:row>
                    <xdr:rowOff>0</xdr:rowOff>
                  </from>
                  <to>
                    <xdr:col>9</xdr:col>
                    <xdr:colOff>85725</xdr:colOff>
                    <xdr:row>504</xdr:row>
                    <xdr:rowOff>171450</xdr:rowOff>
                  </to>
                </anchor>
              </controlPr>
            </control>
          </mc:Choice>
        </mc:AlternateContent>
        <mc:AlternateContent xmlns:mc="http://schemas.openxmlformats.org/markup-compatibility/2006">
          <mc:Choice Requires="x14">
            <control shapeId="2746" r:id="rId233" name="Option Button 698">
              <controlPr defaultSize="0" autoFill="0" autoLine="0" autoPict="0">
                <anchor moveWithCells="1">
                  <from>
                    <xdr:col>11</xdr:col>
                    <xdr:colOff>247650</xdr:colOff>
                    <xdr:row>310</xdr:row>
                    <xdr:rowOff>47625</xdr:rowOff>
                  </from>
                  <to>
                    <xdr:col>11</xdr:col>
                    <xdr:colOff>504825</xdr:colOff>
                    <xdr:row>310</xdr:row>
                    <xdr:rowOff>276225</xdr:rowOff>
                  </to>
                </anchor>
              </controlPr>
            </control>
          </mc:Choice>
        </mc:AlternateContent>
        <mc:AlternateContent xmlns:mc="http://schemas.openxmlformats.org/markup-compatibility/2006">
          <mc:Choice Requires="x14">
            <control shapeId="2747" r:id="rId234" name="Option Button 699">
              <controlPr defaultSize="0" autoFill="0" autoLine="0" autoPict="0">
                <anchor moveWithCells="1">
                  <from>
                    <xdr:col>11</xdr:col>
                    <xdr:colOff>247650</xdr:colOff>
                    <xdr:row>311</xdr:row>
                    <xdr:rowOff>57150</xdr:rowOff>
                  </from>
                  <to>
                    <xdr:col>11</xdr:col>
                    <xdr:colOff>504825</xdr:colOff>
                    <xdr:row>311</xdr:row>
                    <xdr:rowOff>285750</xdr:rowOff>
                  </to>
                </anchor>
              </controlPr>
            </control>
          </mc:Choice>
        </mc:AlternateContent>
        <mc:AlternateContent xmlns:mc="http://schemas.openxmlformats.org/markup-compatibility/2006">
          <mc:Choice Requires="x14">
            <control shapeId="2748" r:id="rId235" name="Option Button 700">
              <controlPr defaultSize="0" autoFill="0" autoLine="0" autoPict="0">
                <anchor moveWithCells="1">
                  <from>
                    <xdr:col>11</xdr:col>
                    <xdr:colOff>247650</xdr:colOff>
                    <xdr:row>312</xdr:row>
                    <xdr:rowOff>57150</xdr:rowOff>
                  </from>
                  <to>
                    <xdr:col>11</xdr:col>
                    <xdr:colOff>504825</xdr:colOff>
                    <xdr:row>312</xdr:row>
                    <xdr:rowOff>304800</xdr:rowOff>
                  </to>
                </anchor>
              </controlPr>
            </control>
          </mc:Choice>
        </mc:AlternateContent>
        <mc:AlternateContent xmlns:mc="http://schemas.openxmlformats.org/markup-compatibility/2006">
          <mc:Choice Requires="x14">
            <control shapeId="2749" r:id="rId236" name="Option Button 701">
              <controlPr defaultSize="0" autoFill="0" autoLine="0" autoPict="0">
                <anchor moveWithCells="1">
                  <from>
                    <xdr:col>11</xdr:col>
                    <xdr:colOff>247650</xdr:colOff>
                    <xdr:row>313</xdr:row>
                    <xdr:rowOff>57150</xdr:rowOff>
                  </from>
                  <to>
                    <xdr:col>11</xdr:col>
                    <xdr:colOff>504825</xdr:colOff>
                    <xdr:row>313</xdr:row>
                    <xdr:rowOff>304800</xdr:rowOff>
                  </to>
                </anchor>
              </controlPr>
            </control>
          </mc:Choice>
        </mc:AlternateContent>
        <mc:AlternateContent xmlns:mc="http://schemas.openxmlformats.org/markup-compatibility/2006">
          <mc:Choice Requires="x14">
            <control shapeId="2750" r:id="rId237" name="Option Button 702">
              <controlPr defaultSize="0" autoFill="0" autoLine="0" autoPict="0">
                <anchor moveWithCells="1">
                  <from>
                    <xdr:col>11</xdr:col>
                    <xdr:colOff>247650</xdr:colOff>
                    <xdr:row>315</xdr:row>
                    <xdr:rowOff>47625</xdr:rowOff>
                  </from>
                  <to>
                    <xdr:col>11</xdr:col>
                    <xdr:colOff>504825</xdr:colOff>
                    <xdr:row>315</xdr:row>
                    <xdr:rowOff>400050</xdr:rowOff>
                  </to>
                </anchor>
              </controlPr>
            </control>
          </mc:Choice>
        </mc:AlternateContent>
        <mc:AlternateContent xmlns:mc="http://schemas.openxmlformats.org/markup-compatibility/2006">
          <mc:Choice Requires="x14">
            <control shapeId="2751" r:id="rId238" name="Option Button 703">
              <controlPr defaultSize="0" autoFill="0" autoLine="0" autoPict="0">
                <anchor moveWithCells="1">
                  <from>
                    <xdr:col>11</xdr:col>
                    <xdr:colOff>257175</xdr:colOff>
                    <xdr:row>314</xdr:row>
                    <xdr:rowOff>38100</xdr:rowOff>
                  </from>
                  <to>
                    <xdr:col>11</xdr:col>
                    <xdr:colOff>514350</xdr:colOff>
                    <xdr:row>314</xdr:row>
                    <xdr:rowOff>285750</xdr:rowOff>
                  </to>
                </anchor>
              </controlPr>
            </control>
          </mc:Choice>
        </mc:AlternateContent>
        <mc:AlternateContent xmlns:mc="http://schemas.openxmlformats.org/markup-compatibility/2006">
          <mc:Choice Requires="x14">
            <control shapeId="2752" r:id="rId239" name="Option Button 704">
              <controlPr defaultSize="0" autoFill="0" autoLine="0" autoPict="0">
                <anchor moveWithCells="1">
                  <from>
                    <xdr:col>12</xdr:col>
                    <xdr:colOff>247650</xdr:colOff>
                    <xdr:row>310</xdr:row>
                    <xdr:rowOff>47625</xdr:rowOff>
                  </from>
                  <to>
                    <xdr:col>12</xdr:col>
                    <xdr:colOff>504825</xdr:colOff>
                    <xdr:row>310</xdr:row>
                    <xdr:rowOff>276225</xdr:rowOff>
                  </to>
                </anchor>
              </controlPr>
            </control>
          </mc:Choice>
        </mc:AlternateContent>
        <mc:AlternateContent xmlns:mc="http://schemas.openxmlformats.org/markup-compatibility/2006">
          <mc:Choice Requires="x14">
            <control shapeId="2753" r:id="rId240" name="Option Button 705">
              <controlPr defaultSize="0" autoFill="0" autoLine="0" autoPict="0">
                <anchor moveWithCells="1">
                  <from>
                    <xdr:col>12</xdr:col>
                    <xdr:colOff>247650</xdr:colOff>
                    <xdr:row>311</xdr:row>
                    <xdr:rowOff>57150</xdr:rowOff>
                  </from>
                  <to>
                    <xdr:col>12</xdr:col>
                    <xdr:colOff>504825</xdr:colOff>
                    <xdr:row>311</xdr:row>
                    <xdr:rowOff>285750</xdr:rowOff>
                  </to>
                </anchor>
              </controlPr>
            </control>
          </mc:Choice>
        </mc:AlternateContent>
        <mc:AlternateContent xmlns:mc="http://schemas.openxmlformats.org/markup-compatibility/2006">
          <mc:Choice Requires="x14">
            <control shapeId="2754" r:id="rId241" name="Option Button 706">
              <controlPr defaultSize="0" autoFill="0" autoLine="0" autoPict="0">
                <anchor moveWithCells="1">
                  <from>
                    <xdr:col>12</xdr:col>
                    <xdr:colOff>247650</xdr:colOff>
                    <xdr:row>312</xdr:row>
                    <xdr:rowOff>57150</xdr:rowOff>
                  </from>
                  <to>
                    <xdr:col>12</xdr:col>
                    <xdr:colOff>504825</xdr:colOff>
                    <xdr:row>312</xdr:row>
                    <xdr:rowOff>304800</xdr:rowOff>
                  </to>
                </anchor>
              </controlPr>
            </control>
          </mc:Choice>
        </mc:AlternateContent>
        <mc:AlternateContent xmlns:mc="http://schemas.openxmlformats.org/markup-compatibility/2006">
          <mc:Choice Requires="x14">
            <control shapeId="2755" r:id="rId242" name="Option Button 707">
              <controlPr defaultSize="0" autoFill="0" autoLine="0" autoPict="0">
                <anchor moveWithCells="1">
                  <from>
                    <xdr:col>12</xdr:col>
                    <xdr:colOff>247650</xdr:colOff>
                    <xdr:row>313</xdr:row>
                    <xdr:rowOff>57150</xdr:rowOff>
                  </from>
                  <to>
                    <xdr:col>12</xdr:col>
                    <xdr:colOff>504825</xdr:colOff>
                    <xdr:row>313</xdr:row>
                    <xdr:rowOff>304800</xdr:rowOff>
                  </to>
                </anchor>
              </controlPr>
            </control>
          </mc:Choice>
        </mc:AlternateContent>
        <mc:AlternateContent xmlns:mc="http://schemas.openxmlformats.org/markup-compatibility/2006">
          <mc:Choice Requires="x14">
            <control shapeId="2756" r:id="rId243" name="Option Button 708">
              <controlPr defaultSize="0" autoFill="0" autoLine="0" autoPict="0">
                <anchor moveWithCells="1">
                  <from>
                    <xdr:col>12</xdr:col>
                    <xdr:colOff>247650</xdr:colOff>
                    <xdr:row>315</xdr:row>
                    <xdr:rowOff>47625</xdr:rowOff>
                  </from>
                  <to>
                    <xdr:col>12</xdr:col>
                    <xdr:colOff>504825</xdr:colOff>
                    <xdr:row>315</xdr:row>
                    <xdr:rowOff>400050</xdr:rowOff>
                  </to>
                </anchor>
              </controlPr>
            </control>
          </mc:Choice>
        </mc:AlternateContent>
        <mc:AlternateContent xmlns:mc="http://schemas.openxmlformats.org/markup-compatibility/2006">
          <mc:Choice Requires="x14">
            <control shapeId="2757" r:id="rId244" name="Option Button 709">
              <controlPr defaultSize="0" autoFill="0" autoLine="0" autoPict="0">
                <anchor moveWithCells="1">
                  <from>
                    <xdr:col>12</xdr:col>
                    <xdr:colOff>257175</xdr:colOff>
                    <xdr:row>314</xdr:row>
                    <xdr:rowOff>38100</xdr:rowOff>
                  </from>
                  <to>
                    <xdr:col>12</xdr:col>
                    <xdr:colOff>514350</xdr:colOff>
                    <xdr:row>314</xdr:row>
                    <xdr:rowOff>285750</xdr:rowOff>
                  </to>
                </anchor>
              </controlPr>
            </control>
          </mc:Choice>
        </mc:AlternateContent>
        <mc:AlternateContent xmlns:mc="http://schemas.openxmlformats.org/markup-compatibility/2006">
          <mc:Choice Requires="x14">
            <control shapeId="2758" r:id="rId245" name="Option Button 710">
              <controlPr defaultSize="0" autoFill="0" autoLine="0" autoPict="0">
                <anchor moveWithCells="1">
                  <from>
                    <xdr:col>13</xdr:col>
                    <xdr:colOff>228600</xdr:colOff>
                    <xdr:row>310</xdr:row>
                    <xdr:rowOff>47625</xdr:rowOff>
                  </from>
                  <to>
                    <xdr:col>13</xdr:col>
                    <xdr:colOff>485775</xdr:colOff>
                    <xdr:row>310</xdr:row>
                    <xdr:rowOff>276225</xdr:rowOff>
                  </to>
                </anchor>
              </controlPr>
            </control>
          </mc:Choice>
        </mc:AlternateContent>
        <mc:AlternateContent xmlns:mc="http://schemas.openxmlformats.org/markup-compatibility/2006">
          <mc:Choice Requires="x14">
            <control shapeId="2759" r:id="rId246" name="Option Button 711">
              <controlPr defaultSize="0" autoFill="0" autoLine="0" autoPict="0">
                <anchor moveWithCells="1">
                  <from>
                    <xdr:col>13</xdr:col>
                    <xdr:colOff>228600</xdr:colOff>
                    <xdr:row>311</xdr:row>
                    <xdr:rowOff>57150</xdr:rowOff>
                  </from>
                  <to>
                    <xdr:col>13</xdr:col>
                    <xdr:colOff>485775</xdr:colOff>
                    <xdr:row>311</xdr:row>
                    <xdr:rowOff>285750</xdr:rowOff>
                  </to>
                </anchor>
              </controlPr>
            </control>
          </mc:Choice>
        </mc:AlternateContent>
        <mc:AlternateContent xmlns:mc="http://schemas.openxmlformats.org/markup-compatibility/2006">
          <mc:Choice Requires="x14">
            <control shapeId="2760" r:id="rId247" name="Option Button 712">
              <controlPr defaultSize="0" autoFill="0" autoLine="0" autoPict="0">
                <anchor moveWithCells="1">
                  <from>
                    <xdr:col>13</xdr:col>
                    <xdr:colOff>228600</xdr:colOff>
                    <xdr:row>312</xdr:row>
                    <xdr:rowOff>57150</xdr:rowOff>
                  </from>
                  <to>
                    <xdr:col>13</xdr:col>
                    <xdr:colOff>485775</xdr:colOff>
                    <xdr:row>312</xdr:row>
                    <xdr:rowOff>304800</xdr:rowOff>
                  </to>
                </anchor>
              </controlPr>
            </control>
          </mc:Choice>
        </mc:AlternateContent>
        <mc:AlternateContent xmlns:mc="http://schemas.openxmlformats.org/markup-compatibility/2006">
          <mc:Choice Requires="x14">
            <control shapeId="2761" r:id="rId248" name="Option Button 713">
              <controlPr defaultSize="0" autoFill="0" autoLine="0" autoPict="0">
                <anchor moveWithCells="1">
                  <from>
                    <xdr:col>13</xdr:col>
                    <xdr:colOff>228600</xdr:colOff>
                    <xdr:row>313</xdr:row>
                    <xdr:rowOff>57150</xdr:rowOff>
                  </from>
                  <to>
                    <xdr:col>13</xdr:col>
                    <xdr:colOff>485775</xdr:colOff>
                    <xdr:row>313</xdr:row>
                    <xdr:rowOff>304800</xdr:rowOff>
                  </to>
                </anchor>
              </controlPr>
            </control>
          </mc:Choice>
        </mc:AlternateContent>
        <mc:AlternateContent xmlns:mc="http://schemas.openxmlformats.org/markup-compatibility/2006">
          <mc:Choice Requires="x14">
            <control shapeId="2762" r:id="rId249" name="Option Button 714">
              <controlPr defaultSize="0" autoFill="0" autoLine="0" autoPict="0">
                <anchor moveWithCells="1">
                  <from>
                    <xdr:col>13</xdr:col>
                    <xdr:colOff>238125</xdr:colOff>
                    <xdr:row>314</xdr:row>
                    <xdr:rowOff>38100</xdr:rowOff>
                  </from>
                  <to>
                    <xdr:col>13</xdr:col>
                    <xdr:colOff>495300</xdr:colOff>
                    <xdr:row>314</xdr:row>
                    <xdr:rowOff>285750</xdr:rowOff>
                  </to>
                </anchor>
              </controlPr>
            </control>
          </mc:Choice>
        </mc:AlternateContent>
        <mc:AlternateContent xmlns:mc="http://schemas.openxmlformats.org/markup-compatibility/2006">
          <mc:Choice Requires="x14">
            <control shapeId="2763" r:id="rId250" name="Option Button 715">
              <controlPr defaultSize="0" autoFill="0" autoLine="0" autoPict="0">
                <anchor moveWithCells="1">
                  <from>
                    <xdr:col>14</xdr:col>
                    <xdr:colOff>285750</xdr:colOff>
                    <xdr:row>310</xdr:row>
                    <xdr:rowOff>47625</xdr:rowOff>
                  </from>
                  <to>
                    <xdr:col>14</xdr:col>
                    <xdr:colOff>542925</xdr:colOff>
                    <xdr:row>310</xdr:row>
                    <xdr:rowOff>276225</xdr:rowOff>
                  </to>
                </anchor>
              </controlPr>
            </control>
          </mc:Choice>
        </mc:AlternateContent>
        <mc:AlternateContent xmlns:mc="http://schemas.openxmlformats.org/markup-compatibility/2006">
          <mc:Choice Requires="x14">
            <control shapeId="2764" r:id="rId251" name="Option Button 716">
              <controlPr defaultSize="0" autoFill="0" autoLine="0" autoPict="0">
                <anchor moveWithCells="1">
                  <from>
                    <xdr:col>14</xdr:col>
                    <xdr:colOff>285750</xdr:colOff>
                    <xdr:row>311</xdr:row>
                    <xdr:rowOff>57150</xdr:rowOff>
                  </from>
                  <to>
                    <xdr:col>14</xdr:col>
                    <xdr:colOff>542925</xdr:colOff>
                    <xdr:row>311</xdr:row>
                    <xdr:rowOff>285750</xdr:rowOff>
                  </to>
                </anchor>
              </controlPr>
            </control>
          </mc:Choice>
        </mc:AlternateContent>
        <mc:AlternateContent xmlns:mc="http://schemas.openxmlformats.org/markup-compatibility/2006">
          <mc:Choice Requires="x14">
            <control shapeId="2765" r:id="rId252" name="Option Button 717">
              <controlPr defaultSize="0" autoFill="0" autoLine="0" autoPict="0">
                <anchor moveWithCells="1">
                  <from>
                    <xdr:col>14</xdr:col>
                    <xdr:colOff>285750</xdr:colOff>
                    <xdr:row>312</xdr:row>
                    <xdr:rowOff>57150</xdr:rowOff>
                  </from>
                  <to>
                    <xdr:col>14</xdr:col>
                    <xdr:colOff>542925</xdr:colOff>
                    <xdr:row>312</xdr:row>
                    <xdr:rowOff>304800</xdr:rowOff>
                  </to>
                </anchor>
              </controlPr>
            </control>
          </mc:Choice>
        </mc:AlternateContent>
        <mc:AlternateContent xmlns:mc="http://schemas.openxmlformats.org/markup-compatibility/2006">
          <mc:Choice Requires="x14">
            <control shapeId="2766" r:id="rId253" name="Option Button 718">
              <controlPr defaultSize="0" autoFill="0" autoLine="0" autoPict="0">
                <anchor moveWithCells="1">
                  <from>
                    <xdr:col>14</xdr:col>
                    <xdr:colOff>285750</xdr:colOff>
                    <xdr:row>313</xdr:row>
                    <xdr:rowOff>57150</xdr:rowOff>
                  </from>
                  <to>
                    <xdr:col>14</xdr:col>
                    <xdr:colOff>542925</xdr:colOff>
                    <xdr:row>313</xdr:row>
                    <xdr:rowOff>304800</xdr:rowOff>
                  </to>
                </anchor>
              </controlPr>
            </control>
          </mc:Choice>
        </mc:AlternateContent>
        <mc:AlternateContent xmlns:mc="http://schemas.openxmlformats.org/markup-compatibility/2006">
          <mc:Choice Requires="x14">
            <control shapeId="2767" r:id="rId254" name="Option Button 719">
              <controlPr defaultSize="0" autoFill="0" autoLine="0" autoPict="0">
                <anchor moveWithCells="1">
                  <from>
                    <xdr:col>14</xdr:col>
                    <xdr:colOff>295275</xdr:colOff>
                    <xdr:row>314</xdr:row>
                    <xdr:rowOff>38100</xdr:rowOff>
                  </from>
                  <to>
                    <xdr:col>14</xdr:col>
                    <xdr:colOff>552450</xdr:colOff>
                    <xdr:row>314</xdr:row>
                    <xdr:rowOff>285750</xdr:rowOff>
                  </to>
                </anchor>
              </controlPr>
            </control>
          </mc:Choice>
        </mc:AlternateContent>
        <mc:AlternateContent xmlns:mc="http://schemas.openxmlformats.org/markup-compatibility/2006">
          <mc:Choice Requires="x14">
            <control shapeId="2768" r:id="rId255" name="Option Button 720">
              <controlPr defaultSize="0" autoFill="0" autoLine="0" autoPict="0">
                <anchor moveWithCells="1">
                  <from>
                    <xdr:col>10</xdr:col>
                    <xdr:colOff>266700</xdr:colOff>
                    <xdr:row>130</xdr:row>
                    <xdr:rowOff>47625</xdr:rowOff>
                  </from>
                  <to>
                    <xdr:col>10</xdr:col>
                    <xdr:colOff>523875</xdr:colOff>
                    <xdr:row>130</xdr:row>
                    <xdr:rowOff>295275</xdr:rowOff>
                  </to>
                </anchor>
              </controlPr>
            </control>
          </mc:Choice>
        </mc:AlternateContent>
        <mc:AlternateContent xmlns:mc="http://schemas.openxmlformats.org/markup-compatibility/2006">
          <mc:Choice Requires="x14">
            <control shapeId="2769" r:id="rId256" name="Option Button 721">
              <controlPr defaultSize="0" autoFill="0" autoLine="0" autoPict="0">
                <anchor moveWithCells="1">
                  <from>
                    <xdr:col>11</xdr:col>
                    <xdr:colOff>266700</xdr:colOff>
                    <xdr:row>130</xdr:row>
                    <xdr:rowOff>47625</xdr:rowOff>
                  </from>
                  <to>
                    <xdr:col>11</xdr:col>
                    <xdr:colOff>523875</xdr:colOff>
                    <xdr:row>130</xdr:row>
                    <xdr:rowOff>295275</xdr:rowOff>
                  </to>
                </anchor>
              </controlPr>
            </control>
          </mc:Choice>
        </mc:AlternateContent>
        <mc:AlternateContent xmlns:mc="http://schemas.openxmlformats.org/markup-compatibility/2006">
          <mc:Choice Requires="x14">
            <control shapeId="2770" r:id="rId257" name="Option Button 722">
              <controlPr defaultSize="0" autoFill="0" autoLine="0" autoPict="0">
                <anchor moveWithCells="1">
                  <from>
                    <xdr:col>12</xdr:col>
                    <xdr:colOff>266700</xdr:colOff>
                    <xdr:row>130</xdr:row>
                    <xdr:rowOff>47625</xdr:rowOff>
                  </from>
                  <to>
                    <xdr:col>12</xdr:col>
                    <xdr:colOff>523875</xdr:colOff>
                    <xdr:row>130</xdr:row>
                    <xdr:rowOff>295275</xdr:rowOff>
                  </to>
                </anchor>
              </controlPr>
            </control>
          </mc:Choice>
        </mc:AlternateContent>
        <mc:AlternateContent xmlns:mc="http://schemas.openxmlformats.org/markup-compatibility/2006">
          <mc:Choice Requires="x14">
            <control shapeId="2771" r:id="rId258" name="Option Button 723">
              <controlPr defaultSize="0" autoFill="0" autoLine="0" autoPict="0">
                <anchor moveWithCells="1">
                  <from>
                    <xdr:col>13</xdr:col>
                    <xdr:colOff>266700</xdr:colOff>
                    <xdr:row>130</xdr:row>
                    <xdr:rowOff>47625</xdr:rowOff>
                  </from>
                  <to>
                    <xdr:col>13</xdr:col>
                    <xdr:colOff>523875</xdr:colOff>
                    <xdr:row>130</xdr:row>
                    <xdr:rowOff>295275</xdr:rowOff>
                  </to>
                </anchor>
              </controlPr>
            </control>
          </mc:Choice>
        </mc:AlternateContent>
        <mc:AlternateContent xmlns:mc="http://schemas.openxmlformats.org/markup-compatibility/2006">
          <mc:Choice Requires="x14">
            <control shapeId="2772" r:id="rId259" name="Option Button 724">
              <controlPr defaultSize="0" autoFill="0" autoLine="0" autoPict="0">
                <anchor moveWithCells="1">
                  <from>
                    <xdr:col>14</xdr:col>
                    <xdr:colOff>266700</xdr:colOff>
                    <xdr:row>130</xdr:row>
                    <xdr:rowOff>47625</xdr:rowOff>
                  </from>
                  <to>
                    <xdr:col>14</xdr:col>
                    <xdr:colOff>523875</xdr:colOff>
                    <xdr:row>130</xdr:row>
                    <xdr:rowOff>295275</xdr:rowOff>
                  </to>
                </anchor>
              </controlPr>
            </control>
          </mc:Choice>
        </mc:AlternateContent>
        <mc:AlternateContent xmlns:mc="http://schemas.openxmlformats.org/markup-compatibility/2006">
          <mc:Choice Requires="x14">
            <control shapeId="2773" r:id="rId260" name="Option Button 725">
              <controlPr defaultSize="0" autoFill="0" autoLine="0" autoPict="0">
                <anchor moveWithCells="1">
                  <from>
                    <xdr:col>10</xdr:col>
                    <xdr:colOff>266700</xdr:colOff>
                    <xdr:row>131</xdr:row>
                    <xdr:rowOff>38100</xdr:rowOff>
                  </from>
                  <to>
                    <xdr:col>10</xdr:col>
                    <xdr:colOff>523875</xdr:colOff>
                    <xdr:row>131</xdr:row>
                    <xdr:rowOff>285750</xdr:rowOff>
                  </to>
                </anchor>
              </controlPr>
            </control>
          </mc:Choice>
        </mc:AlternateContent>
        <mc:AlternateContent xmlns:mc="http://schemas.openxmlformats.org/markup-compatibility/2006">
          <mc:Choice Requires="x14">
            <control shapeId="2774" r:id="rId261" name="Option Button 726">
              <controlPr defaultSize="0" autoFill="0" autoLine="0" autoPict="0">
                <anchor moveWithCells="1">
                  <from>
                    <xdr:col>11</xdr:col>
                    <xdr:colOff>266700</xdr:colOff>
                    <xdr:row>131</xdr:row>
                    <xdr:rowOff>38100</xdr:rowOff>
                  </from>
                  <to>
                    <xdr:col>11</xdr:col>
                    <xdr:colOff>523875</xdr:colOff>
                    <xdr:row>131</xdr:row>
                    <xdr:rowOff>285750</xdr:rowOff>
                  </to>
                </anchor>
              </controlPr>
            </control>
          </mc:Choice>
        </mc:AlternateContent>
        <mc:AlternateContent xmlns:mc="http://schemas.openxmlformats.org/markup-compatibility/2006">
          <mc:Choice Requires="x14">
            <control shapeId="2775" r:id="rId262" name="Option Button 727">
              <controlPr defaultSize="0" autoFill="0" autoLine="0" autoPict="0">
                <anchor moveWithCells="1">
                  <from>
                    <xdr:col>12</xdr:col>
                    <xdr:colOff>266700</xdr:colOff>
                    <xdr:row>131</xdr:row>
                    <xdr:rowOff>38100</xdr:rowOff>
                  </from>
                  <to>
                    <xdr:col>12</xdr:col>
                    <xdr:colOff>523875</xdr:colOff>
                    <xdr:row>131</xdr:row>
                    <xdr:rowOff>285750</xdr:rowOff>
                  </to>
                </anchor>
              </controlPr>
            </control>
          </mc:Choice>
        </mc:AlternateContent>
        <mc:AlternateContent xmlns:mc="http://schemas.openxmlformats.org/markup-compatibility/2006">
          <mc:Choice Requires="x14">
            <control shapeId="2776" r:id="rId263" name="Option Button 728">
              <controlPr defaultSize="0" autoFill="0" autoLine="0" autoPict="0">
                <anchor moveWithCells="1">
                  <from>
                    <xdr:col>13</xdr:col>
                    <xdr:colOff>266700</xdr:colOff>
                    <xdr:row>131</xdr:row>
                    <xdr:rowOff>38100</xdr:rowOff>
                  </from>
                  <to>
                    <xdr:col>13</xdr:col>
                    <xdr:colOff>523875</xdr:colOff>
                    <xdr:row>131</xdr:row>
                    <xdr:rowOff>285750</xdr:rowOff>
                  </to>
                </anchor>
              </controlPr>
            </control>
          </mc:Choice>
        </mc:AlternateContent>
        <mc:AlternateContent xmlns:mc="http://schemas.openxmlformats.org/markup-compatibility/2006">
          <mc:Choice Requires="x14">
            <control shapeId="2777" r:id="rId264" name="Option Button 729">
              <controlPr defaultSize="0" autoFill="0" autoLine="0" autoPict="0">
                <anchor moveWithCells="1">
                  <from>
                    <xdr:col>14</xdr:col>
                    <xdr:colOff>266700</xdr:colOff>
                    <xdr:row>131</xdr:row>
                    <xdr:rowOff>38100</xdr:rowOff>
                  </from>
                  <to>
                    <xdr:col>14</xdr:col>
                    <xdr:colOff>523875</xdr:colOff>
                    <xdr:row>131</xdr:row>
                    <xdr:rowOff>285750</xdr:rowOff>
                  </to>
                </anchor>
              </controlPr>
            </control>
          </mc:Choice>
        </mc:AlternateContent>
        <mc:AlternateContent xmlns:mc="http://schemas.openxmlformats.org/markup-compatibility/2006">
          <mc:Choice Requires="x14">
            <control shapeId="2778" r:id="rId265" name="Group Box 730">
              <controlPr defaultSize="0" autoFill="0" autoPict="0">
                <anchor moveWithCells="1">
                  <from>
                    <xdr:col>2</xdr:col>
                    <xdr:colOff>19050</xdr:colOff>
                    <xdr:row>26</xdr:row>
                    <xdr:rowOff>19050</xdr:rowOff>
                  </from>
                  <to>
                    <xdr:col>3</xdr:col>
                    <xdr:colOff>19050</xdr:colOff>
                    <xdr:row>29</xdr:row>
                    <xdr:rowOff>390525</xdr:rowOff>
                  </to>
                </anchor>
              </controlPr>
            </control>
          </mc:Choice>
        </mc:AlternateContent>
        <mc:AlternateContent xmlns:mc="http://schemas.openxmlformats.org/markup-compatibility/2006">
          <mc:Choice Requires="x14">
            <control shapeId="2779" r:id="rId266" name="Check Box 731">
              <controlPr defaultSize="0" autoFill="0" autoLine="0" autoPict="0">
                <anchor moveWithCells="1">
                  <from>
                    <xdr:col>2</xdr:col>
                    <xdr:colOff>95250</xdr:colOff>
                    <xdr:row>267</xdr:row>
                    <xdr:rowOff>0</xdr:rowOff>
                  </from>
                  <to>
                    <xdr:col>2</xdr:col>
                    <xdr:colOff>381000</xdr:colOff>
                    <xdr:row>267</xdr:row>
                    <xdr:rowOff>219075</xdr:rowOff>
                  </to>
                </anchor>
              </controlPr>
            </control>
          </mc:Choice>
        </mc:AlternateContent>
        <mc:AlternateContent xmlns:mc="http://schemas.openxmlformats.org/markup-compatibility/2006">
          <mc:Choice Requires="x14">
            <control shapeId="2780" r:id="rId267" name="Check Box 732">
              <controlPr defaultSize="0" autoFill="0" autoLine="0" autoPict="0">
                <anchor moveWithCells="1">
                  <from>
                    <xdr:col>2</xdr:col>
                    <xdr:colOff>95250</xdr:colOff>
                    <xdr:row>335</xdr:row>
                    <xdr:rowOff>38100</xdr:rowOff>
                  </from>
                  <to>
                    <xdr:col>2</xdr:col>
                    <xdr:colOff>381000</xdr:colOff>
                    <xdr:row>336</xdr:row>
                    <xdr:rowOff>209550</xdr:rowOff>
                  </to>
                </anchor>
              </controlPr>
            </control>
          </mc:Choice>
        </mc:AlternateContent>
        <mc:AlternateContent xmlns:mc="http://schemas.openxmlformats.org/markup-compatibility/2006">
          <mc:Choice Requires="x14">
            <control shapeId="2781" r:id="rId268" name="Check Box 733">
              <controlPr defaultSize="0" autoFill="0" autoLine="0" autoPict="0">
                <anchor moveWithCells="1">
                  <from>
                    <xdr:col>2</xdr:col>
                    <xdr:colOff>95250</xdr:colOff>
                    <xdr:row>110</xdr:row>
                    <xdr:rowOff>0</xdr:rowOff>
                  </from>
                  <to>
                    <xdr:col>2</xdr:col>
                    <xdr:colOff>381000</xdr:colOff>
                    <xdr:row>110</xdr:row>
                    <xdr:rowOff>219075</xdr:rowOff>
                  </to>
                </anchor>
              </controlPr>
            </control>
          </mc:Choice>
        </mc:AlternateContent>
        <mc:AlternateContent xmlns:mc="http://schemas.openxmlformats.org/markup-compatibility/2006">
          <mc:Choice Requires="x14">
            <control shapeId="2785" r:id="rId269" name="Check Box 737">
              <controlPr defaultSize="0" autoFill="0" autoLine="0" autoPict="0">
                <anchor moveWithCells="1">
                  <from>
                    <xdr:col>2</xdr:col>
                    <xdr:colOff>104775</xdr:colOff>
                    <xdr:row>443</xdr:row>
                    <xdr:rowOff>47625</xdr:rowOff>
                  </from>
                  <to>
                    <xdr:col>2</xdr:col>
                    <xdr:colOff>390525</xdr:colOff>
                    <xdr:row>444</xdr:row>
                    <xdr:rowOff>209550</xdr:rowOff>
                  </to>
                </anchor>
              </controlPr>
            </control>
          </mc:Choice>
        </mc:AlternateContent>
        <mc:AlternateContent xmlns:mc="http://schemas.openxmlformats.org/markup-compatibility/2006">
          <mc:Choice Requires="x14">
            <control shapeId="2787" r:id="rId270" name="Option Button 739">
              <controlPr defaultSize="0" autoFill="0" autoLine="0" autoPict="0">
                <anchor moveWithCells="1">
                  <from>
                    <xdr:col>2</xdr:col>
                    <xdr:colOff>114300</xdr:colOff>
                    <xdr:row>548</xdr:row>
                    <xdr:rowOff>47625</xdr:rowOff>
                  </from>
                  <to>
                    <xdr:col>2</xdr:col>
                    <xdr:colOff>381000</xdr:colOff>
                    <xdr:row>550</xdr:row>
                    <xdr:rowOff>19050</xdr:rowOff>
                  </to>
                </anchor>
              </controlPr>
            </control>
          </mc:Choice>
        </mc:AlternateContent>
        <mc:AlternateContent xmlns:mc="http://schemas.openxmlformats.org/markup-compatibility/2006">
          <mc:Choice Requires="x14">
            <control shapeId="2788" r:id="rId271" name="Group Box 740">
              <controlPr defaultSize="0" autoFill="0" autoPict="0">
                <anchor moveWithCells="1">
                  <from>
                    <xdr:col>2</xdr:col>
                    <xdr:colOff>28575</xdr:colOff>
                    <xdr:row>548</xdr:row>
                    <xdr:rowOff>9525</xdr:rowOff>
                  </from>
                  <to>
                    <xdr:col>2</xdr:col>
                    <xdr:colOff>371475</xdr:colOff>
                    <xdr:row>554</xdr:row>
                    <xdr:rowOff>19050</xdr:rowOff>
                  </to>
                </anchor>
              </controlPr>
            </control>
          </mc:Choice>
        </mc:AlternateContent>
        <mc:AlternateContent xmlns:mc="http://schemas.openxmlformats.org/markup-compatibility/2006">
          <mc:Choice Requires="x14">
            <control shapeId="2797" r:id="rId272" name="Option Button 749">
              <controlPr defaultSize="0" autoFill="0" autoLine="0" autoPict="0">
                <anchor moveWithCells="1">
                  <from>
                    <xdr:col>2</xdr:col>
                    <xdr:colOff>114300</xdr:colOff>
                    <xdr:row>549</xdr:row>
                    <xdr:rowOff>209550</xdr:rowOff>
                  </from>
                  <to>
                    <xdr:col>2</xdr:col>
                    <xdr:colOff>381000</xdr:colOff>
                    <xdr:row>550</xdr:row>
                    <xdr:rowOff>228600</xdr:rowOff>
                  </to>
                </anchor>
              </controlPr>
            </control>
          </mc:Choice>
        </mc:AlternateContent>
        <mc:AlternateContent xmlns:mc="http://schemas.openxmlformats.org/markup-compatibility/2006">
          <mc:Choice Requires="x14">
            <control shapeId="2798" r:id="rId273" name="Option Button 750">
              <controlPr defaultSize="0" autoFill="0" autoLine="0" autoPict="0">
                <anchor moveWithCells="1">
                  <from>
                    <xdr:col>2</xdr:col>
                    <xdr:colOff>114300</xdr:colOff>
                    <xdr:row>550</xdr:row>
                    <xdr:rowOff>190500</xdr:rowOff>
                  </from>
                  <to>
                    <xdr:col>2</xdr:col>
                    <xdr:colOff>381000</xdr:colOff>
                    <xdr:row>551</xdr:row>
                    <xdr:rowOff>219075</xdr:rowOff>
                  </to>
                </anchor>
              </controlPr>
            </control>
          </mc:Choice>
        </mc:AlternateContent>
        <mc:AlternateContent xmlns:mc="http://schemas.openxmlformats.org/markup-compatibility/2006">
          <mc:Choice Requires="x14">
            <control shapeId="2800" r:id="rId274" name="Option Button 752">
              <controlPr defaultSize="0" autoFill="0" autoLine="0" autoPict="0">
                <anchor moveWithCells="1">
                  <from>
                    <xdr:col>2</xdr:col>
                    <xdr:colOff>114300</xdr:colOff>
                    <xdr:row>551</xdr:row>
                    <xdr:rowOff>190500</xdr:rowOff>
                  </from>
                  <to>
                    <xdr:col>2</xdr:col>
                    <xdr:colOff>381000</xdr:colOff>
                    <xdr:row>552</xdr:row>
                    <xdr:rowOff>219075</xdr:rowOff>
                  </to>
                </anchor>
              </controlPr>
            </control>
          </mc:Choice>
        </mc:AlternateContent>
        <mc:AlternateContent xmlns:mc="http://schemas.openxmlformats.org/markup-compatibility/2006">
          <mc:Choice Requires="x14">
            <control shapeId="2801" r:id="rId275" name="Option Button 753">
              <controlPr defaultSize="0" autoFill="0" autoLine="0" autoPict="0">
                <anchor moveWithCells="1">
                  <from>
                    <xdr:col>2</xdr:col>
                    <xdr:colOff>114300</xdr:colOff>
                    <xdr:row>552</xdr:row>
                    <xdr:rowOff>219075</xdr:rowOff>
                  </from>
                  <to>
                    <xdr:col>2</xdr:col>
                    <xdr:colOff>381000</xdr:colOff>
                    <xdr:row>553</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R9"/>
  <sheetViews>
    <sheetView zoomScaleNormal="100" workbookViewId="0">
      <pane xSplit="4" ySplit="5" topLeftCell="E6" activePane="bottomRight" state="frozen"/>
      <selection activeCell="DJ7" sqref="DJ7"/>
      <selection pane="topRight" activeCell="DJ7" sqref="DJ7"/>
      <selection pane="bottomLeft" activeCell="DJ7" sqref="DJ7"/>
      <selection pane="bottomRight" activeCell="A2" sqref="A2"/>
    </sheetView>
  </sheetViews>
  <sheetFormatPr defaultRowHeight="16.5" x14ac:dyDescent="0.4"/>
  <cols>
    <col min="1" max="2" width="5.625" style="181" customWidth="1"/>
    <col min="3" max="4" width="8.625" style="182" customWidth="1"/>
    <col min="5" max="8" width="8.625" style="181" customWidth="1"/>
    <col min="9" max="19" width="8.625" style="182" customWidth="1"/>
    <col min="20" max="24" width="8.625" style="181" customWidth="1"/>
    <col min="25" max="27" width="8.625" style="183" customWidth="1"/>
    <col min="28" max="30" width="8.625" style="181" customWidth="1"/>
    <col min="31" max="33" width="8.625" style="183" customWidth="1"/>
    <col min="34" max="36" width="8.625" style="181" customWidth="1"/>
    <col min="37" max="39" width="8.625" style="183" customWidth="1"/>
    <col min="40" max="42" width="8.625" style="181" customWidth="1"/>
    <col min="43" max="54" width="8.625" style="182" customWidth="1"/>
    <col min="55" max="58" width="8.625" style="181" customWidth="1"/>
    <col min="59" max="65" width="8.625" style="183" customWidth="1"/>
    <col min="66" max="72" width="8.625" style="181" customWidth="1"/>
    <col min="73" max="80" width="8.625" style="182" customWidth="1"/>
    <col min="81" max="85" width="8.625" style="181" customWidth="1"/>
    <col min="86" max="93" width="8.625" style="182" customWidth="1"/>
    <col min="94" max="97" width="8.625" style="181" customWidth="1"/>
    <col min="98" max="102" width="8.625" style="182" customWidth="1"/>
    <col min="103" max="110" width="8.625" style="181" customWidth="1"/>
    <col min="111" max="118" width="8.625" style="182" customWidth="1"/>
    <col min="119" max="127" width="8.625" style="181" customWidth="1"/>
    <col min="128" max="136" width="8.625" style="182" customWidth="1"/>
    <col min="137" max="142" width="8.625" style="181" customWidth="1"/>
    <col min="143" max="144" width="8.625" style="212" customWidth="1"/>
    <col min="145" max="152" width="8.625" style="183" customWidth="1"/>
    <col min="153" max="160" width="8.625" style="181" customWidth="1"/>
    <col min="161" max="168" width="8.625" style="183" customWidth="1"/>
    <col min="169" max="176" width="8.625" style="181" customWidth="1"/>
    <col min="177" max="184" width="8.625" style="183" customWidth="1"/>
    <col min="185" max="190" width="8.625" style="181" customWidth="1"/>
    <col min="191" max="198" width="8.625" style="182" customWidth="1"/>
    <col min="199" max="204" width="8.625" style="181" customWidth="1"/>
    <col min="205" max="209" width="8.625" style="182" customWidth="1"/>
    <col min="210" max="213" width="8.625" style="181" customWidth="1"/>
    <col min="214" max="214" width="8.625" style="182" customWidth="1"/>
    <col min="215" max="220" width="8.625" style="181" customWidth="1"/>
    <col min="221" max="227" width="8.625" style="182" customWidth="1"/>
    <col min="228" max="230" width="8.625" style="181" customWidth="1"/>
    <col min="231" max="235" width="8.625" style="183" customWidth="1"/>
    <col min="236" max="240" width="8.625" style="181" customWidth="1"/>
    <col min="241" max="245" width="8.625" style="183" customWidth="1"/>
    <col min="246" max="253" width="8.625" style="181" customWidth="1"/>
    <col min="254" max="259" width="8.625" style="182" customWidth="1"/>
    <col min="260" max="263" width="8.625" style="181" customWidth="1"/>
    <col min="264" max="267" width="8.625" style="183" customWidth="1"/>
    <col min="268" max="271" width="8.625" style="181" customWidth="1"/>
    <col min="272" max="279" width="8.625" style="183" customWidth="1"/>
    <col min="280" max="287" width="8.625" style="181" customWidth="1"/>
    <col min="288" max="295" width="8.625" style="183" customWidth="1"/>
    <col min="296" max="299" width="8.625" style="181" customWidth="1"/>
    <col min="300" max="304" width="8.625" style="183" customWidth="1"/>
    <col min="305" max="309" width="8.625" style="181" customWidth="1"/>
    <col min="310" max="314" width="8.625" style="183" customWidth="1"/>
    <col min="315" max="322" width="8.625" style="210" customWidth="1"/>
    <col min="323" max="331" width="8.625" style="211" customWidth="1"/>
    <col min="332" max="338" width="8.625" style="210" customWidth="1"/>
    <col min="339" max="341" width="8.625" style="212" customWidth="1"/>
    <col min="342" max="349" width="8.625" style="210" customWidth="1"/>
    <col min="350" max="355" width="8.625" style="212" customWidth="1"/>
    <col min="356" max="356" width="8.625" style="210" customWidth="1"/>
    <col min="357" max="16384" width="9" style="181"/>
  </cols>
  <sheetData>
    <row r="1" spans="1:356" ht="20.100000000000001" customHeight="1" x14ac:dyDescent="0.4">
      <c r="A1" s="181" t="s">
        <v>167</v>
      </c>
      <c r="C1" s="182" t="s">
        <v>187</v>
      </c>
      <c r="D1" s="182" t="s">
        <v>187</v>
      </c>
      <c r="E1" s="181" t="s">
        <v>231</v>
      </c>
      <c r="F1" s="181" t="s">
        <v>231</v>
      </c>
      <c r="G1" s="181" t="s">
        <v>231</v>
      </c>
      <c r="H1" s="181" t="s">
        <v>231</v>
      </c>
      <c r="I1" s="182" t="s">
        <v>235</v>
      </c>
      <c r="J1" s="182" t="s">
        <v>235</v>
      </c>
      <c r="K1" s="182" t="s">
        <v>235</v>
      </c>
      <c r="L1" s="182" t="s">
        <v>235</v>
      </c>
      <c r="M1" s="182" t="s">
        <v>235</v>
      </c>
      <c r="N1" s="182" t="s">
        <v>235</v>
      </c>
      <c r="O1" s="182" t="s">
        <v>235</v>
      </c>
      <c r="P1" s="180" t="s">
        <v>235</v>
      </c>
      <c r="Q1" s="182" t="s">
        <v>235</v>
      </c>
      <c r="R1" s="182" t="s">
        <v>235</v>
      </c>
      <c r="S1" s="180" t="s">
        <v>235</v>
      </c>
      <c r="T1" s="181" t="s">
        <v>242</v>
      </c>
      <c r="U1" s="181" t="s">
        <v>242</v>
      </c>
      <c r="V1" s="181" t="s">
        <v>242</v>
      </c>
      <c r="W1" s="181" t="s">
        <v>242</v>
      </c>
      <c r="X1" s="181" t="s">
        <v>242</v>
      </c>
      <c r="Y1" s="183" t="s">
        <v>245</v>
      </c>
      <c r="Z1" s="184" t="s">
        <v>711</v>
      </c>
      <c r="AA1" s="184" t="s">
        <v>711</v>
      </c>
      <c r="AB1" s="181" t="s">
        <v>245</v>
      </c>
      <c r="AC1" s="185" t="s">
        <v>711</v>
      </c>
      <c r="AD1" s="185" t="s">
        <v>711</v>
      </c>
      <c r="AE1" s="184" t="s">
        <v>245</v>
      </c>
      <c r="AF1" s="184" t="s">
        <v>711</v>
      </c>
      <c r="AG1" s="184" t="s">
        <v>711</v>
      </c>
      <c r="AH1" s="181" t="s">
        <v>245</v>
      </c>
      <c r="AI1" s="185" t="s">
        <v>711</v>
      </c>
      <c r="AJ1" s="185" t="s">
        <v>711</v>
      </c>
      <c r="AK1" s="183" t="s">
        <v>245</v>
      </c>
      <c r="AL1" s="184" t="s">
        <v>711</v>
      </c>
      <c r="AM1" s="184" t="s">
        <v>711</v>
      </c>
      <c r="AN1" s="181" t="s">
        <v>245</v>
      </c>
      <c r="AO1" s="185" t="s">
        <v>711</v>
      </c>
      <c r="AP1" s="185" t="s">
        <v>711</v>
      </c>
      <c r="AQ1" s="182" t="s">
        <v>257</v>
      </c>
      <c r="AR1" s="182" t="s">
        <v>257</v>
      </c>
      <c r="AS1" s="182" t="s">
        <v>257</v>
      </c>
      <c r="AT1" s="182" t="s">
        <v>257</v>
      </c>
      <c r="AU1" s="180" t="s">
        <v>257</v>
      </c>
      <c r="AV1" s="182" t="s">
        <v>257</v>
      </c>
      <c r="AW1" s="180" t="s">
        <v>257</v>
      </c>
      <c r="AX1" s="182" t="s">
        <v>257</v>
      </c>
      <c r="AY1" s="182" t="s">
        <v>257</v>
      </c>
      <c r="AZ1" s="182" t="s">
        <v>257</v>
      </c>
      <c r="BA1" s="182" t="s">
        <v>257</v>
      </c>
      <c r="BB1" s="180" t="s">
        <v>257</v>
      </c>
      <c r="BC1" s="181" t="s">
        <v>314</v>
      </c>
      <c r="BD1" s="181" t="s">
        <v>314</v>
      </c>
      <c r="BE1" s="181" t="s">
        <v>314</v>
      </c>
      <c r="BF1" s="181" t="s">
        <v>314</v>
      </c>
      <c r="BG1" s="183" t="s">
        <v>259</v>
      </c>
      <c r="BH1" s="183" t="s">
        <v>259</v>
      </c>
      <c r="BI1" s="183" t="s">
        <v>259</v>
      </c>
      <c r="BJ1" s="183" t="s">
        <v>259</v>
      </c>
      <c r="BK1" s="183" t="s">
        <v>259</v>
      </c>
      <c r="BL1" s="183" t="s">
        <v>259</v>
      </c>
      <c r="BM1" s="183" t="s">
        <v>259</v>
      </c>
      <c r="BN1" s="181" t="s">
        <v>259</v>
      </c>
      <c r="BO1" s="181" t="s">
        <v>259</v>
      </c>
      <c r="BP1" s="181" t="s">
        <v>259</v>
      </c>
      <c r="BQ1" s="181" t="s">
        <v>259</v>
      </c>
      <c r="BR1" s="181" t="s">
        <v>259</v>
      </c>
      <c r="BS1" s="181" t="s">
        <v>259</v>
      </c>
      <c r="BT1" s="181" t="s">
        <v>259</v>
      </c>
      <c r="BU1" s="182" t="s">
        <v>264</v>
      </c>
      <c r="BV1" s="182" t="s">
        <v>264</v>
      </c>
      <c r="BW1" s="182" t="s">
        <v>264</v>
      </c>
      <c r="BX1" s="182" t="s">
        <v>264</v>
      </c>
      <c r="BY1" s="182" t="s">
        <v>264</v>
      </c>
      <c r="BZ1" s="180" t="s">
        <v>264</v>
      </c>
      <c r="CA1" s="182" t="s">
        <v>264</v>
      </c>
      <c r="CB1" s="180" t="s">
        <v>264</v>
      </c>
      <c r="CC1" s="181" t="s">
        <v>267</v>
      </c>
      <c r="CD1" s="181" t="s">
        <v>267</v>
      </c>
      <c r="CE1" s="181" t="s">
        <v>267</v>
      </c>
      <c r="CF1" s="181" t="s">
        <v>267</v>
      </c>
      <c r="CG1" s="185" t="s">
        <v>267</v>
      </c>
      <c r="CH1" s="182" t="s">
        <v>275</v>
      </c>
      <c r="CI1" s="182" t="s">
        <v>275</v>
      </c>
      <c r="CJ1" s="182" t="s">
        <v>275</v>
      </c>
      <c r="CK1" s="182" t="s">
        <v>275</v>
      </c>
      <c r="CL1" s="182" t="s">
        <v>275</v>
      </c>
      <c r="CM1" s="182" t="s">
        <v>275</v>
      </c>
      <c r="CN1" s="182" t="s">
        <v>275</v>
      </c>
      <c r="CO1" s="180" t="s">
        <v>275</v>
      </c>
      <c r="CP1" s="181" t="s">
        <v>280</v>
      </c>
      <c r="CQ1" s="181" t="s">
        <v>280</v>
      </c>
      <c r="CR1" s="181" t="s">
        <v>280</v>
      </c>
      <c r="CS1" s="181" t="s">
        <v>280</v>
      </c>
      <c r="CT1" s="182" t="s">
        <v>284</v>
      </c>
      <c r="CU1" s="182" t="s">
        <v>284</v>
      </c>
      <c r="CV1" s="182" t="s">
        <v>284</v>
      </c>
      <c r="CW1" s="182" t="s">
        <v>284</v>
      </c>
      <c r="CX1" s="180" t="s">
        <v>284</v>
      </c>
      <c r="CY1" s="181" t="s">
        <v>189</v>
      </c>
      <c r="CZ1" s="181" t="s">
        <v>189</v>
      </c>
      <c r="DA1" s="181" t="s">
        <v>189</v>
      </c>
      <c r="DB1" s="181" t="s">
        <v>189</v>
      </c>
      <c r="DC1" s="181" t="s">
        <v>189</v>
      </c>
      <c r="DD1" s="181" t="s">
        <v>189</v>
      </c>
      <c r="DE1" s="181" t="s">
        <v>189</v>
      </c>
      <c r="DF1" s="185" t="s">
        <v>189</v>
      </c>
      <c r="DG1" s="182" t="s">
        <v>194</v>
      </c>
      <c r="DH1" s="182" t="s">
        <v>194</v>
      </c>
      <c r="DI1" s="182" t="s">
        <v>194</v>
      </c>
      <c r="DJ1" s="182" t="s">
        <v>194</v>
      </c>
      <c r="DK1" s="182" t="s">
        <v>194</v>
      </c>
      <c r="DL1" s="182" t="s">
        <v>194</v>
      </c>
      <c r="DM1" s="182" t="s">
        <v>194</v>
      </c>
      <c r="DN1" s="180" t="s">
        <v>194</v>
      </c>
      <c r="DO1" s="181" t="s">
        <v>199</v>
      </c>
      <c r="DP1" s="185" t="s">
        <v>199</v>
      </c>
      <c r="DQ1" s="185" t="s">
        <v>199</v>
      </c>
      <c r="DR1" s="181" t="s">
        <v>199</v>
      </c>
      <c r="DS1" s="185" t="s">
        <v>199</v>
      </c>
      <c r="DT1" s="185" t="s">
        <v>199</v>
      </c>
      <c r="DU1" s="181" t="s">
        <v>199</v>
      </c>
      <c r="DV1" s="185" t="s">
        <v>199</v>
      </c>
      <c r="DW1" s="185" t="s">
        <v>199</v>
      </c>
      <c r="DX1" s="182" t="s">
        <v>205</v>
      </c>
      <c r="DY1" s="182" t="s">
        <v>205</v>
      </c>
      <c r="DZ1" s="182" t="s">
        <v>205</v>
      </c>
      <c r="EA1" s="182" t="s">
        <v>205</v>
      </c>
      <c r="EB1" s="182" t="s">
        <v>205</v>
      </c>
      <c r="EC1" s="182" t="s">
        <v>205</v>
      </c>
      <c r="ED1" s="182" t="s">
        <v>205</v>
      </c>
      <c r="EE1" s="182" t="s">
        <v>205</v>
      </c>
      <c r="EF1" s="180" t="s">
        <v>205</v>
      </c>
      <c r="EG1" s="181" t="s">
        <v>694</v>
      </c>
      <c r="EH1" s="181" t="s">
        <v>694</v>
      </c>
      <c r="EI1" s="181" t="s">
        <v>694</v>
      </c>
      <c r="EJ1" s="181" t="s">
        <v>694</v>
      </c>
      <c r="EK1" s="181" t="s">
        <v>694</v>
      </c>
      <c r="EL1" s="185" t="s">
        <v>694</v>
      </c>
      <c r="EM1" s="212" t="s">
        <v>547</v>
      </c>
      <c r="EN1" s="212" t="s">
        <v>547</v>
      </c>
      <c r="EO1" s="184" t="s">
        <v>399</v>
      </c>
      <c r="EP1" s="184" t="s">
        <v>399</v>
      </c>
      <c r="EQ1" s="184" t="s">
        <v>399</v>
      </c>
      <c r="ER1" s="184" t="s">
        <v>399</v>
      </c>
      <c r="ES1" s="184" t="s">
        <v>399</v>
      </c>
      <c r="ET1" s="184" t="s">
        <v>399</v>
      </c>
      <c r="EU1" s="184" t="s">
        <v>399</v>
      </c>
      <c r="EV1" s="184" t="s">
        <v>399</v>
      </c>
      <c r="EW1" s="185" t="s">
        <v>399</v>
      </c>
      <c r="EX1" s="185" t="s">
        <v>399</v>
      </c>
      <c r="EY1" s="185" t="s">
        <v>399</v>
      </c>
      <c r="EZ1" s="185" t="s">
        <v>399</v>
      </c>
      <c r="FA1" s="185" t="s">
        <v>399</v>
      </c>
      <c r="FB1" s="185" t="s">
        <v>399</v>
      </c>
      <c r="FC1" s="185" t="s">
        <v>399</v>
      </c>
      <c r="FD1" s="185" t="s">
        <v>399</v>
      </c>
      <c r="FE1" s="184" t="s">
        <v>399</v>
      </c>
      <c r="FF1" s="184" t="s">
        <v>399</v>
      </c>
      <c r="FG1" s="184" t="s">
        <v>399</v>
      </c>
      <c r="FH1" s="184" t="s">
        <v>399</v>
      </c>
      <c r="FI1" s="184" t="s">
        <v>399</v>
      </c>
      <c r="FJ1" s="184" t="s">
        <v>399</v>
      </c>
      <c r="FK1" s="184" t="s">
        <v>399</v>
      </c>
      <c r="FL1" s="184" t="s">
        <v>399</v>
      </c>
      <c r="FM1" s="185" t="s">
        <v>399</v>
      </c>
      <c r="FN1" s="185" t="s">
        <v>399</v>
      </c>
      <c r="FO1" s="185" t="s">
        <v>399</v>
      </c>
      <c r="FP1" s="185" t="s">
        <v>399</v>
      </c>
      <c r="FQ1" s="185" t="s">
        <v>399</v>
      </c>
      <c r="FR1" s="185" t="s">
        <v>399</v>
      </c>
      <c r="FS1" s="185" t="s">
        <v>399</v>
      </c>
      <c r="FT1" s="185" t="s">
        <v>399</v>
      </c>
      <c r="FU1" s="184" t="s">
        <v>399</v>
      </c>
      <c r="FV1" s="184" t="s">
        <v>399</v>
      </c>
      <c r="FW1" s="184" t="s">
        <v>399</v>
      </c>
      <c r="FX1" s="184" t="s">
        <v>399</v>
      </c>
      <c r="FY1" s="184" t="s">
        <v>399</v>
      </c>
      <c r="FZ1" s="184" t="s">
        <v>399</v>
      </c>
      <c r="GA1" s="184" t="s">
        <v>399</v>
      </c>
      <c r="GB1" s="184" t="s">
        <v>399</v>
      </c>
      <c r="GC1" s="185" t="s">
        <v>399</v>
      </c>
      <c r="GD1" s="185" t="s">
        <v>399</v>
      </c>
      <c r="GE1" s="185" t="s">
        <v>399</v>
      </c>
      <c r="GF1" s="185" t="s">
        <v>399</v>
      </c>
      <c r="GG1" s="185" t="s">
        <v>399</v>
      </c>
      <c r="GH1" s="185" t="s">
        <v>399</v>
      </c>
      <c r="GI1" s="182" t="s">
        <v>214</v>
      </c>
      <c r="GJ1" s="182" t="s">
        <v>214</v>
      </c>
      <c r="GK1" s="182" t="s">
        <v>214</v>
      </c>
      <c r="GL1" s="182" t="s">
        <v>214</v>
      </c>
      <c r="GM1" s="182" t="s">
        <v>214</v>
      </c>
      <c r="GN1" s="182" t="s">
        <v>214</v>
      </c>
      <c r="GO1" s="180" t="s">
        <v>214</v>
      </c>
      <c r="GP1" s="182" t="s">
        <v>214</v>
      </c>
      <c r="GQ1" s="181" t="s">
        <v>215</v>
      </c>
      <c r="GR1" s="181" t="s">
        <v>215</v>
      </c>
      <c r="GS1" s="181" t="s">
        <v>215</v>
      </c>
      <c r="GT1" s="181" t="s">
        <v>215</v>
      </c>
      <c r="GU1" s="181" t="s">
        <v>215</v>
      </c>
      <c r="GV1" s="181" t="s">
        <v>215</v>
      </c>
      <c r="GW1" s="182" t="s">
        <v>310</v>
      </c>
      <c r="GX1" s="182" t="s">
        <v>310</v>
      </c>
      <c r="GY1" s="182" t="s">
        <v>310</v>
      </c>
      <c r="GZ1" s="182" t="s">
        <v>310</v>
      </c>
      <c r="HA1" s="180" t="s">
        <v>310</v>
      </c>
      <c r="HB1" s="181" t="s">
        <v>220</v>
      </c>
      <c r="HC1" s="181" t="s">
        <v>220</v>
      </c>
      <c r="HD1" s="181" t="s">
        <v>220</v>
      </c>
      <c r="HE1" s="181" t="s">
        <v>220</v>
      </c>
      <c r="HF1" s="182" t="s">
        <v>225</v>
      </c>
      <c r="HG1" s="181" t="s">
        <v>289</v>
      </c>
      <c r="HH1" s="181" t="s">
        <v>289</v>
      </c>
      <c r="HI1" s="181" t="s">
        <v>289</v>
      </c>
      <c r="HJ1" s="181" t="s">
        <v>289</v>
      </c>
      <c r="HK1" s="181" t="s">
        <v>289</v>
      </c>
      <c r="HL1" s="181" t="s">
        <v>289</v>
      </c>
      <c r="HM1" s="182" t="s">
        <v>293</v>
      </c>
      <c r="HN1" s="182" t="s">
        <v>293</v>
      </c>
      <c r="HO1" s="182" t="s">
        <v>293</v>
      </c>
      <c r="HP1" s="182" t="s">
        <v>293</v>
      </c>
      <c r="HQ1" s="182" t="s">
        <v>293</v>
      </c>
      <c r="HR1" s="182" t="s">
        <v>293</v>
      </c>
      <c r="HS1" s="182" t="s">
        <v>293</v>
      </c>
      <c r="HT1" s="181" t="s">
        <v>294</v>
      </c>
      <c r="HU1" s="181" t="s">
        <v>294</v>
      </c>
      <c r="HV1" s="181" t="s">
        <v>294</v>
      </c>
      <c r="HW1" s="183" t="s">
        <v>299</v>
      </c>
      <c r="HX1" s="183" t="s">
        <v>299</v>
      </c>
      <c r="HY1" s="183" t="s">
        <v>299</v>
      </c>
      <c r="HZ1" s="183" t="s">
        <v>299</v>
      </c>
      <c r="IA1" s="183" t="s">
        <v>299</v>
      </c>
      <c r="IB1" s="181" t="s">
        <v>299</v>
      </c>
      <c r="IC1" s="181" t="s">
        <v>299</v>
      </c>
      <c r="ID1" s="181" t="s">
        <v>299</v>
      </c>
      <c r="IE1" s="181" t="s">
        <v>299</v>
      </c>
      <c r="IF1" s="181" t="s">
        <v>299</v>
      </c>
      <c r="IG1" s="183" t="s">
        <v>299</v>
      </c>
      <c r="IH1" s="183" t="s">
        <v>299</v>
      </c>
      <c r="II1" s="183" t="s">
        <v>299</v>
      </c>
      <c r="IJ1" s="183" t="s">
        <v>299</v>
      </c>
      <c r="IK1" s="183" t="s">
        <v>299</v>
      </c>
      <c r="IL1" s="181" t="s">
        <v>316</v>
      </c>
      <c r="IM1" s="181" t="s">
        <v>316</v>
      </c>
      <c r="IN1" s="181" t="s">
        <v>316</v>
      </c>
      <c r="IO1" s="181" t="s">
        <v>316</v>
      </c>
      <c r="IP1" s="181" t="s">
        <v>316</v>
      </c>
      <c r="IQ1" s="181" t="s">
        <v>316</v>
      </c>
      <c r="IR1" s="185" t="s">
        <v>316</v>
      </c>
      <c r="IS1" s="181" t="s">
        <v>316</v>
      </c>
      <c r="IT1" s="182" t="s">
        <v>615</v>
      </c>
      <c r="IU1" s="182" t="s">
        <v>615</v>
      </c>
      <c r="IV1" s="182" t="s">
        <v>615</v>
      </c>
      <c r="IW1" s="182" t="s">
        <v>615</v>
      </c>
      <c r="IX1" s="182" t="s">
        <v>615</v>
      </c>
      <c r="IY1" s="180" t="s">
        <v>615</v>
      </c>
      <c r="IZ1" s="185" t="s">
        <v>616</v>
      </c>
      <c r="JA1" s="185" t="s">
        <v>616</v>
      </c>
      <c r="JB1" s="185" t="s">
        <v>616</v>
      </c>
      <c r="JC1" s="185" t="s">
        <v>616</v>
      </c>
      <c r="JD1" s="184" t="s">
        <v>616</v>
      </c>
      <c r="JE1" s="184" t="s">
        <v>616</v>
      </c>
      <c r="JF1" s="184" t="s">
        <v>616</v>
      </c>
      <c r="JG1" s="184" t="s">
        <v>616</v>
      </c>
      <c r="JH1" s="185" t="s">
        <v>616</v>
      </c>
      <c r="JI1" s="185" t="s">
        <v>616</v>
      </c>
      <c r="JJ1" s="185" t="s">
        <v>616</v>
      </c>
      <c r="JK1" s="185" t="s">
        <v>616</v>
      </c>
      <c r="JL1" s="184" t="s">
        <v>702</v>
      </c>
      <c r="JM1" s="184" t="s">
        <v>702</v>
      </c>
      <c r="JN1" s="184" t="s">
        <v>702</v>
      </c>
      <c r="JO1" s="184" t="s">
        <v>702</v>
      </c>
      <c r="JP1" s="184" t="s">
        <v>702</v>
      </c>
      <c r="JQ1" s="184" t="s">
        <v>702</v>
      </c>
      <c r="JR1" s="184" t="s">
        <v>702</v>
      </c>
      <c r="JS1" s="184" t="s">
        <v>702</v>
      </c>
      <c r="JT1" s="185" t="s">
        <v>702</v>
      </c>
      <c r="JU1" s="185" t="s">
        <v>702</v>
      </c>
      <c r="JV1" s="185" t="s">
        <v>702</v>
      </c>
      <c r="JW1" s="185" t="s">
        <v>702</v>
      </c>
      <c r="JX1" s="185" t="s">
        <v>702</v>
      </c>
      <c r="JY1" s="185" t="s">
        <v>702</v>
      </c>
      <c r="JZ1" s="185" t="s">
        <v>702</v>
      </c>
      <c r="KA1" s="185" t="s">
        <v>702</v>
      </c>
      <c r="KB1" s="184" t="s">
        <v>702</v>
      </c>
      <c r="KC1" s="184" t="s">
        <v>702</v>
      </c>
      <c r="KD1" s="184" t="s">
        <v>702</v>
      </c>
      <c r="KE1" s="184" t="s">
        <v>702</v>
      </c>
      <c r="KF1" s="184" t="s">
        <v>702</v>
      </c>
      <c r="KG1" s="184" t="s">
        <v>702</v>
      </c>
      <c r="KH1" s="184" t="s">
        <v>702</v>
      </c>
      <c r="KI1" s="184" t="s">
        <v>702</v>
      </c>
      <c r="KJ1" s="181" t="s">
        <v>617</v>
      </c>
      <c r="KK1" s="181" t="s">
        <v>617</v>
      </c>
      <c r="KL1" s="181" t="s">
        <v>617</v>
      </c>
      <c r="KM1" s="181" t="s">
        <v>617</v>
      </c>
      <c r="KN1" s="184" t="s">
        <v>618</v>
      </c>
      <c r="KO1" s="184" t="s">
        <v>618</v>
      </c>
      <c r="KP1" s="184" t="s">
        <v>618</v>
      </c>
      <c r="KQ1" s="184" t="s">
        <v>618</v>
      </c>
      <c r="KR1" s="184" t="s">
        <v>618</v>
      </c>
      <c r="KS1" s="185" t="s">
        <v>618</v>
      </c>
      <c r="KT1" s="185" t="s">
        <v>618</v>
      </c>
      <c r="KU1" s="185" t="s">
        <v>618</v>
      </c>
      <c r="KV1" s="185" t="s">
        <v>618</v>
      </c>
      <c r="KW1" s="185" t="s">
        <v>618</v>
      </c>
      <c r="KX1" s="184" t="s">
        <v>618</v>
      </c>
      <c r="KY1" s="184" t="s">
        <v>618</v>
      </c>
      <c r="KZ1" s="184" t="s">
        <v>618</v>
      </c>
      <c r="LA1" s="184" t="s">
        <v>618</v>
      </c>
      <c r="LB1" s="184" t="s">
        <v>618</v>
      </c>
      <c r="LC1" s="185" t="s">
        <v>706</v>
      </c>
      <c r="LD1" s="185" t="s">
        <v>706</v>
      </c>
      <c r="LE1" s="185" t="s">
        <v>706</v>
      </c>
      <c r="LF1" s="185" t="s">
        <v>706</v>
      </c>
      <c r="LG1" s="185" t="s">
        <v>706</v>
      </c>
      <c r="LH1" s="185" t="s">
        <v>706</v>
      </c>
      <c r="LI1" s="185" t="s">
        <v>706</v>
      </c>
      <c r="LJ1" s="185" t="s">
        <v>706</v>
      </c>
      <c r="LK1" s="184" t="s">
        <v>706</v>
      </c>
      <c r="LL1" s="184" t="s">
        <v>706</v>
      </c>
      <c r="LM1" s="184" t="s">
        <v>706</v>
      </c>
      <c r="LN1" s="184" t="s">
        <v>706</v>
      </c>
      <c r="LO1" s="184" t="s">
        <v>706</v>
      </c>
      <c r="LP1" s="184" t="s">
        <v>706</v>
      </c>
      <c r="LQ1" s="184" t="s">
        <v>706</v>
      </c>
      <c r="LR1" s="184" t="s">
        <v>706</v>
      </c>
      <c r="LS1" s="184" t="s">
        <v>706</v>
      </c>
      <c r="LT1" s="185" t="s">
        <v>706</v>
      </c>
      <c r="LU1" s="185" t="s">
        <v>706</v>
      </c>
      <c r="LV1" s="185" t="s">
        <v>706</v>
      </c>
      <c r="LW1" s="185" t="s">
        <v>706</v>
      </c>
      <c r="LX1" s="185" t="s">
        <v>706</v>
      </c>
      <c r="LY1" s="185" t="s">
        <v>706</v>
      </c>
      <c r="LZ1" s="185" t="s">
        <v>706</v>
      </c>
      <c r="MA1" s="212" t="s">
        <v>707</v>
      </c>
      <c r="MB1" s="212" t="s">
        <v>707</v>
      </c>
      <c r="MC1" s="212" t="s">
        <v>707</v>
      </c>
      <c r="MD1" s="210" t="s">
        <v>229</v>
      </c>
      <c r="ME1" s="210" t="s">
        <v>229</v>
      </c>
      <c r="MF1" s="210" t="s">
        <v>229</v>
      </c>
      <c r="MG1" s="210" t="s">
        <v>229</v>
      </c>
      <c r="MH1" s="210" t="s">
        <v>229</v>
      </c>
      <c r="MI1" s="210" t="s">
        <v>229</v>
      </c>
      <c r="MJ1" s="210" t="s">
        <v>229</v>
      </c>
      <c r="MK1" s="210" t="s">
        <v>229</v>
      </c>
      <c r="ML1" s="212" t="s">
        <v>312</v>
      </c>
      <c r="MM1" s="212" t="s">
        <v>312</v>
      </c>
      <c r="MN1" s="212" t="s">
        <v>312</v>
      </c>
      <c r="MO1" s="212" t="s">
        <v>312</v>
      </c>
      <c r="MP1" s="212" t="s">
        <v>312</v>
      </c>
      <c r="MQ1" s="180" t="s">
        <v>312</v>
      </c>
      <c r="MR1" s="210" t="s">
        <v>709</v>
      </c>
    </row>
    <row r="2" spans="1:356" s="196" customFormat="1" ht="110.1" customHeight="1" x14ac:dyDescent="0.4">
      <c r="C2" s="197" t="s">
        <v>648</v>
      </c>
      <c r="D2" s="197" t="s">
        <v>648</v>
      </c>
      <c r="E2" s="196" t="s">
        <v>667</v>
      </c>
      <c r="F2" s="196" t="s">
        <v>667</v>
      </c>
      <c r="G2" s="196" t="s">
        <v>667</v>
      </c>
      <c r="H2" s="196" t="s">
        <v>667</v>
      </c>
      <c r="I2" s="197" t="s">
        <v>529</v>
      </c>
      <c r="J2" s="197" t="s">
        <v>529</v>
      </c>
      <c r="K2" s="197" t="s">
        <v>529</v>
      </c>
      <c r="L2" s="197" t="s">
        <v>529</v>
      </c>
      <c r="M2" s="197" t="s">
        <v>529</v>
      </c>
      <c r="N2" s="197" t="s">
        <v>529</v>
      </c>
      <c r="O2" s="197" t="s">
        <v>529</v>
      </c>
      <c r="P2" s="197" t="s">
        <v>529</v>
      </c>
      <c r="Q2" s="197" t="s">
        <v>529</v>
      </c>
      <c r="R2" s="197" t="s">
        <v>529</v>
      </c>
      <c r="S2" s="197" t="s">
        <v>529</v>
      </c>
      <c r="T2" s="196" t="s">
        <v>530</v>
      </c>
      <c r="U2" s="196" t="s">
        <v>530</v>
      </c>
      <c r="V2" s="196" t="s">
        <v>530</v>
      </c>
      <c r="W2" s="196" t="s">
        <v>530</v>
      </c>
      <c r="X2" s="196" t="s">
        <v>530</v>
      </c>
      <c r="Y2" s="198" t="s">
        <v>651</v>
      </c>
      <c r="Z2" s="198" t="s">
        <v>651</v>
      </c>
      <c r="AA2" s="198" t="s">
        <v>651</v>
      </c>
      <c r="AB2" s="196" t="s">
        <v>651</v>
      </c>
      <c r="AC2" s="196" t="s">
        <v>651</v>
      </c>
      <c r="AD2" s="196" t="s">
        <v>651</v>
      </c>
      <c r="AE2" s="198" t="s">
        <v>651</v>
      </c>
      <c r="AF2" s="198" t="s">
        <v>651</v>
      </c>
      <c r="AG2" s="198" t="s">
        <v>651</v>
      </c>
      <c r="AH2" s="196" t="s">
        <v>651</v>
      </c>
      <c r="AI2" s="196" t="s">
        <v>651</v>
      </c>
      <c r="AJ2" s="196" t="s">
        <v>651</v>
      </c>
      <c r="AK2" s="198" t="s">
        <v>651</v>
      </c>
      <c r="AL2" s="198" t="s">
        <v>651</v>
      </c>
      <c r="AM2" s="198" t="s">
        <v>651</v>
      </c>
      <c r="AN2" s="196" t="s">
        <v>651</v>
      </c>
      <c r="AO2" s="196" t="s">
        <v>651</v>
      </c>
      <c r="AP2" s="196" t="s">
        <v>651</v>
      </c>
      <c r="AQ2" s="197" t="s">
        <v>532</v>
      </c>
      <c r="AR2" s="197" t="s">
        <v>532</v>
      </c>
      <c r="AS2" s="197" t="s">
        <v>532</v>
      </c>
      <c r="AT2" s="197" t="s">
        <v>532</v>
      </c>
      <c r="AU2" s="197" t="s">
        <v>532</v>
      </c>
      <c r="AV2" s="197" t="s">
        <v>532</v>
      </c>
      <c r="AW2" s="197" t="s">
        <v>532</v>
      </c>
      <c r="AX2" s="197" t="s">
        <v>532</v>
      </c>
      <c r="AY2" s="197" t="s">
        <v>532</v>
      </c>
      <c r="AZ2" s="197" t="s">
        <v>532</v>
      </c>
      <c r="BA2" s="197" t="s">
        <v>532</v>
      </c>
      <c r="BB2" s="197" t="s">
        <v>532</v>
      </c>
      <c r="BC2" s="196" t="s">
        <v>258</v>
      </c>
      <c r="BD2" s="196" t="s">
        <v>258</v>
      </c>
      <c r="BE2" s="196" t="s">
        <v>258</v>
      </c>
      <c r="BF2" s="196" t="s">
        <v>258</v>
      </c>
      <c r="BG2" s="198" t="s">
        <v>315</v>
      </c>
      <c r="BH2" s="198" t="s">
        <v>315</v>
      </c>
      <c r="BI2" s="198" t="s">
        <v>315</v>
      </c>
      <c r="BJ2" s="198" t="s">
        <v>315</v>
      </c>
      <c r="BK2" s="198" t="s">
        <v>315</v>
      </c>
      <c r="BL2" s="198" t="s">
        <v>315</v>
      </c>
      <c r="BM2" s="198" t="s">
        <v>315</v>
      </c>
      <c r="BN2" s="196" t="s">
        <v>315</v>
      </c>
      <c r="BO2" s="196" t="s">
        <v>315</v>
      </c>
      <c r="BP2" s="196" t="s">
        <v>315</v>
      </c>
      <c r="BQ2" s="196" t="s">
        <v>315</v>
      </c>
      <c r="BR2" s="196" t="s">
        <v>315</v>
      </c>
      <c r="BS2" s="196" t="s">
        <v>315</v>
      </c>
      <c r="BT2" s="196" t="s">
        <v>315</v>
      </c>
      <c r="BU2" s="197" t="s">
        <v>657</v>
      </c>
      <c r="BV2" s="197" t="s">
        <v>657</v>
      </c>
      <c r="BW2" s="197" t="s">
        <v>657</v>
      </c>
      <c r="BX2" s="197" t="s">
        <v>657</v>
      </c>
      <c r="BY2" s="197" t="s">
        <v>657</v>
      </c>
      <c r="BZ2" s="197" t="s">
        <v>657</v>
      </c>
      <c r="CA2" s="197" t="s">
        <v>657</v>
      </c>
      <c r="CB2" s="197" t="s">
        <v>657</v>
      </c>
      <c r="CC2" s="196" t="s">
        <v>265</v>
      </c>
      <c r="CD2" s="196" t="s">
        <v>265</v>
      </c>
      <c r="CE2" s="196" t="s">
        <v>265</v>
      </c>
      <c r="CF2" s="196" t="s">
        <v>265</v>
      </c>
      <c r="CG2" s="196" t="s">
        <v>265</v>
      </c>
      <c r="CH2" s="197" t="s">
        <v>659</v>
      </c>
      <c r="CI2" s="197" t="s">
        <v>659</v>
      </c>
      <c r="CJ2" s="197" t="s">
        <v>659</v>
      </c>
      <c r="CK2" s="197" t="s">
        <v>659</v>
      </c>
      <c r="CL2" s="197" t="s">
        <v>659</v>
      </c>
      <c r="CM2" s="197" t="s">
        <v>659</v>
      </c>
      <c r="CN2" s="197" t="s">
        <v>659</v>
      </c>
      <c r="CO2" s="197" t="s">
        <v>659</v>
      </c>
      <c r="CP2" s="196" t="s">
        <v>660</v>
      </c>
      <c r="CQ2" s="196" t="s">
        <v>660</v>
      </c>
      <c r="CR2" s="196" t="s">
        <v>660</v>
      </c>
      <c r="CS2" s="196" t="s">
        <v>660</v>
      </c>
      <c r="CT2" s="197" t="s">
        <v>661</v>
      </c>
      <c r="CU2" s="197" t="s">
        <v>661</v>
      </c>
      <c r="CV2" s="197" t="s">
        <v>661</v>
      </c>
      <c r="CW2" s="197" t="s">
        <v>661</v>
      </c>
      <c r="CX2" s="197" t="s">
        <v>661</v>
      </c>
      <c r="CY2" s="196" t="s">
        <v>285</v>
      </c>
      <c r="CZ2" s="196" t="s">
        <v>285</v>
      </c>
      <c r="DA2" s="196" t="s">
        <v>285</v>
      </c>
      <c r="DB2" s="196" t="s">
        <v>285</v>
      </c>
      <c r="DC2" s="196" t="s">
        <v>285</v>
      </c>
      <c r="DD2" s="196" t="s">
        <v>285</v>
      </c>
      <c r="DE2" s="196" t="s">
        <v>285</v>
      </c>
      <c r="DF2" s="196" t="s">
        <v>285</v>
      </c>
      <c r="DG2" s="197" t="s">
        <v>524</v>
      </c>
      <c r="DH2" s="197" t="s">
        <v>524</v>
      </c>
      <c r="DI2" s="197" t="s">
        <v>524</v>
      </c>
      <c r="DJ2" s="197" t="s">
        <v>524</v>
      </c>
      <c r="DK2" s="197" t="s">
        <v>524</v>
      </c>
      <c r="DL2" s="197" t="s">
        <v>524</v>
      </c>
      <c r="DM2" s="197" t="s">
        <v>524</v>
      </c>
      <c r="DN2" s="197" t="s">
        <v>524</v>
      </c>
      <c r="DO2" s="196" t="s">
        <v>195</v>
      </c>
      <c r="DP2" s="196" t="s">
        <v>195</v>
      </c>
      <c r="DQ2" s="196" t="s">
        <v>195</v>
      </c>
      <c r="DR2" s="196" t="s">
        <v>195</v>
      </c>
      <c r="DS2" s="196" t="s">
        <v>195</v>
      </c>
      <c r="DT2" s="196" t="s">
        <v>195</v>
      </c>
      <c r="DU2" s="196" t="s">
        <v>195</v>
      </c>
      <c r="DV2" s="196" t="s">
        <v>195</v>
      </c>
      <c r="DW2" s="196" t="s">
        <v>195</v>
      </c>
      <c r="DX2" s="197" t="s">
        <v>566</v>
      </c>
      <c r="DY2" s="197" t="s">
        <v>566</v>
      </c>
      <c r="DZ2" s="197" t="s">
        <v>566</v>
      </c>
      <c r="EA2" s="197" t="s">
        <v>566</v>
      </c>
      <c r="EB2" s="197" t="s">
        <v>566</v>
      </c>
      <c r="EC2" s="197" t="s">
        <v>566</v>
      </c>
      <c r="ED2" s="197" t="s">
        <v>566</v>
      </c>
      <c r="EE2" s="197" t="s">
        <v>566</v>
      </c>
      <c r="EF2" s="197" t="s">
        <v>566</v>
      </c>
      <c r="EG2" s="196" t="s">
        <v>565</v>
      </c>
      <c r="EH2" s="196" t="s">
        <v>565</v>
      </c>
      <c r="EI2" s="196" t="s">
        <v>565</v>
      </c>
      <c r="EJ2" s="196" t="s">
        <v>565</v>
      </c>
      <c r="EK2" s="196" t="s">
        <v>565</v>
      </c>
      <c r="EL2" s="196" t="s">
        <v>565</v>
      </c>
      <c r="EM2" s="197" t="s">
        <v>564</v>
      </c>
      <c r="EN2" s="197" t="s">
        <v>564</v>
      </c>
      <c r="EO2" s="198" t="s">
        <v>309</v>
      </c>
      <c r="EP2" s="198" t="s">
        <v>309</v>
      </c>
      <c r="EQ2" s="198" t="s">
        <v>309</v>
      </c>
      <c r="ER2" s="198" t="s">
        <v>309</v>
      </c>
      <c r="ES2" s="198" t="s">
        <v>309</v>
      </c>
      <c r="ET2" s="198" t="s">
        <v>309</v>
      </c>
      <c r="EU2" s="198" t="s">
        <v>309</v>
      </c>
      <c r="EV2" s="198" t="s">
        <v>309</v>
      </c>
      <c r="EW2" s="196" t="s">
        <v>309</v>
      </c>
      <c r="EX2" s="196" t="s">
        <v>309</v>
      </c>
      <c r="EY2" s="196" t="s">
        <v>309</v>
      </c>
      <c r="EZ2" s="196" t="s">
        <v>309</v>
      </c>
      <c r="FA2" s="196" t="s">
        <v>309</v>
      </c>
      <c r="FB2" s="196" t="s">
        <v>309</v>
      </c>
      <c r="FC2" s="196" t="s">
        <v>309</v>
      </c>
      <c r="FD2" s="196" t="s">
        <v>309</v>
      </c>
      <c r="FE2" s="198" t="s">
        <v>309</v>
      </c>
      <c r="FF2" s="198" t="s">
        <v>309</v>
      </c>
      <c r="FG2" s="198" t="s">
        <v>309</v>
      </c>
      <c r="FH2" s="198" t="s">
        <v>309</v>
      </c>
      <c r="FI2" s="198" t="s">
        <v>309</v>
      </c>
      <c r="FJ2" s="198" t="s">
        <v>309</v>
      </c>
      <c r="FK2" s="198" t="s">
        <v>309</v>
      </c>
      <c r="FL2" s="198" t="s">
        <v>309</v>
      </c>
      <c r="FM2" s="196" t="s">
        <v>309</v>
      </c>
      <c r="FN2" s="196" t="s">
        <v>309</v>
      </c>
      <c r="FO2" s="196" t="s">
        <v>309</v>
      </c>
      <c r="FP2" s="196" t="s">
        <v>309</v>
      </c>
      <c r="FQ2" s="196" t="s">
        <v>309</v>
      </c>
      <c r="FR2" s="196" t="s">
        <v>309</v>
      </c>
      <c r="FS2" s="196" t="s">
        <v>309</v>
      </c>
      <c r="FT2" s="196" t="s">
        <v>309</v>
      </c>
      <c r="FU2" s="198" t="s">
        <v>309</v>
      </c>
      <c r="FV2" s="198" t="s">
        <v>309</v>
      </c>
      <c r="FW2" s="198" t="s">
        <v>309</v>
      </c>
      <c r="FX2" s="198" t="s">
        <v>309</v>
      </c>
      <c r="FY2" s="198" t="s">
        <v>309</v>
      </c>
      <c r="FZ2" s="198" t="s">
        <v>309</v>
      </c>
      <c r="GA2" s="198" t="s">
        <v>309</v>
      </c>
      <c r="GB2" s="198" t="s">
        <v>309</v>
      </c>
      <c r="GC2" s="196" t="s">
        <v>309</v>
      </c>
      <c r="GD2" s="196" t="s">
        <v>309</v>
      </c>
      <c r="GE2" s="196" t="s">
        <v>309</v>
      </c>
      <c r="GF2" s="196" t="s">
        <v>309</v>
      </c>
      <c r="GG2" s="196" t="s">
        <v>309</v>
      </c>
      <c r="GH2" s="196" t="s">
        <v>309</v>
      </c>
      <c r="GI2" s="197" t="s">
        <v>209</v>
      </c>
      <c r="GJ2" s="197" t="s">
        <v>209</v>
      </c>
      <c r="GK2" s="197" t="s">
        <v>209</v>
      </c>
      <c r="GL2" s="197" t="s">
        <v>209</v>
      </c>
      <c r="GM2" s="197" t="s">
        <v>209</v>
      </c>
      <c r="GN2" s="197" t="s">
        <v>209</v>
      </c>
      <c r="GO2" s="197" t="s">
        <v>209</v>
      </c>
      <c r="GP2" s="197" t="s">
        <v>209</v>
      </c>
      <c r="GQ2" s="196" t="s">
        <v>209</v>
      </c>
      <c r="GR2" s="196" t="s">
        <v>209</v>
      </c>
      <c r="GS2" s="196" t="s">
        <v>209</v>
      </c>
      <c r="GT2" s="196" t="s">
        <v>209</v>
      </c>
      <c r="GU2" s="196" t="s">
        <v>209</v>
      </c>
      <c r="GV2" s="196" t="s">
        <v>209</v>
      </c>
      <c r="GW2" s="197" t="s">
        <v>562</v>
      </c>
      <c r="GX2" s="197" t="s">
        <v>562</v>
      </c>
      <c r="GY2" s="197" t="s">
        <v>562</v>
      </c>
      <c r="GZ2" s="197" t="s">
        <v>562</v>
      </c>
      <c r="HA2" s="197" t="s">
        <v>562</v>
      </c>
      <c r="HB2" s="196" t="s">
        <v>560</v>
      </c>
      <c r="HC2" s="196" t="s">
        <v>560</v>
      </c>
      <c r="HD2" s="196" t="s">
        <v>560</v>
      </c>
      <c r="HE2" s="196" t="s">
        <v>560</v>
      </c>
      <c r="HF2" s="197" t="s">
        <v>311</v>
      </c>
      <c r="HG2" s="196" t="s">
        <v>561</v>
      </c>
      <c r="HH2" s="196" t="s">
        <v>561</v>
      </c>
      <c r="HI2" s="196" t="s">
        <v>561</v>
      </c>
      <c r="HJ2" s="196" t="s">
        <v>561</v>
      </c>
      <c r="HK2" s="196" t="s">
        <v>561</v>
      </c>
      <c r="HL2" s="196" t="s">
        <v>561</v>
      </c>
      <c r="HM2" s="197" t="s">
        <v>557</v>
      </c>
      <c r="HN2" s="197" t="s">
        <v>557</v>
      </c>
      <c r="HO2" s="197" t="s">
        <v>557</v>
      </c>
      <c r="HP2" s="197" t="s">
        <v>557</v>
      </c>
      <c r="HQ2" s="197" t="s">
        <v>557</v>
      </c>
      <c r="HR2" s="197" t="s">
        <v>557</v>
      </c>
      <c r="HS2" s="197" t="s">
        <v>557</v>
      </c>
      <c r="HT2" s="196" t="s">
        <v>646</v>
      </c>
      <c r="HU2" s="196" t="s">
        <v>510</v>
      </c>
      <c r="HV2" s="196" t="s">
        <v>510</v>
      </c>
      <c r="HW2" s="198" t="s">
        <v>666</v>
      </c>
      <c r="HX2" s="198" t="s">
        <v>666</v>
      </c>
      <c r="HY2" s="198" t="s">
        <v>666</v>
      </c>
      <c r="HZ2" s="198" t="s">
        <v>666</v>
      </c>
      <c r="IA2" s="198" t="s">
        <v>666</v>
      </c>
      <c r="IB2" s="196" t="s">
        <v>666</v>
      </c>
      <c r="IC2" s="196" t="s">
        <v>666</v>
      </c>
      <c r="ID2" s="196" t="s">
        <v>666</v>
      </c>
      <c r="IE2" s="196" t="s">
        <v>666</v>
      </c>
      <c r="IF2" s="196" t="s">
        <v>666</v>
      </c>
      <c r="IG2" s="198" t="s">
        <v>666</v>
      </c>
      <c r="IH2" s="198" t="s">
        <v>666</v>
      </c>
      <c r="II2" s="198" t="s">
        <v>666</v>
      </c>
      <c r="IJ2" s="198" t="s">
        <v>666</v>
      </c>
      <c r="IK2" s="198" t="s">
        <v>666</v>
      </c>
      <c r="IL2" s="196" t="s">
        <v>762</v>
      </c>
      <c r="IM2" s="196" t="s">
        <v>762</v>
      </c>
      <c r="IN2" s="196" t="s">
        <v>762</v>
      </c>
      <c r="IO2" s="196" t="s">
        <v>762</v>
      </c>
      <c r="IP2" s="196" t="s">
        <v>762</v>
      </c>
      <c r="IQ2" s="196" t="s">
        <v>762</v>
      </c>
      <c r="IR2" s="196" t="s">
        <v>762</v>
      </c>
      <c r="IS2" s="196" t="s">
        <v>762</v>
      </c>
      <c r="IT2" s="197" t="s">
        <v>645</v>
      </c>
      <c r="IU2" s="197" t="s">
        <v>645</v>
      </c>
      <c r="IV2" s="197" t="s">
        <v>645</v>
      </c>
      <c r="IW2" s="197" t="s">
        <v>645</v>
      </c>
      <c r="IX2" s="197" t="s">
        <v>645</v>
      </c>
      <c r="IY2" s="197" t="s">
        <v>645</v>
      </c>
      <c r="IZ2" s="196" t="s">
        <v>619</v>
      </c>
      <c r="JA2" s="196" t="s">
        <v>619</v>
      </c>
      <c r="JB2" s="196" t="s">
        <v>619</v>
      </c>
      <c r="JC2" s="196" t="s">
        <v>619</v>
      </c>
      <c r="JD2" s="198" t="s">
        <v>619</v>
      </c>
      <c r="JE2" s="198" t="s">
        <v>619</v>
      </c>
      <c r="JF2" s="198" t="s">
        <v>619</v>
      </c>
      <c r="JG2" s="198" t="s">
        <v>619</v>
      </c>
      <c r="JH2" s="196" t="s">
        <v>619</v>
      </c>
      <c r="JI2" s="196" t="s">
        <v>619</v>
      </c>
      <c r="JJ2" s="196" t="s">
        <v>619</v>
      </c>
      <c r="JK2" s="196" t="s">
        <v>619</v>
      </c>
      <c r="JL2" s="198" t="s">
        <v>620</v>
      </c>
      <c r="JM2" s="198" t="s">
        <v>620</v>
      </c>
      <c r="JN2" s="198" t="s">
        <v>620</v>
      </c>
      <c r="JO2" s="198" t="s">
        <v>620</v>
      </c>
      <c r="JP2" s="198" t="s">
        <v>620</v>
      </c>
      <c r="JQ2" s="198" t="s">
        <v>620</v>
      </c>
      <c r="JR2" s="198" t="s">
        <v>620</v>
      </c>
      <c r="JS2" s="198" t="s">
        <v>620</v>
      </c>
      <c r="JT2" s="196" t="s">
        <v>620</v>
      </c>
      <c r="JU2" s="196" t="s">
        <v>620</v>
      </c>
      <c r="JV2" s="196" t="s">
        <v>620</v>
      </c>
      <c r="JW2" s="196" t="s">
        <v>620</v>
      </c>
      <c r="JX2" s="196" t="s">
        <v>620</v>
      </c>
      <c r="JY2" s="196" t="s">
        <v>620</v>
      </c>
      <c r="JZ2" s="196" t="s">
        <v>620</v>
      </c>
      <c r="KA2" s="196" t="s">
        <v>620</v>
      </c>
      <c r="KB2" s="198" t="s">
        <v>620</v>
      </c>
      <c r="KC2" s="198" t="s">
        <v>620</v>
      </c>
      <c r="KD2" s="198" t="s">
        <v>620</v>
      </c>
      <c r="KE2" s="198" t="s">
        <v>620</v>
      </c>
      <c r="KF2" s="198" t="s">
        <v>620</v>
      </c>
      <c r="KG2" s="198" t="s">
        <v>620</v>
      </c>
      <c r="KH2" s="198" t="s">
        <v>620</v>
      </c>
      <c r="KI2" s="198" t="s">
        <v>620</v>
      </c>
      <c r="KJ2" s="196" t="s">
        <v>642</v>
      </c>
      <c r="KK2" s="196" t="s">
        <v>642</v>
      </c>
      <c r="KL2" s="196" t="s">
        <v>642</v>
      </c>
      <c r="KM2" s="196" t="s">
        <v>642</v>
      </c>
      <c r="KN2" s="198" t="s">
        <v>621</v>
      </c>
      <c r="KO2" s="198" t="s">
        <v>621</v>
      </c>
      <c r="KP2" s="198" t="s">
        <v>621</v>
      </c>
      <c r="KQ2" s="198" t="s">
        <v>621</v>
      </c>
      <c r="KR2" s="198" t="s">
        <v>621</v>
      </c>
      <c r="KS2" s="196" t="s">
        <v>621</v>
      </c>
      <c r="KT2" s="196" t="s">
        <v>621</v>
      </c>
      <c r="KU2" s="196" t="s">
        <v>621</v>
      </c>
      <c r="KV2" s="196" t="s">
        <v>621</v>
      </c>
      <c r="KW2" s="196" t="s">
        <v>621</v>
      </c>
      <c r="KX2" s="198" t="s">
        <v>621</v>
      </c>
      <c r="KY2" s="198" t="s">
        <v>621</v>
      </c>
      <c r="KZ2" s="198" t="s">
        <v>621</v>
      </c>
      <c r="LA2" s="198" t="s">
        <v>621</v>
      </c>
      <c r="LB2" s="198" t="s">
        <v>621</v>
      </c>
      <c r="LC2" s="196" t="s">
        <v>485</v>
      </c>
      <c r="LD2" s="196" t="s">
        <v>485</v>
      </c>
      <c r="LE2" s="196" t="s">
        <v>485</v>
      </c>
      <c r="LF2" s="196" t="s">
        <v>485</v>
      </c>
      <c r="LG2" s="196" t="s">
        <v>485</v>
      </c>
      <c r="LH2" s="196" t="s">
        <v>485</v>
      </c>
      <c r="LI2" s="196" t="s">
        <v>485</v>
      </c>
      <c r="LJ2" s="196" t="s">
        <v>485</v>
      </c>
      <c r="LK2" s="198" t="s">
        <v>485</v>
      </c>
      <c r="LL2" s="198" t="s">
        <v>485</v>
      </c>
      <c r="LM2" s="198" t="s">
        <v>485</v>
      </c>
      <c r="LN2" s="198" t="s">
        <v>485</v>
      </c>
      <c r="LO2" s="198" t="s">
        <v>485</v>
      </c>
      <c r="LP2" s="198" t="s">
        <v>485</v>
      </c>
      <c r="LQ2" s="198" t="s">
        <v>485</v>
      </c>
      <c r="LR2" s="198" t="s">
        <v>485</v>
      </c>
      <c r="LS2" s="198" t="s">
        <v>485</v>
      </c>
      <c r="LT2" s="196" t="s">
        <v>485</v>
      </c>
      <c r="LU2" s="196" t="s">
        <v>485</v>
      </c>
      <c r="LV2" s="196" t="s">
        <v>485</v>
      </c>
      <c r="LW2" s="196" t="s">
        <v>485</v>
      </c>
      <c r="LX2" s="196" t="s">
        <v>485</v>
      </c>
      <c r="LY2" s="196" t="s">
        <v>485</v>
      </c>
      <c r="LZ2" s="196" t="s">
        <v>485</v>
      </c>
      <c r="MA2" s="197" t="s">
        <v>640</v>
      </c>
      <c r="MB2" s="197" t="s">
        <v>640</v>
      </c>
      <c r="MC2" s="197" t="s">
        <v>640</v>
      </c>
      <c r="MD2" s="196" t="s">
        <v>639</v>
      </c>
      <c r="ME2" s="196" t="s">
        <v>639</v>
      </c>
      <c r="MF2" s="196" t="s">
        <v>639</v>
      </c>
      <c r="MG2" s="196" t="s">
        <v>639</v>
      </c>
      <c r="MH2" s="196" t="s">
        <v>639</v>
      </c>
      <c r="MI2" s="196" t="s">
        <v>639</v>
      </c>
      <c r="MJ2" s="196" t="s">
        <v>639</v>
      </c>
      <c r="MK2" s="196" t="s">
        <v>639</v>
      </c>
      <c r="ML2" s="197" t="s">
        <v>556</v>
      </c>
      <c r="MM2" s="197" t="s">
        <v>556</v>
      </c>
      <c r="MN2" s="197" t="s">
        <v>556</v>
      </c>
      <c r="MO2" s="197" t="s">
        <v>556</v>
      </c>
      <c r="MP2" s="197" t="s">
        <v>556</v>
      </c>
      <c r="MQ2" s="197" t="s">
        <v>556</v>
      </c>
      <c r="MR2" s="196" t="s">
        <v>313</v>
      </c>
    </row>
    <row r="3" spans="1:356" s="199" customFormat="1" ht="30" customHeight="1" x14ac:dyDescent="0.4">
      <c r="C3" s="200" t="s">
        <v>647</v>
      </c>
      <c r="D3" s="200" t="s">
        <v>647</v>
      </c>
      <c r="E3" s="199" t="s">
        <v>549</v>
      </c>
      <c r="F3" s="199" t="s">
        <v>549</v>
      </c>
      <c r="G3" s="199" t="s">
        <v>549</v>
      </c>
      <c r="H3" s="199" t="s">
        <v>549</v>
      </c>
      <c r="I3" s="200" t="s">
        <v>550</v>
      </c>
      <c r="J3" s="200" t="s">
        <v>550</v>
      </c>
      <c r="K3" s="200" t="s">
        <v>550</v>
      </c>
      <c r="L3" s="200" t="s">
        <v>550</v>
      </c>
      <c r="M3" s="200" t="s">
        <v>550</v>
      </c>
      <c r="N3" s="200" t="s">
        <v>550</v>
      </c>
      <c r="O3" s="200" t="s">
        <v>550</v>
      </c>
      <c r="P3" s="200" t="s">
        <v>554</v>
      </c>
      <c r="Q3" s="200" t="s">
        <v>550</v>
      </c>
      <c r="R3" s="200" t="s">
        <v>550</v>
      </c>
      <c r="S3" s="200" t="s">
        <v>554</v>
      </c>
      <c r="T3" s="199" t="s">
        <v>550</v>
      </c>
      <c r="U3" s="199" t="s">
        <v>550</v>
      </c>
      <c r="V3" s="199" t="s">
        <v>550</v>
      </c>
      <c r="W3" s="199" t="s">
        <v>550</v>
      </c>
      <c r="X3" s="199" t="s">
        <v>550</v>
      </c>
      <c r="Y3" s="201" t="s">
        <v>641</v>
      </c>
      <c r="Z3" s="201" t="s">
        <v>652</v>
      </c>
      <c r="AA3" s="201" t="s">
        <v>652</v>
      </c>
      <c r="AB3" s="199" t="s">
        <v>641</v>
      </c>
      <c r="AC3" s="199" t="s">
        <v>652</v>
      </c>
      <c r="AD3" s="199" t="s">
        <v>652</v>
      </c>
      <c r="AE3" s="201" t="s">
        <v>641</v>
      </c>
      <c r="AF3" s="201" t="s">
        <v>652</v>
      </c>
      <c r="AG3" s="201" t="s">
        <v>652</v>
      </c>
      <c r="AH3" s="199" t="s">
        <v>641</v>
      </c>
      <c r="AI3" s="199" t="s">
        <v>652</v>
      </c>
      <c r="AJ3" s="199" t="s">
        <v>652</v>
      </c>
      <c r="AK3" s="201" t="s">
        <v>641</v>
      </c>
      <c r="AL3" s="201" t="s">
        <v>652</v>
      </c>
      <c r="AM3" s="201" t="s">
        <v>652</v>
      </c>
      <c r="AN3" s="199" t="s">
        <v>641</v>
      </c>
      <c r="AO3" s="199" t="s">
        <v>652</v>
      </c>
      <c r="AP3" s="199" t="s">
        <v>652</v>
      </c>
      <c r="AQ3" s="200" t="s">
        <v>550</v>
      </c>
      <c r="AR3" s="200" t="s">
        <v>550</v>
      </c>
      <c r="AS3" s="200" t="s">
        <v>550</v>
      </c>
      <c r="AT3" s="200" t="s">
        <v>550</v>
      </c>
      <c r="AU3" s="200" t="s">
        <v>554</v>
      </c>
      <c r="AV3" s="200" t="s">
        <v>550</v>
      </c>
      <c r="AW3" s="200" t="s">
        <v>554</v>
      </c>
      <c r="AX3" s="200" t="s">
        <v>550</v>
      </c>
      <c r="AY3" s="200" t="s">
        <v>550</v>
      </c>
      <c r="AZ3" s="200" t="s">
        <v>550</v>
      </c>
      <c r="BA3" s="200" t="s">
        <v>550</v>
      </c>
      <c r="BB3" s="200" t="s">
        <v>554</v>
      </c>
      <c r="BC3" s="199" t="s">
        <v>549</v>
      </c>
      <c r="BD3" s="199" t="s">
        <v>549</v>
      </c>
      <c r="BE3" s="199" t="s">
        <v>549</v>
      </c>
      <c r="BF3" s="199" t="s">
        <v>549</v>
      </c>
      <c r="BG3" s="201" t="s">
        <v>552</v>
      </c>
      <c r="BH3" s="201" t="s">
        <v>552</v>
      </c>
      <c r="BI3" s="201" t="s">
        <v>552</v>
      </c>
      <c r="BJ3" s="201" t="s">
        <v>552</v>
      </c>
      <c r="BK3" s="201" t="s">
        <v>552</v>
      </c>
      <c r="BL3" s="201" t="s">
        <v>552</v>
      </c>
      <c r="BM3" s="201" t="s">
        <v>552</v>
      </c>
      <c r="BN3" s="199" t="s">
        <v>552</v>
      </c>
      <c r="BO3" s="199" t="s">
        <v>552</v>
      </c>
      <c r="BP3" s="199" t="s">
        <v>552</v>
      </c>
      <c r="BQ3" s="199" t="s">
        <v>552</v>
      </c>
      <c r="BR3" s="199" t="s">
        <v>552</v>
      </c>
      <c r="BS3" s="199" t="s">
        <v>552</v>
      </c>
      <c r="BT3" s="199" t="s">
        <v>552</v>
      </c>
      <c r="BU3" s="200" t="s">
        <v>549</v>
      </c>
      <c r="BV3" s="200" t="s">
        <v>549</v>
      </c>
      <c r="BW3" s="200" t="s">
        <v>549</v>
      </c>
      <c r="BX3" s="200" t="s">
        <v>549</v>
      </c>
      <c r="BY3" s="200" t="s">
        <v>549</v>
      </c>
      <c r="BZ3" s="200" t="s">
        <v>555</v>
      </c>
      <c r="CA3" s="200" t="s">
        <v>549</v>
      </c>
      <c r="CB3" s="200" t="s">
        <v>658</v>
      </c>
      <c r="CC3" s="199" t="s">
        <v>550</v>
      </c>
      <c r="CD3" s="199" t="s">
        <v>550</v>
      </c>
      <c r="CE3" s="199" t="s">
        <v>550</v>
      </c>
      <c r="CF3" s="199" t="s">
        <v>550</v>
      </c>
      <c r="CG3" s="199" t="s">
        <v>554</v>
      </c>
      <c r="CH3" s="200" t="s">
        <v>550</v>
      </c>
      <c r="CI3" s="200" t="s">
        <v>550</v>
      </c>
      <c r="CJ3" s="200" t="s">
        <v>550</v>
      </c>
      <c r="CK3" s="200" t="s">
        <v>550</v>
      </c>
      <c r="CL3" s="200" t="s">
        <v>550</v>
      </c>
      <c r="CM3" s="200" t="s">
        <v>550</v>
      </c>
      <c r="CN3" s="200" t="s">
        <v>550</v>
      </c>
      <c r="CO3" s="200" t="s">
        <v>554</v>
      </c>
      <c r="CP3" s="199" t="s">
        <v>549</v>
      </c>
      <c r="CQ3" s="199" t="s">
        <v>549</v>
      </c>
      <c r="CR3" s="199" t="s">
        <v>549</v>
      </c>
      <c r="CS3" s="199" t="s">
        <v>549</v>
      </c>
      <c r="CT3" s="200" t="s">
        <v>550</v>
      </c>
      <c r="CU3" s="200" t="s">
        <v>550</v>
      </c>
      <c r="CV3" s="200" t="s">
        <v>550</v>
      </c>
      <c r="CW3" s="200" t="s">
        <v>550</v>
      </c>
      <c r="CX3" s="200" t="s">
        <v>554</v>
      </c>
      <c r="CY3" s="199" t="s">
        <v>550</v>
      </c>
      <c r="CZ3" s="199" t="s">
        <v>550</v>
      </c>
      <c r="DA3" s="199" t="s">
        <v>550</v>
      </c>
      <c r="DB3" s="199" t="s">
        <v>550</v>
      </c>
      <c r="DC3" s="199" t="s">
        <v>550</v>
      </c>
      <c r="DD3" s="199" t="s">
        <v>550</v>
      </c>
      <c r="DE3" s="199" t="s">
        <v>550</v>
      </c>
      <c r="DF3" s="199" t="s">
        <v>554</v>
      </c>
      <c r="DG3" s="200" t="s">
        <v>550</v>
      </c>
      <c r="DH3" s="200" t="s">
        <v>550</v>
      </c>
      <c r="DI3" s="200" t="s">
        <v>550</v>
      </c>
      <c r="DJ3" s="200" t="s">
        <v>550</v>
      </c>
      <c r="DK3" s="200" t="s">
        <v>550</v>
      </c>
      <c r="DL3" s="200" t="s">
        <v>550</v>
      </c>
      <c r="DM3" s="200" t="s">
        <v>550</v>
      </c>
      <c r="DN3" s="200" t="s">
        <v>554</v>
      </c>
      <c r="DO3" s="199" t="s">
        <v>551</v>
      </c>
      <c r="DP3" s="199" t="s">
        <v>551</v>
      </c>
      <c r="DQ3" s="199" t="s">
        <v>551</v>
      </c>
      <c r="DR3" s="199" t="s">
        <v>551</v>
      </c>
      <c r="DS3" s="199" t="s">
        <v>551</v>
      </c>
      <c r="DT3" s="199" t="s">
        <v>551</v>
      </c>
      <c r="DU3" s="199" t="s">
        <v>551</v>
      </c>
      <c r="DV3" s="199" t="s">
        <v>551</v>
      </c>
      <c r="DW3" s="199" t="s">
        <v>551</v>
      </c>
      <c r="DX3" s="200" t="s">
        <v>550</v>
      </c>
      <c r="DY3" s="200" t="s">
        <v>550</v>
      </c>
      <c r="DZ3" s="200" t="s">
        <v>550</v>
      </c>
      <c r="EA3" s="200" t="s">
        <v>550</v>
      </c>
      <c r="EB3" s="200" t="s">
        <v>550</v>
      </c>
      <c r="EC3" s="200" t="s">
        <v>550</v>
      </c>
      <c r="ED3" s="200" t="s">
        <v>550</v>
      </c>
      <c r="EE3" s="200" t="s">
        <v>550</v>
      </c>
      <c r="EF3" s="200" t="s">
        <v>554</v>
      </c>
      <c r="EG3" s="199" t="s">
        <v>550</v>
      </c>
      <c r="EH3" s="199" t="s">
        <v>550</v>
      </c>
      <c r="EI3" s="199" t="s">
        <v>550</v>
      </c>
      <c r="EJ3" s="199" t="s">
        <v>550</v>
      </c>
      <c r="EK3" s="199" t="s">
        <v>550</v>
      </c>
      <c r="EL3" s="199" t="s">
        <v>554</v>
      </c>
      <c r="EM3" s="200" t="s">
        <v>549</v>
      </c>
      <c r="EN3" s="200" t="s">
        <v>549</v>
      </c>
      <c r="EO3" s="201" t="s">
        <v>552</v>
      </c>
      <c r="EP3" s="201" t="s">
        <v>552</v>
      </c>
      <c r="EQ3" s="201" t="s">
        <v>552</v>
      </c>
      <c r="ER3" s="201" t="s">
        <v>552</v>
      </c>
      <c r="ES3" s="201" t="s">
        <v>552</v>
      </c>
      <c r="ET3" s="201" t="s">
        <v>552</v>
      </c>
      <c r="EU3" s="201" t="s">
        <v>552</v>
      </c>
      <c r="EV3" s="201" t="s">
        <v>552</v>
      </c>
      <c r="EW3" s="199" t="s">
        <v>552</v>
      </c>
      <c r="EX3" s="199" t="s">
        <v>552</v>
      </c>
      <c r="EY3" s="199" t="s">
        <v>552</v>
      </c>
      <c r="EZ3" s="199" t="s">
        <v>552</v>
      </c>
      <c r="FA3" s="199" t="s">
        <v>552</v>
      </c>
      <c r="FB3" s="199" t="s">
        <v>552</v>
      </c>
      <c r="FC3" s="199" t="s">
        <v>552</v>
      </c>
      <c r="FD3" s="199" t="s">
        <v>552</v>
      </c>
      <c r="FE3" s="201" t="s">
        <v>552</v>
      </c>
      <c r="FF3" s="201" t="s">
        <v>552</v>
      </c>
      <c r="FG3" s="201" t="s">
        <v>552</v>
      </c>
      <c r="FH3" s="201" t="s">
        <v>552</v>
      </c>
      <c r="FI3" s="201" t="s">
        <v>552</v>
      </c>
      <c r="FJ3" s="201" t="s">
        <v>552</v>
      </c>
      <c r="FK3" s="201" t="s">
        <v>552</v>
      </c>
      <c r="FL3" s="201" t="s">
        <v>552</v>
      </c>
      <c r="FM3" s="199" t="s">
        <v>552</v>
      </c>
      <c r="FN3" s="199" t="s">
        <v>552</v>
      </c>
      <c r="FO3" s="199" t="s">
        <v>552</v>
      </c>
      <c r="FP3" s="199" t="s">
        <v>552</v>
      </c>
      <c r="FQ3" s="199" t="s">
        <v>552</v>
      </c>
      <c r="FR3" s="199" t="s">
        <v>552</v>
      </c>
      <c r="FS3" s="199" t="s">
        <v>552</v>
      </c>
      <c r="FT3" s="199" t="s">
        <v>552</v>
      </c>
      <c r="FU3" s="201" t="s">
        <v>552</v>
      </c>
      <c r="FV3" s="201" t="s">
        <v>552</v>
      </c>
      <c r="FW3" s="201" t="s">
        <v>552</v>
      </c>
      <c r="FX3" s="201" t="s">
        <v>552</v>
      </c>
      <c r="FY3" s="201" t="s">
        <v>552</v>
      </c>
      <c r="FZ3" s="201" t="s">
        <v>552</v>
      </c>
      <c r="GA3" s="201" t="s">
        <v>552</v>
      </c>
      <c r="GB3" s="201" t="s">
        <v>552</v>
      </c>
      <c r="GC3" s="199" t="s">
        <v>552</v>
      </c>
      <c r="GD3" s="199" t="s">
        <v>552</v>
      </c>
      <c r="GE3" s="199" t="s">
        <v>552</v>
      </c>
      <c r="GF3" s="199" t="s">
        <v>552</v>
      </c>
      <c r="GG3" s="199" t="s">
        <v>552</v>
      </c>
      <c r="GH3" s="199" t="s">
        <v>552</v>
      </c>
      <c r="GI3" s="200" t="s">
        <v>550</v>
      </c>
      <c r="GJ3" s="200" t="s">
        <v>550</v>
      </c>
      <c r="GK3" s="200" t="s">
        <v>550</v>
      </c>
      <c r="GL3" s="200" t="s">
        <v>550</v>
      </c>
      <c r="GM3" s="200" t="s">
        <v>550</v>
      </c>
      <c r="GN3" s="200" t="s">
        <v>550</v>
      </c>
      <c r="GO3" s="200" t="s">
        <v>554</v>
      </c>
      <c r="GP3" s="200" t="s">
        <v>550</v>
      </c>
      <c r="GQ3" s="199" t="s">
        <v>550</v>
      </c>
      <c r="GR3" s="199" t="s">
        <v>550</v>
      </c>
      <c r="GS3" s="199" t="s">
        <v>550</v>
      </c>
      <c r="GT3" s="199" t="s">
        <v>550</v>
      </c>
      <c r="GU3" s="199" t="s">
        <v>550</v>
      </c>
      <c r="GV3" s="199" t="s">
        <v>550</v>
      </c>
      <c r="GW3" s="200" t="s">
        <v>550</v>
      </c>
      <c r="GX3" s="200" t="s">
        <v>550</v>
      </c>
      <c r="GY3" s="200" t="s">
        <v>550</v>
      </c>
      <c r="GZ3" s="200" t="s">
        <v>550</v>
      </c>
      <c r="HA3" s="200" t="s">
        <v>554</v>
      </c>
      <c r="HB3" s="199" t="s">
        <v>549</v>
      </c>
      <c r="HC3" s="199" t="s">
        <v>549</v>
      </c>
      <c r="HD3" s="199" t="s">
        <v>549</v>
      </c>
      <c r="HE3" s="199" t="s">
        <v>549</v>
      </c>
      <c r="HF3" s="200" t="s">
        <v>553</v>
      </c>
      <c r="HG3" s="199" t="s">
        <v>549</v>
      </c>
      <c r="HH3" s="199" t="s">
        <v>549</v>
      </c>
      <c r="HI3" s="199" t="s">
        <v>549</v>
      </c>
      <c r="HJ3" s="199" t="s">
        <v>549</v>
      </c>
      <c r="HK3" s="199" t="s">
        <v>549</v>
      </c>
      <c r="HL3" s="199" t="s">
        <v>555</v>
      </c>
      <c r="HM3" s="200" t="s">
        <v>550</v>
      </c>
      <c r="HN3" s="200" t="s">
        <v>550</v>
      </c>
      <c r="HO3" s="200" t="s">
        <v>550</v>
      </c>
      <c r="HP3" s="200" t="s">
        <v>550</v>
      </c>
      <c r="HQ3" s="200" t="s">
        <v>550</v>
      </c>
      <c r="HR3" s="200" t="s">
        <v>550</v>
      </c>
      <c r="HS3" s="200" t="s">
        <v>550</v>
      </c>
      <c r="HT3" s="199" t="s">
        <v>549</v>
      </c>
      <c r="HU3" s="199" t="s">
        <v>549</v>
      </c>
      <c r="HV3" s="199" t="s">
        <v>549</v>
      </c>
      <c r="HW3" s="201" t="s">
        <v>665</v>
      </c>
      <c r="HX3" s="201" t="s">
        <v>665</v>
      </c>
      <c r="HY3" s="201" t="s">
        <v>665</v>
      </c>
      <c r="HZ3" s="201" t="s">
        <v>665</v>
      </c>
      <c r="IA3" s="201" t="s">
        <v>665</v>
      </c>
      <c r="IB3" s="199" t="s">
        <v>644</v>
      </c>
      <c r="IC3" s="199" t="s">
        <v>644</v>
      </c>
      <c r="ID3" s="199" t="s">
        <v>644</v>
      </c>
      <c r="IE3" s="199" t="s">
        <v>644</v>
      </c>
      <c r="IF3" s="199" t="s">
        <v>644</v>
      </c>
      <c r="IG3" s="201" t="s">
        <v>644</v>
      </c>
      <c r="IH3" s="201" t="s">
        <v>644</v>
      </c>
      <c r="II3" s="201" t="s">
        <v>644</v>
      </c>
      <c r="IJ3" s="201" t="s">
        <v>644</v>
      </c>
      <c r="IK3" s="201" t="s">
        <v>644</v>
      </c>
      <c r="IL3" s="199" t="s">
        <v>550</v>
      </c>
      <c r="IM3" s="199" t="s">
        <v>550</v>
      </c>
      <c r="IN3" s="199" t="s">
        <v>550</v>
      </c>
      <c r="IO3" s="199" t="s">
        <v>550</v>
      </c>
      <c r="IP3" s="199" t="s">
        <v>550</v>
      </c>
      <c r="IQ3" s="199" t="s">
        <v>550</v>
      </c>
      <c r="IR3" s="199" t="s">
        <v>554</v>
      </c>
      <c r="IS3" s="199" t="s">
        <v>550</v>
      </c>
      <c r="IT3" s="200" t="s">
        <v>549</v>
      </c>
      <c r="IU3" s="200" t="s">
        <v>549</v>
      </c>
      <c r="IV3" s="200" t="s">
        <v>549</v>
      </c>
      <c r="IW3" s="200" t="s">
        <v>549</v>
      </c>
      <c r="IX3" s="200" t="s">
        <v>549</v>
      </c>
      <c r="IY3" s="200" t="s">
        <v>555</v>
      </c>
      <c r="IZ3" s="199" t="s">
        <v>552</v>
      </c>
      <c r="JA3" s="199" t="s">
        <v>552</v>
      </c>
      <c r="JB3" s="199" t="s">
        <v>552</v>
      </c>
      <c r="JC3" s="199" t="s">
        <v>643</v>
      </c>
      <c r="JD3" s="201" t="s">
        <v>552</v>
      </c>
      <c r="JE3" s="201" t="s">
        <v>552</v>
      </c>
      <c r="JF3" s="201" t="s">
        <v>552</v>
      </c>
      <c r="JG3" s="201" t="s">
        <v>643</v>
      </c>
      <c r="JH3" s="199" t="s">
        <v>552</v>
      </c>
      <c r="JI3" s="199" t="s">
        <v>552</v>
      </c>
      <c r="JJ3" s="199" t="s">
        <v>552</v>
      </c>
      <c r="JK3" s="199" t="s">
        <v>643</v>
      </c>
      <c r="JL3" s="201" t="s">
        <v>644</v>
      </c>
      <c r="JM3" s="201" t="s">
        <v>644</v>
      </c>
      <c r="JN3" s="201" t="s">
        <v>644</v>
      </c>
      <c r="JO3" s="201" t="s">
        <v>644</v>
      </c>
      <c r="JP3" s="201" t="s">
        <v>644</v>
      </c>
      <c r="JQ3" s="201" t="s">
        <v>644</v>
      </c>
      <c r="JR3" s="201" t="s">
        <v>644</v>
      </c>
      <c r="JS3" s="201" t="s">
        <v>644</v>
      </c>
      <c r="JT3" s="199" t="s">
        <v>644</v>
      </c>
      <c r="JU3" s="199" t="s">
        <v>644</v>
      </c>
      <c r="JV3" s="199" t="s">
        <v>644</v>
      </c>
      <c r="JW3" s="199" t="s">
        <v>644</v>
      </c>
      <c r="JX3" s="199" t="s">
        <v>644</v>
      </c>
      <c r="JY3" s="199" t="s">
        <v>644</v>
      </c>
      <c r="JZ3" s="199" t="s">
        <v>644</v>
      </c>
      <c r="KA3" s="199" t="s">
        <v>644</v>
      </c>
      <c r="KB3" s="201" t="s">
        <v>644</v>
      </c>
      <c r="KC3" s="201" t="s">
        <v>644</v>
      </c>
      <c r="KD3" s="201" t="s">
        <v>644</v>
      </c>
      <c r="KE3" s="201" t="s">
        <v>644</v>
      </c>
      <c r="KF3" s="201" t="s">
        <v>644</v>
      </c>
      <c r="KG3" s="201" t="s">
        <v>644</v>
      </c>
      <c r="KH3" s="201" t="s">
        <v>644</v>
      </c>
      <c r="KI3" s="201" t="s">
        <v>644</v>
      </c>
      <c r="KJ3" s="199" t="s">
        <v>549</v>
      </c>
      <c r="KK3" s="199" t="s">
        <v>549</v>
      </c>
      <c r="KL3" s="199" t="s">
        <v>549</v>
      </c>
      <c r="KM3" s="199" t="s">
        <v>549</v>
      </c>
      <c r="KN3" s="201" t="s">
        <v>552</v>
      </c>
      <c r="KO3" s="201" t="s">
        <v>552</v>
      </c>
      <c r="KP3" s="201" t="s">
        <v>552</v>
      </c>
      <c r="KQ3" s="201" t="s">
        <v>552</v>
      </c>
      <c r="KR3" s="201" t="s">
        <v>643</v>
      </c>
      <c r="KS3" s="199" t="s">
        <v>552</v>
      </c>
      <c r="KT3" s="199" t="s">
        <v>552</v>
      </c>
      <c r="KU3" s="199" t="s">
        <v>552</v>
      </c>
      <c r="KV3" s="199" t="s">
        <v>552</v>
      </c>
      <c r="KW3" s="199" t="s">
        <v>643</v>
      </c>
      <c r="KX3" s="201" t="s">
        <v>552</v>
      </c>
      <c r="KY3" s="201" t="s">
        <v>552</v>
      </c>
      <c r="KZ3" s="201" t="s">
        <v>552</v>
      </c>
      <c r="LA3" s="201" t="s">
        <v>552</v>
      </c>
      <c r="LB3" s="201" t="s">
        <v>643</v>
      </c>
      <c r="LC3" s="199" t="s">
        <v>644</v>
      </c>
      <c r="LD3" s="199" t="s">
        <v>644</v>
      </c>
      <c r="LE3" s="199" t="s">
        <v>644</v>
      </c>
      <c r="LF3" s="199" t="s">
        <v>644</v>
      </c>
      <c r="LG3" s="199" t="s">
        <v>644</v>
      </c>
      <c r="LH3" s="199" t="s">
        <v>644</v>
      </c>
      <c r="LI3" s="199" t="s">
        <v>644</v>
      </c>
      <c r="LJ3" s="199" t="s">
        <v>644</v>
      </c>
      <c r="LK3" s="201" t="s">
        <v>644</v>
      </c>
      <c r="LL3" s="201" t="s">
        <v>644</v>
      </c>
      <c r="LM3" s="201" t="s">
        <v>644</v>
      </c>
      <c r="LN3" s="201" t="s">
        <v>644</v>
      </c>
      <c r="LO3" s="201" t="s">
        <v>644</v>
      </c>
      <c r="LP3" s="201" t="s">
        <v>644</v>
      </c>
      <c r="LQ3" s="201" t="s">
        <v>644</v>
      </c>
      <c r="LR3" s="201" t="s">
        <v>644</v>
      </c>
      <c r="LS3" s="201" t="s">
        <v>644</v>
      </c>
      <c r="LT3" s="199" t="s">
        <v>644</v>
      </c>
      <c r="LU3" s="199" t="s">
        <v>644</v>
      </c>
      <c r="LV3" s="199" t="s">
        <v>644</v>
      </c>
      <c r="LW3" s="199" t="s">
        <v>644</v>
      </c>
      <c r="LX3" s="199" t="s">
        <v>644</v>
      </c>
      <c r="LY3" s="199" t="s">
        <v>644</v>
      </c>
      <c r="LZ3" s="199" t="s">
        <v>644</v>
      </c>
      <c r="MA3" s="200" t="s">
        <v>549</v>
      </c>
      <c r="MB3" s="200" t="s">
        <v>549</v>
      </c>
      <c r="MC3" s="200" t="s">
        <v>549</v>
      </c>
      <c r="MD3" s="199" t="s">
        <v>550</v>
      </c>
      <c r="ME3" s="199" t="s">
        <v>550</v>
      </c>
      <c r="MF3" s="199" t="s">
        <v>550</v>
      </c>
      <c r="MG3" s="199" t="s">
        <v>550</v>
      </c>
      <c r="MH3" s="199" t="s">
        <v>554</v>
      </c>
      <c r="MI3" s="199" t="s">
        <v>550</v>
      </c>
      <c r="MJ3" s="199" t="s">
        <v>550</v>
      </c>
      <c r="MK3" s="199" t="s">
        <v>554</v>
      </c>
      <c r="ML3" s="200" t="s">
        <v>549</v>
      </c>
      <c r="MM3" s="200" t="s">
        <v>549</v>
      </c>
      <c r="MN3" s="200" t="s">
        <v>549</v>
      </c>
      <c r="MO3" s="200" t="s">
        <v>549</v>
      </c>
      <c r="MP3" s="200" t="s">
        <v>549</v>
      </c>
      <c r="MQ3" s="200" t="s">
        <v>555</v>
      </c>
      <c r="MR3" s="199" t="s">
        <v>553</v>
      </c>
    </row>
    <row r="4" spans="1:356" s="202" customFormat="1" ht="20.100000000000001" customHeight="1" x14ac:dyDescent="0.4">
      <c r="A4" s="202" t="s">
        <v>373</v>
      </c>
      <c r="C4" s="203">
        <v>1</v>
      </c>
      <c r="D4" s="203">
        <v>1</v>
      </c>
      <c r="E4" s="202">
        <v>1</v>
      </c>
      <c r="F4" s="202">
        <v>2</v>
      </c>
      <c r="G4" s="202">
        <v>3</v>
      </c>
      <c r="H4" s="202">
        <v>4</v>
      </c>
      <c r="I4" s="203">
        <v>1</v>
      </c>
      <c r="J4" s="203">
        <v>2</v>
      </c>
      <c r="K4" s="203">
        <v>3</v>
      </c>
      <c r="L4" s="203">
        <v>4</v>
      </c>
      <c r="M4" s="203">
        <v>5</v>
      </c>
      <c r="N4" s="203">
        <v>6</v>
      </c>
      <c r="O4" s="203">
        <v>7</v>
      </c>
      <c r="P4" s="200">
        <v>7</v>
      </c>
      <c r="Q4" s="203">
        <v>8</v>
      </c>
      <c r="R4" s="203">
        <v>9</v>
      </c>
      <c r="S4" s="200">
        <v>9</v>
      </c>
      <c r="T4" s="202">
        <v>1</v>
      </c>
      <c r="U4" s="202">
        <v>2</v>
      </c>
      <c r="V4" s="202">
        <v>3</v>
      </c>
      <c r="W4" s="202">
        <v>4</v>
      </c>
      <c r="X4" s="202">
        <v>5</v>
      </c>
      <c r="Y4" s="204">
        <v>1</v>
      </c>
      <c r="Z4" s="201">
        <v>1</v>
      </c>
      <c r="AA4" s="201">
        <v>1</v>
      </c>
      <c r="AB4" s="202">
        <v>2</v>
      </c>
      <c r="AC4" s="199">
        <v>2</v>
      </c>
      <c r="AD4" s="199">
        <v>2</v>
      </c>
      <c r="AE4" s="204">
        <v>3</v>
      </c>
      <c r="AF4" s="201">
        <v>3</v>
      </c>
      <c r="AG4" s="201">
        <v>3</v>
      </c>
      <c r="AH4" s="202">
        <v>4</v>
      </c>
      <c r="AI4" s="199">
        <v>4</v>
      </c>
      <c r="AJ4" s="199">
        <v>4</v>
      </c>
      <c r="AK4" s="204">
        <v>5</v>
      </c>
      <c r="AL4" s="201">
        <v>5</v>
      </c>
      <c r="AM4" s="201">
        <v>5</v>
      </c>
      <c r="AN4" s="202">
        <v>6</v>
      </c>
      <c r="AO4" s="199">
        <v>6</v>
      </c>
      <c r="AP4" s="199">
        <v>6</v>
      </c>
      <c r="AQ4" s="203">
        <v>1</v>
      </c>
      <c r="AR4" s="203">
        <v>2</v>
      </c>
      <c r="AS4" s="203">
        <v>3</v>
      </c>
      <c r="AT4" s="203">
        <v>4</v>
      </c>
      <c r="AU4" s="200">
        <v>4</v>
      </c>
      <c r="AV4" s="203">
        <v>5</v>
      </c>
      <c r="AW4" s="200">
        <v>5</v>
      </c>
      <c r="AX4" s="203">
        <v>6</v>
      </c>
      <c r="AY4" s="203">
        <v>7</v>
      </c>
      <c r="AZ4" s="203">
        <v>8</v>
      </c>
      <c r="BA4" s="203">
        <v>9</v>
      </c>
      <c r="BB4" s="200">
        <v>9</v>
      </c>
      <c r="BC4" s="202">
        <v>1</v>
      </c>
      <c r="BD4" s="202">
        <v>2</v>
      </c>
      <c r="BE4" s="202">
        <v>3</v>
      </c>
      <c r="BF4" s="202">
        <v>4</v>
      </c>
      <c r="BG4" s="204">
        <v>1</v>
      </c>
      <c r="BH4" s="204">
        <v>2</v>
      </c>
      <c r="BI4" s="204">
        <v>3</v>
      </c>
      <c r="BJ4" s="204">
        <v>4</v>
      </c>
      <c r="BK4" s="204">
        <v>5</v>
      </c>
      <c r="BL4" s="204">
        <v>6</v>
      </c>
      <c r="BM4" s="204">
        <v>7</v>
      </c>
      <c r="BN4" s="202">
        <v>1</v>
      </c>
      <c r="BO4" s="202">
        <v>2</v>
      </c>
      <c r="BP4" s="202">
        <v>3</v>
      </c>
      <c r="BQ4" s="202">
        <v>4</v>
      </c>
      <c r="BR4" s="202">
        <v>5</v>
      </c>
      <c r="BS4" s="202">
        <v>6</v>
      </c>
      <c r="BT4" s="202">
        <v>7</v>
      </c>
      <c r="BU4" s="203">
        <v>1</v>
      </c>
      <c r="BV4" s="203">
        <v>2</v>
      </c>
      <c r="BW4" s="203">
        <v>3</v>
      </c>
      <c r="BX4" s="203">
        <v>4</v>
      </c>
      <c r="BY4" s="203">
        <v>5</v>
      </c>
      <c r="BZ4" s="200">
        <v>5</v>
      </c>
      <c r="CA4" s="203">
        <v>6</v>
      </c>
      <c r="CB4" s="200">
        <v>6</v>
      </c>
      <c r="CC4" s="202">
        <v>1</v>
      </c>
      <c r="CD4" s="202">
        <v>2</v>
      </c>
      <c r="CE4" s="202">
        <v>3</v>
      </c>
      <c r="CF4" s="202">
        <v>4</v>
      </c>
      <c r="CG4" s="199">
        <v>4</v>
      </c>
      <c r="CH4" s="203">
        <v>1</v>
      </c>
      <c r="CI4" s="203">
        <v>2</v>
      </c>
      <c r="CJ4" s="203">
        <v>3</v>
      </c>
      <c r="CK4" s="203">
        <v>4</v>
      </c>
      <c r="CL4" s="203">
        <v>5</v>
      </c>
      <c r="CM4" s="203">
        <v>6</v>
      </c>
      <c r="CN4" s="203">
        <v>7</v>
      </c>
      <c r="CO4" s="200">
        <v>7</v>
      </c>
      <c r="CP4" s="202">
        <v>1</v>
      </c>
      <c r="CQ4" s="202">
        <v>2</v>
      </c>
      <c r="CR4" s="202">
        <v>3</v>
      </c>
      <c r="CS4" s="202">
        <v>4</v>
      </c>
      <c r="CT4" s="203">
        <v>1</v>
      </c>
      <c r="CU4" s="203">
        <v>2</v>
      </c>
      <c r="CV4" s="203">
        <v>3</v>
      </c>
      <c r="CW4" s="203">
        <v>4</v>
      </c>
      <c r="CX4" s="200">
        <v>4</v>
      </c>
      <c r="CY4" s="202">
        <v>1</v>
      </c>
      <c r="CZ4" s="202">
        <v>2</v>
      </c>
      <c r="DA4" s="202">
        <v>3</v>
      </c>
      <c r="DB4" s="202">
        <v>4</v>
      </c>
      <c r="DC4" s="202">
        <v>5</v>
      </c>
      <c r="DD4" s="202">
        <v>6</v>
      </c>
      <c r="DE4" s="202">
        <v>7</v>
      </c>
      <c r="DF4" s="199">
        <v>7</v>
      </c>
      <c r="DG4" s="203">
        <v>1</v>
      </c>
      <c r="DH4" s="203">
        <v>2</v>
      </c>
      <c r="DI4" s="203">
        <v>3</v>
      </c>
      <c r="DJ4" s="203">
        <v>4</v>
      </c>
      <c r="DK4" s="203">
        <v>5</v>
      </c>
      <c r="DL4" s="203">
        <v>6</v>
      </c>
      <c r="DM4" s="203">
        <v>7</v>
      </c>
      <c r="DN4" s="200">
        <v>7</v>
      </c>
      <c r="DO4" s="202">
        <v>1</v>
      </c>
      <c r="DP4" s="199">
        <v>1</v>
      </c>
      <c r="DQ4" s="199">
        <v>1</v>
      </c>
      <c r="DR4" s="202">
        <v>2</v>
      </c>
      <c r="DS4" s="199">
        <v>2</v>
      </c>
      <c r="DT4" s="199">
        <v>2</v>
      </c>
      <c r="DU4" s="202">
        <v>3</v>
      </c>
      <c r="DV4" s="199">
        <v>3</v>
      </c>
      <c r="DW4" s="199">
        <v>3</v>
      </c>
      <c r="DX4" s="203">
        <v>1</v>
      </c>
      <c r="DY4" s="203">
        <v>2</v>
      </c>
      <c r="DZ4" s="203">
        <v>3</v>
      </c>
      <c r="EA4" s="203">
        <v>4</v>
      </c>
      <c r="EB4" s="203">
        <v>5</v>
      </c>
      <c r="EC4" s="203">
        <v>6</v>
      </c>
      <c r="ED4" s="203">
        <v>7</v>
      </c>
      <c r="EE4" s="203">
        <v>8</v>
      </c>
      <c r="EF4" s="200">
        <v>8</v>
      </c>
      <c r="EG4" s="202">
        <v>1</v>
      </c>
      <c r="EH4" s="202">
        <v>2</v>
      </c>
      <c r="EI4" s="202">
        <v>3</v>
      </c>
      <c r="EJ4" s="202">
        <v>4</v>
      </c>
      <c r="EK4" s="202">
        <v>5</v>
      </c>
      <c r="EL4" s="199">
        <v>5</v>
      </c>
      <c r="EM4" s="213">
        <v>1</v>
      </c>
      <c r="EN4" s="213">
        <v>2</v>
      </c>
      <c r="EO4" s="201">
        <v>1</v>
      </c>
      <c r="EP4" s="201">
        <v>1</v>
      </c>
      <c r="EQ4" s="201">
        <v>1</v>
      </c>
      <c r="ER4" s="201">
        <v>1</v>
      </c>
      <c r="ES4" s="201">
        <v>1</v>
      </c>
      <c r="ET4" s="201">
        <v>1</v>
      </c>
      <c r="EU4" s="201">
        <v>1</v>
      </c>
      <c r="EV4" s="201">
        <v>1</v>
      </c>
      <c r="EW4" s="199">
        <v>2</v>
      </c>
      <c r="EX4" s="199">
        <v>2</v>
      </c>
      <c r="EY4" s="199">
        <v>2</v>
      </c>
      <c r="EZ4" s="199">
        <v>2</v>
      </c>
      <c r="FA4" s="199">
        <v>2</v>
      </c>
      <c r="FB4" s="199">
        <v>2</v>
      </c>
      <c r="FC4" s="199">
        <v>2</v>
      </c>
      <c r="FD4" s="199">
        <v>2</v>
      </c>
      <c r="FE4" s="201">
        <v>3</v>
      </c>
      <c r="FF4" s="201">
        <v>3</v>
      </c>
      <c r="FG4" s="201">
        <v>3</v>
      </c>
      <c r="FH4" s="201">
        <v>3</v>
      </c>
      <c r="FI4" s="201">
        <v>3</v>
      </c>
      <c r="FJ4" s="201">
        <v>3</v>
      </c>
      <c r="FK4" s="201">
        <v>3</v>
      </c>
      <c r="FL4" s="201">
        <v>3</v>
      </c>
      <c r="FM4" s="199">
        <v>4</v>
      </c>
      <c r="FN4" s="199">
        <v>4</v>
      </c>
      <c r="FO4" s="199">
        <v>4</v>
      </c>
      <c r="FP4" s="199">
        <v>4</v>
      </c>
      <c r="FQ4" s="199">
        <v>4</v>
      </c>
      <c r="FR4" s="199">
        <v>4</v>
      </c>
      <c r="FS4" s="199">
        <v>4</v>
      </c>
      <c r="FT4" s="199">
        <v>4</v>
      </c>
      <c r="FU4" s="201">
        <v>5</v>
      </c>
      <c r="FV4" s="201">
        <v>5</v>
      </c>
      <c r="FW4" s="201">
        <v>5</v>
      </c>
      <c r="FX4" s="201">
        <v>5</v>
      </c>
      <c r="FY4" s="201">
        <v>5</v>
      </c>
      <c r="FZ4" s="201">
        <v>5</v>
      </c>
      <c r="GA4" s="201">
        <v>5</v>
      </c>
      <c r="GB4" s="201">
        <v>5</v>
      </c>
      <c r="GC4" s="199">
        <v>6</v>
      </c>
      <c r="GD4" s="199">
        <v>6</v>
      </c>
      <c r="GE4" s="199">
        <v>6</v>
      </c>
      <c r="GF4" s="199">
        <v>6</v>
      </c>
      <c r="GG4" s="199">
        <v>6</v>
      </c>
      <c r="GH4" s="199">
        <v>6</v>
      </c>
      <c r="GI4" s="203">
        <v>1</v>
      </c>
      <c r="GJ4" s="203">
        <v>2</v>
      </c>
      <c r="GK4" s="203">
        <v>3</v>
      </c>
      <c r="GL4" s="203">
        <v>4</v>
      </c>
      <c r="GM4" s="203">
        <v>5</v>
      </c>
      <c r="GN4" s="203">
        <v>6</v>
      </c>
      <c r="GO4" s="200">
        <v>6</v>
      </c>
      <c r="GP4" s="203">
        <v>7</v>
      </c>
      <c r="GQ4" s="202">
        <v>1</v>
      </c>
      <c r="GR4" s="202">
        <v>2</v>
      </c>
      <c r="GS4" s="202">
        <v>3</v>
      </c>
      <c r="GT4" s="202">
        <v>4</v>
      </c>
      <c r="GU4" s="202">
        <v>5</v>
      </c>
      <c r="GV4" s="202">
        <v>6</v>
      </c>
      <c r="GW4" s="203">
        <v>1</v>
      </c>
      <c r="GX4" s="203">
        <v>2</v>
      </c>
      <c r="GY4" s="203">
        <v>3</v>
      </c>
      <c r="GZ4" s="203">
        <v>6</v>
      </c>
      <c r="HA4" s="200">
        <v>6</v>
      </c>
      <c r="HB4" s="202">
        <v>1</v>
      </c>
      <c r="HC4" s="202">
        <v>2</v>
      </c>
      <c r="HD4" s="202">
        <v>3</v>
      </c>
      <c r="HE4" s="202">
        <v>4</v>
      </c>
      <c r="HF4" s="203">
        <v>1</v>
      </c>
      <c r="HG4" s="202">
        <v>1</v>
      </c>
      <c r="HH4" s="202">
        <v>2</v>
      </c>
      <c r="HI4" s="202">
        <v>3</v>
      </c>
      <c r="HJ4" s="202">
        <v>4</v>
      </c>
      <c r="HK4" s="202">
        <v>5</v>
      </c>
      <c r="HL4" s="199">
        <v>5</v>
      </c>
      <c r="HM4" s="203">
        <v>1</v>
      </c>
      <c r="HN4" s="203">
        <v>2</v>
      </c>
      <c r="HO4" s="203">
        <v>3</v>
      </c>
      <c r="HP4" s="203">
        <v>4</v>
      </c>
      <c r="HQ4" s="203">
        <v>5</v>
      </c>
      <c r="HR4" s="203">
        <v>6</v>
      </c>
      <c r="HS4" s="200">
        <v>6</v>
      </c>
      <c r="HT4" s="202">
        <v>1</v>
      </c>
      <c r="HU4" s="202">
        <v>2</v>
      </c>
      <c r="HV4" s="202">
        <v>3</v>
      </c>
      <c r="HW4" s="204">
        <v>1</v>
      </c>
      <c r="HX4" s="201">
        <v>1</v>
      </c>
      <c r="HY4" s="201">
        <v>1</v>
      </c>
      <c r="HZ4" s="201">
        <v>1</v>
      </c>
      <c r="IA4" s="201">
        <v>1</v>
      </c>
      <c r="IB4" s="202">
        <v>2</v>
      </c>
      <c r="IC4" s="199">
        <v>2</v>
      </c>
      <c r="ID4" s="199">
        <v>2</v>
      </c>
      <c r="IE4" s="199">
        <v>2</v>
      </c>
      <c r="IF4" s="199">
        <v>2</v>
      </c>
      <c r="IG4" s="204">
        <v>3</v>
      </c>
      <c r="IH4" s="201">
        <v>3</v>
      </c>
      <c r="II4" s="201">
        <v>3</v>
      </c>
      <c r="IJ4" s="201">
        <v>3</v>
      </c>
      <c r="IK4" s="201">
        <v>3</v>
      </c>
      <c r="IL4" s="202">
        <v>1</v>
      </c>
      <c r="IM4" s="202">
        <v>2</v>
      </c>
      <c r="IN4" s="202">
        <v>3</v>
      </c>
      <c r="IO4" s="202">
        <v>4</v>
      </c>
      <c r="IP4" s="202">
        <v>5</v>
      </c>
      <c r="IQ4" s="202">
        <v>6</v>
      </c>
      <c r="IR4" s="199">
        <v>6</v>
      </c>
      <c r="IS4" s="202">
        <v>7</v>
      </c>
      <c r="IT4" s="203">
        <v>1</v>
      </c>
      <c r="IU4" s="203">
        <v>2</v>
      </c>
      <c r="IV4" s="203">
        <v>3</v>
      </c>
      <c r="IW4" s="203">
        <v>4</v>
      </c>
      <c r="IX4" s="203">
        <v>5</v>
      </c>
      <c r="IY4" s="200">
        <v>5</v>
      </c>
      <c r="IZ4" s="199">
        <v>1</v>
      </c>
      <c r="JA4" s="199">
        <v>1</v>
      </c>
      <c r="JB4" s="199">
        <v>1</v>
      </c>
      <c r="JC4" s="199">
        <v>1</v>
      </c>
      <c r="JD4" s="201">
        <v>2</v>
      </c>
      <c r="JE4" s="201">
        <v>2</v>
      </c>
      <c r="JF4" s="201">
        <v>2</v>
      </c>
      <c r="JG4" s="201">
        <v>2</v>
      </c>
      <c r="JH4" s="199">
        <v>3</v>
      </c>
      <c r="JI4" s="199">
        <v>3</v>
      </c>
      <c r="JJ4" s="199">
        <v>3</v>
      </c>
      <c r="JK4" s="199">
        <v>3</v>
      </c>
      <c r="JL4" s="201">
        <v>1</v>
      </c>
      <c r="JM4" s="201">
        <v>1</v>
      </c>
      <c r="JN4" s="201">
        <v>1</v>
      </c>
      <c r="JO4" s="201">
        <v>1</v>
      </c>
      <c r="JP4" s="201">
        <v>1</v>
      </c>
      <c r="JQ4" s="201">
        <v>1</v>
      </c>
      <c r="JR4" s="201">
        <v>1</v>
      </c>
      <c r="JS4" s="201">
        <v>1</v>
      </c>
      <c r="JT4" s="199">
        <v>2</v>
      </c>
      <c r="JU4" s="199">
        <v>2</v>
      </c>
      <c r="JV4" s="199">
        <v>2</v>
      </c>
      <c r="JW4" s="199">
        <v>2</v>
      </c>
      <c r="JX4" s="199">
        <v>2</v>
      </c>
      <c r="JY4" s="199">
        <v>2</v>
      </c>
      <c r="JZ4" s="199">
        <v>2</v>
      </c>
      <c r="KA4" s="199">
        <v>2</v>
      </c>
      <c r="KB4" s="201">
        <v>3</v>
      </c>
      <c r="KC4" s="201">
        <v>3</v>
      </c>
      <c r="KD4" s="201">
        <v>3</v>
      </c>
      <c r="KE4" s="201">
        <v>3</v>
      </c>
      <c r="KF4" s="201">
        <v>3</v>
      </c>
      <c r="KG4" s="201">
        <v>3</v>
      </c>
      <c r="KH4" s="201">
        <v>3</v>
      </c>
      <c r="KI4" s="201">
        <v>3</v>
      </c>
      <c r="KJ4" s="202">
        <v>1</v>
      </c>
      <c r="KK4" s="202">
        <v>2</v>
      </c>
      <c r="KL4" s="202">
        <v>3</v>
      </c>
      <c r="KM4" s="199">
        <v>3</v>
      </c>
      <c r="KN4" s="201">
        <v>1</v>
      </c>
      <c r="KO4" s="201">
        <v>1</v>
      </c>
      <c r="KP4" s="201">
        <v>1</v>
      </c>
      <c r="KQ4" s="201">
        <v>1</v>
      </c>
      <c r="KR4" s="201">
        <v>1</v>
      </c>
      <c r="KS4" s="199">
        <v>2</v>
      </c>
      <c r="KT4" s="199">
        <v>2</v>
      </c>
      <c r="KU4" s="199">
        <v>2</v>
      </c>
      <c r="KV4" s="199">
        <v>2</v>
      </c>
      <c r="KW4" s="199">
        <v>2</v>
      </c>
      <c r="KX4" s="201">
        <v>3</v>
      </c>
      <c r="KY4" s="201">
        <v>3</v>
      </c>
      <c r="KZ4" s="201">
        <v>3</v>
      </c>
      <c r="LA4" s="201">
        <v>3</v>
      </c>
      <c r="LB4" s="201">
        <v>3</v>
      </c>
      <c r="LC4" s="199">
        <v>1</v>
      </c>
      <c r="LD4" s="199">
        <v>1</v>
      </c>
      <c r="LE4" s="199">
        <v>1</v>
      </c>
      <c r="LF4" s="199">
        <v>1</v>
      </c>
      <c r="LG4" s="199">
        <v>1</v>
      </c>
      <c r="LH4" s="199">
        <v>1</v>
      </c>
      <c r="LI4" s="199">
        <v>1</v>
      </c>
      <c r="LJ4" s="199">
        <v>1</v>
      </c>
      <c r="LK4" s="201">
        <v>2</v>
      </c>
      <c r="LL4" s="201">
        <v>2</v>
      </c>
      <c r="LM4" s="201">
        <v>2</v>
      </c>
      <c r="LN4" s="201">
        <v>2</v>
      </c>
      <c r="LO4" s="201">
        <v>2</v>
      </c>
      <c r="LP4" s="201">
        <v>2</v>
      </c>
      <c r="LQ4" s="201">
        <v>2</v>
      </c>
      <c r="LR4" s="201">
        <v>2</v>
      </c>
      <c r="LS4" s="201">
        <v>3</v>
      </c>
      <c r="LT4" s="199">
        <v>3</v>
      </c>
      <c r="LU4" s="199">
        <v>3</v>
      </c>
      <c r="LV4" s="199">
        <v>3</v>
      </c>
      <c r="LW4" s="199">
        <v>3</v>
      </c>
      <c r="LX4" s="199">
        <v>3</v>
      </c>
      <c r="LY4" s="199">
        <v>3</v>
      </c>
      <c r="LZ4" s="199">
        <v>3</v>
      </c>
      <c r="MA4" s="213">
        <v>1</v>
      </c>
      <c r="MB4" s="213">
        <v>2</v>
      </c>
      <c r="MC4" s="213">
        <v>3</v>
      </c>
      <c r="MD4" s="214">
        <v>1</v>
      </c>
      <c r="ME4" s="214">
        <v>2</v>
      </c>
      <c r="MF4" s="214">
        <v>3</v>
      </c>
      <c r="MG4" s="214">
        <v>4</v>
      </c>
      <c r="MH4" s="199">
        <v>4</v>
      </c>
      <c r="MI4" s="214">
        <v>5</v>
      </c>
      <c r="MJ4" s="214">
        <v>6</v>
      </c>
      <c r="MK4" s="199">
        <v>6</v>
      </c>
      <c r="ML4" s="213">
        <v>1</v>
      </c>
      <c r="MM4" s="213">
        <v>2</v>
      </c>
      <c r="MN4" s="213">
        <v>3</v>
      </c>
      <c r="MO4" s="213">
        <v>4</v>
      </c>
      <c r="MP4" s="213">
        <v>5</v>
      </c>
      <c r="MQ4" s="200">
        <v>5</v>
      </c>
      <c r="MR4" s="214">
        <v>1</v>
      </c>
    </row>
    <row r="5" spans="1:356" s="185" customFormat="1" ht="129.75" customHeight="1" x14ac:dyDescent="0.4">
      <c r="A5" s="185" t="s">
        <v>668</v>
      </c>
      <c r="B5" s="185" t="s">
        <v>669</v>
      </c>
      <c r="C5" s="180" t="s">
        <v>362</v>
      </c>
      <c r="D5" s="180" t="s">
        <v>363</v>
      </c>
      <c r="E5" s="185" t="s">
        <v>350</v>
      </c>
      <c r="F5" s="185" t="s">
        <v>232</v>
      </c>
      <c r="G5" s="185" t="s">
        <v>233</v>
      </c>
      <c r="H5" s="185" t="s">
        <v>234</v>
      </c>
      <c r="I5" s="180" t="s">
        <v>351</v>
      </c>
      <c r="J5" s="180" t="s">
        <v>352</v>
      </c>
      <c r="K5" s="180" t="s">
        <v>236</v>
      </c>
      <c r="L5" s="180" t="s">
        <v>237</v>
      </c>
      <c r="M5" s="180" t="s">
        <v>238</v>
      </c>
      <c r="N5" s="180" t="s">
        <v>239</v>
      </c>
      <c r="O5" s="180" t="s">
        <v>649</v>
      </c>
      <c r="P5" s="180" t="s">
        <v>650</v>
      </c>
      <c r="Q5" s="180" t="s">
        <v>240</v>
      </c>
      <c r="R5" s="180" t="s">
        <v>241</v>
      </c>
      <c r="S5" s="180" t="s">
        <v>374</v>
      </c>
      <c r="T5" s="185" t="s">
        <v>353</v>
      </c>
      <c r="U5" s="185" t="s">
        <v>354</v>
      </c>
      <c r="V5" s="185" t="s">
        <v>355</v>
      </c>
      <c r="W5" s="185" t="s">
        <v>243</v>
      </c>
      <c r="X5" s="185" t="s">
        <v>244</v>
      </c>
      <c r="Y5" s="184" t="s">
        <v>246</v>
      </c>
      <c r="Z5" s="184" t="s">
        <v>380</v>
      </c>
      <c r="AA5" s="184" t="s">
        <v>381</v>
      </c>
      <c r="AB5" s="185" t="s">
        <v>247</v>
      </c>
      <c r="AC5" s="185" t="s">
        <v>380</v>
      </c>
      <c r="AD5" s="185" t="s">
        <v>381</v>
      </c>
      <c r="AE5" s="184" t="s">
        <v>248</v>
      </c>
      <c r="AF5" s="184" t="s">
        <v>380</v>
      </c>
      <c r="AG5" s="184" t="s">
        <v>381</v>
      </c>
      <c r="AH5" s="185" t="s">
        <v>249</v>
      </c>
      <c r="AI5" s="185" t="s">
        <v>380</v>
      </c>
      <c r="AJ5" s="185" t="s">
        <v>381</v>
      </c>
      <c r="AK5" s="184" t="s">
        <v>250</v>
      </c>
      <c r="AL5" s="184" t="s">
        <v>380</v>
      </c>
      <c r="AM5" s="184" t="s">
        <v>381</v>
      </c>
      <c r="AN5" s="185" t="s">
        <v>251</v>
      </c>
      <c r="AO5" s="185" t="s">
        <v>380</v>
      </c>
      <c r="AP5" s="185" t="s">
        <v>381</v>
      </c>
      <c r="AQ5" s="180" t="s">
        <v>252</v>
      </c>
      <c r="AR5" s="180" t="s">
        <v>253</v>
      </c>
      <c r="AS5" s="180" t="s">
        <v>254</v>
      </c>
      <c r="AT5" s="180" t="s">
        <v>653</v>
      </c>
      <c r="AU5" s="180" t="s">
        <v>654</v>
      </c>
      <c r="AV5" s="180" t="s">
        <v>655</v>
      </c>
      <c r="AW5" s="180" t="s">
        <v>656</v>
      </c>
      <c r="AX5" s="180" t="s">
        <v>255</v>
      </c>
      <c r="AY5" s="180" t="s">
        <v>256</v>
      </c>
      <c r="AZ5" s="180" t="s">
        <v>730</v>
      </c>
      <c r="BA5" s="180" t="s">
        <v>241</v>
      </c>
      <c r="BB5" s="180" t="s">
        <v>375</v>
      </c>
      <c r="BC5" s="185" t="s">
        <v>324</v>
      </c>
      <c r="BD5" s="185" t="s">
        <v>356</v>
      </c>
      <c r="BE5" s="185" t="s">
        <v>325</v>
      </c>
      <c r="BF5" s="185" t="s">
        <v>244</v>
      </c>
      <c r="BG5" s="184" t="s">
        <v>511</v>
      </c>
      <c r="BH5" s="184" t="s">
        <v>715</v>
      </c>
      <c r="BI5" s="184" t="s">
        <v>512</v>
      </c>
      <c r="BJ5" s="184" t="s">
        <v>513</v>
      </c>
      <c r="BK5" s="184" t="s">
        <v>514</v>
      </c>
      <c r="BL5" s="184" t="s">
        <v>515</v>
      </c>
      <c r="BM5" s="184" t="s">
        <v>516</v>
      </c>
      <c r="BN5" s="185" t="s">
        <v>517</v>
      </c>
      <c r="BO5" s="185" t="s">
        <v>518</v>
      </c>
      <c r="BP5" s="185" t="s">
        <v>519</v>
      </c>
      <c r="BQ5" s="185" t="s">
        <v>520</v>
      </c>
      <c r="BR5" s="185" t="s">
        <v>521</v>
      </c>
      <c r="BS5" s="185" t="s">
        <v>522</v>
      </c>
      <c r="BT5" s="185" t="s">
        <v>523</v>
      </c>
      <c r="BU5" s="180" t="s">
        <v>260</v>
      </c>
      <c r="BV5" s="180" t="s">
        <v>357</v>
      </c>
      <c r="BW5" s="180" t="s">
        <v>261</v>
      </c>
      <c r="BX5" s="180" t="s">
        <v>262</v>
      </c>
      <c r="BY5" s="180" t="s">
        <v>188</v>
      </c>
      <c r="BZ5" s="180" t="s">
        <v>374</v>
      </c>
      <c r="CA5" s="180" t="s">
        <v>263</v>
      </c>
      <c r="CB5" s="180" t="s">
        <v>376</v>
      </c>
      <c r="CC5" s="185" t="s">
        <v>358</v>
      </c>
      <c r="CD5" s="185" t="s">
        <v>266</v>
      </c>
      <c r="CE5" s="185" t="s">
        <v>326</v>
      </c>
      <c r="CF5" s="185" t="s">
        <v>188</v>
      </c>
      <c r="CG5" s="185" t="s">
        <v>374</v>
      </c>
      <c r="CH5" s="180" t="s">
        <v>268</v>
      </c>
      <c r="CI5" s="180" t="s">
        <v>269</v>
      </c>
      <c r="CJ5" s="180" t="s">
        <v>270</v>
      </c>
      <c r="CK5" s="180" t="s">
        <v>271</v>
      </c>
      <c r="CL5" s="180" t="s">
        <v>272</v>
      </c>
      <c r="CM5" s="180" t="s">
        <v>273</v>
      </c>
      <c r="CN5" s="180" t="s">
        <v>274</v>
      </c>
      <c r="CO5" s="180" t="s">
        <v>379</v>
      </c>
      <c r="CP5" s="185" t="s">
        <v>276</v>
      </c>
      <c r="CQ5" s="185" t="s">
        <v>277</v>
      </c>
      <c r="CR5" s="185" t="s">
        <v>278</v>
      </c>
      <c r="CS5" s="185" t="s">
        <v>279</v>
      </c>
      <c r="CT5" s="180" t="s">
        <v>281</v>
      </c>
      <c r="CU5" s="180" t="s">
        <v>282</v>
      </c>
      <c r="CV5" s="180" t="s">
        <v>283</v>
      </c>
      <c r="CW5" s="180" t="s">
        <v>188</v>
      </c>
      <c r="CX5" s="180" t="s">
        <v>374</v>
      </c>
      <c r="CY5" s="185" t="s">
        <v>662</v>
      </c>
      <c r="CZ5" s="185" t="s">
        <v>663</v>
      </c>
      <c r="DA5" s="185" t="s">
        <v>664</v>
      </c>
      <c r="DB5" s="185" t="s">
        <v>286</v>
      </c>
      <c r="DC5" s="185" t="s">
        <v>287</v>
      </c>
      <c r="DD5" s="185" t="s">
        <v>288</v>
      </c>
      <c r="DE5" s="185" t="s">
        <v>188</v>
      </c>
      <c r="DF5" s="185" t="s">
        <v>374</v>
      </c>
      <c r="DG5" s="180" t="s">
        <v>190</v>
      </c>
      <c r="DH5" s="180" t="s">
        <v>191</v>
      </c>
      <c r="DI5" s="180" t="s">
        <v>192</v>
      </c>
      <c r="DJ5" s="180" t="s">
        <v>193</v>
      </c>
      <c r="DK5" s="180" t="s">
        <v>346</v>
      </c>
      <c r="DL5" s="180" t="s">
        <v>548</v>
      </c>
      <c r="DM5" s="180" t="s">
        <v>188</v>
      </c>
      <c r="DN5" s="180" t="s">
        <v>366</v>
      </c>
      <c r="DO5" s="185" t="s">
        <v>196</v>
      </c>
      <c r="DP5" s="185" t="s">
        <v>367</v>
      </c>
      <c r="DQ5" s="185" t="s">
        <v>368</v>
      </c>
      <c r="DR5" s="185" t="s">
        <v>197</v>
      </c>
      <c r="DS5" s="185" t="s">
        <v>369</v>
      </c>
      <c r="DT5" s="185" t="s">
        <v>370</v>
      </c>
      <c r="DU5" s="185" t="s">
        <v>198</v>
      </c>
      <c r="DV5" s="185" t="s">
        <v>371</v>
      </c>
      <c r="DW5" s="185" t="s">
        <v>372</v>
      </c>
      <c r="DX5" s="180" t="s">
        <v>200</v>
      </c>
      <c r="DY5" s="180" t="s">
        <v>201</v>
      </c>
      <c r="DZ5" s="180" t="s">
        <v>202</v>
      </c>
      <c r="EA5" s="180" t="s">
        <v>203</v>
      </c>
      <c r="EB5" s="180" t="s">
        <v>567</v>
      </c>
      <c r="EC5" s="180" t="s">
        <v>204</v>
      </c>
      <c r="ED5" s="180" t="s">
        <v>568</v>
      </c>
      <c r="EE5" s="180" t="s">
        <v>188</v>
      </c>
      <c r="EF5" s="180" t="s">
        <v>366</v>
      </c>
      <c r="EG5" s="185" t="s">
        <v>347</v>
      </c>
      <c r="EH5" s="185" t="s">
        <v>206</v>
      </c>
      <c r="EI5" s="185" t="s">
        <v>207</v>
      </c>
      <c r="EJ5" s="185" t="s">
        <v>208</v>
      </c>
      <c r="EK5" s="185" t="s">
        <v>188</v>
      </c>
      <c r="EL5" s="185" t="s">
        <v>366</v>
      </c>
      <c r="EM5" s="180" t="s">
        <v>421</v>
      </c>
      <c r="EN5" s="180" t="s">
        <v>438</v>
      </c>
      <c r="EO5" s="184" t="s">
        <v>569</v>
      </c>
      <c r="EP5" s="184" t="s">
        <v>570</v>
      </c>
      <c r="EQ5" s="184" t="s">
        <v>571</v>
      </c>
      <c r="ER5" s="184" t="s">
        <v>572</v>
      </c>
      <c r="ES5" s="184" t="s">
        <v>573</v>
      </c>
      <c r="ET5" s="184" t="s">
        <v>574</v>
      </c>
      <c r="EU5" s="184" t="s">
        <v>575</v>
      </c>
      <c r="EV5" s="184" t="s">
        <v>576</v>
      </c>
      <c r="EW5" s="185" t="s">
        <v>577</v>
      </c>
      <c r="EX5" s="185" t="s">
        <v>578</v>
      </c>
      <c r="EY5" s="185" t="s">
        <v>579</v>
      </c>
      <c r="EZ5" s="185" t="s">
        <v>580</v>
      </c>
      <c r="FA5" s="185" t="s">
        <v>581</v>
      </c>
      <c r="FB5" s="185" t="s">
        <v>582</v>
      </c>
      <c r="FC5" s="185" t="s">
        <v>583</v>
      </c>
      <c r="FD5" s="185" t="s">
        <v>584</v>
      </c>
      <c r="FE5" s="184" t="s">
        <v>585</v>
      </c>
      <c r="FF5" s="184" t="s">
        <v>586</v>
      </c>
      <c r="FG5" s="184" t="s">
        <v>587</v>
      </c>
      <c r="FH5" s="184" t="s">
        <v>588</v>
      </c>
      <c r="FI5" s="184" t="s">
        <v>589</v>
      </c>
      <c r="FJ5" s="184" t="s">
        <v>590</v>
      </c>
      <c r="FK5" s="184" t="s">
        <v>591</v>
      </c>
      <c r="FL5" s="184" t="s">
        <v>592</v>
      </c>
      <c r="FM5" s="185" t="s">
        <v>593</v>
      </c>
      <c r="FN5" s="185" t="s">
        <v>594</v>
      </c>
      <c r="FO5" s="185" t="s">
        <v>595</v>
      </c>
      <c r="FP5" s="185" t="s">
        <v>596</v>
      </c>
      <c r="FQ5" s="185" t="s">
        <v>597</v>
      </c>
      <c r="FR5" s="185" t="s">
        <v>598</v>
      </c>
      <c r="FS5" s="185" t="s">
        <v>599</v>
      </c>
      <c r="FT5" s="185" t="s">
        <v>600</v>
      </c>
      <c r="FU5" s="184" t="s">
        <v>601</v>
      </c>
      <c r="FV5" s="184" t="s">
        <v>602</v>
      </c>
      <c r="FW5" s="184" t="s">
        <v>603</v>
      </c>
      <c r="FX5" s="184" t="s">
        <v>604</v>
      </c>
      <c r="FY5" s="184" t="s">
        <v>605</v>
      </c>
      <c r="FZ5" s="184" t="s">
        <v>606</v>
      </c>
      <c r="GA5" s="184" t="s">
        <v>607</v>
      </c>
      <c r="GB5" s="184" t="s">
        <v>608</v>
      </c>
      <c r="GC5" s="185" t="s">
        <v>609</v>
      </c>
      <c r="GD5" s="185" t="s">
        <v>610</v>
      </c>
      <c r="GE5" s="185" t="s">
        <v>611</v>
      </c>
      <c r="GF5" s="185" t="s">
        <v>612</v>
      </c>
      <c r="GG5" s="185" t="s">
        <v>613</v>
      </c>
      <c r="GH5" s="185" t="s">
        <v>614</v>
      </c>
      <c r="GI5" s="180" t="s">
        <v>210</v>
      </c>
      <c r="GJ5" s="180" t="s">
        <v>211</v>
      </c>
      <c r="GK5" s="180" t="s">
        <v>348</v>
      </c>
      <c r="GL5" s="180" t="s">
        <v>212</v>
      </c>
      <c r="GM5" s="180" t="s">
        <v>213</v>
      </c>
      <c r="GN5" s="180" t="s">
        <v>188</v>
      </c>
      <c r="GO5" s="180" t="s">
        <v>366</v>
      </c>
      <c r="GP5" s="180" t="s">
        <v>712</v>
      </c>
      <c r="GQ5" s="185" t="s">
        <v>210</v>
      </c>
      <c r="GR5" s="185" t="s">
        <v>211</v>
      </c>
      <c r="GS5" s="185" t="s">
        <v>348</v>
      </c>
      <c r="GT5" s="185" t="s">
        <v>212</v>
      </c>
      <c r="GU5" s="185" t="s">
        <v>563</v>
      </c>
      <c r="GV5" s="185" t="s">
        <v>188</v>
      </c>
      <c r="GW5" s="180" t="s">
        <v>439</v>
      </c>
      <c r="GX5" s="180" t="s">
        <v>440</v>
      </c>
      <c r="GY5" s="180" t="s">
        <v>441</v>
      </c>
      <c r="GZ5" s="180" t="s">
        <v>188</v>
      </c>
      <c r="HA5" s="180" t="s">
        <v>366</v>
      </c>
      <c r="HB5" s="185" t="s">
        <v>216</v>
      </c>
      <c r="HC5" s="185" t="s">
        <v>217</v>
      </c>
      <c r="HD5" s="185" t="s">
        <v>218</v>
      </c>
      <c r="HE5" s="185" t="s">
        <v>219</v>
      </c>
      <c r="HF5" s="180" t="s">
        <v>166</v>
      </c>
      <c r="HG5" s="185" t="s">
        <v>221</v>
      </c>
      <c r="HH5" s="185" t="s">
        <v>222</v>
      </c>
      <c r="HI5" s="185" t="s">
        <v>223</v>
      </c>
      <c r="HJ5" s="185" t="s">
        <v>224</v>
      </c>
      <c r="HK5" s="185" t="s">
        <v>188</v>
      </c>
      <c r="HL5" s="185" t="s">
        <v>366</v>
      </c>
      <c r="HM5" s="180" t="s">
        <v>558</v>
      </c>
      <c r="HN5" s="180" t="s">
        <v>226</v>
      </c>
      <c r="HO5" s="180" t="s">
        <v>227</v>
      </c>
      <c r="HP5" s="180" t="s">
        <v>559</v>
      </c>
      <c r="HQ5" s="180" t="s">
        <v>228</v>
      </c>
      <c r="HR5" s="180" t="s">
        <v>188</v>
      </c>
      <c r="HS5" s="180" t="s">
        <v>366</v>
      </c>
      <c r="HT5" s="185" t="s">
        <v>290</v>
      </c>
      <c r="HU5" s="185" t="s">
        <v>291</v>
      </c>
      <c r="HV5" s="185" t="s">
        <v>292</v>
      </c>
      <c r="HW5" s="184" t="s">
        <v>443</v>
      </c>
      <c r="HX5" s="184" t="s">
        <v>622</v>
      </c>
      <c r="HY5" s="184" t="s">
        <v>623</v>
      </c>
      <c r="HZ5" s="184" t="s">
        <v>624</v>
      </c>
      <c r="IA5" s="184" t="s">
        <v>625</v>
      </c>
      <c r="IB5" s="185" t="s">
        <v>444</v>
      </c>
      <c r="IC5" s="185" t="s">
        <v>626</v>
      </c>
      <c r="ID5" s="185" t="s">
        <v>627</v>
      </c>
      <c r="IE5" s="185" t="s">
        <v>628</v>
      </c>
      <c r="IF5" s="185" t="s">
        <v>629</v>
      </c>
      <c r="IG5" s="184" t="s">
        <v>445</v>
      </c>
      <c r="IH5" s="184" t="s">
        <v>630</v>
      </c>
      <c r="II5" s="184" t="s">
        <v>631</v>
      </c>
      <c r="IJ5" s="184" t="s">
        <v>632</v>
      </c>
      <c r="IK5" s="184" t="s">
        <v>633</v>
      </c>
      <c r="IL5" s="185" t="s">
        <v>713</v>
      </c>
      <c r="IM5" s="185" t="s">
        <v>295</v>
      </c>
      <c r="IN5" s="185" t="s">
        <v>296</v>
      </c>
      <c r="IO5" s="185" t="s">
        <v>297</v>
      </c>
      <c r="IP5" s="185" t="s">
        <v>298</v>
      </c>
      <c r="IQ5" s="185" t="s">
        <v>188</v>
      </c>
      <c r="IR5" s="185" t="s">
        <v>374</v>
      </c>
      <c r="IS5" s="185" t="s">
        <v>738</v>
      </c>
      <c r="IT5" s="180" t="s">
        <v>634</v>
      </c>
      <c r="IU5" s="180" t="s">
        <v>635</v>
      </c>
      <c r="IV5" s="180" t="s">
        <v>636</v>
      </c>
      <c r="IW5" s="180" t="s">
        <v>300</v>
      </c>
      <c r="IX5" s="180" t="s">
        <v>188</v>
      </c>
      <c r="IY5" s="180" t="s">
        <v>374</v>
      </c>
      <c r="IZ5" s="185" t="s">
        <v>470</v>
      </c>
      <c r="JA5" s="185" t="s">
        <v>471</v>
      </c>
      <c r="JB5" s="185" t="s">
        <v>472</v>
      </c>
      <c r="JC5" s="185" t="s">
        <v>473</v>
      </c>
      <c r="JD5" s="184" t="s">
        <v>446</v>
      </c>
      <c r="JE5" s="184" t="s">
        <v>447</v>
      </c>
      <c r="JF5" s="184" t="s">
        <v>448</v>
      </c>
      <c r="JG5" s="184" t="s">
        <v>449</v>
      </c>
      <c r="JH5" s="185" t="s">
        <v>450</v>
      </c>
      <c r="JI5" s="185" t="s">
        <v>451</v>
      </c>
      <c r="JJ5" s="185" t="s">
        <v>452</v>
      </c>
      <c r="JK5" s="185" t="s">
        <v>453</v>
      </c>
      <c r="JL5" s="184" t="s">
        <v>486</v>
      </c>
      <c r="JM5" s="184" t="s">
        <v>487</v>
      </c>
      <c r="JN5" s="184" t="s">
        <v>488</v>
      </c>
      <c r="JO5" s="184" t="s">
        <v>489</v>
      </c>
      <c r="JP5" s="184" t="s">
        <v>490</v>
      </c>
      <c r="JQ5" s="184" t="s">
        <v>491</v>
      </c>
      <c r="JR5" s="184" t="s">
        <v>492</v>
      </c>
      <c r="JS5" s="184" t="s">
        <v>493</v>
      </c>
      <c r="JT5" s="185" t="s">
        <v>462</v>
      </c>
      <c r="JU5" s="185" t="s">
        <v>463</v>
      </c>
      <c r="JV5" s="185" t="s">
        <v>464</v>
      </c>
      <c r="JW5" s="185" t="s">
        <v>465</v>
      </c>
      <c r="JX5" s="185" t="s">
        <v>466</v>
      </c>
      <c r="JY5" s="185" t="s">
        <v>467</v>
      </c>
      <c r="JZ5" s="185" t="s">
        <v>468</v>
      </c>
      <c r="KA5" s="185" t="s">
        <v>469</v>
      </c>
      <c r="KB5" s="184" t="s">
        <v>454</v>
      </c>
      <c r="KC5" s="184" t="s">
        <v>455</v>
      </c>
      <c r="KD5" s="184" t="s">
        <v>456</v>
      </c>
      <c r="KE5" s="184" t="s">
        <v>457</v>
      </c>
      <c r="KF5" s="184" t="s">
        <v>458</v>
      </c>
      <c r="KG5" s="184" t="s">
        <v>459</v>
      </c>
      <c r="KH5" s="184" t="s">
        <v>460</v>
      </c>
      <c r="KI5" s="184" t="s">
        <v>461</v>
      </c>
      <c r="KJ5" s="185" t="s">
        <v>301</v>
      </c>
      <c r="KK5" s="185" t="s">
        <v>300</v>
      </c>
      <c r="KL5" s="185" t="s">
        <v>188</v>
      </c>
      <c r="KM5" s="185" t="s">
        <v>374</v>
      </c>
      <c r="KN5" s="184" t="s">
        <v>470</v>
      </c>
      <c r="KO5" s="184" t="s">
        <v>471</v>
      </c>
      <c r="KP5" s="184" t="s">
        <v>472</v>
      </c>
      <c r="KQ5" s="184" t="s">
        <v>478</v>
      </c>
      <c r="KR5" s="184" t="s">
        <v>473</v>
      </c>
      <c r="KS5" s="185" t="s">
        <v>474</v>
      </c>
      <c r="KT5" s="185" t="s">
        <v>475</v>
      </c>
      <c r="KU5" s="185" t="s">
        <v>476</v>
      </c>
      <c r="KV5" s="185" t="s">
        <v>479</v>
      </c>
      <c r="KW5" s="185" t="s">
        <v>477</v>
      </c>
      <c r="KX5" s="184" t="s">
        <v>480</v>
      </c>
      <c r="KY5" s="184" t="s">
        <v>481</v>
      </c>
      <c r="KZ5" s="184" t="s">
        <v>482</v>
      </c>
      <c r="LA5" s="184" t="s">
        <v>483</v>
      </c>
      <c r="LB5" s="184" t="s">
        <v>484</v>
      </c>
      <c r="LC5" s="185" t="s">
        <v>486</v>
      </c>
      <c r="LD5" s="185" t="s">
        <v>487</v>
      </c>
      <c r="LE5" s="185" t="s">
        <v>488</v>
      </c>
      <c r="LF5" s="185" t="s">
        <v>489</v>
      </c>
      <c r="LG5" s="185" t="s">
        <v>490</v>
      </c>
      <c r="LH5" s="185" t="s">
        <v>491</v>
      </c>
      <c r="LI5" s="185" t="s">
        <v>492</v>
      </c>
      <c r="LJ5" s="185" t="s">
        <v>493</v>
      </c>
      <c r="LK5" s="184" t="s">
        <v>494</v>
      </c>
      <c r="LL5" s="184" t="s">
        <v>495</v>
      </c>
      <c r="LM5" s="184" t="s">
        <v>496</v>
      </c>
      <c r="LN5" s="184" t="s">
        <v>497</v>
      </c>
      <c r="LO5" s="184" t="s">
        <v>498</v>
      </c>
      <c r="LP5" s="184" t="s">
        <v>499</v>
      </c>
      <c r="LQ5" s="184" t="s">
        <v>500</v>
      </c>
      <c r="LR5" s="184" t="s">
        <v>501</v>
      </c>
      <c r="LS5" s="184" t="s">
        <v>502</v>
      </c>
      <c r="LT5" s="185" t="s">
        <v>503</v>
      </c>
      <c r="LU5" s="185" t="s">
        <v>504</v>
      </c>
      <c r="LV5" s="185" t="s">
        <v>505</v>
      </c>
      <c r="LW5" s="185" t="s">
        <v>506</v>
      </c>
      <c r="LX5" s="185" t="s">
        <v>507</v>
      </c>
      <c r="LY5" s="185" t="s">
        <v>508</v>
      </c>
      <c r="LZ5" s="185" t="s">
        <v>509</v>
      </c>
      <c r="MA5" s="180" t="s">
        <v>302</v>
      </c>
      <c r="MB5" s="180" t="s">
        <v>303</v>
      </c>
      <c r="MC5" s="180" t="s">
        <v>304</v>
      </c>
      <c r="MD5" s="185" t="s">
        <v>305</v>
      </c>
      <c r="ME5" s="185" t="s">
        <v>306</v>
      </c>
      <c r="MF5" s="185" t="s">
        <v>307</v>
      </c>
      <c r="MG5" s="185" t="s">
        <v>637</v>
      </c>
      <c r="MH5" s="185" t="s">
        <v>638</v>
      </c>
      <c r="MI5" s="185" t="s">
        <v>308</v>
      </c>
      <c r="MJ5" s="185" t="s">
        <v>188</v>
      </c>
      <c r="MK5" s="185" t="s">
        <v>374</v>
      </c>
      <c r="ML5" s="180" t="s">
        <v>364</v>
      </c>
      <c r="MM5" s="180" t="s">
        <v>365</v>
      </c>
      <c r="MN5" s="180" t="s">
        <v>230</v>
      </c>
      <c r="MO5" s="180" t="s">
        <v>349</v>
      </c>
      <c r="MP5" s="180" t="s">
        <v>188</v>
      </c>
      <c r="MQ5" s="180" t="s">
        <v>366</v>
      </c>
      <c r="MR5" s="185" t="s">
        <v>166</v>
      </c>
    </row>
    <row r="6" spans="1:356" s="188" customFormat="1" x14ac:dyDescent="0.4">
      <c r="A6" s="186"/>
      <c r="B6" s="186"/>
      <c r="C6" s="187">
        <f>指定!AF28</f>
        <v>0</v>
      </c>
      <c r="D6" s="187">
        <f>指定!AF30</f>
        <v>0</v>
      </c>
      <c r="E6" s="188">
        <f>指定!AE38</f>
        <v>0</v>
      </c>
      <c r="F6" s="188">
        <f>指定!AE39</f>
        <v>0</v>
      </c>
      <c r="G6" s="188">
        <f>指定!AE40</f>
        <v>0</v>
      </c>
      <c r="H6" s="188">
        <f>指定!AE41</f>
        <v>0</v>
      </c>
      <c r="I6" s="189">
        <f>指定!AE51</f>
        <v>0</v>
      </c>
      <c r="J6" s="189">
        <f>指定!AE52</f>
        <v>0</v>
      </c>
      <c r="K6" s="189">
        <f>指定!AE53</f>
        <v>0</v>
      </c>
      <c r="L6" s="189">
        <f>指定!AE54</f>
        <v>0</v>
      </c>
      <c r="M6" s="189">
        <f>指定!AE55</f>
        <v>0</v>
      </c>
      <c r="N6" s="189">
        <f>指定!AE56</f>
        <v>0</v>
      </c>
      <c r="O6" s="189">
        <f>指定!AE57</f>
        <v>0</v>
      </c>
      <c r="P6" s="187">
        <f>指定!AF57</f>
        <v>0</v>
      </c>
      <c r="Q6" s="189">
        <f>指定!AE59</f>
        <v>0</v>
      </c>
      <c r="R6" s="189">
        <f>指定!AE60</f>
        <v>0</v>
      </c>
      <c r="S6" s="187">
        <f>指定!AF60</f>
        <v>0</v>
      </c>
      <c r="T6" s="188">
        <f>指定!AE68</f>
        <v>0</v>
      </c>
      <c r="U6" s="188">
        <f>指定!AE69</f>
        <v>0</v>
      </c>
      <c r="V6" s="188">
        <f>指定!AE70</f>
        <v>0</v>
      </c>
      <c r="W6" s="188">
        <f>指定!AE71</f>
        <v>0</v>
      </c>
      <c r="X6" s="188">
        <f>指定!AE72</f>
        <v>0</v>
      </c>
      <c r="Y6" s="190">
        <f>指定!AE84</f>
        <v>0</v>
      </c>
      <c r="Z6" s="191">
        <f>指定!AF84</f>
        <v>0</v>
      </c>
      <c r="AA6" s="191">
        <f>指定!AG84</f>
        <v>0</v>
      </c>
      <c r="AB6" s="188">
        <f>指定!AE86</f>
        <v>0</v>
      </c>
      <c r="AC6" s="186">
        <f>指定!AF86</f>
        <v>0</v>
      </c>
      <c r="AD6" s="186">
        <f>指定!AG86</f>
        <v>0</v>
      </c>
      <c r="AE6" s="190">
        <f>指定!AE88</f>
        <v>0</v>
      </c>
      <c r="AF6" s="191">
        <f>指定!AF88</f>
        <v>0</v>
      </c>
      <c r="AG6" s="191">
        <f>指定!AG88</f>
        <v>0</v>
      </c>
      <c r="AH6" s="188">
        <f>指定!AE90</f>
        <v>0</v>
      </c>
      <c r="AI6" s="186">
        <f>指定!AF90</f>
        <v>0</v>
      </c>
      <c r="AJ6" s="186">
        <f>指定!AG90</f>
        <v>0</v>
      </c>
      <c r="AK6" s="190">
        <f>指定!AE92</f>
        <v>0</v>
      </c>
      <c r="AL6" s="191">
        <f>指定!AF92</f>
        <v>0</v>
      </c>
      <c r="AM6" s="191">
        <f>指定!AG92</f>
        <v>0</v>
      </c>
      <c r="AN6" s="188">
        <f>指定!AE94</f>
        <v>0</v>
      </c>
      <c r="AO6" s="186">
        <f>指定!AF94</f>
        <v>0</v>
      </c>
      <c r="AP6" s="186">
        <f>指定!AG94</f>
        <v>0</v>
      </c>
      <c r="AQ6" s="189">
        <f>指定!AE102</f>
        <v>0</v>
      </c>
      <c r="AR6" s="189">
        <f>指定!AE103</f>
        <v>0</v>
      </c>
      <c r="AS6" s="189">
        <f>指定!AE104</f>
        <v>0</v>
      </c>
      <c r="AT6" s="189">
        <f>指定!AE105</f>
        <v>0</v>
      </c>
      <c r="AU6" s="187">
        <f>指定!AF105</f>
        <v>0</v>
      </c>
      <c r="AV6" s="189">
        <f>指定!AE107</f>
        <v>0</v>
      </c>
      <c r="AW6" s="187">
        <f>指定!AF107</f>
        <v>0</v>
      </c>
      <c r="AX6" s="189">
        <f>指定!AE109</f>
        <v>0</v>
      </c>
      <c r="AY6" s="189">
        <f>指定!AE110</f>
        <v>0</v>
      </c>
      <c r="AZ6" s="189">
        <f>指定!AE111</f>
        <v>0</v>
      </c>
      <c r="BA6" s="189">
        <f>指定!AE112</f>
        <v>0</v>
      </c>
      <c r="BB6" s="187">
        <f>指定!AF112</f>
        <v>0</v>
      </c>
      <c r="BC6" s="188">
        <f>指定!AE120</f>
        <v>0</v>
      </c>
      <c r="BD6" s="188">
        <f>指定!AE121</f>
        <v>0</v>
      </c>
      <c r="BE6" s="188">
        <f>指定!AE122</f>
        <v>0</v>
      </c>
      <c r="BF6" s="188">
        <f>指定!AE123</f>
        <v>0</v>
      </c>
      <c r="BG6" s="190">
        <f>IF(指定!AE131=1,1,0)</f>
        <v>0</v>
      </c>
      <c r="BH6" s="190">
        <f>IF(指定!AE131=2,1,0)</f>
        <v>0</v>
      </c>
      <c r="BI6" s="190">
        <f>IF(指定!AE131=3,1,0)</f>
        <v>0</v>
      </c>
      <c r="BJ6" s="190">
        <f>IF(指定!AE131=4,1,0)</f>
        <v>0</v>
      </c>
      <c r="BK6" s="190">
        <f>IF(指定!AE131=5,1,0)</f>
        <v>0</v>
      </c>
      <c r="BL6" s="190">
        <f>IF(指定!AE131=6,1,0)</f>
        <v>0</v>
      </c>
      <c r="BM6" s="190">
        <f>IF(指定!AE131=7,1,0)</f>
        <v>0</v>
      </c>
      <c r="BN6" s="188">
        <f>IF(指定!AE132=1,1,0)</f>
        <v>0</v>
      </c>
      <c r="BO6" s="188">
        <f>IF(指定!AE132=2,1,0)</f>
        <v>0</v>
      </c>
      <c r="BP6" s="188">
        <f>IF(指定!AE132=3,1,0)</f>
        <v>0</v>
      </c>
      <c r="BQ6" s="188">
        <f>IF(指定!AE132=4,1,0)</f>
        <v>0</v>
      </c>
      <c r="BR6" s="188">
        <f>IF(指定!AE132=5,1,0)</f>
        <v>0</v>
      </c>
      <c r="BS6" s="188">
        <f>IF(指定!AE132=6,1,0)</f>
        <v>0</v>
      </c>
      <c r="BT6" s="188">
        <f>IF(指定!AE132=7,1,0)</f>
        <v>0</v>
      </c>
      <c r="BU6" s="189">
        <f>指定!AE144</f>
        <v>0</v>
      </c>
      <c r="BV6" s="189">
        <f>指定!AE145</f>
        <v>0</v>
      </c>
      <c r="BW6" s="189">
        <f>指定!AE146</f>
        <v>0</v>
      </c>
      <c r="BX6" s="189">
        <f>指定!AE147</f>
        <v>0</v>
      </c>
      <c r="BY6" s="189">
        <f>指定!AE148</f>
        <v>0</v>
      </c>
      <c r="BZ6" s="187">
        <f>指定!AF148</f>
        <v>0</v>
      </c>
      <c r="CA6" s="189">
        <f>指定!AE150</f>
        <v>0</v>
      </c>
      <c r="CB6" s="187">
        <f>指定!AF150</f>
        <v>0</v>
      </c>
      <c r="CC6" s="188">
        <f>指定!AE163</f>
        <v>0</v>
      </c>
      <c r="CD6" s="188">
        <f>指定!AE164</f>
        <v>0</v>
      </c>
      <c r="CE6" s="188">
        <f>指定!AE165</f>
        <v>0</v>
      </c>
      <c r="CF6" s="188">
        <f>指定!AE166</f>
        <v>0</v>
      </c>
      <c r="CG6" s="186">
        <f>指定!AF166</f>
        <v>0</v>
      </c>
      <c r="CH6" s="189">
        <f>指定!AE171</f>
        <v>0</v>
      </c>
      <c r="CI6" s="189">
        <f>指定!AE172</f>
        <v>0</v>
      </c>
      <c r="CJ6" s="189">
        <f>指定!AE173</f>
        <v>0</v>
      </c>
      <c r="CK6" s="189">
        <f>指定!AE174</f>
        <v>0</v>
      </c>
      <c r="CL6" s="189">
        <f>指定!AE175</f>
        <v>0</v>
      </c>
      <c r="CM6" s="189">
        <f>指定!AE176</f>
        <v>0</v>
      </c>
      <c r="CN6" s="189">
        <f>指定!AE177</f>
        <v>0</v>
      </c>
      <c r="CO6" s="187">
        <f>指定!AF177</f>
        <v>0</v>
      </c>
      <c r="CP6" s="188">
        <f>指定!AE194</f>
        <v>0</v>
      </c>
      <c r="CQ6" s="188">
        <f>指定!AE195</f>
        <v>0</v>
      </c>
      <c r="CR6" s="188">
        <f>指定!AE196</f>
        <v>0</v>
      </c>
      <c r="CS6" s="188">
        <f>指定!AE197</f>
        <v>0</v>
      </c>
      <c r="CT6" s="189">
        <f>指定!AE204</f>
        <v>0</v>
      </c>
      <c r="CU6" s="189">
        <f>指定!AE205</f>
        <v>0</v>
      </c>
      <c r="CV6" s="189">
        <f>指定!AE206</f>
        <v>0</v>
      </c>
      <c r="CW6" s="189">
        <f>指定!AE207</f>
        <v>0</v>
      </c>
      <c r="CX6" s="187">
        <f>指定!AF207</f>
        <v>0</v>
      </c>
      <c r="CY6" s="188">
        <f>指定!AE214</f>
        <v>0</v>
      </c>
      <c r="CZ6" s="188">
        <f>指定!AE215</f>
        <v>0</v>
      </c>
      <c r="DA6" s="188">
        <f>指定!AE216</f>
        <v>0</v>
      </c>
      <c r="DB6" s="188">
        <f>指定!AE217</f>
        <v>0</v>
      </c>
      <c r="DC6" s="188">
        <f>指定!AE218</f>
        <v>0</v>
      </c>
      <c r="DD6" s="188">
        <f>指定!AE219</f>
        <v>0</v>
      </c>
      <c r="DE6" s="188">
        <f>指定!AE220</f>
        <v>0</v>
      </c>
      <c r="DF6" s="186">
        <f>指定!AF220</f>
        <v>0</v>
      </c>
      <c r="DG6" s="189">
        <f>指定!AE231</f>
        <v>0</v>
      </c>
      <c r="DH6" s="189">
        <f>指定!AE232</f>
        <v>0</v>
      </c>
      <c r="DI6" s="189">
        <f>指定!AE233</f>
        <v>0</v>
      </c>
      <c r="DJ6" s="189">
        <f>指定!AE234</f>
        <v>0</v>
      </c>
      <c r="DK6" s="189">
        <f>指定!AE235</f>
        <v>0</v>
      </c>
      <c r="DL6" s="189">
        <f>指定!AE236</f>
        <v>0</v>
      </c>
      <c r="DM6" s="189">
        <f>指定!AE237</f>
        <v>0</v>
      </c>
      <c r="DN6" s="187">
        <f>指定!AF237</f>
        <v>0</v>
      </c>
      <c r="DO6" s="188">
        <f>指定!AE252</f>
        <v>0</v>
      </c>
      <c r="DP6" s="186">
        <f>指定!AF252</f>
        <v>0</v>
      </c>
      <c r="DQ6" s="186">
        <f>指定!AG252</f>
        <v>0</v>
      </c>
      <c r="DR6" s="188">
        <f>指定!AE254</f>
        <v>0</v>
      </c>
      <c r="DS6" s="186">
        <f>指定!AF254</f>
        <v>0</v>
      </c>
      <c r="DT6" s="186">
        <f>指定!AG254</f>
        <v>0</v>
      </c>
      <c r="DU6" s="188">
        <f>指定!AE256</f>
        <v>0</v>
      </c>
      <c r="DV6" s="186">
        <f>指定!AF256</f>
        <v>0</v>
      </c>
      <c r="DW6" s="186">
        <f>指定!AG256</f>
        <v>0</v>
      </c>
      <c r="DX6" s="189">
        <f>指定!AE262</f>
        <v>0</v>
      </c>
      <c r="DY6" s="189">
        <f>指定!AE263</f>
        <v>0</v>
      </c>
      <c r="DZ6" s="189">
        <f>指定!AE264</f>
        <v>0</v>
      </c>
      <c r="EA6" s="189">
        <f>指定!AE265</f>
        <v>0</v>
      </c>
      <c r="EB6" s="189">
        <f>指定!AE266</f>
        <v>0</v>
      </c>
      <c r="EC6" s="189">
        <f>指定!AE267</f>
        <v>0</v>
      </c>
      <c r="ED6" s="189">
        <f>指定!AE268</f>
        <v>0</v>
      </c>
      <c r="EE6" s="189">
        <f>指定!AE269</f>
        <v>0</v>
      </c>
      <c r="EF6" s="187">
        <f>指定!AF269</f>
        <v>0</v>
      </c>
      <c r="EG6" s="188">
        <f>指定!AE275</f>
        <v>0</v>
      </c>
      <c r="EH6" s="188">
        <f>指定!AE276</f>
        <v>0</v>
      </c>
      <c r="EI6" s="188">
        <f>指定!AE277</f>
        <v>0</v>
      </c>
      <c r="EJ6" s="188">
        <f>指定!AE278</f>
        <v>0</v>
      </c>
      <c r="EK6" s="188">
        <f>指定!AE279</f>
        <v>0</v>
      </c>
      <c r="EL6" s="186">
        <f>指定!AF279</f>
        <v>0</v>
      </c>
      <c r="EM6" s="187">
        <f>指定!AE291</f>
        <v>0</v>
      </c>
      <c r="EN6" s="187">
        <f>指定!AE292</f>
        <v>0</v>
      </c>
      <c r="EO6" s="190">
        <f>IF(指定!AE311=1,1,0)</f>
        <v>0</v>
      </c>
      <c r="EP6" s="190">
        <f>IF(指定!AE311=2,1,0)</f>
        <v>0</v>
      </c>
      <c r="EQ6" s="190">
        <f>IF(指定!AE311=3,1,0)</f>
        <v>0</v>
      </c>
      <c r="ER6" s="190">
        <f>IF(指定!AE311=4,1,0)</f>
        <v>0</v>
      </c>
      <c r="ES6" s="190">
        <f>IF(指定!AE311=5,1,0)</f>
        <v>0</v>
      </c>
      <c r="ET6" s="190">
        <f>IF(指定!AE311=6,1,0)</f>
        <v>0</v>
      </c>
      <c r="EU6" s="190">
        <f>IF(指定!AE311=7,1,0)</f>
        <v>0</v>
      </c>
      <c r="EV6" s="190">
        <f>IF(指定!AE311=8,1,0)</f>
        <v>0</v>
      </c>
      <c r="EW6" s="188">
        <f>IF(指定!AE312=1,1,0)</f>
        <v>0</v>
      </c>
      <c r="EX6" s="188">
        <f>IF(指定!AE312=2,1,0)</f>
        <v>0</v>
      </c>
      <c r="EY6" s="188">
        <f>IF(指定!AE312=3,1,0)</f>
        <v>0</v>
      </c>
      <c r="EZ6" s="188">
        <f>IF(指定!AE312=4,1,0)</f>
        <v>0</v>
      </c>
      <c r="FA6" s="188">
        <f>IF(指定!AE312=5,1,0)</f>
        <v>0</v>
      </c>
      <c r="FB6" s="188">
        <f>IF(指定!AE312=6,1,0)</f>
        <v>0</v>
      </c>
      <c r="FC6" s="188">
        <f>IF(指定!AE312=7,1,0)</f>
        <v>0</v>
      </c>
      <c r="FD6" s="188">
        <f>IF(指定!AE312=8,1,0)</f>
        <v>0</v>
      </c>
      <c r="FE6" s="190">
        <f>IF(指定!AE313=1,1,0)</f>
        <v>0</v>
      </c>
      <c r="FF6" s="190">
        <f>IF(指定!AE313=2,1,0)</f>
        <v>0</v>
      </c>
      <c r="FG6" s="190">
        <f>IF(指定!AE313=3,1,0)</f>
        <v>0</v>
      </c>
      <c r="FH6" s="190">
        <f>IF(指定!AE313=4,1,0)</f>
        <v>0</v>
      </c>
      <c r="FI6" s="190">
        <f>IF(指定!AE313=5,1,0)</f>
        <v>0</v>
      </c>
      <c r="FJ6" s="190">
        <f>IF(指定!AE313=6,1,0)</f>
        <v>0</v>
      </c>
      <c r="FK6" s="190">
        <f>IF(指定!AE313=7,1,0)</f>
        <v>0</v>
      </c>
      <c r="FL6" s="190">
        <f>IF(指定!AE313=8,1,0)</f>
        <v>0</v>
      </c>
      <c r="FM6" s="188">
        <f>IF(指定!AE314=1,1,0)</f>
        <v>0</v>
      </c>
      <c r="FN6" s="188">
        <f>IF(指定!AE314=2,1,0)</f>
        <v>0</v>
      </c>
      <c r="FO6" s="188">
        <f>IF(指定!AE314=3,1,0)</f>
        <v>0</v>
      </c>
      <c r="FP6" s="188">
        <f>IF(指定!AE314=4,1,0)</f>
        <v>0</v>
      </c>
      <c r="FQ6" s="188">
        <f>IF(指定!AE314=5,1,0)</f>
        <v>0</v>
      </c>
      <c r="FR6" s="188">
        <f>IF(指定!AE314=6,1,0)</f>
        <v>0</v>
      </c>
      <c r="FS6" s="188">
        <f>IF(指定!AE314=7,1,0)</f>
        <v>0</v>
      </c>
      <c r="FT6" s="188">
        <f>IF(指定!AE314=8,1,0)</f>
        <v>0</v>
      </c>
      <c r="FU6" s="190">
        <f>IF(指定!AE315=1,1,0)</f>
        <v>0</v>
      </c>
      <c r="FV6" s="190">
        <f>IF(指定!AE315=2,1,0)</f>
        <v>0</v>
      </c>
      <c r="FW6" s="190">
        <f>IF(指定!AE315=3,1,0)</f>
        <v>0</v>
      </c>
      <c r="FX6" s="190">
        <f>IF(指定!AE315=4,1,0)</f>
        <v>0</v>
      </c>
      <c r="FY6" s="190">
        <f>IF(指定!AE315=5,1,0)</f>
        <v>0</v>
      </c>
      <c r="FZ6" s="190">
        <f>IF(指定!AE315=6,1,0)</f>
        <v>0</v>
      </c>
      <c r="GA6" s="190">
        <f>IF(指定!AE315=7,1,0)</f>
        <v>0</v>
      </c>
      <c r="GB6" s="190">
        <f>IF(指定!AE315=8,1,0)</f>
        <v>0</v>
      </c>
      <c r="GC6" s="188">
        <f>IF(指定!AE316=1,1,0)</f>
        <v>0</v>
      </c>
      <c r="GD6" s="188">
        <f>IF(指定!AE316=2,1,0)</f>
        <v>0</v>
      </c>
      <c r="GE6" s="188">
        <f>IF(指定!AE316=3,1,0)</f>
        <v>0</v>
      </c>
      <c r="GF6" s="188">
        <f>IF(指定!AE316=4,1,0)</f>
        <v>0</v>
      </c>
      <c r="GG6" s="188">
        <f>IF(指定!AE316=5,1,0)</f>
        <v>0</v>
      </c>
      <c r="GH6" s="188">
        <f>IF(指定!AE316=6,1,0)</f>
        <v>0</v>
      </c>
      <c r="GI6" s="189">
        <f>指定!AE325</f>
        <v>0</v>
      </c>
      <c r="GJ6" s="189">
        <f>指定!AE327</f>
        <v>0</v>
      </c>
      <c r="GK6" s="189">
        <f>指定!AE329</f>
        <v>0</v>
      </c>
      <c r="GL6" s="189">
        <f>指定!AE331</f>
        <v>0</v>
      </c>
      <c r="GM6" s="189">
        <f>指定!AE333</f>
        <v>0</v>
      </c>
      <c r="GN6" s="189">
        <f>指定!AE335</f>
        <v>0</v>
      </c>
      <c r="GO6" s="187">
        <f>指定!AF335</f>
        <v>0</v>
      </c>
      <c r="GP6" s="189">
        <f>指定!AE337</f>
        <v>0</v>
      </c>
      <c r="GQ6" s="188">
        <f>指定!AG325</f>
        <v>0</v>
      </c>
      <c r="GR6" s="188">
        <f>指定!AG327</f>
        <v>0</v>
      </c>
      <c r="GS6" s="188">
        <f>指定!AG329</f>
        <v>0</v>
      </c>
      <c r="GT6" s="188">
        <f>指定!AG331</f>
        <v>0</v>
      </c>
      <c r="GU6" s="188">
        <f>指定!AG333</f>
        <v>0</v>
      </c>
      <c r="GV6" s="188">
        <f>指定!AG335</f>
        <v>0</v>
      </c>
      <c r="GW6" s="189">
        <f>指定!AE345</f>
        <v>0</v>
      </c>
      <c r="GX6" s="189">
        <f>指定!AE346</f>
        <v>0</v>
      </c>
      <c r="GY6" s="189">
        <f>指定!AE347</f>
        <v>0</v>
      </c>
      <c r="GZ6" s="189">
        <f>指定!AE348</f>
        <v>0</v>
      </c>
      <c r="HA6" s="187">
        <f>指定!AF348</f>
        <v>0</v>
      </c>
      <c r="HB6" s="188">
        <f>指定!AE361</f>
        <v>0</v>
      </c>
      <c r="HC6" s="188">
        <f>指定!AE362</f>
        <v>0</v>
      </c>
      <c r="HD6" s="188">
        <f>指定!AE363</f>
        <v>0</v>
      </c>
      <c r="HE6" s="188">
        <f>指定!AE364</f>
        <v>0</v>
      </c>
      <c r="HF6" s="187">
        <f>指定!AF377</f>
        <v>0</v>
      </c>
      <c r="HG6" s="188">
        <f>指定!AE386</f>
        <v>0</v>
      </c>
      <c r="HH6" s="188">
        <f>指定!AE387</f>
        <v>0</v>
      </c>
      <c r="HI6" s="188">
        <f>指定!AE388</f>
        <v>0</v>
      </c>
      <c r="HJ6" s="188">
        <f>指定!AE389</f>
        <v>0</v>
      </c>
      <c r="HK6" s="188">
        <f>指定!AE390</f>
        <v>0</v>
      </c>
      <c r="HL6" s="186">
        <f>指定!AF390</f>
        <v>0</v>
      </c>
      <c r="HM6" s="189">
        <f>指定!AE396</f>
        <v>0</v>
      </c>
      <c r="HN6" s="189">
        <f>指定!AE397</f>
        <v>0</v>
      </c>
      <c r="HO6" s="189">
        <f>指定!AE398</f>
        <v>0</v>
      </c>
      <c r="HP6" s="189">
        <f>指定!AE399</f>
        <v>0</v>
      </c>
      <c r="HQ6" s="189">
        <f>指定!AE400</f>
        <v>0</v>
      </c>
      <c r="HR6" s="189">
        <f>指定!AE401</f>
        <v>0</v>
      </c>
      <c r="HS6" s="187">
        <f>指定!AF401</f>
        <v>0</v>
      </c>
      <c r="HT6" s="188">
        <f>指定!AE413</f>
        <v>0</v>
      </c>
      <c r="HU6" s="188">
        <f>指定!AE414</f>
        <v>0</v>
      </c>
      <c r="HV6" s="188">
        <f>指定!AE415</f>
        <v>0</v>
      </c>
      <c r="HW6" s="190">
        <f>指定!AE427</f>
        <v>0</v>
      </c>
      <c r="HX6" s="191">
        <f>指定!AF427</f>
        <v>0</v>
      </c>
      <c r="HY6" s="191">
        <f>指定!AG427</f>
        <v>0</v>
      </c>
      <c r="HZ6" s="191">
        <f>指定!AH427</f>
        <v>0</v>
      </c>
      <c r="IA6" s="191">
        <f>指定!AI427</f>
        <v>0</v>
      </c>
      <c r="IB6" s="188">
        <f>指定!AE429</f>
        <v>0</v>
      </c>
      <c r="IC6" s="186">
        <f>指定!AF429</f>
        <v>0</v>
      </c>
      <c r="ID6" s="186">
        <f>指定!AG429</f>
        <v>0</v>
      </c>
      <c r="IE6" s="186">
        <f>指定!AH429</f>
        <v>0</v>
      </c>
      <c r="IF6" s="186">
        <f>指定!AI429</f>
        <v>0</v>
      </c>
      <c r="IG6" s="190">
        <f>指定!AE431</f>
        <v>0</v>
      </c>
      <c r="IH6" s="191">
        <f>指定!AF431</f>
        <v>0</v>
      </c>
      <c r="II6" s="191">
        <f>指定!AG431</f>
        <v>0</v>
      </c>
      <c r="IJ6" s="191">
        <f>指定!AH431</f>
        <v>0</v>
      </c>
      <c r="IK6" s="191">
        <f>指定!AI431</f>
        <v>0</v>
      </c>
      <c r="IL6" s="188">
        <f>指定!AE438</f>
        <v>0</v>
      </c>
      <c r="IM6" s="188">
        <f>指定!AE439</f>
        <v>0</v>
      </c>
      <c r="IN6" s="188">
        <f>指定!AE440</f>
        <v>0</v>
      </c>
      <c r="IO6" s="188">
        <f>指定!AE441</f>
        <v>0</v>
      </c>
      <c r="IP6" s="188">
        <f>指定!AE442</f>
        <v>0</v>
      </c>
      <c r="IQ6" s="188">
        <f>指定!AE443</f>
        <v>0</v>
      </c>
      <c r="IR6" s="186">
        <f>指定!AF443</f>
        <v>0</v>
      </c>
      <c r="IS6" s="188">
        <f>指定!AE445</f>
        <v>0</v>
      </c>
      <c r="IT6" s="189">
        <f>指定!AE452</f>
        <v>0</v>
      </c>
      <c r="IU6" s="189">
        <f>指定!AE453</f>
        <v>0</v>
      </c>
      <c r="IV6" s="189">
        <f>指定!AE454</f>
        <v>0</v>
      </c>
      <c r="IW6" s="189">
        <f>指定!AE455</f>
        <v>0</v>
      </c>
      <c r="IX6" s="189">
        <f>指定!AE456</f>
        <v>0</v>
      </c>
      <c r="IY6" s="187">
        <f>指定!AF456</f>
        <v>0</v>
      </c>
      <c r="IZ6" s="188">
        <f>IF(指定!AE465=1,1,0)</f>
        <v>0</v>
      </c>
      <c r="JA6" s="188">
        <f>IF(指定!AE465=2,1,0)</f>
        <v>0</v>
      </c>
      <c r="JB6" s="188">
        <f>IF(指定!AE465=3,1,0)</f>
        <v>0</v>
      </c>
      <c r="JC6" s="188">
        <f>指定!AF465</f>
        <v>0</v>
      </c>
      <c r="JD6" s="190">
        <f>IF(指定!AE466=1,1,0)</f>
        <v>0</v>
      </c>
      <c r="JE6" s="190">
        <f>IF(指定!AE466=2,1,JA62)</f>
        <v>0</v>
      </c>
      <c r="JF6" s="190">
        <f>IF(指定!AE466=3,1,0)</f>
        <v>0</v>
      </c>
      <c r="JG6" s="190">
        <f>指定!AF466</f>
        <v>0</v>
      </c>
      <c r="JH6" s="188">
        <f>IF(指定!AE467=1,1,0)</f>
        <v>0</v>
      </c>
      <c r="JI6" s="188">
        <f>IF(指定!AE467=2,1,0)</f>
        <v>0</v>
      </c>
      <c r="JJ6" s="188">
        <f>IF(指定!AE467=3,1,0)</f>
        <v>0</v>
      </c>
      <c r="JK6" s="188">
        <f>指定!AF467</f>
        <v>0</v>
      </c>
      <c r="JL6" s="190" t="str">
        <f>指定!AF473</f>
        <v>2021年度</v>
      </c>
      <c r="JM6" s="190">
        <f>指定!AG473</f>
        <v>0</v>
      </c>
      <c r="JN6" s="190">
        <f>指定!AF474</f>
        <v>0</v>
      </c>
      <c r="JO6" s="190">
        <f>指定!AG474</f>
        <v>0</v>
      </c>
      <c r="JP6" s="190">
        <f>指定!AF475</f>
        <v>0</v>
      </c>
      <c r="JQ6" s="190">
        <f>指定!AG475</f>
        <v>0</v>
      </c>
      <c r="JR6" s="190">
        <f>指定!AF476</f>
        <v>0</v>
      </c>
      <c r="JS6" s="190">
        <f>指定!AG476</f>
        <v>0</v>
      </c>
      <c r="JT6" s="188" t="str">
        <f>指定!AF477</f>
        <v>2021年度</v>
      </c>
      <c r="JU6" s="188">
        <f>指定!AG477</f>
        <v>0</v>
      </c>
      <c r="JV6" s="188">
        <f>指定!AF478</f>
        <v>0</v>
      </c>
      <c r="JW6" s="188">
        <f>指定!AG478</f>
        <v>0</v>
      </c>
      <c r="JX6" s="188">
        <f>指定!AF479</f>
        <v>0</v>
      </c>
      <c r="JY6" s="188">
        <f>指定!AG479</f>
        <v>0</v>
      </c>
      <c r="JZ6" s="188">
        <f>指定!AF480</f>
        <v>0</v>
      </c>
      <c r="KA6" s="188">
        <f>指定!AG480</f>
        <v>0</v>
      </c>
      <c r="KB6" s="190" t="str">
        <f>指定!AF481</f>
        <v>2021年度</v>
      </c>
      <c r="KC6" s="190">
        <f>指定!AG481</f>
        <v>0</v>
      </c>
      <c r="KD6" s="190">
        <f>指定!AF482</f>
        <v>0</v>
      </c>
      <c r="KE6" s="190">
        <f>指定!AG482</f>
        <v>0</v>
      </c>
      <c r="KF6" s="190">
        <f>指定!AF483</f>
        <v>0</v>
      </c>
      <c r="KG6" s="190">
        <f>指定!AG483</f>
        <v>0</v>
      </c>
      <c r="KH6" s="190">
        <f>指定!AF484</f>
        <v>0</v>
      </c>
      <c r="KI6" s="190">
        <f>指定!AG484</f>
        <v>0</v>
      </c>
      <c r="KJ6" s="188">
        <f>指定!AE490</f>
        <v>0</v>
      </c>
      <c r="KK6" s="188">
        <f>指定!AE491</f>
        <v>0</v>
      </c>
      <c r="KL6" s="188">
        <f>指定!AE492</f>
        <v>0</v>
      </c>
      <c r="KM6" s="186">
        <f>指定!AF492</f>
        <v>0</v>
      </c>
      <c r="KN6" s="190">
        <f>IF(指定!AE501=1,1,0)</f>
        <v>0</v>
      </c>
      <c r="KO6" s="190">
        <f>IF(指定!AE501=2,1,0)</f>
        <v>0</v>
      </c>
      <c r="KP6" s="190">
        <f>IF(指定!AE501=3,1,0)</f>
        <v>0</v>
      </c>
      <c r="KQ6" s="190">
        <f>IF(指定!AE501=4,1,0)</f>
        <v>0</v>
      </c>
      <c r="KR6" s="190">
        <f>指定!AF501</f>
        <v>0</v>
      </c>
      <c r="KS6" s="188">
        <f>IF(指定!AE502=1,1,0)</f>
        <v>0</v>
      </c>
      <c r="KT6" s="188">
        <f>IF(指定!AE502=2,1,0)</f>
        <v>0</v>
      </c>
      <c r="KU6" s="188">
        <f>IF(指定!AE502=3,1,0)</f>
        <v>0</v>
      </c>
      <c r="KV6" s="188">
        <f>IF(指定!AE502=4,1,0)</f>
        <v>0</v>
      </c>
      <c r="KW6" s="188">
        <f>指定!AF502</f>
        <v>0</v>
      </c>
      <c r="KX6" s="190">
        <f>IF(指定!AE503=1,1,0)</f>
        <v>0</v>
      </c>
      <c r="KY6" s="190">
        <f>IF(指定!AE503=2,1,0)</f>
        <v>0</v>
      </c>
      <c r="KZ6" s="190">
        <f>IF(指定!AE503=3,1,0)</f>
        <v>0</v>
      </c>
      <c r="LA6" s="190">
        <f>IF(指定!AE503=4,1,0)</f>
        <v>0</v>
      </c>
      <c r="LB6" s="190">
        <f>指定!AF503</f>
        <v>0</v>
      </c>
      <c r="LC6" s="188" t="str">
        <f>指定!AF509</f>
        <v>2021年度</v>
      </c>
      <c r="LD6" s="188">
        <f>指定!AG509</f>
        <v>0</v>
      </c>
      <c r="LE6" s="188">
        <f>指定!AF510</f>
        <v>0</v>
      </c>
      <c r="LF6" s="188">
        <f>指定!AG510</f>
        <v>0</v>
      </c>
      <c r="LG6" s="188">
        <f>指定!AF511</f>
        <v>0</v>
      </c>
      <c r="LH6" s="188">
        <f>指定!AG511</f>
        <v>0</v>
      </c>
      <c r="LI6" s="188">
        <f>指定!AF512</f>
        <v>0</v>
      </c>
      <c r="LJ6" s="188">
        <f>指定!AG512</f>
        <v>0</v>
      </c>
      <c r="LK6" s="190" t="str">
        <f>指定!AF513</f>
        <v>2021年度</v>
      </c>
      <c r="LL6" s="190">
        <f>指定!AG513</f>
        <v>0</v>
      </c>
      <c r="LM6" s="190">
        <f>指定!AF514</f>
        <v>0</v>
      </c>
      <c r="LN6" s="190">
        <f>指定!AG514</f>
        <v>0</v>
      </c>
      <c r="LO6" s="190">
        <f>指定!AF515</f>
        <v>0</v>
      </c>
      <c r="LP6" s="190">
        <f>指定!AG515</f>
        <v>0</v>
      </c>
      <c r="LQ6" s="190">
        <f>指定!AF516</f>
        <v>0</v>
      </c>
      <c r="LR6" s="190">
        <f>指定!AG516</f>
        <v>0</v>
      </c>
      <c r="LS6" s="190" t="str">
        <f>指定!AF517</f>
        <v>2021年度</v>
      </c>
      <c r="LT6" s="188">
        <f>指定!AG517</f>
        <v>0</v>
      </c>
      <c r="LU6" s="188">
        <f>指定!AF518</f>
        <v>0</v>
      </c>
      <c r="LV6" s="188">
        <f>指定!AG518</f>
        <v>0</v>
      </c>
      <c r="LW6" s="188">
        <f>指定!AF519</f>
        <v>0</v>
      </c>
      <c r="LX6" s="188">
        <f>指定!AG519</f>
        <v>0</v>
      </c>
      <c r="LY6" s="188">
        <f>指定!AF520</f>
        <v>0</v>
      </c>
      <c r="LZ6" s="188">
        <f>指定!AG520</f>
        <v>0</v>
      </c>
      <c r="MA6" s="189">
        <f>指定!AE525</f>
        <v>0</v>
      </c>
      <c r="MB6" s="189">
        <f>指定!AE526</f>
        <v>0</v>
      </c>
      <c r="MC6" s="189">
        <f>指定!AE527</f>
        <v>0</v>
      </c>
      <c r="MD6" s="188">
        <f>指定!AE534</f>
        <v>0</v>
      </c>
      <c r="ME6" s="188">
        <f>指定!AE535</f>
        <v>0</v>
      </c>
      <c r="MF6" s="188">
        <f>指定!AE536</f>
        <v>0</v>
      </c>
      <c r="MG6" s="188">
        <f>指定!AE537</f>
        <v>0</v>
      </c>
      <c r="MH6" s="186">
        <f>指定!AF537</f>
        <v>0</v>
      </c>
      <c r="MI6" s="188">
        <f>指定!AE538</f>
        <v>0</v>
      </c>
      <c r="MJ6" s="188">
        <f>指定!AE539</f>
        <v>0</v>
      </c>
      <c r="MK6" s="186">
        <f>指定!AF539</f>
        <v>0</v>
      </c>
      <c r="ML6" s="189">
        <f>指定!AE550</f>
        <v>0</v>
      </c>
      <c r="MM6" s="189">
        <f>指定!AE551</f>
        <v>0</v>
      </c>
      <c r="MN6" s="189">
        <f>指定!AE552</f>
        <v>0</v>
      </c>
      <c r="MO6" s="189">
        <f>指定!AE553</f>
        <v>0</v>
      </c>
      <c r="MP6" s="189">
        <f>指定!AE554</f>
        <v>0</v>
      </c>
      <c r="MQ6" s="187">
        <f>指定!AF554</f>
        <v>0</v>
      </c>
      <c r="MR6" s="186">
        <f>指定!AF560</f>
        <v>0</v>
      </c>
    </row>
    <row r="7" spans="1:356" x14ac:dyDescent="0.4">
      <c r="A7" s="192"/>
      <c r="B7" s="192"/>
      <c r="J7" s="187"/>
      <c r="K7" s="187"/>
      <c r="L7" s="187"/>
      <c r="M7" s="187"/>
      <c r="N7" s="187"/>
      <c r="P7" s="193"/>
      <c r="Q7" s="187"/>
      <c r="S7" s="193"/>
      <c r="Z7" s="194"/>
      <c r="AA7" s="194"/>
      <c r="AC7" s="195"/>
      <c r="AD7" s="195"/>
      <c r="AF7" s="194"/>
      <c r="AG7" s="194"/>
      <c r="AI7" s="195"/>
      <c r="AJ7" s="195"/>
      <c r="AL7" s="194"/>
      <c r="AM7" s="194"/>
      <c r="AO7" s="195"/>
      <c r="AP7" s="195"/>
      <c r="AQ7" s="187"/>
      <c r="AR7" s="187"/>
      <c r="AS7" s="187"/>
      <c r="AU7" s="193"/>
      <c r="AW7" s="193"/>
      <c r="AX7" s="187"/>
      <c r="AY7" s="187"/>
      <c r="AZ7" s="187"/>
      <c r="BB7" s="193"/>
      <c r="BC7" s="186"/>
      <c r="BD7" s="186"/>
      <c r="BE7" s="186"/>
      <c r="BF7" s="186"/>
      <c r="BG7" s="191"/>
      <c r="BH7" s="191"/>
      <c r="BI7" s="191"/>
      <c r="BJ7" s="191"/>
      <c r="BK7" s="191"/>
      <c r="BL7" s="191"/>
      <c r="BM7" s="191"/>
      <c r="BN7" s="186"/>
      <c r="BO7" s="186"/>
      <c r="BP7" s="186"/>
      <c r="BQ7" s="186"/>
      <c r="BR7" s="186"/>
      <c r="BS7" s="186"/>
      <c r="BT7" s="186"/>
      <c r="BV7" s="187"/>
      <c r="BW7" s="187"/>
      <c r="BX7" s="187"/>
      <c r="BZ7" s="193"/>
      <c r="CB7" s="193"/>
      <c r="CC7" s="186"/>
      <c r="CD7" s="186"/>
      <c r="CE7" s="186"/>
      <c r="CG7" s="195"/>
      <c r="CH7" s="187"/>
      <c r="CI7" s="187"/>
      <c r="CJ7" s="187"/>
      <c r="CK7" s="187"/>
      <c r="CL7" s="187"/>
      <c r="CM7" s="187"/>
      <c r="CO7" s="193"/>
      <c r="CT7" s="187"/>
      <c r="CU7" s="187"/>
      <c r="CV7" s="187"/>
      <c r="CX7" s="193"/>
      <c r="CY7" s="186"/>
      <c r="CZ7" s="186"/>
      <c r="DA7" s="186"/>
      <c r="DB7" s="186"/>
      <c r="DC7" s="186"/>
      <c r="DD7" s="186"/>
      <c r="DF7" s="195"/>
      <c r="DG7" s="187"/>
      <c r="DH7" s="187"/>
      <c r="DI7" s="187"/>
      <c r="DJ7" s="187"/>
      <c r="DK7" s="187"/>
      <c r="DL7" s="187"/>
      <c r="DN7" s="193"/>
      <c r="DP7" s="186"/>
      <c r="DQ7" s="186"/>
      <c r="DS7" s="186"/>
      <c r="DT7" s="186"/>
      <c r="DV7" s="186"/>
      <c r="DW7" s="186"/>
      <c r="DX7" s="187"/>
      <c r="DY7" s="187"/>
      <c r="DZ7" s="187"/>
      <c r="EA7" s="187"/>
      <c r="EB7" s="187"/>
      <c r="EC7" s="187"/>
      <c r="ED7" s="187"/>
      <c r="EF7" s="193"/>
      <c r="EG7" s="186"/>
      <c r="EH7" s="186"/>
      <c r="EI7" s="186"/>
      <c r="EJ7" s="186"/>
      <c r="EL7" s="195"/>
      <c r="EM7" s="193"/>
      <c r="EN7" s="193"/>
      <c r="GI7" s="187"/>
      <c r="GJ7" s="187"/>
      <c r="GK7" s="187"/>
      <c r="GL7" s="187"/>
      <c r="GM7" s="187"/>
      <c r="GO7" s="193"/>
      <c r="GQ7" s="186"/>
      <c r="GR7" s="186"/>
      <c r="GS7" s="186"/>
      <c r="GT7" s="186"/>
      <c r="GU7" s="186"/>
      <c r="GV7" s="186"/>
      <c r="GW7" s="187"/>
      <c r="GX7" s="187"/>
      <c r="GY7" s="187"/>
      <c r="GZ7" s="187"/>
      <c r="HA7" s="193"/>
      <c r="HB7" s="186"/>
      <c r="HC7" s="186"/>
      <c r="HD7" s="186"/>
      <c r="HE7" s="186"/>
      <c r="HF7" s="193"/>
      <c r="HG7" s="186"/>
      <c r="HH7" s="186"/>
      <c r="HI7" s="186"/>
      <c r="HJ7" s="186"/>
      <c r="HL7" s="195"/>
      <c r="HM7" s="187"/>
      <c r="HN7" s="187"/>
      <c r="HO7" s="187"/>
      <c r="HP7" s="187"/>
      <c r="HQ7" s="187"/>
      <c r="HS7" s="193"/>
      <c r="HT7" s="186"/>
      <c r="HU7" s="186"/>
      <c r="HV7" s="186"/>
      <c r="HX7" s="191"/>
      <c r="HY7" s="191"/>
      <c r="HZ7" s="191"/>
      <c r="IA7" s="191"/>
      <c r="IC7" s="186"/>
      <c r="ID7" s="186"/>
      <c r="IE7" s="186"/>
      <c r="IF7" s="186"/>
      <c r="IH7" s="191"/>
      <c r="II7" s="191"/>
      <c r="IJ7" s="191"/>
      <c r="IK7" s="191"/>
      <c r="IL7" s="186"/>
      <c r="IM7" s="186"/>
      <c r="IN7" s="186"/>
      <c r="IO7" s="186"/>
      <c r="IP7" s="186"/>
      <c r="IR7" s="195"/>
      <c r="IT7" s="187"/>
      <c r="IU7" s="187"/>
      <c r="IV7" s="187"/>
      <c r="IW7" s="187"/>
      <c r="IY7" s="193"/>
      <c r="KJ7" s="186"/>
      <c r="KK7" s="186"/>
      <c r="KM7" s="195"/>
      <c r="MA7" s="187"/>
      <c r="MB7" s="187"/>
      <c r="MC7" s="187"/>
      <c r="MD7" s="186"/>
      <c r="ME7" s="186"/>
      <c r="MF7" s="186"/>
      <c r="MH7" s="186"/>
      <c r="MI7" s="186"/>
      <c r="MK7" s="195"/>
      <c r="ML7" s="187"/>
      <c r="MM7" s="187"/>
      <c r="MN7" s="187"/>
      <c r="MO7" s="187"/>
      <c r="MQ7" s="193"/>
    </row>
    <row r="8" spans="1:356" x14ac:dyDescent="0.4">
      <c r="BA8" s="187"/>
      <c r="BC8" s="186"/>
      <c r="BD8" s="186"/>
      <c r="BE8" s="186"/>
      <c r="BF8" s="186"/>
      <c r="BG8" s="191"/>
      <c r="BH8" s="191"/>
      <c r="BI8" s="191"/>
      <c r="BJ8" s="191"/>
      <c r="BK8" s="191"/>
      <c r="BL8" s="191"/>
      <c r="BM8" s="191"/>
      <c r="BN8" s="186"/>
      <c r="BO8" s="186"/>
      <c r="BP8" s="186"/>
      <c r="BQ8" s="186"/>
      <c r="BR8" s="186"/>
      <c r="BS8" s="186"/>
      <c r="BT8" s="186"/>
      <c r="DP8" s="186"/>
      <c r="DQ8" s="186"/>
      <c r="DS8" s="186"/>
      <c r="DT8" s="186"/>
      <c r="DV8" s="186"/>
      <c r="DW8" s="186"/>
      <c r="DX8" s="187"/>
      <c r="EG8" s="186"/>
      <c r="EH8" s="186"/>
      <c r="EI8" s="186"/>
      <c r="EJ8" s="186"/>
      <c r="EK8" s="186"/>
      <c r="HG8" s="186"/>
      <c r="HH8" s="186"/>
      <c r="HI8" s="186"/>
      <c r="HJ8" s="186"/>
      <c r="HK8" s="186"/>
      <c r="HT8" s="186"/>
      <c r="HU8" s="186"/>
      <c r="HV8" s="186"/>
      <c r="HX8" s="191"/>
      <c r="HY8" s="191"/>
      <c r="HZ8" s="191"/>
      <c r="IA8" s="191"/>
      <c r="IC8" s="186"/>
      <c r="ID8" s="186"/>
      <c r="IE8" s="186"/>
      <c r="IF8" s="186"/>
      <c r="IH8" s="191"/>
      <c r="II8" s="191"/>
      <c r="IJ8" s="191"/>
      <c r="IK8" s="191"/>
      <c r="IL8" s="186"/>
      <c r="IM8" s="186"/>
      <c r="IN8" s="186"/>
      <c r="IO8" s="186"/>
      <c r="IP8" s="186"/>
      <c r="IQ8" s="186"/>
      <c r="IS8" s="186"/>
      <c r="IT8" s="187"/>
      <c r="IU8" s="187"/>
      <c r="IV8" s="187"/>
      <c r="IW8" s="187"/>
      <c r="IX8" s="187"/>
    </row>
    <row r="9" spans="1:356" x14ac:dyDescent="0.4">
      <c r="BF9" s="186"/>
      <c r="BG9" s="191"/>
      <c r="BH9" s="191"/>
      <c r="BI9" s="191"/>
      <c r="BJ9" s="191"/>
      <c r="BK9" s="191"/>
      <c r="BL9" s="191"/>
      <c r="BM9" s="191"/>
      <c r="BN9" s="186"/>
      <c r="BO9" s="186"/>
      <c r="BP9" s="186"/>
      <c r="BQ9" s="186"/>
      <c r="BR9" s="186"/>
      <c r="BS9" s="186"/>
      <c r="BT9" s="186"/>
    </row>
  </sheetData>
  <sheetProtection algorithmName="SHA-512" hashValue="ASZBojOwM0lgzGbRxpmg4W4nbb26ZBHCmVAFKi8i1u5QGiht6flRix/4e8wpy0/3Q5oigZc9TWsTwJjV5Wq1Nw==" saltValue="rFuftYRZjW6aAEgKeGhPCA==" spinCount="100000" sheet="1" objects="1" scenarios="1"/>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指定</vt:lpstr>
      <vt:lpstr>回答（指定）</vt:lpstr>
      <vt:lpstr>指定!Print_Area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2022-08-26T07:02:31Z</cp:lastPrinted>
  <dcterms:created xsi:type="dcterms:W3CDTF">2022-08-10T23:32:27Z</dcterms:created>
  <dcterms:modified xsi:type="dcterms:W3CDTF">2022-08-31T02:01:01Z</dcterms:modified>
</cp:coreProperties>
</file>