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rov\me_jobdt\都環境確保条例\トップレベル\マスターファイル\評価ツール\2022年度\CO2下付きの検討\"/>
    </mc:Choice>
  </mc:AlternateContent>
  <xr:revisionPtr revIDLastSave="0" documentId="13_ncr:1_{37603859-5292-416D-BC59-EF75840A114D}" xr6:coauthVersionLast="47" xr6:coauthVersionMax="47" xr10:uidLastSave="{00000000-0000-0000-0000-000000000000}"/>
  <bookViews>
    <workbookView xWindow="2475" yWindow="1335" windowWidth="21600" windowHeight="11385" tabRatio="800" activeTab="1" xr2:uid="{00000000-000D-0000-FFFF-FFFF00000000}"/>
  </bookViews>
  <sheets>
    <sheet name="複数管理者用評価書" sheetId="56" r:id="rId1"/>
    <sheet name="複数管理者用メイン" sheetId="54" r:id="rId2"/>
    <sheet name="複数管理者用評価結果" sheetId="53" r:id="rId3"/>
  </sheets>
  <definedNames>
    <definedName name="_xlnm.Print_Area" localSheetId="1">複数管理者用メイン!$A$6:$V$81</definedName>
    <definedName name="_xlnm.Print_Area" localSheetId="2">複数管理者用評価結果!$A$4:$AK$405</definedName>
    <definedName name="_xlnm.Print_Area" localSheetId="0">複数管理者用評価書!$A$3:$T$79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56" l="1"/>
  <c r="BA177" i="53"/>
  <c r="AZ177" i="53"/>
  <c r="AY177" i="53"/>
  <c r="AX177" i="53"/>
  <c r="AW177" i="53"/>
  <c r="AV177" i="53"/>
  <c r="AU177" i="53"/>
  <c r="AT177" i="53"/>
  <c r="AR177" i="53"/>
  <c r="AQ177" i="53"/>
  <c r="AP177" i="53"/>
  <c r="AO177" i="53"/>
  <c r="AN177" i="53"/>
  <c r="AM177" i="53"/>
  <c r="AL177" i="53"/>
  <c r="Z10" i="54"/>
  <c r="Y10" i="54"/>
  <c r="W28" i="54"/>
  <c r="N10" i="54"/>
  <c r="BA146" i="53"/>
  <c r="AZ146" i="53"/>
  <c r="AY146" i="53"/>
  <c r="AX146" i="53"/>
  <c r="AW146" i="53"/>
  <c r="AV146" i="53"/>
  <c r="AU146" i="53"/>
  <c r="AT146" i="53"/>
  <c r="AR146" i="53"/>
  <c r="AQ146" i="53"/>
  <c r="AP146" i="53"/>
  <c r="AO146" i="53"/>
  <c r="AN146" i="53"/>
  <c r="AM146" i="53"/>
  <c r="AL146" i="53"/>
  <c r="BA134" i="53"/>
  <c r="AZ134" i="53"/>
  <c r="AY134" i="53"/>
  <c r="AX134" i="53"/>
  <c r="AW134" i="53"/>
  <c r="AV134" i="53"/>
  <c r="AU134" i="53"/>
  <c r="AT134" i="53"/>
  <c r="AR134" i="53"/>
  <c r="AQ134" i="53"/>
  <c r="AP134" i="53"/>
  <c r="AO134" i="53"/>
  <c r="AN134" i="53"/>
  <c r="AM134" i="53"/>
  <c r="AL134" i="53"/>
  <c r="BA133" i="53"/>
  <c r="AZ133" i="53"/>
  <c r="AY133" i="53"/>
  <c r="AX133" i="53"/>
  <c r="AW133" i="53"/>
  <c r="AV133" i="53"/>
  <c r="AU133" i="53"/>
  <c r="AT133" i="53"/>
  <c r="AR133" i="53"/>
  <c r="AQ133" i="53"/>
  <c r="AP133" i="53"/>
  <c r="AO133" i="53"/>
  <c r="AN133" i="53"/>
  <c r="AM133" i="53"/>
  <c r="AL133" i="53"/>
  <c r="BC133" i="53" s="1"/>
  <c r="BA132" i="53"/>
  <c r="AZ132" i="53"/>
  <c r="AY132" i="53"/>
  <c r="AX132" i="53"/>
  <c r="AW132" i="53"/>
  <c r="AV132" i="53"/>
  <c r="AU132" i="53"/>
  <c r="AT132" i="53"/>
  <c r="AR132" i="53"/>
  <c r="AQ132" i="53"/>
  <c r="AP132" i="53"/>
  <c r="AO132" i="53"/>
  <c r="AN132" i="53"/>
  <c r="AM132" i="53"/>
  <c r="AL132" i="53"/>
  <c r="BA98" i="53"/>
  <c r="AZ98" i="53"/>
  <c r="AY98" i="53"/>
  <c r="AX98" i="53"/>
  <c r="AW98" i="53"/>
  <c r="AV98" i="53"/>
  <c r="AU98" i="53"/>
  <c r="AT98" i="53"/>
  <c r="AR98" i="53"/>
  <c r="AQ98" i="53"/>
  <c r="AP98" i="53"/>
  <c r="AO98" i="53"/>
  <c r="AN98" i="53"/>
  <c r="AM98" i="53"/>
  <c r="AL98" i="53"/>
  <c r="BA75" i="53"/>
  <c r="AZ75" i="53"/>
  <c r="AY75" i="53"/>
  <c r="AX75" i="53"/>
  <c r="AW75" i="53"/>
  <c r="AV75" i="53"/>
  <c r="AU75" i="53"/>
  <c r="AT75" i="53"/>
  <c r="AR75" i="53"/>
  <c r="AQ75" i="53"/>
  <c r="AP75" i="53"/>
  <c r="AO75" i="53"/>
  <c r="AN75" i="53"/>
  <c r="AM75" i="53"/>
  <c r="AL75" i="53"/>
  <c r="BA74" i="53"/>
  <c r="AZ74" i="53"/>
  <c r="AY74" i="53"/>
  <c r="AX74" i="53"/>
  <c r="AW74" i="53"/>
  <c r="AV74" i="53"/>
  <c r="AU74" i="53"/>
  <c r="AT74" i="53"/>
  <c r="AR74" i="53"/>
  <c r="AQ74" i="53"/>
  <c r="AP74" i="53"/>
  <c r="AO74" i="53"/>
  <c r="AN74" i="53"/>
  <c r="AM74" i="53"/>
  <c r="AL74" i="53"/>
  <c r="BA73" i="53"/>
  <c r="AZ73" i="53"/>
  <c r="AY73" i="53"/>
  <c r="AX73" i="53"/>
  <c r="AW73" i="53"/>
  <c r="AV73" i="53"/>
  <c r="AU73" i="53"/>
  <c r="AT73" i="53"/>
  <c r="AR73" i="53"/>
  <c r="AQ73" i="53"/>
  <c r="AP73" i="53"/>
  <c r="AO73" i="53"/>
  <c r="AN73" i="53"/>
  <c r="AM73" i="53"/>
  <c r="AL73" i="53"/>
  <c r="BA68" i="53"/>
  <c r="AZ68" i="53"/>
  <c r="AY68" i="53"/>
  <c r="AX68" i="53"/>
  <c r="AW68" i="53"/>
  <c r="AV68" i="53"/>
  <c r="AU68" i="53"/>
  <c r="AT68" i="53"/>
  <c r="AR68" i="53"/>
  <c r="AQ68" i="53"/>
  <c r="AP68" i="53"/>
  <c r="AO68" i="53"/>
  <c r="AN68" i="53"/>
  <c r="AM68" i="53"/>
  <c r="AL68" i="53"/>
  <c r="AZ22" i="53"/>
  <c r="AY22" i="53"/>
  <c r="AX22" i="53"/>
  <c r="AW22" i="53"/>
  <c r="AV22" i="53"/>
  <c r="AU22" i="53"/>
  <c r="AT22" i="53"/>
  <c r="AR22" i="53"/>
  <c r="AQ22" i="53"/>
  <c r="AP22" i="53"/>
  <c r="AO22" i="53"/>
  <c r="AN22" i="53"/>
  <c r="AM22" i="53"/>
  <c r="AL22" i="53"/>
  <c r="BC22" i="53"/>
  <c r="AZ13" i="53"/>
  <c r="AY13" i="53"/>
  <c r="AX13" i="53"/>
  <c r="AW13" i="53"/>
  <c r="AV13" i="53"/>
  <c r="AU13" i="53"/>
  <c r="AT13" i="53"/>
  <c r="AR13" i="53"/>
  <c r="AQ13" i="53"/>
  <c r="AP13" i="53"/>
  <c r="AO13" i="53"/>
  <c r="AN13" i="53"/>
  <c r="AM13" i="53"/>
  <c r="AL13" i="53"/>
  <c r="BC13" i="53"/>
  <c r="AL10" i="53"/>
  <c r="BC10" i="53" s="1"/>
  <c r="AH11" i="53" s="1"/>
  <c r="AM10" i="53"/>
  <c r="AN10" i="53"/>
  <c r="AO10" i="53"/>
  <c r="AP10" i="53"/>
  <c r="AQ10" i="53"/>
  <c r="AR10" i="53"/>
  <c r="AT10" i="53"/>
  <c r="AU10" i="53"/>
  <c r="AV10" i="53"/>
  <c r="AW10" i="53"/>
  <c r="AX10" i="53"/>
  <c r="AY10" i="53"/>
  <c r="AZ10" i="53"/>
  <c r="AL11" i="53"/>
  <c r="BC11" i="53"/>
  <c r="AM11" i="53"/>
  <c r="AN11" i="53"/>
  <c r="AO11" i="53"/>
  <c r="AP11" i="53"/>
  <c r="AQ11" i="53"/>
  <c r="AR11" i="53"/>
  <c r="AT11" i="53"/>
  <c r="AU11" i="53"/>
  <c r="AV11" i="53"/>
  <c r="AW11" i="53"/>
  <c r="AX11" i="53"/>
  <c r="AY11" i="53"/>
  <c r="AZ11" i="53"/>
  <c r="AL12" i="53"/>
  <c r="BC12" i="53"/>
  <c r="AM12" i="53"/>
  <c r="AN12" i="53"/>
  <c r="AO12" i="53"/>
  <c r="AP12" i="53"/>
  <c r="AQ12" i="53"/>
  <c r="AR12" i="53"/>
  <c r="AT12" i="53"/>
  <c r="AU12" i="53"/>
  <c r="AV12" i="53"/>
  <c r="AW12" i="53"/>
  <c r="AX12" i="53"/>
  <c r="AY12" i="53"/>
  <c r="AZ12" i="53"/>
  <c r="AL14" i="53"/>
  <c r="BC14" i="53"/>
  <c r="AM14" i="53"/>
  <c r="AN14" i="53"/>
  <c r="AO14" i="53"/>
  <c r="AP14" i="53"/>
  <c r="AQ14" i="53"/>
  <c r="AR14" i="53"/>
  <c r="AT14" i="53"/>
  <c r="AU14" i="53"/>
  <c r="AV14" i="53"/>
  <c r="AW14" i="53"/>
  <c r="AX14" i="53"/>
  <c r="AY14" i="53"/>
  <c r="AZ14" i="53"/>
  <c r="AL15" i="53"/>
  <c r="BC15" i="53"/>
  <c r="AM15" i="53"/>
  <c r="AN15" i="53"/>
  <c r="AO15" i="53"/>
  <c r="AP15" i="53"/>
  <c r="AQ15" i="53"/>
  <c r="AR15" i="53"/>
  <c r="AT15" i="53"/>
  <c r="AU15" i="53"/>
  <c r="AV15" i="53"/>
  <c r="AW15" i="53"/>
  <c r="AX15" i="53"/>
  <c r="AY15" i="53"/>
  <c r="AZ15" i="53"/>
  <c r="AL16" i="53"/>
  <c r="BC16" i="53" s="1"/>
  <c r="AH16" i="53" s="1"/>
  <c r="AC34" i="56" s="1"/>
  <c r="AM16" i="53"/>
  <c r="AN16" i="53"/>
  <c r="AO16" i="53"/>
  <c r="AP16" i="53"/>
  <c r="AQ16" i="53"/>
  <c r="AR16" i="53"/>
  <c r="AT16" i="53"/>
  <c r="AU16" i="53"/>
  <c r="AV16" i="53"/>
  <c r="AW16" i="53"/>
  <c r="AX16" i="53"/>
  <c r="AY16" i="53"/>
  <c r="AZ16" i="53"/>
  <c r="AL17" i="53"/>
  <c r="BC17" i="53"/>
  <c r="AM17" i="53"/>
  <c r="AN17" i="53"/>
  <c r="AO17" i="53"/>
  <c r="AP17" i="53"/>
  <c r="AQ17" i="53"/>
  <c r="AR17" i="53"/>
  <c r="AT17" i="53"/>
  <c r="AU17" i="53"/>
  <c r="AV17" i="53"/>
  <c r="AW17" i="53"/>
  <c r="AX17" i="53"/>
  <c r="AY17" i="53"/>
  <c r="AZ17" i="53"/>
  <c r="AL18" i="53"/>
  <c r="BC18" i="53" s="1"/>
  <c r="AM18" i="53"/>
  <c r="AN18" i="53"/>
  <c r="AO18" i="53"/>
  <c r="AP18" i="53"/>
  <c r="AQ18" i="53"/>
  <c r="AR18" i="53"/>
  <c r="AT18" i="53"/>
  <c r="AU18" i="53"/>
  <c r="AV18" i="53"/>
  <c r="AW18" i="53"/>
  <c r="AX18" i="53"/>
  <c r="AY18" i="53"/>
  <c r="AZ18" i="53"/>
  <c r="AL19" i="53"/>
  <c r="BC19" i="53"/>
  <c r="AM19" i="53"/>
  <c r="AN19" i="53"/>
  <c r="AO19" i="53"/>
  <c r="AP19" i="53"/>
  <c r="AQ19" i="53"/>
  <c r="AR19" i="53"/>
  <c r="AT19" i="53"/>
  <c r="AU19" i="53"/>
  <c r="AV19" i="53"/>
  <c r="AW19" i="53"/>
  <c r="AX19" i="53"/>
  <c r="AY19" i="53"/>
  <c r="AZ19" i="53"/>
  <c r="AL20" i="53"/>
  <c r="BC20" i="53"/>
  <c r="AM20" i="53"/>
  <c r="AN20" i="53"/>
  <c r="AO20" i="53"/>
  <c r="AP20" i="53"/>
  <c r="AQ20" i="53"/>
  <c r="AR20" i="53"/>
  <c r="AT20" i="53"/>
  <c r="AU20" i="53"/>
  <c r="AV20" i="53"/>
  <c r="AW20" i="53"/>
  <c r="AX20" i="53"/>
  <c r="AY20" i="53"/>
  <c r="AZ20" i="53"/>
  <c r="AL21" i="53"/>
  <c r="BC21" i="53" s="1"/>
  <c r="AM21" i="53"/>
  <c r="AN21" i="53"/>
  <c r="AO21" i="53"/>
  <c r="AP21" i="53"/>
  <c r="AQ21" i="53"/>
  <c r="AR21" i="53"/>
  <c r="AT21" i="53"/>
  <c r="AU21" i="53"/>
  <c r="AV21" i="53"/>
  <c r="AW21" i="53"/>
  <c r="AX21" i="53"/>
  <c r="AY21" i="53"/>
  <c r="AZ21" i="53"/>
  <c r="AL23" i="53"/>
  <c r="AM23" i="53"/>
  <c r="AN23" i="53"/>
  <c r="AO23" i="53"/>
  <c r="AP23" i="53"/>
  <c r="AQ23" i="53"/>
  <c r="AR23" i="53"/>
  <c r="AT23" i="53"/>
  <c r="AU23" i="53"/>
  <c r="AV23" i="53"/>
  <c r="AW23" i="53"/>
  <c r="AX23" i="53"/>
  <c r="AY23" i="53"/>
  <c r="AZ23" i="53"/>
  <c r="AL24" i="53"/>
  <c r="AM24" i="53"/>
  <c r="AN24" i="53"/>
  <c r="AO24" i="53"/>
  <c r="AP24" i="53"/>
  <c r="AQ24" i="53"/>
  <c r="AR24" i="53"/>
  <c r="AT24" i="53"/>
  <c r="AU24" i="53"/>
  <c r="AV24" i="53"/>
  <c r="AW24" i="53"/>
  <c r="AX24" i="53"/>
  <c r="AY24" i="53"/>
  <c r="AZ24" i="53"/>
  <c r="AL25" i="53"/>
  <c r="BC25" i="53" s="1"/>
  <c r="AM25" i="53"/>
  <c r="AN25" i="53"/>
  <c r="AO25" i="53"/>
  <c r="AP25" i="53"/>
  <c r="AQ25" i="53"/>
  <c r="AR25" i="53"/>
  <c r="AT25" i="53"/>
  <c r="AU25" i="53"/>
  <c r="AV25" i="53"/>
  <c r="AW25" i="53"/>
  <c r="AX25" i="53"/>
  <c r="AY25" i="53"/>
  <c r="AZ25" i="53"/>
  <c r="AL26" i="53"/>
  <c r="BC26" i="53"/>
  <c r="AM26" i="53"/>
  <c r="AN26" i="53"/>
  <c r="AO26" i="53"/>
  <c r="AP26" i="53"/>
  <c r="AQ26" i="53"/>
  <c r="AR26" i="53"/>
  <c r="AT26" i="53"/>
  <c r="AU26" i="53"/>
  <c r="AV26" i="53"/>
  <c r="AW26" i="53"/>
  <c r="AX26" i="53"/>
  <c r="AY26" i="53"/>
  <c r="AZ26" i="53"/>
  <c r="AL27" i="53"/>
  <c r="BC27" i="53"/>
  <c r="AM27" i="53"/>
  <c r="AN27" i="53"/>
  <c r="AO27" i="53"/>
  <c r="AP27" i="53"/>
  <c r="AQ27" i="53"/>
  <c r="AR27" i="53"/>
  <c r="AT27" i="53"/>
  <c r="AU27" i="53"/>
  <c r="AV27" i="53"/>
  <c r="AW27" i="53"/>
  <c r="AX27" i="53"/>
  <c r="AY27" i="53"/>
  <c r="AZ27" i="53"/>
  <c r="AL28" i="53"/>
  <c r="BC28" i="53" s="1"/>
  <c r="AM28" i="53"/>
  <c r="AN28" i="53"/>
  <c r="AO28" i="53"/>
  <c r="AP28" i="53"/>
  <c r="AQ28" i="53"/>
  <c r="AR28" i="53"/>
  <c r="AT28" i="53"/>
  <c r="AU28" i="53"/>
  <c r="AV28" i="53"/>
  <c r="AW28" i="53"/>
  <c r="AX28" i="53"/>
  <c r="AY28" i="53"/>
  <c r="AZ28" i="53"/>
  <c r="AL29" i="53"/>
  <c r="BC29" i="53"/>
  <c r="AM29" i="53"/>
  <c r="AN29" i="53"/>
  <c r="AO29" i="53"/>
  <c r="AP29" i="53"/>
  <c r="AQ29" i="53"/>
  <c r="AR29" i="53"/>
  <c r="AT29" i="53"/>
  <c r="AU29" i="53"/>
  <c r="AV29" i="53"/>
  <c r="AW29" i="53"/>
  <c r="AX29" i="53"/>
  <c r="AY29" i="53"/>
  <c r="AZ29" i="53"/>
  <c r="AL30" i="53"/>
  <c r="BC30" i="53"/>
  <c r="AM30" i="53"/>
  <c r="AN30" i="53"/>
  <c r="AO30" i="53"/>
  <c r="AP30" i="53"/>
  <c r="AQ30" i="53"/>
  <c r="AR30" i="53"/>
  <c r="AT30" i="53"/>
  <c r="AU30" i="53"/>
  <c r="AV30" i="53"/>
  <c r="AW30" i="53"/>
  <c r="AX30" i="53"/>
  <c r="AY30" i="53"/>
  <c r="AZ30" i="53"/>
  <c r="AL31" i="53"/>
  <c r="AM31" i="53"/>
  <c r="AN31" i="53"/>
  <c r="AO31" i="53"/>
  <c r="AP31" i="53"/>
  <c r="AQ31" i="53"/>
  <c r="AR31" i="53"/>
  <c r="AT31" i="53"/>
  <c r="AU31" i="53"/>
  <c r="AV31" i="53"/>
  <c r="AW31" i="53"/>
  <c r="AX31" i="53"/>
  <c r="AY31" i="53"/>
  <c r="AZ31" i="53"/>
  <c r="BA31" i="53"/>
  <c r="AL32" i="53"/>
  <c r="BC32" i="53" s="1"/>
  <c r="AM32" i="53"/>
  <c r="AN32" i="53"/>
  <c r="AO32" i="53"/>
  <c r="AP32" i="53"/>
  <c r="AQ32" i="53"/>
  <c r="AR32" i="53"/>
  <c r="AT32" i="53"/>
  <c r="AU32" i="53"/>
  <c r="AV32" i="53"/>
  <c r="AW32" i="53"/>
  <c r="AX32" i="53"/>
  <c r="AY32" i="53"/>
  <c r="AZ32" i="53"/>
  <c r="AL33" i="53"/>
  <c r="AM33" i="53"/>
  <c r="AN33" i="53"/>
  <c r="AO33" i="53"/>
  <c r="AP33" i="53"/>
  <c r="AQ33" i="53"/>
  <c r="AR33" i="53"/>
  <c r="AT33" i="53"/>
  <c r="AU33" i="53"/>
  <c r="AV33" i="53"/>
  <c r="AW33" i="53"/>
  <c r="AX33" i="53"/>
  <c r="AY33" i="53"/>
  <c r="AZ33" i="53"/>
  <c r="AL34" i="53"/>
  <c r="BC34" i="53"/>
  <c r="AM34" i="53"/>
  <c r="AN34" i="53"/>
  <c r="AO34" i="53"/>
  <c r="AP34" i="53"/>
  <c r="AQ34" i="53"/>
  <c r="AR34" i="53"/>
  <c r="AT34" i="53"/>
  <c r="AU34" i="53"/>
  <c r="AV34" i="53"/>
  <c r="AW34" i="53"/>
  <c r="AX34" i="53"/>
  <c r="AY34" i="53"/>
  <c r="AZ34" i="53"/>
  <c r="BA34" i="53"/>
  <c r="AL35" i="53"/>
  <c r="BC35" i="53"/>
  <c r="AM35" i="53"/>
  <c r="AN35" i="53"/>
  <c r="AO35" i="53"/>
  <c r="AP35" i="53"/>
  <c r="AQ35" i="53"/>
  <c r="AR35" i="53"/>
  <c r="AT35" i="53"/>
  <c r="AU35" i="53"/>
  <c r="AV35" i="53"/>
  <c r="AW35" i="53"/>
  <c r="AX35" i="53"/>
  <c r="AY35" i="53"/>
  <c r="AZ35" i="53"/>
  <c r="AL36" i="53"/>
  <c r="BC36" i="53" s="1"/>
  <c r="AM36" i="53"/>
  <c r="AN36" i="53"/>
  <c r="AO36" i="53"/>
  <c r="AP36" i="53"/>
  <c r="AQ36" i="53"/>
  <c r="AR36" i="53"/>
  <c r="AT36" i="53"/>
  <c r="AU36" i="53"/>
  <c r="AV36" i="53"/>
  <c r="AW36" i="53"/>
  <c r="AX36" i="53"/>
  <c r="AY36" i="53"/>
  <c r="AZ36" i="53"/>
  <c r="AL37" i="53"/>
  <c r="BC37" i="53"/>
  <c r="AM37" i="53"/>
  <c r="AN37" i="53"/>
  <c r="AO37" i="53"/>
  <c r="AP37" i="53"/>
  <c r="AQ37" i="53"/>
  <c r="AR37" i="53"/>
  <c r="AT37" i="53"/>
  <c r="AU37" i="53"/>
  <c r="AV37" i="53"/>
  <c r="AW37" i="53"/>
  <c r="AX37" i="53"/>
  <c r="AY37" i="53"/>
  <c r="AZ37" i="53"/>
  <c r="AL38" i="53"/>
  <c r="BC38" i="53"/>
  <c r="AM38" i="53"/>
  <c r="AN38" i="53"/>
  <c r="AO38" i="53"/>
  <c r="AP38" i="53"/>
  <c r="AQ38" i="53"/>
  <c r="AR38" i="53"/>
  <c r="AT38" i="53"/>
  <c r="AU38" i="53"/>
  <c r="AV38" i="53"/>
  <c r="AW38" i="53"/>
  <c r="AX38" i="53"/>
  <c r="AY38" i="53"/>
  <c r="AZ38" i="53"/>
  <c r="AL39" i="53"/>
  <c r="BC39" i="53"/>
  <c r="AM39" i="53"/>
  <c r="AN39" i="53"/>
  <c r="AO39" i="53"/>
  <c r="AP39" i="53"/>
  <c r="AQ39" i="53"/>
  <c r="AR39" i="53"/>
  <c r="AT39" i="53"/>
  <c r="AU39" i="53"/>
  <c r="AV39" i="53"/>
  <c r="AW39" i="53"/>
  <c r="AX39" i="53"/>
  <c r="AY39" i="53"/>
  <c r="AZ39" i="53"/>
  <c r="AL40" i="53"/>
  <c r="BC40" i="53" s="1"/>
  <c r="AM40" i="53"/>
  <c r="AN40" i="53"/>
  <c r="AO40" i="53"/>
  <c r="AP40" i="53"/>
  <c r="AQ40" i="53"/>
  <c r="AR40" i="53"/>
  <c r="AT40" i="53"/>
  <c r="AU40" i="53"/>
  <c r="AV40" i="53"/>
  <c r="AW40" i="53"/>
  <c r="AX40" i="53"/>
  <c r="AY40" i="53"/>
  <c r="AZ40" i="53"/>
  <c r="AL41" i="53"/>
  <c r="AM41" i="53"/>
  <c r="AN41" i="53"/>
  <c r="AO41" i="53"/>
  <c r="AP41" i="53"/>
  <c r="AQ41" i="53"/>
  <c r="AR41" i="53"/>
  <c r="AT41" i="53"/>
  <c r="AU41" i="53"/>
  <c r="AV41" i="53"/>
  <c r="AW41" i="53"/>
  <c r="AX41" i="53"/>
  <c r="AY41" i="53"/>
  <c r="AZ41" i="53"/>
  <c r="AL42" i="53"/>
  <c r="AM42" i="53"/>
  <c r="AN42" i="53"/>
  <c r="AO42" i="53"/>
  <c r="AP42" i="53"/>
  <c r="AQ42" i="53"/>
  <c r="AR42" i="53"/>
  <c r="AT42" i="53"/>
  <c r="AU42" i="53"/>
  <c r="AV42" i="53"/>
  <c r="AW42" i="53"/>
  <c r="AX42" i="53"/>
  <c r="AY42" i="53"/>
  <c r="AZ42" i="53"/>
  <c r="BA42" i="53"/>
  <c r="AL43" i="53"/>
  <c r="AM43" i="53"/>
  <c r="AN43" i="53"/>
  <c r="AO43" i="53"/>
  <c r="AP43" i="53"/>
  <c r="AQ43" i="53"/>
  <c r="AR43" i="53"/>
  <c r="AT43" i="53"/>
  <c r="AU43" i="53"/>
  <c r="AV43" i="53"/>
  <c r="AW43" i="53"/>
  <c r="AX43" i="53"/>
  <c r="AY43" i="53"/>
  <c r="AZ43" i="53"/>
  <c r="BA43" i="53"/>
  <c r="AL44" i="53"/>
  <c r="AM44" i="53"/>
  <c r="AN44" i="53"/>
  <c r="AO44" i="53"/>
  <c r="AP44" i="53"/>
  <c r="AQ44" i="53"/>
  <c r="AR44" i="53"/>
  <c r="AT44" i="53"/>
  <c r="AU44" i="53"/>
  <c r="AV44" i="53"/>
  <c r="AW44" i="53"/>
  <c r="AX44" i="53"/>
  <c r="AY44" i="53"/>
  <c r="AZ44" i="53"/>
  <c r="BA44" i="53"/>
  <c r="AL45" i="53"/>
  <c r="AM45" i="53"/>
  <c r="AN45" i="53"/>
  <c r="AO45" i="53"/>
  <c r="AP45" i="53"/>
  <c r="AQ45" i="53"/>
  <c r="AR45" i="53"/>
  <c r="AT45" i="53"/>
  <c r="AU45" i="53"/>
  <c r="AV45" i="53"/>
  <c r="AW45" i="53"/>
  <c r="AX45" i="53"/>
  <c r="AY45" i="53"/>
  <c r="AZ45" i="53"/>
  <c r="BA45" i="53"/>
  <c r="AL46" i="53"/>
  <c r="AM46" i="53"/>
  <c r="AN46" i="53"/>
  <c r="AO46" i="53"/>
  <c r="AP46" i="53"/>
  <c r="AQ46" i="53"/>
  <c r="AR46" i="53"/>
  <c r="AT46" i="53"/>
  <c r="AU46" i="53"/>
  <c r="AV46" i="53"/>
  <c r="AW46" i="53"/>
  <c r="AX46" i="53"/>
  <c r="AY46" i="53"/>
  <c r="AZ46" i="53"/>
  <c r="BA46" i="53"/>
  <c r="AL47" i="53"/>
  <c r="AM47" i="53"/>
  <c r="AN47" i="53"/>
  <c r="AO47" i="53"/>
  <c r="AP47" i="53"/>
  <c r="AQ47" i="53"/>
  <c r="AR47" i="53"/>
  <c r="AT47" i="53"/>
  <c r="AU47" i="53"/>
  <c r="AV47" i="53"/>
  <c r="AW47" i="53"/>
  <c r="AX47" i="53"/>
  <c r="AY47" i="53"/>
  <c r="AZ47" i="53"/>
  <c r="BA47" i="53"/>
  <c r="AL48" i="53"/>
  <c r="AM48" i="53"/>
  <c r="AN48" i="53"/>
  <c r="AO48" i="53"/>
  <c r="AP48" i="53"/>
  <c r="AQ48" i="53"/>
  <c r="AR48" i="53"/>
  <c r="AT48" i="53"/>
  <c r="AU48" i="53"/>
  <c r="AV48" i="53"/>
  <c r="AW48" i="53"/>
  <c r="AX48" i="53"/>
  <c r="AY48" i="53"/>
  <c r="AZ48" i="53"/>
  <c r="BA48" i="53"/>
  <c r="AL55" i="53"/>
  <c r="BC55" i="53"/>
  <c r="AM55" i="53"/>
  <c r="AN55" i="53"/>
  <c r="AO55" i="53"/>
  <c r="AP55" i="53"/>
  <c r="AQ55" i="53"/>
  <c r="AR55" i="53"/>
  <c r="AT55" i="53"/>
  <c r="AU55" i="53"/>
  <c r="AV55" i="53"/>
  <c r="AW55" i="53"/>
  <c r="AX55" i="53"/>
  <c r="AY55" i="53"/>
  <c r="AZ55" i="53"/>
  <c r="AL56" i="53"/>
  <c r="BC56" i="53"/>
  <c r="AM56" i="53"/>
  <c r="AN56" i="53"/>
  <c r="AO56" i="53"/>
  <c r="AP56" i="53"/>
  <c r="AQ56" i="53"/>
  <c r="AR56" i="53"/>
  <c r="AT56" i="53"/>
  <c r="AU56" i="53"/>
  <c r="AV56" i="53"/>
  <c r="AW56" i="53"/>
  <c r="AX56" i="53"/>
  <c r="AY56" i="53"/>
  <c r="AZ56" i="53"/>
  <c r="AL57" i="53"/>
  <c r="BC57" i="53" s="1"/>
  <c r="AM57" i="53"/>
  <c r="AN57" i="53"/>
  <c r="AO57" i="53"/>
  <c r="AP57" i="53"/>
  <c r="AQ57" i="53"/>
  <c r="AR57" i="53"/>
  <c r="AT57" i="53"/>
  <c r="AU57" i="53"/>
  <c r="AV57" i="53"/>
  <c r="AW57" i="53"/>
  <c r="AX57" i="53"/>
  <c r="AY57" i="53"/>
  <c r="AZ57" i="53"/>
  <c r="AL58" i="53"/>
  <c r="BC58" i="53"/>
  <c r="AM58" i="53"/>
  <c r="AN58" i="53"/>
  <c r="AO58" i="53"/>
  <c r="AP58" i="53"/>
  <c r="AQ58" i="53"/>
  <c r="AR58" i="53"/>
  <c r="AT58" i="53"/>
  <c r="AU58" i="53"/>
  <c r="AV58" i="53"/>
  <c r="AW58" i="53"/>
  <c r="AX58" i="53"/>
  <c r="AY58" i="53"/>
  <c r="AZ58" i="53"/>
  <c r="AL59" i="53"/>
  <c r="BC59" i="53"/>
  <c r="AM59" i="53"/>
  <c r="AN59" i="53"/>
  <c r="AO59" i="53"/>
  <c r="AP59" i="53"/>
  <c r="AQ59" i="53"/>
  <c r="AR59" i="53"/>
  <c r="AT59" i="53"/>
  <c r="AU59" i="53"/>
  <c r="AV59" i="53"/>
  <c r="AW59" i="53"/>
  <c r="AX59" i="53"/>
  <c r="AY59" i="53"/>
  <c r="AZ59" i="53"/>
  <c r="AL60" i="53"/>
  <c r="BC60" i="53"/>
  <c r="AM60" i="53"/>
  <c r="AN60" i="53"/>
  <c r="AO60" i="53"/>
  <c r="AP60" i="53"/>
  <c r="AQ60" i="53"/>
  <c r="AR60" i="53"/>
  <c r="AT60" i="53"/>
  <c r="AU60" i="53"/>
  <c r="AV60" i="53"/>
  <c r="AW60" i="53"/>
  <c r="AX60" i="53"/>
  <c r="AY60" i="53"/>
  <c r="AZ60" i="53"/>
  <c r="AL61" i="53"/>
  <c r="AM61" i="53"/>
  <c r="AN61" i="53"/>
  <c r="AO61" i="53"/>
  <c r="AP61" i="53"/>
  <c r="AQ61" i="53"/>
  <c r="AR61" i="53"/>
  <c r="AT61" i="53"/>
  <c r="AU61" i="53"/>
  <c r="AV61" i="53"/>
  <c r="AW61" i="53"/>
  <c r="AX61" i="53"/>
  <c r="AY61" i="53"/>
  <c r="AZ61" i="53"/>
  <c r="BA61" i="53"/>
  <c r="AL62" i="53"/>
  <c r="AM62" i="53"/>
  <c r="AN62" i="53"/>
  <c r="AO62" i="53"/>
  <c r="AP62" i="53"/>
  <c r="AQ62" i="53"/>
  <c r="AR62" i="53"/>
  <c r="AT62" i="53"/>
  <c r="AU62" i="53"/>
  <c r="AV62" i="53"/>
  <c r="AW62" i="53"/>
  <c r="AX62" i="53"/>
  <c r="AY62" i="53"/>
  <c r="AZ62" i="53"/>
  <c r="BA62" i="53"/>
  <c r="AL63" i="53"/>
  <c r="AM63" i="53"/>
  <c r="AN63" i="53"/>
  <c r="AO63" i="53"/>
  <c r="AP63" i="53"/>
  <c r="AQ63" i="53"/>
  <c r="AR63" i="53"/>
  <c r="AT63" i="53"/>
  <c r="AU63" i="53"/>
  <c r="AV63" i="53"/>
  <c r="AW63" i="53"/>
  <c r="AX63" i="53"/>
  <c r="AY63" i="53"/>
  <c r="AZ63" i="53"/>
  <c r="BA63" i="53"/>
  <c r="AL64" i="53"/>
  <c r="AM64" i="53"/>
  <c r="AN64" i="53"/>
  <c r="AO64" i="53"/>
  <c r="AP64" i="53"/>
  <c r="AQ64" i="53"/>
  <c r="AR64" i="53"/>
  <c r="AT64" i="53"/>
  <c r="AU64" i="53"/>
  <c r="AV64" i="53"/>
  <c r="AW64" i="53"/>
  <c r="AX64" i="53"/>
  <c r="AY64" i="53"/>
  <c r="AZ64" i="53"/>
  <c r="BA64" i="53"/>
  <c r="AL65" i="53"/>
  <c r="AM65" i="53"/>
  <c r="AN65" i="53"/>
  <c r="AO65" i="53"/>
  <c r="AP65" i="53"/>
  <c r="AQ65" i="53"/>
  <c r="AR65" i="53"/>
  <c r="AT65" i="53"/>
  <c r="AU65" i="53"/>
  <c r="AV65" i="53"/>
  <c r="AW65" i="53"/>
  <c r="AX65" i="53"/>
  <c r="AY65" i="53"/>
  <c r="AZ65" i="53"/>
  <c r="BA65" i="53"/>
  <c r="AL66" i="53"/>
  <c r="AM66" i="53"/>
  <c r="AN66" i="53"/>
  <c r="AO66" i="53"/>
  <c r="AP66" i="53"/>
  <c r="AQ66" i="53"/>
  <c r="AR66" i="53"/>
  <c r="AT66" i="53"/>
  <c r="AU66" i="53"/>
  <c r="AV66" i="53"/>
  <c r="AW66" i="53"/>
  <c r="AX66" i="53"/>
  <c r="AY66" i="53"/>
  <c r="AZ66" i="53"/>
  <c r="BA66" i="53"/>
  <c r="AL67" i="53"/>
  <c r="AM67" i="53"/>
  <c r="AN67" i="53"/>
  <c r="AO67" i="53"/>
  <c r="AP67" i="53"/>
  <c r="AQ67" i="53"/>
  <c r="AR67" i="53"/>
  <c r="AT67" i="53"/>
  <c r="AU67" i="53"/>
  <c r="AV67" i="53"/>
  <c r="AW67" i="53"/>
  <c r="AX67" i="53"/>
  <c r="AY67" i="53"/>
  <c r="AZ67" i="53"/>
  <c r="BA67" i="53"/>
  <c r="AL69" i="53"/>
  <c r="AM69" i="53"/>
  <c r="AN69" i="53"/>
  <c r="AO69" i="53"/>
  <c r="AP69" i="53"/>
  <c r="AQ69" i="53"/>
  <c r="AR69" i="53"/>
  <c r="AT69" i="53"/>
  <c r="AU69" i="53"/>
  <c r="AV69" i="53"/>
  <c r="AW69" i="53"/>
  <c r="AX69" i="53"/>
  <c r="AY69" i="53"/>
  <c r="AZ69" i="53"/>
  <c r="BA69" i="53"/>
  <c r="AL70" i="53"/>
  <c r="AM70" i="53"/>
  <c r="AN70" i="53"/>
  <c r="AO70" i="53"/>
  <c r="AP70" i="53"/>
  <c r="AQ70" i="53"/>
  <c r="AR70" i="53"/>
  <c r="AT70" i="53"/>
  <c r="AU70" i="53"/>
  <c r="AV70" i="53"/>
  <c r="AW70" i="53"/>
  <c r="AX70" i="53"/>
  <c r="AY70" i="53"/>
  <c r="AZ70" i="53"/>
  <c r="BA70" i="53"/>
  <c r="AL71" i="53"/>
  <c r="AM71" i="53"/>
  <c r="AN71" i="53"/>
  <c r="AO71" i="53"/>
  <c r="AP71" i="53"/>
  <c r="AQ71" i="53"/>
  <c r="AR71" i="53"/>
  <c r="AT71" i="53"/>
  <c r="AU71" i="53"/>
  <c r="AV71" i="53"/>
  <c r="AW71" i="53"/>
  <c r="AX71" i="53"/>
  <c r="AY71" i="53"/>
  <c r="AZ71" i="53"/>
  <c r="BA71" i="53"/>
  <c r="AL72" i="53"/>
  <c r="AM72" i="53"/>
  <c r="AN72" i="53"/>
  <c r="AO72" i="53"/>
  <c r="AP72" i="53"/>
  <c r="AQ72" i="53"/>
  <c r="AR72" i="53"/>
  <c r="AT72" i="53"/>
  <c r="AU72" i="53"/>
  <c r="AV72" i="53"/>
  <c r="AW72" i="53"/>
  <c r="AX72" i="53"/>
  <c r="AY72" i="53"/>
  <c r="AZ72" i="53"/>
  <c r="BA72" i="53"/>
  <c r="AL76" i="53"/>
  <c r="AM76" i="53"/>
  <c r="AN76" i="53"/>
  <c r="AO76" i="53"/>
  <c r="AP76" i="53"/>
  <c r="AQ76" i="53"/>
  <c r="AR76" i="53"/>
  <c r="AT76" i="53"/>
  <c r="AU76" i="53"/>
  <c r="AV76" i="53"/>
  <c r="AW76" i="53"/>
  <c r="AX76" i="53"/>
  <c r="AY76" i="53"/>
  <c r="AZ76" i="53"/>
  <c r="BA76" i="53"/>
  <c r="AL77" i="53"/>
  <c r="AM77" i="53"/>
  <c r="AN77" i="53"/>
  <c r="AO77" i="53"/>
  <c r="AP77" i="53"/>
  <c r="AQ77" i="53"/>
  <c r="AR77" i="53"/>
  <c r="AT77" i="53"/>
  <c r="AU77" i="53"/>
  <c r="AV77" i="53"/>
  <c r="AW77" i="53"/>
  <c r="AX77" i="53"/>
  <c r="AY77" i="53"/>
  <c r="AZ77" i="53"/>
  <c r="BA77" i="53"/>
  <c r="AL78" i="53"/>
  <c r="BC78" i="53"/>
  <c r="AM78" i="53"/>
  <c r="AN78" i="53"/>
  <c r="AO78" i="53"/>
  <c r="AP78" i="53"/>
  <c r="AQ78" i="53"/>
  <c r="AR78" i="53"/>
  <c r="AT78" i="53"/>
  <c r="AU78" i="53"/>
  <c r="AV78" i="53"/>
  <c r="AW78" i="53"/>
  <c r="AX78" i="53"/>
  <c r="AY78" i="53"/>
  <c r="AZ78" i="53"/>
  <c r="AL79" i="53"/>
  <c r="BC79" i="53" s="1"/>
  <c r="AM79" i="53"/>
  <c r="AN79" i="53"/>
  <c r="AO79" i="53"/>
  <c r="AP79" i="53"/>
  <c r="AQ79" i="53"/>
  <c r="AR79" i="53"/>
  <c r="AT79" i="53"/>
  <c r="AU79" i="53"/>
  <c r="AV79" i="53"/>
  <c r="AW79" i="53"/>
  <c r="AX79" i="53"/>
  <c r="AY79" i="53"/>
  <c r="AZ79" i="53"/>
  <c r="AL80" i="53"/>
  <c r="BC80" i="53"/>
  <c r="AM80" i="53"/>
  <c r="AN80" i="53"/>
  <c r="AO80" i="53"/>
  <c r="AP80" i="53"/>
  <c r="AQ80" i="53"/>
  <c r="AR80" i="53"/>
  <c r="AT80" i="53"/>
  <c r="AU80" i="53"/>
  <c r="AV80" i="53"/>
  <c r="AW80" i="53"/>
  <c r="AX80" i="53"/>
  <c r="AY80" i="53"/>
  <c r="AZ80" i="53"/>
  <c r="AL81" i="53"/>
  <c r="AM81" i="53"/>
  <c r="AN81" i="53"/>
  <c r="AO81" i="53"/>
  <c r="AP81" i="53"/>
  <c r="AQ81" i="53"/>
  <c r="AR81" i="53"/>
  <c r="AT81" i="53"/>
  <c r="AU81" i="53"/>
  <c r="AV81" i="53"/>
  <c r="AW81" i="53"/>
  <c r="AX81" i="53"/>
  <c r="AY81" i="53"/>
  <c r="AZ81" i="53"/>
  <c r="BA81" i="53"/>
  <c r="AL82" i="53"/>
  <c r="AM82" i="53"/>
  <c r="AN82" i="53"/>
  <c r="AO82" i="53"/>
  <c r="AP82" i="53"/>
  <c r="AQ82" i="53"/>
  <c r="AR82" i="53"/>
  <c r="AT82" i="53"/>
  <c r="AU82" i="53"/>
  <c r="AV82" i="53"/>
  <c r="AW82" i="53"/>
  <c r="AX82" i="53"/>
  <c r="AY82" i="53"/>
  <c r="AZ82" i="53"/>
  <c r="BA82" i="53"/>
  <c r="AL83" i="53"/>
  <c r="AM83" i="53"/>
  <c r="AN83" i="53"/>
  <c r="AO83" i="53"/>
  <c r="AP83" i="53"/>
  <c r="AQ83" i="53"/>
  <c r="AR83" i="53"/>
  <c r="AT83" i="53"/>
  <c r="AU83" i="53"/>
  <c r="AV83" i="53"/>
  <c r="AW83" i="53"/>
  <c r="AX83" i="53"/>
  <c r="AY83" i="53"/>
  <c r="AZ83" i="53"/>
  <c r="BA83" i="53"/>
  <c r="AL84" i="53"/>
  <c r="AM84" i="53"/>
  <c r="AN84" i="53"/>
  <c r="AO84" i="53"/>
  <c r="AP84" i="53"/>
  <c r="AQ84" i="53"/>
  <c r="AR84" i="53"/>
  <c r="AT84" i="53"/>
  <c r="AU84" i="53"/>
  <c r="AV84" i="53"/>
  <c r="AW84" i="53"/>
  <c r="AX84" i="53"/>
  <c r="AY84" i="53"/>
  <c r="AZ84" i="53"/>
  <c r="BA84" i="53"/>
  <c r="AL85" i="53"/>
  <c r="AM85" i="53"/>
  <c r="AN85" i="53"/>
  <c r="AO85" i="53"/>
  <c r="AP85" i="53"/>
  <c r="AQ85" i="53"/>
  <c r="AR85" i="53"/>
  <c r="AT85" i="53"/>
  <c r="AU85" i="53"/>
  <c r="AV85" i="53"/>
  <c r="AW85" i="53"/>
  <c r="AX85" i="53"/>
  <c r="AY85" i="53"/>
  <c r="AZ85" i="53"/>
  <c r="BA85" i="53"/>
  <c r="AL86" i="53"/>
  <c r="AM86" i="53"/>
  <c r="AN86" i="53"/>
  <c r="AO86" i="53"/>
  <c r="AP86" i="53"/>
  <c r="AQ86" i="53"/>
  <c r="AR86" i="53"/>
  <c r="AT86" i="53"/>
  <c r="AU86" i="53"/>
  <c r="AV86" i="53"/>
  <c r="AW86" i="53"/>
  <c r="AX86" i="53"/>
  <c r="AY86" i="53"/>
  <c r="AZ86" i="53"/>
  <c r="BA86" i="53"/>
  <c r="AL87" i="53"/>
  <c r="BC87" i="53" s="1"/>
  <c r="AM87" i="53"/>
  <c r="AN87" i="53"/>
  <c r="AO87" i="53"/>
  <c r="AP87" i="53"/>
  <c r="AQ87" i="53"/>
  <c r="AR87" i="53"/>
  <c r="AT87" i="53"/>
  <c r="AU87" i="53"/>
  <c r="AV87" i="53"/>
  <c r="AW87" i="53"/>
  <c r="AX87" i="53"/>
  <c r="AY87" i="53"/>
  <c r="AZ87" i="53"/>
  <c r="AL88" i="53"/>
  <c r="BC88" i="53"/>
  <c r="AM88" i="53"/>
  <c r="AN88" i="53"/>
  <c r="AO88" i="53"/>
  <c r="AP88" i="53"/>
  <c r="AQ88" i="53"/>
  <c r="AR88" i="53"/>
  <c r="AT88" i="53"/>
  <c r="AU88" i="53"/>
  <c r="AV88" i="53"/>
  <c r="AW88" i="53"/>
  <c r="AX88" i="53"/>
  <c r="AY88" i="53"/>
  <c r="AZ88" i="53"/>
  <c r="AL89" i="53"/>
  <c r="BC89" i="53" s="1"/>
  <c r="AM89" i="53"/>
  <c r="AN89" i="53"/>
  <c r="AO89" i="53"/>
  <c r="AP89" i="53"/>
  <c r="AQ89" i="53"/>
  <c r="AR89" i="53"/>
  <c r="AT89" i="53"/>
  <c r="AU89" i="53"/>
  <c r="AV89" i="53"/>
  <c r="AW89" i="53"/>
  <c r="AX89" i="53"/>
  <c r="AY89" i="53"/>
  <c r="AZ89" i="53"/>
  <c r="AL90" i="53"/>
  <c r="AM90" i="53"/>
  <c r="AN90" i="53"/>
  <c r="AO90" i="53"/>
  <c r="AP90" i="53"/>
  <c r="AQ90" i="53"/>
  <c r="AR90" i="53"/>
  <c r="AT90" i="53"/>
  <c r="AU90" i="53"/>
  <c r="AV90" i="53"/>
  <c r="AW90" i="53"/>
  <c r="AX90" i="53"/>
  <c r="AY90" i="53"/>
  <c r="AZ90" i="53"/>
  <c r="BA90" i="53"/>
  <c r="AL91" i="53"/>
  <c r="AM91" i="53"/>
  <c r="AN91" i="53"/>
  <c r="AO91" i="53"/>
  <c r="AP91" i="53"/>
  <c r="AQ91" i="53"/>
  <c r="AR91" i="53"/>
  <c r="AT91" i="53"/>
  <c r="AU91" i="53"/>
  <c r="AV91" i="53"/>
  <c r="AW91" i="53"/>
  <c r="AX91" i="53"/>
  <c r="AY91" i="53"/>
  <c r="AZ91" i="53"/>
  <c r="BA91" i="53"/>
  <c r="AL92" i="53"/>
  <c r="AM92" i="53"/>
  <c r="AN92" i="53"/>
  <c r="AO92" i="53"/>
  <c r="AP92" i="53"/>
  <c r="AQ92" i="53"/>
  <c r="AR92" i="53"/>
  <c r="AT92" i="53"/>
  <c r="AU92" i="53"/>
  <c r="AV92" i="53"/>
  <c r="AW92" i="53"/>
  <c r="AX92" i="53"/>
  <c r="AY92" i="53"/>
  <c r="AZ92" i="53"/>
  <c r="BA92" i="53"/>
  <c r="AL93" i="53"/>
  <c r="AM93" i="53"/>
  <c r="AN93" i="53"/>
  <c r="AO93" i="53"/>
  <c r="AP93" i="53"/>
  <c r="AQ93" i="53"/>
  <c r="AR93" i="53"/>
  <c r="AT93" i="53"/>
  <c r="AU93" i="53"/>
  <c r="AV93" i="53"/>
  <c r="AW93" i="53"/>
  <c r="AX93" i="53"/>
  <c r="AY93" i="53"/>
  <c r="AZ93" i="53"/>
  <c r="BA93" i="53"/>
  <c r="AL94" i="53"/>
  <c r="AM94" i="53"/>
  <c r="AN94" i="53"/>
  <c r="AO94" i="53"/>
  <c r="AP94" i="53"/>
  <c r="AQ94" i="53"/>
  <c r="AR94" i="53"/>
  <c r="AT94" i="53"/>
  <c r="AU94" i="53"/>
  <c r="AV94" i="53"/>
  <c r="AW94" i="53"/>
  <c r="AX94" i="53"/>
  <c r="AY94" i="53"/>
  <c r="AZ94" i="53"/>
  <c r="BA94" i="53"/>
  <c r="AL95" i="53"/>
  <c r="AM95" i="53"/>
  <c r="AN95" i="53"/>
  <c r="AO95" i="53"/>
  <c r="AP95" i="53"/>
  <c r="AQ95" i="53"/>
  <c r="AR95" i="53"/>
  <c r="AT95" i="53"/>
  <c r="AU95" i="53"/>
  <c r="AV95" i="53"/>
  <c r="AW95" i="53"/>
  <c r="AX95" i="53"/>
  <c r="AY95" i="53"/>
  <c r="AZ95" i="53"/>
  <c r="BA95" i="53"/>
  <c r="AL96" i="53"/>
  <c r="AM96" i="53"/>
  <c r="AN96" i="53"/>
  <c r="AO96" i="53"/>
  <c r="AP96" i="53"/>
  <c r="AQ96" i="53"/>
  <c r="AR96" i="53"/>
  <c r="AT96" i="53"/>
  <c r="AU96" i="53"/>
  <c r="AV96" i="53"/>
  <c r="AW96" i="53"/>
  <c r="AX96" i="53"/>
  <c r="AY96" i="53"/>
  <c r="AZ96" i="53"/>
  <c r="BA96" i="53"/>
  <c r="AL97" i="53"/>
  <c r="AM97" i="53"/>
  <c r="AN97" i="53"/>
  <c r="AO97" i="53"/>
  <c r="AP97" i="53"/>
  <c r="AQ97" i="53"/>
  <c r="AR97" i="53"/>
  <c r="AT97" i="53"/>
  <c r="AU97" i="53"/>
  <c r="AV97" i="53"/>
  <c r="AW97" i="53"/>
  <c r="AX97" i="53"/>
  <c r="AY97" i="53"/>
  <c r="AZ97" i="53"/>
  <c r="BA97" i="53"/>
  <c r="AL99" i="53"/>
  <c r="AM99" i="53"/>
  <c r="AN99" i="53"/>
  <c r="AO99" i="53"/>
  <c r="AP99" i="53"/>
  <c r="AQ99" i="53"/>
  <c r="AR99" i="53"/>
  <c r="AT99" i="53"/>
  <c r="AU99" i="53"/>
  <c r="AV99" i="53"/>
  <c r="AW99" i="53"/>
  <c r="AX99" i="53"/>
  <c r="AY99" i="53"/>
  <c r="AZ99" i="53"/>
  <c r="BA99" i="53"/>
  <c r="AL100" i="53"/>
  <c r="BC100" i="53"/>
  <c r="AM100" i="53"/>
  <c r="AN100" i="53"/>
  <c r="AO100" i="53"/>
  <c r="AP100" i="53"/>
  <c r="AQ100" i="53"/>
  <c r="AR100" i="53"/>
  <c r="AT100" i="53"/>
  <c r="AU100" i="53"/>
  <c r="AV100" i="53"/>
  <c r="AW100" i="53"/>
  <c r="AX100" i="53"/>
  <c r="AY100" i="53"/>
  <c r="AZ100" i="53"/>
  <c r="AL101" i="53"/>
  <c r="AM101" i="53"/>
  <c r="AN101" i="53"/>
  <c r="AO101" i="53"/>
  <c r="AP101" i="53"/>
  <c r="AQ101" i="53"/>
  <c r="AR101" i="53"/>
  <c r="AT101" i="53"/>
  <c r="AU101" i="53"/>
  <c r="AV101" i="53"/>
  <c r="AW101" i="53"/>
  <c r="AX101" i="53"/>
  <c r="AY101" i="53"/>
  <c r="AZ101" i="53"/>
  <c r="BA101" i="53"/>
  <c r="AL102" i="53"/>
  <c r="AM102" i="53"/>
  <c r="AN102" i="53"/>
  <c r="AO102" i="53"/>
  <c r="AP102" i="53"/>
  <c r="AQ102" i="53"/>
  <c r="AR102" i="53"/>
  <c r="AT102" i="53"/>
  <c r="AU102" i="53"/>
  <c r="AV102" i="53"/>
  <c r="AW102" i="53"/>
  <c r="AX102" i="53"/>
  <c r="AY102" i="53"/>
  <c r="AZ102" i="53"/>
  <c r="BA102" i="53"/>
  <c r="AL103" i="53"/>
  <c r="AM103" i="53"/>
  <c r="AN103" i="53"/>
  <c r="AO103" i="53"/>
  <c r="AP103" i="53"/>
  <c r="AQ103" i="53"/>
  <c r="AR103" i="53"/>
  <c r="AT103" i="53"/>
  <c r="AU103" i="53"/>
  <c r="AV103" i="53"/>
  <c r="AW103" i="53"/>
  <c r="AX103" i="53"/>
  <c r="AY103" i="53"/>
  <c r="AZ103" i="53"/>
  <c r="BA103" i="53"/>
  <c r="AL104" i="53"/>
  <c r="AM104" i="53"/>
  <c r="AN104" i="53"/>
  <c r="AO104" i="53"/>
  <c r="AP104" i="53"/>
  <c r="AQ104" i="53"/>
  <c r="AR104" i="53"/>
  <c r="AT104" i="53"/>
  <c r="AU104" i="53"/>
  <c r="AV104" i="53"/>
  <c r="AW104" i="53"/>
  <c r="AX104" i="53"/>
  <c r="AY104" i="53"/>
  <c r="AZ104" i="53"/>
  <c r="BA104" i="53"/>
  <c r="AL105" i="53"/>
  <c r="AM105" i="53"/>
  <c r="AN105" i="53"/>
  <c r="AO105" i="53"/>
  <c r="AP105" i="53"/>
  <c r="AQ105" i="53"/>
  <c r="AR105" i="53"/>
  <c r="AT105" i="53"/>
  <c r="AU105" i="53"/>
  <c r="AV105" i="53"/>
  <c r="AW105" i="53"/>
  <c r="AX105" i="53"/>
  <c r="AY105" i="53"/>
  <c r="AZ105" i="53"/>
  <c r="BA105" i="53"/>
  <c r="AL106" i="53"/>
  <c r="AM106" i="53"/>
  <c r="AN106" i="53"/>
  <c r="AO106" i="53"/>
  <c r="AP106" i="53"/>
  <c r="AQ106" i="53"/>
  <c r="AR106" i="53"/>
  <c r="AT106" i="53"/>
  <c r="AU106" i="53"/>
  <c r="AV106" i="53"/>
  <c r="AW106" i="53"/>
  <c r="AX106" i="53"/>
  <c r="AY106" i="53"/>
  <c r="AZ106" i="53"/>
  <c r="BA106" i="53"/>
  <c r="AL113" i="53"/>
  <c r="BC113" i="53" s="1"/>
  <c r="AM113" i="53"/>
  <c r="AN113" i="53"/>
  <c r="AO113" i="53"/>
  <c r="AP113" i="53"/>
  <c r="AQ113" i="53"/>
  <c r="AR113" i="53"/>
  <c r="AT113" i="53"/>
  <c r="AU113" i="53"/>
  <c r="AV113" i="53"/>
  <c r="AW113" i="53"/>
  <c r="AX113" i="53"/>
  <c r="AY113" i="53"/>
  <c r="AZ113" i="53"/>
  <c r="AL114" i="53"/>
  <c r="BC114" i="53"/>
  <c r="AM114" i="53"/>
  <c r="AN114" i="53"/>
  <c r="AO114" i="53"/>
  <c r="AP114" i="53"/>
  <c r="AQ114" i="53"/>
  <c r="AR114" i="53"/>
  <c r="AT114" i="53"/>
  <c r="AU114" i="53"/>
  <c r="AV114" i="53"/>
  <c r="AW114" i="53"/>
  <c r="AX114" i="53"/>
  <c r="AY114" i="53"/>
  <c r="AZ114" i="53"/>
  <c r="AL115" i="53"/>
  <c r="AM115" i="53"/>
  <c r="AN115" i="53"/>
  <c r="AO115" i="53"/>
  <c r="AP115" i="53"/>
  <c r="AQ115" i="53"/>
  <c r="AR115" i="53"/>
  <c r="AT115" i="53"/>
  <c r="AU115" i="53"/>
  <c r="AV115" i="53"/>
  <c r="AW115" i="53"/>
  <c r="AX115" i="53"/>
  <c r="AY115" i="53"/>
  <c r="AZ115" i="53"/>
  <c r="BA115" i="53"/>
  <c r="AL116" i="53"/>
  <c r="AM116" i="53"/>
  <c r="AN116" i="53"/>
  <c r="AO116" i="53"/>
  <c r="AP116" i="53"/>
  <c r="AQ116" i="53"/>
  <c r="AR116" i="53"/>
  <c r="AT116" i="53"/>
  <c r="AU116" i="53"/>
  <c r="AV116" i="53"/>
  <c r="AW116" i="53"/>
  <c r="AX116" i="53"/>
  <c r="AY116" i="53"/>
  <c r="AZ116" i="53"/>
  <c r="BA116" i="53"/>
  <c r="AL117" i="53"/>
  <c r="AM117" i="53"/>
  <c r="AN117" i="53"/>
  <c r="AO117" i="53"/>
  <c r="AP117" i="53"/>
  <c r="AQ117" i="53"/>
  <c r="AR117" i="53"/>
  <c r="AT117" i="53"/>
  <c r="AU117" i="53"/>
  <c r="AV117" i="53"/>
  <c r="AW117" i="53"/>
  <c r="AX117" i="53"/>
  <c r="AY117" i="53"/>
  <c r="AZ117" i="53"/>
  <c r="BA117" i="53"/>
  <c r="AL118" i="53"/>
  <c r="AM118" i="53"/>
  <c r="AN118" i="53"/>
  <c r="AO118" i="53"/>
  <c r="AP118" i="53"/>
  <c r="AQ118" i="53"/>
  <c r="AR118" i="53"/>
  <c r="AT118" i="53"/>
  <c r="AU118" i="53"/>
  <c r="AV118" i="53"/>
  <c r="AW118" i="53"/>
  <c r="AX118" i="53"/>
  <c r="AY118" i="53"/>
  <c r="AZ118" i="53"/>
  <c r="BA118" i="53"/>
  <c r="AL119" i="53"/>
  <c r="AM119" i="53"/>
  <c r="AN119" i="53"/>
  <c r="AO119" i="53"/>
  <c r="AP119" i="53"/>
  <c r="AQ119" i="53"/>
  <c r="AR119" i="53"/>
  <c r="AT119" i="53"/>
  <c r="AU119" i="53"/>
  <c r="AV119" i="53"/>
  <c r="AW119" i="53"/>
  <c r="AX119" i="53"/>
  <c r="AY119" i="53"/>
  <c r="AZ119" i="53"/>
  <c r="BA119" i="53"/>
  <c r="AL120" i="53"/>
  <c r="AM120" i="53"/>
  <c r="AN120" i="53"/>
  <c r="AO120" i="53"/>
  <c r="AP120" i="53"/>
  <c r="AQ120" i="53"/>
  <c r="AR120" i="53"/>
  <c r="AT120" i="53"/>
  <c r="AU120" i="53"/>
  <c r="AV120" i="53"/>
  <c r="AW120" i="53"/>
  <c r="AX120" i="53"/>
  <c r="AY120" i="53"/>
  <c r="AZ120" i="53"/>
  <c r="BA120" i="53"/>
  <c r="AL121" i="53"/>
  <c r="AM121" i="53"/>
  <c r="AN121" i="53"/>
  <c r="AO121" i="53"/>
  <c r="AP121" i="53"/>
  <c r="AQ121" i="53"/>
  <c r="AR121" i="53"/>
  <c r="AT121" i="53"/>
  <c r="AU121" i="53"/>
  <c r="AV121" i="53"/>
  <c r="AW121" i="53"/>
  <c r="AX121" i="53"/>
  <c r="AY121" i="53"/>
  <c r="AZ121" i="53"/>
  <c r="BA121" i="53"/>
  <c r="AL122" i="53"/>
  <c r="AM122" i="53"/>
  <c r="AN122" i="53"/>
  <c r="AO122" i="53"/>
  <c r="AP122" i="53"/>
  <c r="AQ122" i="53"/>
  <c r="AR122" i="53"/>
  <c r="AT122" i="53"/>
  <c r="AU122" i="53"/>
  <c r="AV122" i="53"/>
  <c r="AW122" i="53"/>
  <c r="AX122" i="53"/>
  <c r="AY122" i="53"/>
  <c r="AZ122" i="53"/>
  <c r="BA122" i="53"/>
  <c r="AL123" i="53"/>
  <c r="AM123" i="53"/>
  <c r="AN123" i="53"/>
  <c r="AO123" i="53"/>
  <c r="AP123" i="53"/>
  <c r="AQ123" i="53"/>
  <c r="AR123" i="53"/>
  <c r="AT123" i="53"/>
  <c r="AU123" i="53"/>
  <c r="AV123" i="53"/>
  <c r="AW123" i="53"/>
  <c r="AX123" i="53"/>
  <c r="AY123" i="53"/>
  <c r="AZ123" i="53"/>
  <c r="BA123" i="53"/>
  <c r="AL124" i="53"/>
  <c r="AM124" i="53"/>
  <c r="AN124" i="53"/>
  <c r="AO124" i="53"/>
  <c r="AP124" i="53"/>
  <c r="AQ124" i="53"/>
  <c r="AR124" i="53"/>
  <c r="AT124" i="53"/>
  <c r="AU124" i="53"/>
  <c r="AV124" i="53"/>
  <c r="AW124" i="53"/>
  <c r="AX124" i="53"/>
  <c r="AY124" i="53"/>
  <c r="AZ124" i="53"/>
  <c r="BA124" i="53"/>
  <c r="AL125" i="53"/>
  <c r="AM125" i="53"/>
  <c r="AN125" i="53"/>
  <c r="AO125" i="53"/>
  <c r="AP125" i="53"/>
  <c r="AQ125" i="53"/>
  <c r="AR125" i="53"/>
  <c r="AT125" i="53"/>
  <c r="AU125" i="53"/>
  <c r="AV125" i="53"/>
  <c r="AW125" i="53"/>
  <c r="AX125" i="53"/>
  <c r="AY125" i="53"/>
  <c r="AZ125" i="53"/>
  <c r="BA125" i="53"/>
  <c r="AL126" i="53"/>
  <c r="AM126" i="53"/>
  <c r="AN126" i="53"/>
  <c r="AO126" i="53"/>
  <c r="AP126" i="53"/>
  <c r="AQ126" i="53"/>
  <c r="AR126" i="53"/>
  <c r="AT126" i="53"/>
  <c r="AU126" i="53"/>
  <c r="AV126" i="53"/>
  <c r="AW126" i="53"/>
  <c r="AX126" i="53"/>
  <c r="AY126" i="53"/>
  <c r="AZ126" i="53"/>
  <c r="BA126" i="53"/>
  <c r="AL127" i="53"/>
  <c r="AM127" i="53"/>
  <c r="AN127" i="53"/>
  <c r="AO127" i="53"/>
  <c r="AP127" i="53"/>
  <c r="AQ127" i="53"/>
  <c r="AR127" i="53"/>
  <c r="AT127" i="53"/>
  <c r="AU127" i="53"/>
  <c r="AV127" i="53"/>
  <c r="AW127" i="53"/>
  <c r="AX127" i="53"/>
  <c r="AY127" i="53"/>
  <c r="AZ127" i="53"/>
  <c r="BA127" i="53"/>
  <c r="AL128" i="53"/>
  <c r="AM128" i="53"/>
  <c r="AN128" i="53"/>
  <c r="AO128" i="53"/>
  <c r="AP128" i="53"/>
  <c r="AQ128" i="53"/>
  <c r="AR128" i="53"/>
  <c r="AT128" i="53"/>
  <c r="AU128" i="53"/>
  <c r="AV128" i="53"/>
  <c r="AW128" i="53"/>
  <c r="AX128" i="53"/>
  <c r="AY128" i="53"/>
  <c r="AZ128" i="53"/>
  <c r="BA128" i="53"/>
  <c r="AL129" i="53"/>
  <c r="AM129" i="53"/>
  <c r="AN129" i="53"/>
  <c r="AO129" i="53"/>
  <c r="AP129" i="53"/>
  <c r="AQ129" i="53"/>
  <c r="AR129" i="53"/>
  <c r="AT129" i="53"/>
  <c r="AU129" i="53"/>
  <c r="AV129" i="53"/>
  <c r="AW129" i="53"/>
  <c r="AX129" i="53"/>
  <c r="AY129" i="53"/>
  <c r="AZ129" i="53"/>
  <c r="BA129" i="53"/>
  <c r="AL130" i="53"/>
  <c r="AM130" i="53"/>
  <c r="AN130" i="53"/>
  <c r="AO130" i="53"/>
  <c r="AP130" i="53"/>
  <c r="AQ130" i="53"/>
  <c r="AR130" i="53"/>
  <c r="AT130" i="53"/>
  <c r="AU130" i="53"/>
  <c r="AV130" i="53"/>
  <c r="AW130" i="53"/>
  <c r="AX130" i="53"/>
  <c r="AY130" i="53"/>
  <c r="AZ130" i="53"/>
  <c r="BA130" i="53"/>
  <c r="AL131" i="53"/>
  <c r="AM131" i="53"/>
  <c r="AN131" i="53"/>
  <c r="AO131" i="53"/>
  <c r="AP131" i="53"/>
  <c r="AQ131" i="53"/>
  <c r="AR131" i="53"/>
  <c r="AT131" i="53"/>
  <c r="AU131" i="53"/>
  <c r="AV131" i="53"/>
  <c r="AW131" i="53"/>
  <c r="AX131" i="53"/>
  <c r="AY131" i="53"/>
  <c r="AZ131" i="53"/>
  <c r="BA131" i="53"/>
  <c r="AL135" i="53"/>
  <c r="AM135" i="53"/>
  <c r="AN135" i="53"/>
  <c r="AO135" i="53"/>
  <c r="AP135" i="53"/>
  <c r="AQ135" i="53"/>
  <c r="AR135" i="53"/>
  <c r="AT135" i="53"/>
  <c r="AU135" i="53"/>
  <c r="AV135" i="53"/>
  <c r="AW135" i="53"/>
  <c r="AX135" i="53"/>
  <c r="AY135" i="53"/>
  <c r="AZ135" i="53"/>
  <c r="BA135" i="53"/>
  <c r="AL136" i="53"/>
  <c r="BC136" i="53"/>
  <c r="AM136" i="53"/>
  <c r="AN136" i="53"/>
  <c r="AO136" i="53"/>
  <c r="AP136" i="53"/>
  <c r="AQ136" i="53"/>
  <c r="AR136" i="53"/>
  <c r="AT136" i="53"/>
  <c r="AU136" i="53"/>
  <c r="AV136" i="53"/>
  <c r="AW136" i="53"/>
  <c r="AX136" i="53"/>
  <c r="AY136" i="53"/>
  <c r="AZ136" i="53"/>
  <c r="AL137" i="53"/>
  <c r="BC137" i="53" s="1"/>
  <c r="AM137" i="53"/>
  <c r="AN137" i="53"/>
  <c r="AO137" i="53"/>
  <c r="AP137" i="53"/>
  <c r="AQ137" i="53"/>
  <c r="AR137" i="53"/>
  <c r="AT137" i="53"/>
  <c r="AU137" i="53"/>
  <c r="AV137" i="53"/>
  <c r="AW137" i="53"/>
  <c r="AX137" i="53"/>
  <c r="AY137" i="53"/>
  <c r="AZ137" i="53"/>
  <c r="AL138" i="53"/>
  <c r="BC138" i="53"/>
  <c r="AM138" i="53"/>
  <c r="AN138" i="53"/>
  <c r="AO138" i="53"/>
  <c r="AP138" i="53"/>
  <c r="AQ138" i="53"/>
  <c r="AR138" i="53"/>
  <c r="AT138" i="53"/>
  <c r="AU138" i="53"/>
  <c r="AV138" i="53"/>
  <c r="AW138" i="53"/>
  <c r="AX138" i="53"/>
  <c r="AY138" i="53"/>
  <c r="AZ138" i="53"/>
  <c r="AL139" i="53"/>
  <c r="BC139" i="53" s="1"/>
  <c r="AM139" i="53"/>
  <c r="AN139" i="53"/>
  <c r="AO139" i="53"/>
  <c r="AP139" i="53"/>
  <c r="AQ139" i="53"/>
  <c r="AR139" i="53"/>
  <c r="AT139" i="53"/>
  <c r="AU139" i="53"/>
  <c r="AV139" i="53"/>
  <c r="AW139" i="53"/>
  <c r="AX139" i="53"/>
  <c r="AY139" i="53"/>
  <c r="AZ139" i="53"/>
  <c r="AL140" i="53"/>
  <c r="BC140" i="53"/>
  <c r="AM140" i="53"/>
  <c r="AN140" i="53"/>
  <c r="AO140" i="53"/>
  <c r="AP140" i="53"/>
  <c r="AQ140" i="53"/>
  <c r="AR140" i="53"/>
  <c r="AT140" i="53"/>
  <c r="AU140" i="53"/>
  <c r="AV140" i="53"/>
  <c r="AW140" i="53"/>
  <c r="AX140" i="53"/>
  <c r="AY140" i="53"/>
  <c r="AZ140" i="53"/>
  <c r="AL141" i="53"/>
  <c r="BC141" i="53"/>
  <c r="AM141" i="53"/>
  <c r="AN141" i="53"/>
  <c r="AO141" i="53"/>
  <c r="AP141" i="53"/>
  <c r="AQ141" i="53"/>
  <c r="AR141" i="53"/>
  <c r="AT141" i="53"/>
  <c r="AU141" i="53"/>
  <c r="AV141" i="53"/>
  <c r="AW141" i="53"/>
  <c r="AX141" i="53"/>
  <c r="AY141" i="53"/>
  <c r="AZ141" i="53"/>
  <c r="AL142" i="53"/>
  <c r="AM142" i="53"/>
  <c r="AN142" i="53"/>
  <c r="AO142" i="53"/>
  <c r="AP142" i="53"/>
  <c r="AQ142" i="53"/>
  <c r="AR142" i="53"/>
  <c r="AT142" i="53"/>
  <c r="AU142" i="53"/>
  <c r="AV142" i="53"/>
  <c r="AW142" i="53"/>
  <c r="AX142" i="53"/>
  <c r="AY142" i="53"/>
  <c r="AZ142" i="53"/>
  <c r="BA142" i="53"/>
  <c r="AL143" i="53"/>
  <c r="AM143" i="53"/>
  <c r="AN143" i="53"/>
  <c r="AO143" i="53"/>
  <c r="AP143" i="53"/>
  <c r="AQ143" i="53"/>
  <c r="AR143" i="53"/>
  <c r="AT143" i="53"/>
  <c r="AU143" i="53"/>
  <c r="AV143" i="53"/>
  <c r="AW143" i="53"/>
  <c r="AX143" i="53"/>
  <c r="AY143" i="53"/>
  <c r="AZ143" i="53"/>
  <c r="BA143" i="53"/>
  <c r="AL144" i="53"/>
  <c r="AM144" i="53"/>
  <c r="AN144" i="53"/>
  <c r="AO144" i="53"/>
  <c r="AP144" i="53"/>
  <c r="AQ144" i="53"/>
  <c r="AR144" i="53"/>
  <c r="AT144" i="53"/>
  <c r="AU144" i="53"/>
  <c r="AV144" i="53"/>
  <c r="AW144" i="53"/>
  <c r="AX144" i="53"/>
  <c r="AY144" i="53"/>
  <c r="AZ144" i="53"/>
  <c r="BA144" i="53"/>
  <c r="AL145" i="53"/>
  <c r="AM145" i="53"/>
  <c r="AN145" i="53"/>
  <c r="AO145" i="53"/>
  <c r="AP145" i="53"/>
  <c r="AQ145" i="53"/>
  <c r="AR145" i="53"/>
  <c r="AT145" i="53"/>
  <c r="AU145" i="53"/>
  <c r="AV145" i="53"/>
  <c r="AW145" i="53"/>
  <c r="AX145" i="53"/>
  <c r="AY145" i="53"/>
  <c r="AZ145" i="53"/>
  <c r="BA145" i="53"/>
  <c r="AL147" i="53"/>
  <c r="AM147" i="53"/>
  <c r="AN147" i="53"/>
  <c r="AO147" i="53"/>
  <c r="AP147" i="53"/>
  <c r="AQ147" i="53"/>
  <c r="AR147" i="53"/>
  <c r="AT147" i="53"/>
  <c r="AU147" i="53"/>
  <c r="AV147" i="53"/>
  <c r="AW147" i="53"/>
  <c r="AX147" i="53"/>
  <c r="AY147" i="53"/>
  <c r="AZ147" i="53"/>
  <c r="BA147" i="53"/>
  <c r="AL148" i="53"/>
  <c r="BC148" i="53" s="1"/>
  <c r="AM148" i="53"/>
  <c r="AN148" i="53"/>
  <c r="AO148" i="53"/>
  <c r="AP148" i="53"/>
  <c r="AQ148" i="53"/>
  <c r="AR148" i="53"/>
  <c r="AT148" i="53"/>
  <c r="AU148" i="53"/>
  <c r="AV148" i="53"/>
  <c r="AW148" i="53"/>
  <c r="AX148" i="53"/>
  <c r="AY148" i="53"/>
  <c r="AZ148" i="53"/>
  <c r="AL149" i="53"/>
  <c r="AM149" i="53"/>
  <c r="AN149" i="53"/>
  <c r="AO149" i="53"/>
  <c r="AP149" i="53"/>
  <c r="AQ149" i="53"/>
  <c r="AR149" i="53"/>
  <c r="AT149" i="53"/>
  <c r="AU149" i="53"/>
  <c r="AV149" i="53"/>
  <c r="AW149" i="53"/>
  <c r="AX149" i="53"/>
  <c r="AY149" i="53"/>
  <c r="AZ149" i="53"/>
  <c r="BA149" i="53"/>
  <c r="AL150" i="53"/>
  <c r="AM150" i="53"/>
  <c r="AN150" i="53"/>
  <c r="AO150" i="53"/>
  <c r="AP150" i="53"/>
  <c r="AQ150" i="53"/>
  <c r="AR150" i="53"/>
  <c r="AT150" i="53"/>
  <c r="AU150" i="53"/>
  <c r="AV150" i="53"/>
  <c r="AW150" i="53"/>
  <c r="AX150" i="53"/>
  <c r="AY150" i="53"/>
  <c r="AZ150" i="53"/>
  <c r="BA150" i="53"/>
  <c r="AL151" i="53"/>
  <c r="AM151" i="53"/>
  <c r="AN151" i="53"/>
  <c r="AO151" i="53"/>
  <c r="AP151" i="53"/>
  <c r="AQ151" i="53"/>
  <c r="AR151" i="53"/>
  <c r="AT151" i="53"/>
  <c r="AU151" i="53"/>
  <c r="AV151" i="53"/>
  <c r="AW151" i="53"/>
  <c r="AX151" i="53"/>
  <c r="AY151" i="53"/>
  <c r="AZ151" i="53"/>
  <c r="BA151" i="53"/>
  <c r="AL152" i="53"/>
  <c r="AM152" i="53"/>
  <c r="AN152" i="53"/>
  <c r="AO152" i="53"/>
  <c r="AP152" i="53"/>
  <c r="AQ152" i="53"/>
  <c r="AR152" i="53"/>
  <c r="AT152" i="53"/>
  <c r="AU152" i="53"/>
  <c r="AV152" i="53"/>
  <c r="AW152" i="53"/>
  <c r="AX152" i="53"/>
  <c r="AY152" i="53"/>
  <c r="AZ152" i="53"/>
  <c r="BA152" i="53"/>
  <c r="AL153" i="53"/>
  <c r="AM153" i="53"/>
  <c r="AN153" i="53"/>
  <c r="AO153" i="53"/>
  <c r="AP153" i="53"/>
  <c r="AQ153" i="53"/>
  <c r="AR153" i="53"/>
  <c r="AT153" i="53"/>
  <c r="AU153" i="53"/>
  <c r="AV153" i="53"/>
  <c r="AW153" i="53"/>
  <c r="AX153" i="53"/>
  <c r="AY153" i="53"/>
  <c r="AZ153" i="53"/>
  <c r="BA153" i="53"/>
  <c r="AL154" i="53"/>
  <c r="BC154" i="53"/>
  <c r="AM154" i="53"/>
  <c r="AN154" i="53"/>
  <c r="AO154" i="53"/>
  <c r="AP154" i="53"/>
  <c r="AQ154" i="53"/>
  <c r="AR154" i="53"/>
  <c r="AT154" i="53"/>
  <c r="AU154" i="53"/>
  <c r="AV154" i="53"/>
  <c r="AW154" i="53"/>
  <c r="AX154" i="53"/>
  <c r="AY154" i="53"/>
  <c r="AZ154" i="53"/>
  <c r="AL155" i="53"/>
  <c r="BC155" i="53"/>
  <c r="AM155" i="53"/>
  <c r="AN155" i="53"/>
  <c r="AO155" i="53"/>
  <c r="AP155" i="53"/>
  <c r="AQ155" i="53"/>
  <c r="AR155" i="53"/>
  <c r="AT155" i="53"/>
  <c r="AU155" i="53"/>
  <c r="AV155" i="53"/>
  <c r="AW155" i="53"/>
  <c r="AX155" i="53"/>
  <c r="AY155" i="53"/>
  <c r="AZ155" i="53"/>
  <c r="AL156" i="53"/>
  <c r="BC156" i="53" s="1"/>
  <c r="AM156" i="53"/>
  <c r="AN156" i="53"/>
  <c r="AO156" i="53"/>
  <c r="AP156" i="53"/>
  <c r="AQ156" i="53"/>
  <c r="AR156" i="53"/>
  <c r="AT156" i="53"/>
  <c r="AU156" i="53"/>
  <c r="AV156" i="53"/>
  <c r="AW156" i="53"/>
  <c r="AX156" i="53"/>
  <c r="AY156" i="53"/>
  <c r="AZ156" i="53"/>
  <c r="AL157" i="53"/>
  <c r="AM157" i="53"/>
  <c r="AN157" i="53"/>
  <c r="AO157" i="53"/>
  <c r="AP157" i="53"/>
  <c r="AQ157" i="53"/>
  <c r="AR157" i="53"/>
  <c r="AT157" i="53"/>
  <c r="AU157" i="53"/>
  <c r="AV157" i="53"/>
  <c r="AW157" i="53"/>
  <c r="AX157" i="53"/>
  <c r="AY157" i="53"/>
  <c r="AZ157" i="53"/>
  <c r="BA157" i="53"/>
  <c r="AL158" i="53"/>
  <c r="BC158" i="53" s="1"/>
  <c r="AM158" i="53"/>
  <c r="AN158" i="53"/>
  <c r="AO158" i="53"/>
  <c r="AP158" i="53"/>
  <c r="AQ158" i="53"/>
  <c r="AR158" i="53"/>
  <c r="AT158" i="53"/>
  <c r="AU158" i="53"/>
  <c r="AV158" i="53"/>
  <c r="AW158" i="53"/>
  <c r="AX158" i="53"/>
  <c r="AY158" i="53"/>
  <c r="AZ158" i="53"/>
  <c r="AL159" i="53"/>
  <c r="BC159" i="53"/>
  <c r="AM159" i="53"/>
  <c r="AN159" i="53"/>
  <c r="AO159" i="53"/>
  <c r="AP159" i="53"/>
  <c r="AQ159" i="53"/>
  <c r="AR159" i="53"/>
  <c r="AT159" i="53"/>
  <c r="AU159" i="53"/>
  <c r="AV159" i="53"/>
  <c r="AW159" i="53"/>
  <c r="AX159" i="53"/>
  <c r="AY159" i="53"/>
  <c r="AZ159" i="53"/>
  <c r="AL160" i="53"/>
  <c r="AM160" i="53"/>
  <c r="AN160" i="53"/>
  <c r="AO160" i="53"/>
  <c r="AP160" i="53"/>
  <c r="AQ160" i="53"/>
  <c r="AR160" i="53"/>
  <c r="AT160" i="53"/>
  <c r="AU160" i="53"/>
  <c r="AV160" i="53"/>
  <c r="AW160" i="53"/>
  <c r="AX160" i="53"/>
  <c r="AY160" i="53"/>
  <c r="AZ160" i="53"/>
  <c r="BA160" i="53"/>
  <c r="AL167" i="53"/>
  <c r="AM167" i="53"/>
  <c r="AN167" i="53"/>
  <c r="AO167" i="53"/>
  <c r="AP167" i="53"/>
  <c r="AQ167" i="53"/>
  <c r="AR167" i="53"/>
  <c r="AT167" i="53"/>
  <c r="AU167" i="53"/>
  <c r="AV167" i="53"/>
  <c r="AW167" i="53"/>
  <c r="AX167" i="53"/>
  <c r="AY167" i="53"/>
  <c r="AZ167" i="53"/>
  <c r="BA167" i="53"/>
  <c r="AL168" i="53"/>
  <c r="AM168" i="53"/>
  <c r="AN168" i="53"/>
  <c r="AO168" i="53"/>
  <c r="AP168" i="53"/>
  <c r="AQ168" i="53"/>
  <c r="AR168" i="53"/>
  <c r="AT168" i="53"/>
  <c r="AU168" i="53"/>
  <c r="AV168" i="53"/>
  <c r="AW168" i="53"/>
  <c r="AX168" i="53"/>
  <c r="AY168" i="53"/>
  <c r="AZ168" i="53"/>
  <c r="BA168" i="53"/>
  <c r="AL169" i="53"/>
  <c r="AM169" i="53"/>
  <c r="AN169" i="53"/>
  <c r="AO169" i="53"/>
  <c r="AP169" i="53"/>
  <c r="AQ169" i="53"/>
  <c r="AR169" i="53"/>
  <c r="AT169" i="53"/>
  <c r="AU169" i="53"/>
  <c r="AV169" i="53"/>
  <c r="AW169" i="53"/>
  <c r="AX169" i="53"/>
  <c r="AY169" i="53"/>
  <c r="AZ169" i="53"/>
  <c r="BA169" i="53"/>
  <c r="AL170" i="53"/>
  <c r="AM170" i="53"/>
  <c r="AN170" i="53"/>
  <c r="AO170" i="53"/>
  <c r="AP170" i="53"/>
  <c r="AQ170" i="53"/>
  <c r="AR170" i="53"/>
  <c r="AT170" i="53"/>
  <c r="AU170" i="53"/>
  <c r="AV170" i="53"/>
  <c r="AW170" i="53"/>
  <c r="AX170" i="53"/>
  <c r="AY170" i="53"/>
  <c r="AZ170" i="53"/>
  <c r="BA170" i="53"/>
  <c r="AL171" i="53"/>
  <c r="AM171" i="53"/>
  <c r="AN171" i="53"/>
  <c r="AO171" i="53"/>
  <c r="AP171" i="53"/>
  <c r="AQ171" i="53"/>
  <c r="AR171" i="53"/>
  <c r="AT171" i="53"/>
  <c r="AU171" i="53"/>
  <c r="AV171" i="53"/>
  <c r="AW171" i="53"/>
  <c r="AX171" i="53"/>
  <c r="AY171" i="53"/>
  <c r="AZ171" i="53"/>
  <c r="BA171" i="53"/>
  <c r="AL172" i="53"/>
  <c r="AM172" i="53"/>
  <c r="AN172" i="53"/>
  <c r="AO172" i="53"/>
  <c r="AP172" i="53"/>
  <c r="AQ172" i="53"/>
  <c r="AR172" i="53"/>
  <c r="AT172" i="53"/>
  <c r="AU172" i="53"/>
  <c r="AV172" i="53"/>
  <c r="AW172" i="53"/>
  <c r="AX172" i="53"/>
  <c r="AY172" i="53"/>
  <c r="AZ172" i="53"/>
  <c r="BA172" i="53"/>
  <c r="AL173" i="53"/>
  <c r="AM173" i="53"/>
  <c r="AN173" i="53"/>
  <c r="AO173" i="53"/>
  <c r="AP173" i="53"/>
  <c r="AQ173" i="53"/>
  <c r="AR173" i="53"/>
  <c r="AT173" i="53"/>
  <c r="AU173" i="53"/>
  <c r="AV173" i="53"/>
  <c r="AW173" i="53"/>
  <c r="AX173" i="53"/>
  <c r="AY173" i="53"/>
  <c r="AZ173" i="53"/>
  <c r="BA173" i="53"/>
  <c r="AL174" i="53"/>
  <c r="AM174" i="53"/>
  <c r="AN174" i="53"/>
  <c r="AO174" i="53"/>
  <c r="AP174" i="53"/>
  <c r="AQ174" i="53"/>
  <c r="AR174" i="53"/>
  <c r="AT174" i="53"/>
  <c r="AU174" i="53"/>
  <c r="AV174" i="53"/>
  <c r="AW174" i="53"/>
  <c r="AX174" i="53"/>
  <c r="AY174" i="53"/>
  <c r="AZ174" i="53"/>
  <c r="BA174" i="53"/>
  <c r="AL175" i="53"/>
  <c r="AM175" i="53"/>
  <c r="AN175" i="53"/>
  <c r="AO175" i="53"/>
  <c r="AP175" i="53"/>
  <c r="AQ175" i="53"/>
  <c r="AR175" i="53"/>
  <c r="AT175" i="53"/>
  <c r="AU175" i="53"/>
  <c r="AV175" i="53"/>
  <c r="AW175" i="53"/>
  <c r="AX175" i="53"/>
  <c r="AY175" i="53"/>
  <c r="AZ175" i="53"/>
  <c r="BA175" i="53"/>
  <c r="AL176" i="53"/>
  <c r="BC176" i="53" s="1"/>
  <c r="AM176" i="53"/>
  <c r="AN176" i="53"/>
  <c r="AO176" i="53"/>
  <c r="AP176" i="53"/>
  <c r="AQ176" i="53"/>
  <c r="AR176" i="53"/>
  <c r="AT176" i="53"/>
  <c r="AU176" i="53"/>
  <c r="AV176" i="53"/>
  <c r="AW176" i="53"/>
  <c r="AX176" i="53"/>
  <c r="AY176" i="53"/>
  <c r="AZ176" i="53"/>
  <c r="BA176" i="53"/>
  <c r="AL178" i="53"/>
  <c r="AM178" i="53"/>
  <c r="AN178" i="53"/>
  <c r="AO178" i="53"/>
  <c r="AP178" i="53"/>
  <c r="AQ178" i="53"/>
  <c r="AR178" i="53"/>
  <c r="AT178" i="53"/>
  <c r="AU178" i="53"/>
  <c r="AV178" i="53"/>
  <c r="AW178" i="53"/>
  <c r="AX178" i="53"/>
  <c r="AY178" i="53"/>
  <c r="AZ178" i="53"/>
  <c r="BA178" i="53"/>
  <c r="AL179" i="53"/>
  <c r="BC179" i="53"/>
  <c r="AM179" i="53"/>
  <c r="AN179" i="53"/>
  <c r="AO179" i="53"/>
  <c r="AP179" i="53"/>
  <c r="AQ179" i="53"/>
  <c r="AR179" i="53"/>
  <c r="AT179" i="53"/>
  <c r="AU179" i="53"/>
  <c r="AV179" i="53"/>
  <c r="AW179" i="53"/>
  <c r="AX179" i="53"/>
  <c r="AY179" i="53"/>
  <c r="AZ179" i="53"/>
  <c r="AL180" i="53"/>
  <c r="BC180" i="53" s="1"/>
  <c r="AM180" i="53"/>
  <c r="AN180" i="53"/>
  <c r="AO180" i="53"/>
  <c r="AP180" i="53"/>
  <c r="AQ180" i="53"/>
  <c r="AR180" i="53"/>
  <c r="AT180" i="53"/>
  <c r="AU180" i="53"/>
  <c r="AV180" i="53"/>
  <c r="AW180" i="53"/>
  <c r="AX180" i="53"/>
  <c r="AY180" i="53"/>
  <c r="AZ180" i="53"/>
  <c r="AL181" i="53"/>
  <c r="BC181" i="53"/>
  <c r="AM181" i="53"/>
  <c r="AN181" i="53"/>
  <c r="AO181" i="53"/>
  <c r="AP181" i="53"/>
  <c r="AQ181" i="53"/>
  <c r="AR181" i="53"/>
  <c r="AT181" i="53"/>
  <c r="AU181" i="53"/>
  <c r="AV181" i="53"/>
  <c r="AW181" i="53"/>
  <c r="AX181" i="53"/>
  <c r="AY181" i="53"/>
  <c r="AZ181" i="53"/>
  <c r="AL182" i="53"/>
  <c r="BC182" i="53" s="1"/>
  <c r="AM182" i="53"/>
  <c r="AN182" i="53"/>
  <c r="AO182" i="53"/>
  <c r="AP182" i="53"/>
  <c r="AQ182" i="53"/>
  <c r="AR182" i="53"/>
  <c r="AT182" i="53"/>
  <c r="AU182" i="53"/>
  <c r="AV182" i="53"/>
  <c r="AW182" i="53"/>
  <c r="AX182" i="53"/>
  <c r="AY182" i="53"/>
  <c r="AZ182" i="53"/>
  <c r="AL183" i="53"/>
  <c r="BC183" i="53"/>
  <c r="AM183" i="53"/>
  <c r="AN183" i="53"/>
  <c r="AO183" i="53"/>
  <c r="AP183" i="53"/>
  <c r="AQ183" i="53"/>
  <c r="AR183" i="53"/>
  <c r="AT183" i="53"/>
  <c r="AU183" i="53"/>
  <c r="AV183" i="53"/>
  <c r="AW183" i="53"/>
  <c r="AX183" i="53"/>
  <c r="AY183" i="53"/>
  <c r="AZ183" i="53"/>
  <c r="AL184" i="53"/>
  <c r="BC184" i="53" s="1"/>
  <c r="AM184" i="53"/>
  <c r="AN184" i="53"/>
  <c r="AO184" i="53"/>
  <c r="AP184" i="53"/>
  <c r="AQ184" i="53"/>
  <c r="AR184" i="53"/>
  <c r="AT184" i="53"/>
  <c r="AU184" i="53"/>
  <c r="AV184" i="53"/>
  <c r="AW184" i="53"/>
  <c r="AX184" i="53"/>
  <c r="AY184" i="53"/>
  <c r="AZ184" i="53"/>
  <c r="AL185" i="53"/>
  <c r="BC185" i="53"/>
  <c r="AM185" i="53"/>
  <c r="AN185" i="53"/>
  <c r="AO185" i="53"/>
  <c r="AP185" i="53"/>
  <c r="AQ185" i="53"/>
  <c r="AR185" i="53"/>
  <c r="AT185" i="53"/>
  <c r="AU185" i="53"/>
  <c r="AV185" i="53"/>
  <c r="AW185" i="53"/>
  <c r="AX185" i="53"/>
  <c r="AY185" i="53"/>
  <c r="AZ185" i="53"/>
  <c r="AL186" i="53"/>
  <c r="BC186" i="53" s="1"/>
  <c r="AM186" i="53"/>
  <c r="AN186" i="53"/>
  <c r="AO186" i="53"/>
  <c r="AP186" i="53"/>
  <c r="AQ186" i="53"/>
  <c r="AR186" i="53"/>
  <c r="AT186" i="53"/>
  <c r="AU186" i="53"/>
  <c r="AV186" i="53"/>
  <c r="AW186" i="53"/>
  <c r="AX186" i="53"/>
  <c r="AY186" i="53"/>
  <c r="AZ186" i="53"/>
  <c r="AL187" i="53"/>
  <c r="BC187" i="53"/>
  <c r="AM187" i="53"/>
  <c r="AN187" i="53"/>
  <c r="AO187" i="53"/>
  <c r="AP187" i="53"/>
  <c r="AQ187" i="53"/>
  <c r="AR187" i="53"/>
  <c r="AT187" i="53"/>
  <c r="AU187" i="53"/>
  <c r="AV187" i="53"/>
  <c r="AW187" i="53"/>
  <c r="AX187" i="53"/>
  <c r="AY187" i="53"/>
  <c r="AZ187" i="53"/>
  <c r="AL188" i="53"/>
  <c r="BC188" i="53" s="1"/>
  <c r="AM188" i="53"/>
  <c r="AN188" i="53"/>
  <c r="AO188" i="53"/>
  <c r="AP188" i="53"/>
  <c r="AQ188" i="53"/>
  <c r="AR188" i="53"/>
  <c r="AT188" i="53"/>
  <c r="AU188" i="53"/>
  <c r="AV188" i="53"/>
  <c r="AW188" i="53"/>
  <c r="AX188" i="53"/>
  <c r="AY188" i="53"/>
  <c r="AZ188" i="53"/>
  <c r="AL189" i="53"/>
  <c r="BC189" i="53"/>
  <c r="AM189" i="53"/>
  <c r="AN189" i="53"/>
  <c r="AO189" i="53"/>
  <c r="AP189" i="53"/>
  <c r="AQ189" i="53"/>
  <c r="AR189" i="53"/>
  <c r="AT189" i="53"/>
  <c r="AU189" i="53"/>
  <c r="AV189" i="53"/>
  <c r="AW189" i="53"/>
  <c r="AX189" i="53"/>
  <c r="AY189" i="53"/>
  <c r="AZ189" i="53"/>
  <c r="AL190" i="53"/>
  <c r="BC190" i="53" s="1"/>
  <c r="AM190" i="53"/>
  <c r="AN190" i="53"/>
  <c r="AO190" i="53"/>
  <c r="AP190" i="53"/>
  <c r="AQ190" i="53"/>
  <c r="AR190" i="53"/>
  <c r="AT190" i="53"/>
  <c r="AU190" i="53"/>
  <c r="AV190" i="53"/>
  <c r="AW190" i="53"/>
  <c r="AX190" i="53"/>
  <c r="AY190" i="53"/>
  <c r="AZ190" i="53"/>
  <c r="AL191" i="53"/>
  <c r="BC191" i="53"/>
  <c r="AM191" i="53"/>
  <c r="AN191" i="53"/>
  <c r="AO191" i="53"/>
  <c r="AP191" i="53"/>
  <c r="AQ191" i="53"/>
  <c r="AR191" i="53"/>
  <c r="AT191" i="53"/>
  <c r="AU191" i="53"/>
  <c r="AV191" i="53"/>
  <c r="AW191" i="53"/>
  <c r="AX191" i="53"/>
  <c r="AY191" i="53"/>
  <c r="AZ191" i="53"/>
  <c r="AL192" i="53"/>
  <c r="AM192" i="53"/>
  <c r="AN192" i="53"/>
  <c r="AO192" i="53"/>
  <c r="AP192" i="53"/>
  <c r="AQ192" i="53"/>
  <c r="AR192" i="53"/>
  <c r="AT192" i="53"/>
  <c r="AU192" i="53"/>
  <c r="AV192" i="53"/>
  <c r="AW192" i="53"/>
  <c r="AX192" i="53"/>
  <c r="AY192" i="53"/>
  <c r="AZ192" i="53"/>
  <c r="AL193" i="53"/>
  <c r="BC193" i="53" s="1"/>
  <c r="AM193" i="53"/>
  <c r="AN193" i="53"/>
  <c r="AO193" i="53"/>
  <c r="AP193" i="53"/>
  <c r="AQ193" i="53"/>
  <c r="AR193" i="53"/>
  <c r="AT193" i="53"/>
  <c r="AU193" i="53"/>
  <c r="AV193" i="53"/>
  <c r="AW193" i="53"/>
  <c r="AX193" i="53"/>
  <c r="AY193" i="53"/>
  <c r="AZ193" i="53"/>
  <c r="AL194" i="53"/>
  <c r="AM194" i="53"/>
  <c r="AN194" i="53"/>
  <c r="AO194" i="53"/>
  <c r="AP194" i="53"/>
  <c r="AQ194" i="53"/>
  <c r="AR194" i="53"/>
  <c r="AT194" i="53"/>
  <c r="AU194" i="53"/>
  <c r="AV194" i="53"/>
  <c r="AW194" i="53"/>
  <c r="AX194" i="53"/>
  <c r="AY194" i="53"/>
  <c r="AZ194" i="53"/>
  <c r="BA194" i="53"/>
  <c r="AL195" i="53"/>
  <c r="AM195" i="53"/>
  <c r="AN195" i="53"/>
  <c r="AO195" i="53"/>
  <c r="AP195" i="53"/>
  <c r="AQ195" i="53"/>
  <c r="AR195" i="53"/>
  <c r="AT195" i="53"/>
  <c r="AU195" i="53"/>
  <c r="AV195" i="53"/>
  <c r="AW195" i="53"/>
  <c r="AX195" i="53"/>
  <c r="AY195" i="53"/>
  <c r="AZ195" i="53"/>
  <c r="BA195" i="53"/>
  <c r="AL196" i="53"/>
  <c r="AM196" i="53"/>
  <c r="AN196" i="53"/>
  <c r="AO196" i="53"/>
  <c r="AP196" i="53"/>
  <c r="AQ196" i="53"/>
  <c r="AR196" i="53"/>
  <c r="AT196" i="53"/>
  <c r="AU196" i="53"/>
  <c r="AV196" i="53"/>
  <c r="AW196" i="53"/>
  <c r="AX196" i="53"/>
  <c r="AY196" i="53"/>
  <c r="AZ196" i="53"/>
  <c r="BA196" i="53"/>
  <c r="AL197" i="53"/>
  <c r="AM197" i="53"/>
  <c r="AN197" i="53"/>
  <c r="AO197" i="53"/>
  <c r="AP197" i="53"/>
  <c r="AQ197" i="53"/>
  <c r="AR197" i="53"/>
  <c r="AT197" i="53"/>
  <c r="AU197" i="53"/>
  <c r="AV197" i="53"/>
  <c r="AW197" i="53"/>
  <c r="AX197" i="53"/>
  <c r="AY197" i="53"/>
  <c r="AZ197" i="53"/>
  <c r="BA197" i="53"/>
  <c r="AL198" i="53"/>
  <c r="AM198" i="53"/>
  <c r="AN198" i="53"/>
  <c r="AO198" i="53"/>
  <c r="AP198" i="53"/>
  <c r="AQ198" i="53"/>
  <c r="AR198" i="53"/>
  <c r="AT198" i="53"/>
  <c r="AU198" i="53"/>
  <c r="AV198" i="53"/>
  <c r="AW198" i="53"/>
  <c r="AX198" i="53"/>
  <c r="AY198" i="53"/>
  <c r="AZ198" i="53"/>
  <c r="BA198" i="53"/>
  <c r="AL199" i="53"/>
  <c r="AM199" i="53"/>
  <c r="AN199" i="53"/>
  <c r="AO199" i="53"/>
  <c r="AP199" i="53"/>
  <c r="AQ199" i="53"/>
  <c r="AR199" i="53"/>
  <c r="AT199" i="53"/>
  <c r="AU199" i="53"/>
  <c r="AV199" i="53"/>
  <c r="AW199" i="53"/>
  <c r="AX199" i="53"/>
  <c r="AY199" i="53"/>
  <c r="AZ199" i="53"/>
  <c r="BA199" i="53"/>
  <c r="AL200" i="53"/>
  <c r="BC200" i="53" s="1"/>
  <c r="AM200" i="53"/>
  <c r="AN200" i="53"/>
  <c r="AO200" i="53"/>
  <c r="AP200" i="53"/>
  <c r="AQ200" i="53"/>
  <c r="AR200" i="53"/>
  <c r="AT200" i="53"/>
  <c r="AU200" i="53"/>
  <c r="AV200" i="53"/>
  <c r="AW200" i="53"/>
  <c r="AX200" i="53"/>
  <c r="AY200" i="53"/>
  <c r="AZ200" i="53"/>
  <c r="AL201" i="53"/>
  <c r="BC201" i="53" s="1"/>
  <c r="AM201" i="53"/>
  <c r="AN201" i="53"/>
  <c r="AO201" i="53"/>
  <c r="AP201" i="53"/>
  <c r="AQ201" i="53"/>
  <c r="AR201" i="53"/>
  <c r="AT201" i="53"/>
  <c r="AU201" i="53"/>
  <c r="AV201" i="53"/>
  <c r="AW201" i="53"/>
  <c r="AX201" i="53"/>
  <c r="AY201" i="53"/>
  <c r="AZ201" i="53"/>
  <c r="AL202" i="53"/>
  <c r="BC202" i="53"/>
  <c r="AM202" i="53"/>
  <c r="AN202" i="53"/>
  <c r="AO202" i="53"/>
  <c r="AP202" i="53"/>
  <c r="AQ202" i="53"/>
  <c r="AR202" i="53"/>
  <c r="AT202" i="53"/>
  <c r="AU202" i="53"/>
  <c r="AV202" i="53"/>
  <c r="AW202" i="53"/>
  <c r="AX202" i="53"/>
  <c r="AY202" i="53"/>
  <c r="AZ202" i="53"/>
  <c r="AL203" i="53"/>
  <c r="AM203" i="53"/>
  <c r="AN203" i="53"/>
  <c r="AO203" i="53"/>
  <c r="AP203" i="53"/>
  <c r="AQ203" i="53"/>
  <c r="AR203" i="53"/>
  <c r="AT203" i="53"/>
  <c r="AU203" i="53"/>
  <c r="AV203" i="53"/>
  <c r="AW203" i="53"/>
  <c r="AX203" i="53"/>
  <c r="AY203" i="53"/>
  <c r="AZ203" i="53"/>
  <c r="BA203" i="53"/>
  <c r="AL204" i="53"/>
  <c r="BC204" i="53"/>
  <c r="AM204" i="53"/>
  <c r="AN204" i="53"/>
  <c r="AO204" i="53"/>
  <c r="AP204" i="53"/>
  <c r="AQ204" i="53"/>
  <c r="AR204" i="53"/>
  <c r="AT204" i="53"/>
  <c r="AU204" i="53"/>
  <c r="AV204" i="53"/>
  <c r="AW204" i="53"/>
  <c r="AX204" i="53"/>
  <c r="AY204" i="53"/>
  <c r="AZ204" i="53"/>
  <c r="AL205" i="53"/>
  <c r="BC205" i="53" s="1"/>
  <c r="AM205" i="53"/>
  <c r="AN205" i="53"/>
  <c r="AO205" i="53"/>
  <c r="AP205" i="53"/>
  <c r="AQ205" i="53"/>
  <c r="AR205" i="53"/>
  <c r="AT205" i="53"/>
  <c r="AU205" i="53"/>
  <c r="AV205" i="53"/>
  <c r="AW205" i="53"/>
  <c r="AX205" i="53"/>
  <c r="AY205" i="53"/>
  <c r="AZ205" i="53"/>
  <c r="AL206" i="53"/>
  <c r="BC206" i="53"/>
  <c r="AM206" i="53"/>
  <c r="AN206" i="53"/>
  <c r="AO206" i="53"/>
  <c r="AP206" i="53"/>
  <c r="AQ206" i="53"/>
  <c r="AR206" i="53"/>
  <c r="AT206" i="53"/>
  <c r="AU206" i="53"/>
  <c r="AV206" i="53"/>
  <c r="AW206" i="53"/>
  <c r="AX206" i="53"/>
  <c r="AY206" i="53"/>
  <c r="AZ206" i="53"/>
  <c r="AL207" i="53"/>
  <c r="BC207" i="53" s="1"/>
  <c r="AM207" i="53"/>
  <c r="AN207" i="53"/>
  <c r="AO207" i="53"/>
  <c r="AP207" i="53"/>
  <c r="AQ207" i="53"/>
  <c r="AR207" i="53"/>
  <c r="AT207" i="53"/>
  <c r="AU207" i="53"/>
  <c r="AV207" i="53"/>
  <c r="AW207" i="53"/>
  <c r="AX207" i="53"/>
  <c r="AY207" i="53"/>
  <c r="AZ207" i="53"/>
  <c r="AL208" i="53"/>
  <c r="BC208" i="53" s="1"/>
  <c r="AM208" i="53"/>
  <c r="AN208" i="53"/>
  <c r="AO208" i="53"/>
  <c r="AP208" i="53"/>
  <c r="AQ208" i="53"/>
  <c r="AR208" i="53"/>
  <c r="AT208" i="53"/>
  <c r="AU208" i="53"/>
  <c r="AV208" i="53"/>
  <c r="AW208" i="53"/>
  <c r="AX208" i="53"/>
  <c r="AY208" i="53"/>
  <c r="AZ208" i="53"/>
  <c r="AL209" i="53"/>
  <c r="AM209" i="53"/>
  <c r="AN209" i="53"/>
  <c r="AO209" i="53"/>
  <c r="AP209" i="53"/>
  <c r="AQ209" i="53"/>
  <c r="AR209" i="53"/>
  <c r="AT209" i="53"/>
  <c r="AU209" i="53"/>
  <c r="AV209" i="53"/>
  <c r="AW209" i="53"/>
  <c r="AX209" i="53"/>
  <c r="AY209" i="53"/>
  <c r="AZ209" i="53"/>
  <c r="BA209" i="53"/>
  <c r="AL210" i="53"/>
  <c r="BC210" i="53"/>
  <c r="AM210" i="53"/>
  <c r="AN210" i="53"/>
  <c r="AO210" i="53"/>
  <c r="AP210" i="53"/>
  <c r="AQ210" i="53"/>
  <c r="AR210" i="53"/>
  <c r="AT210" i="53"/>
  <c r="AU210" i="53"/>
  <c r="AV210" i="53"/>
  <c r="AW210" i="53"/>
  <c r="AX210" i="53"/>
  <c r="AY210" i="53"/>
  <c r="AZ210" i="53"/>
  <c r="AL211" i="53"/>
  <c r="AM211" i="53"/>
  <c r="AN211" i="53"/>
  <c r="AO211" i="53"/>
  <c r="AP211" i="53"/>
  <c r="AQ211" i="53"/>
  <c r="AR211" i="53"/>
  <c r="AT211" i="53"/>
  <c r="AU211" i="53"/>
  <c r="AV211" i="53"/>
  <c r="AW211" i="53"/>
  <c r="AX211" i="53"/>
  <c r="AY211" i="53"/>
  <c r="AZ211" i="53"/>
  <c r="BA211" i="53"/>
  <c r="AL212" i="53"/>
  <c r="AM212" i="53"/>
  <c r="AN212" i="53"/>
  <c r="AO212" i="53"/>
  <c r="AP212" i="53"/>
  <c r="AQ212" i="53"/>
  <c r="AR212" i="53"/>
  <c r="AT212" i="53"/>
  <c r="AU212" i="53"/>
  <c r="AV212" i="53"/>
  <c r="AW212" i="53"/>
  <c r="AX212" i="53"/>
  <c r="AY212" i="53"/>
  <c r="AZ212" i="53"/>
  <c r="BA212" i="53"/>
  <c r="AL213" i="53"/>
  <c r="AM213" i="53"/>
  <c r="AN213" i="53"/>
  <c r="AO213" i="53"/>
  <c r="AP213" i="53"/>
  <c r="AQ213" i="53"/>
  <c r="AR213" i="53"/>
  <c r="AT213" i="53"/>
  <c r="AU213" i="53"/>
  <c r="AV213" i="53"/>
  <c r="AW213" i="53"/>
  <c r="AX213" i="53"/>
  <c r="AY213" i="53"/>
  <c r="AZ213" i="53"/>
  <c r="BA213" i="53"/>
  <c r="AL214" i="53"/>
  <c r="AM214" i="53"/>
  <c r="AN214" i="53"/>
  <c r="AO214" i="53"/>
  <c r="AP214" i="53"/>
  <c r="AQ214" i="53"/>
  <c r="AR214" i="53"/>
  <c r="AT214" i="53"/>
  <c r="AU214" i="53"/>
  <c r="AV214" i="53"/>
  <c r="AW214" i="53"/>
  <c r="AX214" i="53"/>
  <c r="AY214" i="53"/>
  <c r="AZ214" i="53"/>
  <c r="BA214" i="53"/>
  <c r="AL215" i="53"/>
  <c r="AM215" i="53"/>
  <c r="AN215" i="53"/>
  <c r="AO215" i="53"/>
  <c r="AP215" i="53"/>
  <c r="AQ215" i="53"/>
  <c r="AR215" i="53"/>
  <c r="AT215" i="53"/>
  <c r="AU215" i="53"/>
  <c r="AV215" i="53"/>
  <c r="AW215" i="53"/>
  <c r="AX215" i="53"/>
  <c r="AY215" i="53"/>
  <c r="AZ215" i="53"/>
  <c r="BA215" i="53"/>
  <c r="AL222" i="53"/>
  <c r="BC222" i="53" s="1"/>
  <c r="AM222" i="53"/>
  <c r="AN222" i="53"/>
  <c r="AO222" i="53"/>
  <c r="AP222" i="53"/>
  <c r="AQ222" i="53"/>
  <c r="AR222" i="53"/>
  <c r="AT222" i="53"/>
  <c r="AU222" i="53"/>
  <c r="AV222" i="53"/>
  <c r="AW222" i="53"/>
  <c r="AX222" i="53"/>
  <c r="AY222" i="53"/>
  <c r="AZ222" i="53"/>
  <c r="AL223" i="53"/>
  <c r="BC223" i="53" s="1"/>
  <c r="AM223" i="53"/>
  <c r="AN223" i="53"/>
  <c r="AO223" i="53"/>
  <c r="AP223" i="53"/>
  <c r="AQ223" i="53"/>
  <c r="AR223" i="53"/>
  <c r="AT223" i="53"/>
  <c r="AU223" i="53"/>
  <c r="AV223" i="53"/>
  <c r="AW223" i="53"/>
  <c r="AX223" i="53"/>
  <c r="AY223" i="53"/>
  <c r="AZ223" i="53"/>
  <c r="AL224" i="53"/>
  <c r="AM224" i="53"/>
  <c r="AN224" i="53"/>
  <c r="AO224" i="53"/>
  <c r="AP224" i="53"/>
  <c r="AQ224" i="53"/>
  <c r="AR224" i="53"/>
  <c r="AT224" i="53"/>
  <c r="AU224" i="53"/>
  <c r="AV224" i="53"/>
  <c r="AW224" i="53"/>
  <c r="AX224" i="53"/>
  <c r="AY224" i="53"/>
  <c r="AZ224" i="53"/>
  <c r="AL225" i="53"/>
  <c r="AM225" i="53"/>
  <c r="AN225" i="53"/>
  <c r="AO225" i="53"/>
  <c r="AP225" i="53"/>
  <c r="AQ225" i="53"/>
  <c r="AR225" i="53"/>
  <c r="AT225" i="53"/>
  <c r="AU225" i="53"/>
  <c r="AV225" i="53"/>
  <c r="AW225" i="53"/>
  <c r="AX225" i="53"/>
  <c r="AY225" i="53"/>
  <c r="AZ225" i="53"/>
  <c r="BA225" i="53"/>
  <c r="AL226" i="53"/>
  <c r="BC226" i="53"/>
  <c r="AM226" i="53"/>
  <c r="AN226" i="53"/>
  <c r="AO226" i="53"/>
  <c r="AP226" i="53"/>
  <c r="AQ226" i="53"/>
  <c r="AR226" i="53"/>
  <c r="AT226" i="53"/>
  <c r="AU226" i="53"/>
  <c r="AV226" i="53"/>
  <c r="AW226" i="53"/>
  <c r="AX226" i="53"/>
  <c r="AY226" i="53"/>
  <c r="AZ226" i="53"/>
  <c r="AL227" i="53"/>
  <c r="BC227" i="53"/>
  <c r="AM227" i="53"/>
  <c r="AN227" i="53"/>
  <c r="AO227" i="53"/>
  <c r="AP227" i="53"/>
  <c r="AQ227" i="53"/>
  <c r="AR227" i="53"/>
  <c r="AT227" i="53"/>
  <c r="AU227" i="53"/>
  <c r="AV227" i="53"/>
  <c r="AW227" i="53"/>
  <c r="AX227" i="53"/>
  <c r="AY227" i="53"/>
  <c r="AZ227" i="53"/>
  <c r="AL228" i="53"/>
  <c r="BC228" i="53" s="1"/>
  <c r="AM228" i="53"/>
  <c r="AN228" i="53"/>
  <c r="AO228" i="53"/>
  <c r="AP228" i="53"/>
  <c r="AQ228" i="53"/>
  <c r="AR228" i="53"/>
  <c r="AT228" i="53"/>
  <c r="AU228" i="53"/>
  <c r="AV228" i="53"/>
  <c r="AW228" i="53"/>
  <c r="AX228" i="53"/>
  <c r="AY228" i="53"/>
  <c r="AZ228" i="53"/>
  <c r="AL229" i="53"/>
  <c r="BC229" i="53" s="1"/>
  <c r="AM229" i="53"/>
  <c r="AN229" i="53"/>
  <c r="AO229" i="53"/>
  <c r="AP229" i="53"/>
  <c r="AQ229" i="53"/>
  <c r="AR229" i="53"/>
  <c r="AT229" i="53"/>
  <c r="AU229" i="53"/>
  <c r="AV229" i="53"/>
  <c r="AW229" i="53"/>
  <c r="AX229" i="53"/>
  <c r="AY229" i="53"/>
  <c r="AZ229" i="53"/>
  <c r="AL230" i="53"/>
  <c r="AM230" i="53"/>
  <c r="AN230" i="53"/>
  <c r="AO230" i="53"/>
  <c r="AP230" i="53"/>
  <c r="AQ230" i="53"/>
  <c r="AR230" i="53"/>
  <c r="AT230" i="53"/>
  <c r="AU230" i="53"/>
  <c r="AV230" i="53"/>
  <c r="AW230" i="53"/>
  <c r="AX230" i="53"/>
  <c r="AY230" i="53"/>
  <c r="AZ230" i="53"/>
  <c r="BA230" i="53"/>
  <c r="AL231" i="53"/>
  <c r="BC231" i="53"/>
  <c r="AM231" i="53"/>
  <c r="AN231" i="53"/>
  <c r="AO231" i="53"/>
  <c r="AP231" i="53"/>
  <c r="AQ231" i="53"/>
  <c r="AR231" i="53"/>
  <c r="AT231" i="53"/>
  <c r="AU231" i="53"/>
  <c r="AV231" i="53"/>
  <c r="AW231" i="53"/>
  <c r="AX231" i="53"/>
  <c r="AY231" i="53"/>
  <c r="AZ231" i="53"/>
  <c r="AL232" i="53"/>
  <c r="BC232" i="53"/>
  <c r="AM232" i="53"/>
  <c r="AN232" i="53"/>
  <c r="AO232" i="53"/>
  <c r="AP232" i="53"/>
  <c r="AQ232" i="53"/>
  <c r="AR232" i="53"/>
  <c r="AT232" i="53"/>
  <c r="AU232" i="53"/>
  <c r="AV232" i="53"/>
  <c r="AW232" i="53"/>
  <c r="AX232" i="53"/>
  <c r="AY232" i="53"/>
  <c r="AZ232" i="53"/>
  <c r="AL233" i="53"/>
  <c r="AM233" i="53"/>
  <c r="AN233" i="53"/>
  <c r="AO233" i="53"/>
  <c r="AP233" i="53"/>
  <c r="AQ233" i="53"/>
  <c r="AR233" i="53"/>
  <c r="AT233" i="53"/>
  <c r="AU233" i="53"/>
  <c r="AV233" i="53"/>
  <c r="AW233" i="53"/>
  <c r="AX233" i="53"/>
  <c r="AY233" i="53"/>
  <c r="AZ233" i="53"/>
  <c r="AL234" i="53"/>
  <c r="BC234" i="53"/>
  <c r="AM234" i="53"/>
  <c r="AN234" i="53"/>
  <c r="AO234" i="53"/>
  <c r="AP234" i="53"/>
  <c r="AQ234" i="53"/>
  <c r="AR234" i="53"/>
  <c r="AT234" i="53"/>
  <c r="AU234" i="53"/>
  <c r="AV234" i="53"/>
  <c r="AW234" i="53"/>
  <c r="AX234" i="53"/>
  <c r="AY234" i="53"/>
  <c r="AZ234" i="53"/>
  <c r="AL235" i="53"/>
  <c r="BC235" i="53" s="1"/>
  <c r="AM235" i="53"/>
  <c r="AN235" i="53"/>
  <c r="AO235" i="53"/>
  <c r="AP235" i="53"/>
  <c r="AQ235" i="53"/>
  <c r="AR235" i="53"/>
  <c r="AT235" i="53"/>
  <c r="AU235" i="53"/>
  <c r="AV235" i="53"/>
  <c r="AW235" i="53"/>
  <c r="AX235" i="53"/>
  <c r="AY235" i="53"/>
  <c r="AZ235" i="53"/>
  <c r="AL236" i="53"/>
  <c r="BC236" i="53" s="1"/>
  <c r="AM236" i="53"/>
  <c r="AN236" i="53"/>
  <c r="AO236" i="53"/>
  <c r="AP236" i="53"/>
  <c r="AQ236" i="53"/>
  <c r="AR236" i="53"/>
  <c r="AT236" i="53"/>
  <c r="AU236" i="53"/>
  <c r="AV236" i="53"/>
  <c r="AW236" i="53"/>
  <c r="AX236" i="53"/>
  <c r="AY236" i="53"/>
  <c r="AZ236" i="53"/>
  <c r="AL237" i="53"/>
  <c r="BC237" i="53" s="1"/>
  <c r="AM237" i="53"/>
  <c r="AN237" i="53"/>
  <c r="AO237" i="53"/>
  <c r="AP237" i="53"/>
  <c r="AQ237" i="53"/>
  <c r="AR237" i="53"/>
  <c r="AT237" i="53"/>
  <c r="AU237" i="53"/>
  <c r="AV237" i="53"/>
  <c r="AW237" i="53"/>
  <c r="AX237" i="53"/>
  <c r="AY237" i="53"/>
  <c r="AZ237" i="53"/>
  <c r="AL238" i="53"/>
  <c r="BC238" i="53"/>
  <c r="AM238" i="53"/>
  <c r="AN238" i="53"/>
  <c r="AO238" i="53"/>
  <c r="AP238" i="53"/>
  <c r="AQ238" i="53"/>
  <c r="AR238" i="53"/>
  <c r="AT238" i="53"/>
  <c r="AU238" i="53"/>
  <c r="AV238" i="53"/>
  <c r="AW238" i="53"/>
  <c r="AX238" i="53"/>
  <c r="AY238" i="53"/>
  <c r="AZ238" i="53"/>
  <c r="AL239" i="53"/>
  <c r="AM239" i="53"/>
  <c r="AN239" i="53"/>
  <c r="AO239" i="53"/>
  <c r="AP239" i="53"/>
  <c r="AQ239" i="53"/>
  <c r="AR239" i="53"/>
  <c r="AT239" i="53"/>
  <c r="AU239" i="53"/>
  <c r="AV239" i="53"/>
  <c r="AW239" i="53"/>
  <c r="AX239" i="53"/>
  <c r="AY239" i="53"/>
  <c r="AZ239" i="53"/>
  <c r="AL240" i="53"/>
  <c r="BC240" i="53"/>
  <c r="AM240" i="53"/>
  <c r="AN240" i="53"/>
  <c r="AO240" i="53"/>
  <c r="AP240" i="53"/>
  <c r="AQ240" i="53"/>
  <c r="AR240" i="53"/>
  <c r="AT240" i="53"/>
  <c r="AU240" i="53"/>
  <c r="AV240" i="53"/>
  <c r="AW240" i="53"/>
  <c r="AX240" i="53"/>
  <c r="AY240" i="53"/>
  <c r="AZ240" i="53"/>
  <c r="AL241" i="53"/>
  <c r="AM241" i="53"/>
  <c r="AN241" i="53"/>
  <c r="AO241" i="53"/>
  <c r="AP241" i="53"/>
  <c r="AQ241" i="53"/>
  <c r="AR241" i="53"/>
  <c r="AT241" i="53"/>
  <c r="AU241" i="53"/>
  <c r="AV241" i="53"/>
  <c r="AW241" i="53"/>
  <c r="AX241" i="53"/>
  <c r="AY241" i="53"/>
  <c r="AZ241" i="53"/>
  <c r="BA241" i="53"/>
  <c r="AL242" i="53"/>
  <c r="AM242" i="53"/>
  <c r="AN242" i="53"/>
  <c r="AO242" i="53"/>
  <c r="AP242" i="53"/>
  <c r="AQ242" i="53"/>
  <c r="AR242" i="53"/>
  <c r="AT242" i="53"/>
  <c r="AU242" i="53"/>
  <c r="AV242" i="53"/>
  <c r="AW242" i="53"/>
  <c r="AX242" i="53"/>
  <c r="AY242" i="53"/>
  <c r="AZ242" i="53"/>
  <c r="BA242" i="53"/>
  <c r="AL243" i="53"/>
  <c r="AM243" i="53"/>
  <c r="AN243" i="53"/>
  <c r="AO243" i="53"/>
  <c r="AP243" i="53"/>
  <c r="AQ243" i="53"/>
  <c r="AR243" i="53"/>
  <c r="AT243" i="53"/>
  <c r="AU243" i="53"/>
  <c r="AV243" i="53"/>
  <c r="AW243" i="53"/>
  <c r="AX243" i="53"/>
  <c r="AY243" i="53"/>
  <c r="AZ243" i="53"/>
  <c r="BA243" i="53"/>
  <c r="AL244" i="53"/>
  <c r="AM244" i="53"/>
  <c r="AN244" i="53"/>
  <c r="AO244" i="53"/>
  <c r="AP244" i="53"/>
  <c r="AQ244" i="53"/>
  <c r="AR244" i="53"/>
  <c r="AT244" i="53"/>
  <c r="AU244" i="53"/>
  <c r="AV244" i="53"/>
  <c r="AW244" i="53"/>
  <c r="AX244" i="53"/>
  <c r="AY244" i="53"/>
  <c r="AZ244" i="53"/>
  <c r="BA244" i="53"/>
  <c r="AL245" i="53"/>
  <c r="AM245" i="53"/>
  <c r="AN245" i="53"/>
  <c r="AO245" i="53"/>
  <c r="AP245" i="53"/>
  <c r="AQ245" i="53"/>
  <c r="AR245" i="53"/>
  <c r="AT245" i="53"/>
  <c r="AU245" i="53"/>
  <c r="AV245" i="53"/>
  <c r="AW245" i="53"/>
  <c r="AX245" i="53"/>
  <c r="AY245" i="53"/>
  <c r="AZ245" i="53"/>
  <c r="BA245" i="53"/>
  <c r="AL246" i="53"/>
  <c r="BC246" i="53" s="1"/>
  <c r="AM246" i="53"/>
  <c r="AN246" i="53"/>
  <c r="AO246" i="53"/>
  <c r="AP246" i="53"/>
  <c r="AQ246" i="53"/>
  <c r="AR246" i="53"/>
  <c r="AT246" i="53"/>
  <c r="AU246" i="53"/>
  <c r="AV246" i="53"/>
  <c r="AW246" i="53"/>
  <c r="AX246" i="53"/>
  <c r="AY246" i="53"/>
  <c r="AZ246" i="53"/>
  <c r="AL247" i="53"/>
  <c r="BC247" i="53"/>
  <c r="AM247" i="53"/>
  <c r="AN247" i="53"/>
  <c r="AO247" i="53"/>
  <c r="AP247" i="53"/>
  <c r="AQ247" i="53"/>
  <c r="AR247" i="53"/>
  <c r="AT247" i="53"/>
  <c r="AU247" i="53"/>
  <c r="AV247" i="53"/>
  <c r="AW247" i="53"/>
  <c r="AX247" i="53"/>
  <c r="AY247" i="53"/>
  <c r="AZ247" i="53"/>
  <c r="AL248" i="53"/>
  <c r="BC248" i="53"/>
  <c r="AM248" i="53"/>
  <c r="AN248" i="53"/>
  <c r="AO248" i="53"/>
  <c r="AP248" i="53"/>
  <c r="AQ248" i="53"/>
  <c r="AR248" i="53"/>
  <c r="AT248" i="53"/>
  <c r="AU248" i="53"/>
  <c r="AV248" i="53"/>
  <c r="AW248" i="53"/>
  <c r="AX248" i="53"/>
  <c r="AY248" i="53"/>
  <c r="AZ248" i="53"/>
  <c r="AL249" i="53"/>
  <c r="BC249" i="53"/>
  <c r="AM249" i="53"/>
  <c r="AN249" i="53"/>
  <c r="AO249" i="53"/>
  <c r="AP249" i="53"/>
  <c r="AQ249" i="53"/>
  <c r="AR249" i="53"/>
  <c r="AT249" i="53"/>
  <c r="AU249" i="53"/>
  <c r="AV249" i="53"/>
  <c r="AW249" i="53"/>
  <c r="AX249" i="53"/>
  <c r="AY249" i="53"/>
  <c r="AZ249" i="53"/>
  <c r="AL250" i="53"/>
  <c r="BC250" i="53" s="1"/>
  <c r="AM250" i="53"/>
  <c r="AN250" i="53"/>
  <c r="AO250" i="53"/>
  <c r="AP250" i="53"/>
  <c r="AQ250" i="53"/>
  <c r="AR250" i="53"/>
  <c r="AT250" i="53"/>
  <c r="AU250" i="53"/>
  <c r="AV250" i="53"/>
  <c r="AW250" i="53"/>
  <c r="AX250" i="53"/>
  <c r="AY250" i="53"/>
  <c r="AZ250" i="53"/>
  <c r="BA250" i="53"/>
  <c r="AL251" i="53"/>
  <c r="AM251" i="53"/>
  <c r="AN251" i="53"/>
  <c r="AO251" i="53"/>
  <c r="AP251" i="53"/>
  <c r="AQ251" i="53"/>
  <c r="AR251" i="53"/>
  <c r="AT251" i="53"/>
  <c r="AU251" i="53"/>
  <c r="AV251" i="53"/>
  <c r="AW251" i="53"/>
  <c r="AX251" i="53"/>
  <c r="AY251" i="53"/>
  <c r="AZ251" i="53"/>
  <c r="BA251" i="53"/>
  <c r="AL252" i="53"/>
  <c r="AM252" i="53"/>
  <c r="AN252" i="53"/>
  <c r="AO252" i="53"/>
  <c r="AP252" i="53"/>
  <c r="AQ252" i="53"/>
  <c r="AR252" i="53"/>
  <c r="AT252" i="53"/>
  <c r="AU252" i="53"/>
  <c r="AV252" i="53"/>
  <c r="AW252" i="53"/>
  <c r="AX252" i="53"/>
  <c r="AY252" i="53"/>
  <c r="AZ252" i="53"/>
  <c r="BA252" i="53"/>
  <c r="AL253" i="53"/>
  <c r="BC253" i="53" s="1"/>
  <c r="AM253" i="53"/>
  <c r="AN253" i="53"/>
  <c r="AO253" i="53"/>
  <c r="AP253" i="53"/>
  <c r="AQ253" i="53"/>
  <c r="AR253" i="53"/>
  <c r="AT253" i="53"/>
  <c r="AU253" i="53"/>
  <c r="AV253" i="53"/>
  <c r="AW253" i="53"/>
  <c r="AX253" i="53"/>
  <c r="AY253" i="53"/>
  <c r="AZ253" i="53"/>
  <c r="BA253" i="53"/>
  <c r="AL254" i="53"/>
  <c r="AM254" i="53"/>
  <c r="AN254" i="53"/>
  <c r="AO254" i="53"/>
  <c r="AP254" i="53"/>
  <c r="AQ254" i="53"/>
  <c r="AR254" i="53"/>
  <c r="AT254" i="53"/>
  <c r="AU254" i="53"/>
  <c r="AV254" i="53"/>
  <c r="AW254" i="53"/>
  <c r="AX254" i="53"/>
  <c r="AY254" i="53"/>
  <c r="AZ254" i="53"/>
  <c r="BA254" i="53"/>
  <c r="AL255" i="53"/>
  <c r="AM255" i="53"/>
  <c r="AN255" i="53"/>
  <c r="AO255" i="53"/>
  <c r="AP255" i="53"/>
  <c r="AQ255" i="53"/>
  <c r="AR255" i="53"/>
  <c r="AT255" i="53"/>
  <c r="AU255" i="53"/>
  <c r="AV255" i="53"/>
  <c r="AW255" i="53"/>
  <c r="AX255" i="53"/>
  <c r="AY255" i="53"/>
  <c r="AZ255" i="53"/>
  <c r="BA255" i="53"/>
  <c r="AL256" i="53"/>
  <c r="BC256" i="53"/>
  <c r="AM256" i="53"/>
  <c r="AN256" i="53"/>
  <c r="AO256" i="53"/>
  <c r="AP256" i="53"/>
  <c r="AQ256" i="53"/>
  <c r="AR256" i="53"/>
  <c r="AT256" i="53"/>
  <c r="AU256" i="53"/>
  <c r="AV256" i="53"/>
  <c r="AW256" i="53"/>
  <c r="AX256" i="53"/>
  <c r="AY256" i="53"/>
  <c r="AZ256" i="53"/>
  <c r="AL257" i="53"/>
  <c r="BC257" i="53"/>
  <c r="AH257" i="53" s="1"/>
  <c r="AM257" i="53"/>
  <c r="AN257" i="53"/>
  <c r="AO257" i="53"/>
  <c r="AP257" i="53"/>
  <c r="AQ257" i="53"/>
  <c r="AR257" i="53"/>
  <c r="AT257" i="53"/>
  <c r="AU257" i="53"/>
  <c r="AV257" i="53"/>
  <c r="AW257" i="53"/>
  <c r="AX257" i="53"/>
  <c r="AY257" i="53"/>
  <c r="AZ257" i="53"/>
  <c r="AL258" i="53"/>
  <c r="BC258" i="53"/>
  <c r="AM258" i="53"/>
  <c r="AN258" i="53"/>
  <c r="AO258" i="53"/>
  <c r="AP258" i="53"/>
  <c r="AQ258" i="53"/>
  <c r="AR258" i="53"/>
  <c r="AT258" i="53"/>
  <c r="AU258" i="53"/>
  <c r="AV258" i="53"/>
  <c r="AW258" i="53"/>
  <c r="AX258" i="53"/>
  <c r="AY258" i="53"/>
  <c r="AZ258" i="53"/>
  <c r="AL259" i="53"/>
  <c r="BC259" i="53"/>
  <c r="AM259" i="53"/>
  <c r="AN259" i="53"/>
  <c r="AO259" i="53"/>
  <c r="AP259" i="53"/>
  <c r="AQ259" i="53"/>
  <c r="AR259" i="53"/>
  <c r="AT259" i="53"/>
  <c r="AU259" i="53"/>
  <c r="AV259" i="53"/>
  <c r="AW259" i="53"/>
  <c r="AX259" i="53"/>
  <c r="AY259" i="53"/>
  <c r="AZ259" i="53"/>
  <c r="AL260" i="53"/>
  <c r="BC260" i="53" s="1"/>
  <c r="AM260" i="53"/>
  <c r="AN260" i="53"/>
  <c r="AO260" i="53"/>
  <c r="AP260" i="53"/>
  <c r="AQ260" i="53"/>
  <c r="AR260" i="53"/>
  <c r="AT260" i="53"/>
  <c r="AU260" i="53"/>
  <c r="AV260" i="53"/>
  <c r="AW260" i="53"/>
  <c r="AX260" i="53"/>
  <c r="AY260" i="53"/>
  <c r="AZ260" i="53"/>
  <c r="AL261" i="53"/>
  <c r="BC261" i="53" s="1"/>
  <c r="AM261" i="53"/>
  <c r="AN261" i="53"/>
  <c r="AO261" i="53"/>
  <c r="AP261" i="53"/>
  <c r="AQ261" i="53"/>
  <c r="AR261" i="53"/>
  <c r="AT261" i="53"/>
  <c r="AU261" i="53"/>
  <c r="AV261" i="53"/>
  <c r="AW261" i="53"/>
  <c r="AX261" i="53"/>
  <c r="AY261" i="53"/>
  <c r="AZ261" i="53"/>
  <c r="AL262" i="53"/>
  <c r="BC262" i="53" s="1"/>
  <c r="AM262" i="53"/>
  <c r="AN262" i="53"/>
  <c r="AO262" i="53"/>
  <c r="AP262" i="53"/>
  <c r="AQ262" i="53"/>
  <c r="AR262" i="53"/>
  <c r="AT262" i="53"/>
  <c r="AU262" i="53"/>
  <c r="AV262" i="53"/>
  <c r="AW262" i="53"/>
  <c r="AX262" i="53"/>
  <c r="AY262" i="53"/>
  <c r="AZ262" i="53"/>
  <c r="AL263" i="53"/>
  <c r="AM263" i="53"/>
  <c r="AN263" i="53"/>
  <c r="AO263" i="53"/>
  <c r="AP263" i="53"/>
  <c r="AQ263" i="53"/>
  <c r="AR263" i="53"/>
  <c r="AT263" i="53"/>
  <c r="AU263" i="53"/>
  <c r="AV263" i="53"/>
  <c r="AW263" i="53"/>
  <c r="AX263" i="53"/>
  <c r="AY263" i="53"/>
  <c r="AZ263" i="53"/>
  <c r="BA263" i="53"/>
  <c r="AL264" i="53"/>
  <c r="BC264" i="53" s="1"/>
  <c r="AM264" i="53"/>
  <c r="AN264" i="53"/>
  <c r="AO264" i="53"/>
  <c r="AP264" i="53"/>
  <c r="AQ264" i="53"/>
  <c r="AR264" i="53"/>
  <c r="AT264" i="53"/>
  <c r="AU264" i="53"/>
  <c r="AV264" i="53"/>
  <c r="AW264" i="53"/>
  <c r="AX264" i="53"/>
  <c r="AY264" i="53"/>
  <c r="AZ264" i="53"/>
  <c r="AL265" i="53"/>
  <c r="AM265" i="53"/>
  <c r="AN265" i="53"/>
  <c r="AO265" i="53"/>
  <c r="AP265" i="53"/>
  <c r="AQ265" i="53"/>
  <c r="AR265" i="53"/>
  <c r="AT265" i="53"/>
  <c r="AU265" i="53"/>
  <c r="AV265" i="53"/>
  <c r="AW265" i="53"/>
  <c r="AX265" i="53"/>
  <c r="AY265" i="53"/>
  <c r="AZ265" i="53"/>
  <c r="BA265" i="53"/>
  <c r="AL266" i="53"/>
  <c r="AM266" i="53"/>
  <c r="AN266" i="53"/>
  <c r="AO266" i="53"/>
  <c r="AP266" i="53"/>
  <c r="AQ266" i="53"/>
  <c r="AR266" i="53"/>
  <c r="AT266" i="53"/>
  <c r="AU266" i="53"/>
  <c r="AV266" i="53"/>
  <c r="AW266" i="53"/>
  <c r="AX266" i="53"/>
  <c r="AY266" i="53"/>
  <c r="AZ266" i="53"/>
  <c r="BA266" i="53"/>
  <c r="AL273" i="53"/>
  <c r="BC273" i="53"/>
  <c r="AM273" i="53"/>
  <c r="AN273" i="53"/>
  <c r="AO273" i="53"/>
  <c r="AP273" i="53"/>
  <c r="AQ273" i="53"/>
  <c r="AR273" i="53"/>
  <c r="AT273" i="53"/>
  <c r="AU273" i="53"/>
  <c r="AV273" i="53"/>
  <c r="AW273" i="53"/>
  <c r="AX273" i="53"/>
  <c r="AY273" i="53"/>
  <c r="AZ273" i="53"/>
  <c r="AL274" i="53"/>
  <c r="BC274" i="53" s="1"/>
  <c r="AM274" i="53"/>
  <c r="AN274" i="53"/>
  <c r="AO274" i="53"/>
  <c r="AP274" i="53"/>
  <c r="AQ274" i="53"/>
  <c r="AR274" i="53"/>
  <c r="AT274" i="53"/>
  <c r="AU274" i="53"/>
  <c r="AV274" i="53"/>
  <c r="AW274" i="53"/>
  <c r="AX274" i="53"/>
  <c r="AY274" i="53"/>
  <c r="AZ274" i="53"/>
  <c r="AL275" i="53"/>
  <c r="BC275" i="53" s="1"/>
  <c r="AM275" i="53"/>
  <c r="AN275" i="53"/>
  <c r="AO275" i="53"/>
  <c r="AP275" i="53"/>
  <c r="AQ275" i="53"/>
  <c r="AR275" i="53"/>
  <c r="AT275" i="53"/>
  <c r="AU275" i="53"/>
  <c r="AV275" i="53"/>
  <c r="AW275" i="53"/>
  <c r="AX275" i="53"/>
  <c r="AY275" i="53"/>
  <c r="AZ275" i="53"/>
  <c r="AL276" i="53"/>
  <c r="AM276" i="53"/>
  <c r="AN276" i="53"/>
  <c r="AO276" i="53"/>
  <c r="AP276" i="53"/>
  <c r="AQ276" i="53"/>
  <c r="AR276" i="53"/>
  <c r="AT276" i="53"/>
  <c r="AU276" i="53"/>
  <c r="AV276" i="53"/>
  <c r="AW276" i="53"/>
  <c r="AX276" i="53"/>
  <c r="AY276" i="53"/>
  <c r="AZ276" i="53"/>
  <c r="BA276" i="53"/>
  <c r="AL277" i="53"/>
  <c r="BC277" i="53"/>
  <c r="AM277" i="53"/>
  <c r="AN277" i="53"/>
  <c r="AO277" i="53"/>
  <c r="AP277" i="53"/>
  <c r="AQ277" i="53"/>
  <c r="AR277" i="53"/>
  <c r="AT277" i="53"/>
  <c r="AU277" i="53"/>
  <c r="AV277" i="53"/>
  <c r="AW277" i="53"/>
  <c r="AX277" i="53"/>
  <c r="AY277" i="53"/>
  <c r="AZ277" i="53"/>
  <c r="BA277" i="53"/>
  <c r="AL278" i="53"/>
  <c r="AM278" i="53"/>
  <c r="AN278" i="53"/>
  <c r="AO278" i="53"/>
  <c r="AP278" i="53"/>
  <c r="AQ278" i="53"/>
  <c r="AR278" i="53"/>
  <c r="AT278" i="53"/>
  <c r="AU278" i="53"/>
  <c r="AV278" i="53"/>
  <c r="AW278" i="53"/>
  <c r="AX278" i="53"/>
  <c r="AY278" i="53"/>
  <c r="AZ278" i="53"/>
  <c r="AL279" i="53"/>
  <c r="AM279" i="53"/>
  <c r="AN279" i="53"/>
  <c r="AO279" i="53"/>
  <c r="AP279" i="53"/>
  <c r="AQ279" i="53"/>
  <c r="AR279" i="53"/>
  <c r="AT279" i="53"/>
  <c r="AU279" i="53"/>
  <c r="AV279" i="53"/>
  <c r="AW279" i="53"/>
  <c r="AX279" i="53"/>
  <c r="AY279" i="53"/>
  <c r="AZ279" i="53"/>
  <c r="BA279" i="53"/>
  <c r="AL280" i="53"/>
  <c r="BC280" i="53"/>
  <c r="AM280" i="53"/>
  <c r="AN280" i="53"/>
  <c r="AO280" i="53"/>
  <c r="AP280" i="53"/>
  <c r="AQ280" i="53"/>
  <c r="AR280" i="53"/>
  <c r="AT280" i="53"/>
  <c r="AU280" i="53"/>
  <c r="AV280" i="53"/>
  <c r="AW280" i="53"/>
  <c r="AX280" i="53"/>
  <c r="AY280" i="53"/>
  <c r="AZ280" i="53"/>
  <c r="AL281" i="53"/>
  <c r="BC281" i="53"/>
  <c r="AM281" i="53"/>
  <c r="AN281" i="53"/>
  <c r="AO281" i="53"/>
  <c r="AP281" i="53"/>
  <c r="AQ281" i="53"/>
  <c r="AR281" i="53"/>
  <c r="AT281" i="53"/>
  <c r="AU281" i="53"/>
  <c r="AV281" i="53"/>
  <c r="AW281" i="53"/>
  <c r="AX281" i="53"/>
  <c r="AY281" i="53"/>
  <c r="AZ281" i="53"/>
  <c r="AL282" i="53"/>
  <c r="BC282" i="53"/>
  <c r="AM282" i="53"/>
  <c r="AN282" i="53"/>
  <c r="AO282" i="53"/>
  <c r="AP282" i="53"/>
  <c r="AQ282" i="53"/>
  <c r="AR282" i="53"/>
  <c r="AT282" i="53"/>
  <c r="AU282" i="53"/>
  <c r="AV282" i="53"/>
  <c r="AW282" i="53"/>
  <c r="AX282" i="53"/>
  <c r="AY282" i="53"/>
  <c r="AZ282" i="53"/>
  <c r="AL283" i="53"/>
  <c r="BC283" i="53"/>
  <c r="AM283" i="53"/>
  <c r="AN283" i="53"/>
  <c r="AO283" i="53"/>
  <c r="AP283" i="53"/>
  <c r="AQ283" i="53"/>
  <c r="AR283" i="53"/>
  <c r="AT283" i="53"/>
  <c r="AU283" i="53"/>
  <c r="AV283" i="53"/>
  <c r="AW283" i="53"/>
  <c r="AX283" i="53"/>
  <c r="AY283" i="53"/>
  <c r="AZ283" i="53"/>
  <c r="AL284" i="53"/>
  <c r="BC284" i="53" s="1"/>
  <c r="AM284" i="53"/>
  <c r="AN284" i="53"/>
  <c r="AO284" i="53"/>
  <c r="AP284" i="53"/>
  <c r="AQ284" i="53"/>
  <c r="AR284" i="53"/>
  <c r="AT284" i="53"/>
  <c r="AU284" i="53"/>
  <c r="AV284" i="53"/>
  <c r="AW284" i="53"/>
  <c r="AX284" i="53"/>
  <c r="AY284" i="53"/>
  <c r="AZ284" i="53"/>
  <c r="BA284" i="53"/>
  <c r="AL285" i="53"/>
  <c r="AM285" i="53"/>
  <c r="AN285" i="53"/>
  <c r="AO285" i="53"/>
  <c r="AP285" i="53"/>
  <c r="AQ285" i="53"/>
  <c r="AR285" i="53"/>
  <c r="AT285" i="53"/>
  <c r="AU285" i="53"/>
  <c r="AV285" i="53"/>
  <c r="AW285" i="53"/>
  <c r="AX285" i="53"/>
  <c r="AY285" i="53"/>
  <c r="AZ285" i="53"/>
  <c r="BA285" i="53"/>
  <c r="AL286" i="53"/>
  <c r="BC286" i="53" s="1"/>
  <c r="AM286" i="53"/>
  <c r="AN286" i="53"/>
  <c r="AO286" i="53"/>
  <c r="AP286" i="53"/>
  <c r="AQ286" i="53"/>
  <c r="AR286" i="53"/>
  <c r="AT286" i="53"/>
  <c r="AU286" i="53"/>
  <c r="AV286" i="53"/>
  <c r="AW286" i="53"/>
  <c r="AX286" i="53"/>
  <c r="AY286" i="53"/>
  <c r="AZ286" i="53"/>
  <c r="AL287" i="53"/>
  <c r="BC287" i="53" s="1"/>
  <c r="AM287" i="53"/>
  <c r="AN287" i="53"/>
  <c r="AO287" i="53"/>
  <c r="AP287" i="53"/>
  <c r="AQ287" i="53"/>
  <c r="AR287" i="53"/>
  <c r="AT287" i="53"/>
  <c r="AU287" i="53"/>
  <c r="AV287" i="53"/>
  <c r="AW287" i="53"/>
  <c r="AX287" i="53"/>
  <c r="AY287" i="53"/>
  <c r="AZ287" i="53"/>
  <c r="AL288" i="53"/>
  <c r="BC288" i="53"/>
  <c r="AM288" i="53"/>
  <c r="AN288" i="53"/>
  <c r="AO288" i="53"/>
  <c r="AP288" i="53"/>
  <c r="AQ288" i="53"/>
  <c r="AR288" i="53"/>
  <c r="AT288" i="53"/>
  <c r="AU288" i="53"/>
  <c r="AV288" i="53"/>
  <c r="AW288" i="53"/>
  <c r="AX288" i="53"/>
  <c r="AY288" i="53"/>
  <c r="AZ288" i="53"/>
  <c r="AL289" i="53"/>
  <c r="BC289" i="53" s="1"/>
  <c r="AM289" i="53"/>
  <c r="AN289" i="53"/>
  <c r="AO289" i="53"/>
  <c r="AP289" i="53"/>
  <c r="AQ289" i="53"/>
  <c r="AR289" i="53"/>
  <c r="AT289" i="53"/>
  <c r="AU289" i="53"/>
  <c r="AV289" i="53"/>
  <c r="AW289" i="53"/>
  <c r="AX289" i="53"/>
  <c r="AY289" i="53"/>
  <c r="AZ289" i="53"/>
  <c r="AL290" i="53"/>
  <c r="BC290" i="53" s="1"/>
  <c r="AM290" i="53"/>
  <c r="AN290" i="53"/>
  <c r="AO290" i="53"/>
  <c r="AP290" i="53"/>
  <c r="AQ290" i="53"/>
  <c r="AR290" i="53"/>
  <c r="AT290" i="53"/>
  <c r="AU290" i="53"/>
  <c r="AV290" i="53"/>
  <c r="AW290" i="53"/>
  <c r="AX290" i="53"/>
  <c r="AY290" i="53"/>
  <c r="AZ290" i="53"/>
  <c r="AL291" i="53"/>
  <c r="AM291" i="53"/>
  <c r="AN291" i="53"/>
  <c r="AO291" i="53"/>
  <c r="AP291" i="53"/>
  <c r="AQ291" i="53"/>
  <c r="AR291" i="53"/>
  <c r="AT291" i="53"/>
  <c r="AU291" i="53"/>
  <c r="AV291" i="53"/>
  <c r="AW291" i="53"/>
  <c r="AX291" i="53"/>
  <c r="AY291" i="53"/>
  <c r="AZ291" i="53"/>
  <c r="AL292" i="53"/>
  <c r="AM292" i="53"/>
  <c r="AN292" i="53"/>
  <c r="AO292" i="53"/>
  <c r="AP292" i="53"/>
  <c r="AQ292" i="53"/>
  <c r="AR292" i="53"/>
  <c r="AT292" i="53"/>
  <c r="AU292" i="53"/>
  <c r="AV292" i="53"/>
  <c r="AW292" i="53"/>
  <c r="AX292" i="53"/>
  <c r="AY292" i="53"/>
  <c r="AZ292" i="53"/>
  <c r="AL293" i="53"/>
  <c r="AM293" i="53"/>
  <c r="AN293" i="53"/>
  <c r="AO293" i="53"/>
  <c r="AP293" i="53"/>
  <c r="AQ293" i="53"/>
  <c r="AR293" i="53"/>
  <c r="AT293" i="53"/>
  <c r="AU293" i="53"/>
  <c r="AV293" i="53"/>
  <c r="AW293" i="53"/>
  <c r="AX293" i="53"/>
  <c r="AY293" i="53"/>
  <c r="AZ293" i="53"/>
  <c r="BA293" i="53"/>
  <c r="AL294" i="53"/>
  <c r="BC294" i="53"/>
  <c r="AM294" i="53"/>
  <c r="AN294" i="53"/>
  <c r="AO294" i="53"/>
  <c r="AP294" i="53"/>
  <c r="AQ294" i="53"/>
  <c r="AR294" i="53"/>
  <c r="AT294" i="53"/>
  <c r="AU294" i="53"/>
  <c r="AV294" i="53"/>
  <c r="AW294" i="53"/>
  <c r="AX294" i="53"/>
  <c r="AY294" i="53"/>
  <c r="AZ294" i="53"/>
  <c r="BA294" i="53"/>
  <c r="AL295" i="53"/>
  <c r="AM295" i="53"/>
  <c r="AN295" i="53"/>
  <c r="AO295" i="53"/>
  <c r="AP295" i="53"/>
  <c r="AQ295" i="53"/>
  <c r="AR295" i="53"/>
  <c r="AT295" i="53"/>
  <c r="AU295" i="53"/>
  <c r="AV295" i="53"/>
  <c r="AW295" i="53"/>
  <c r="AX295" i="53"/>
  <c r="AY295" i="53"/>
  <c r="AZ295" i="53"/>
  <c r="BA295" i="53"/>
  <c r="AL296" i="53"/>
  <c r="BC296" i="53" s="1"/>
  <c r="AM296" i="53"/>
  <c r="AN296" i="53"/>
  <c r="AO296" i="53"/>
  <c r="AP296" i="53"/>
  <c r="AQ296" i="53"/>
  <c r="AR296" i="53"/>
  <c r="AT296" i="53"/>
  <c r="AU296" i="53"/>
  <c r="AV296" i="53"/>
  <c r="AW296" i="53"/>
  <c r="AX296" i="53"/>
  <c r="AY296" i="53"/>
  <c r="AZ296" i="53"/>
  <c r="BA296" i="53"/>
  <c r="AL297" i="53"/>
  <c r="AM297" i="53"/>
  <c r="AN297" i="53"/>
  <c r="AO297" i="53"/>
  <c r="AP297" i="53"/>
  <c r="AQ297" i="53"/>
  <c r="AR297" i="53"/>
  <c r="AT297" i="53"/>
  <c r="AU297" i="53"/>
  <c r="AV297" i="53"/>
  <c r="AW297" i="53"/>
  <c r="AX297" i="53"/>
  <c r="AY297" i="53"/>
  <c r="AZ297" i="53"/>
  <c r="BA297" i="53"/>
  <c r="AL298" i="53"/>
  <c r="AM298" i="53"/>
  <c r="AN298" i="53"/>
  <c r="AO298" i="53"/>
  <c r="AP298" i="53"/>
  <c r="AQ298" i="53"/>
  <c r="AR298" i="53"/>
  <c r="AT298" i="53"/>
  <c r="AU298" i="53"/>
  <c r="AV298" i="53"/>
  <c r="AW298" i="53"/>
  <c r="AX298" i="53"/>
  <c r="AY298" i="53"/>
  <c r="AZ298" i="53"/>
  <c r="BA298" i="53"/>
  <c r="AL299" i="53"/>
  <c r="AM299" i="53"/>
  <c r="AN299" i="53"/>
  <c r="AO299" i="53"/>
  <c r="AP299" i="53"/>
  <c r="AQ299" i="53"/>
  <c r="AR299" i="53"/>
  <c r="AT299" i="53"/>
  <c r="AU299" i="53"/>
  <c r="AV299" i="53"/>
  <c r="AW299" i="53"/>
  <c r="AX299" i="53"/>
  <c r="AY299" i="53"/>
  <c r="AZ299" i="53"/>
  <c r="BA299" i="53"/>
  <c r="AL300" i="53"/>
  <c r="AM300" i="53"/>
  <c r="AN300" i="53"/>
  <c r="AO300" i="53"/>
  <c r="AP300" i="53"/>
  <c r="AQ300" i="53"/>
  <c r="AR300" i="53"/>
  <c r="AT300" i="53"/>
  <c r="AU300" i="53"/>
  <c r="AV300" i="53"/>
  <c r="AW300" i="53"/>
  <c r="AX300" i="53"/>
  <c r="AY300" i="53"/>
  <c r="AZ300" i="53"/>
  <c r="BA300" i="53"/>
  <c r="AL301" i="53"/>
  <c r="AM301" i="53"/>
  <c r="AN301" i="53"/>
  <c r="AO301" i="53"/>
  <c r="AP301" i="53"/>
  <c r="AQ301" i="53"/>
  <c r="AR301" i="53"/>
  <c r="AT301" i="53"/>
  <c r="AU301" i="53"/>
  <c r="AV301" i="53"/>
  <c r="AW301" i="53"/>
  <c r="AX301" i="53"/>
  <c r="AY301" i="53"/>
  <c r="AZ301" i="53"/>
  <c r="BA301" i="53"/>
  <c r="AL302" i="53"/>
  <c r="AM302" i="53"/>
  <c r="AN302" i="53"/>
  <c r="AO302" i="53"/>
  <c r="AP302" i="53"/>
  <c r="AQ302" i="53"/>
  <c r="AR302" i="53"/>
  <c r="AT302" i="53"/>
  <c r="AU302" i="53"/>
  <c r="AV302" i="53"/>
  <c r="AW302" i="53"/>
  <c r="AX302" i="53"/>
  <c r="AY302" i="53"/>
  <c r="AZ302" i="53"/>
  <c r="BA302" i="53"/>
  <c r="AL303" i="53"/>
  <c r="AM303" i="53"/>
  <c r="AN303" i="53"/>
  <c r="AO303" i="53"/>
  <c r="AP303" i="53"/>
  <c r="AQ303" i="53"/>
  <c r="AR303" i="53"/>
  <c r="AT303" i="53"/>
  <c r="AU303" i="53"/>
  <c r="AV303" i="53"/>
  <c r="AW303" i="53"/>
  <c r="AX303" i="53"/>
  <c r="AY303" i="53"/>
  <c r="AZ303" i="53"/>
  <c r="BA303" i="53"/>
  <c r="AL304" i="53"/>
  <c r="BC304" i="53"/>
  <c r="AM304" i="53"/>
  <c r="AN304" i="53"/>
  <c r="AO304" i="53"/>
  <c r="AP304" i="53"/>
  <c r="AQ304" i="53"/>
  <c r="AR304" i="53"/>
  <c r="AT304" i="53"/>
  <c r="AU304" i="53"/>
  <c r="AV304" i="53"/>
  <c r="AW304" i="53"/>
  <c r="AX304" i="53"/>
  <c r="AY304" i="53"/>
  <c r="AZ304" i="53"/>
  <c r="AL305" i="53"/>
  <c r="BC305" i="53" s="1"/>
  <c r="AM305" i="53"/>
  <c r="AN305" i="53"/>
  <c r="AO305" i="53"/>
  <c r="AP305" i="53"/>
  <c r="AQ305" i="53"/>
  <c r="AR305" i="53"/>
  <c r="AT305" i="53"/>
  <c r="AU305" i="53"/>
  <c r="AV305" i="53"/>
  <c r="AW305" i="53"/>
  <c r="AX305" i="53"/>
  <c r="AY305" i="53"/>
  <c r="AZ305" i="53"/>
  <c r="AL306" i="53"/>
  <c r="BC306" i="53"/>
  <c r="AM306" i="53"/>
  <c r="AN306" i="53"/>
  <c r="AO306" i="53"/>
  <c r="AP306" i="53"/>
  <c r="AQ306" i="53"/>
  <c r="AR306" i="53"/>
  <c r="AT306" i="53"/>
  <c r="AU306" i="53"/>
  <c r="AV306" i="53"/>
  <c r="AW306" i="53"/>
  <c r="AX306" i="53"/>
  <c r="AY306" i="53"/>
  <c r="AZ306" i="53"/>
  <c r="AL307" i="53"/>
  <c r="BC307" i="53"/>
  <c r="AM307" i="53"/>
  <c r="AN307" i="53"/>
  <c r="AO307" i="53"/>
  <c r="AP307" i="53"/>
  <c r="AQ307" i="53"/>
  <c r="AR307" i="53"/>
  <c r="AT307" i="53"/>
  <c r="AU307" i="53"/>
  <c r="AV307" i="53"/>
  <c r="AW307" i="53"/>
  <c r="AX307" i="53"/>
  <c r="AY307" i="53"/>
  <c r="AZ307" i="53"/>
  <c r="AL308" i="53"/>
  <c r="BC308" i="53"/>
  <c r="AM308" i="53"/>
  <c r="AN308" i="53"/>
  <c r="AO308" i="53"/>
  <c r="AP308" i="53"/>
  <c r="AQ308" i="53"/>
  <c r="AR308" i="53"/>
  <c r="AT308" i="53"/>
  <c r="AU308" i="53"/>
  <c r="AV308" i="53"/>
  <c r="AW308" i="53"/>
  <c r="AX308" i="53"/>
  <c r="AY308" i="53"/>
  <c r="AZ308" i="53"/>
  <c r="AL309" i="53"/>
  <c r="BC309" i="53" s="1"/>
  <c r="AM309" i="53"/>
  <c r="AN309" i="53"/>
  <c r="AO309" i="53"/>
  <c r="AP309" i="53"/>
  <c r="AQ309" i="53"/>
  <c r="AR309" i="53"/>
  <c r="AT309" i="53"/>
  <c r="AU309" i="53"/>
  <c r="AV309" i="53"/>
  <c r="AW309" i="53"/>
  <c r="AX309" i="53"/>
  <c r="AY309" i="53"/>
  <c r="AZ309" i="53"/>
  <c r="AL310" i="53"/>
  <c r="BC310" i="53" s="1"/>
  <c r="AM310" i="53"/>
  <c r="AN310" i="53"/>
  <c r="AO310" i="53"/>
  <c r="AP310" i="53"/>
  <c r="AQ310" i="53"/>
  <c r="AR310" i="53"/>
  <c r="AT310" i="53"/>
  <c r="AU310" i="53"/>
  <c r="AV310" i="53"/>
  <c r="AW310" i="53"/>
  <c r="AX310" i="53"/>
  <c r="AY310" i="53"/>
  <c r="AZ310" i="53"/>
  <c r="AL311" i="53"/>
  <c r="AM311" i="53"/>
  <c r="AN311" i="53"/>
  <c r="AO311" i="53"/>
  <c r="AP311" i="53"/>
  <c r="AQ311" i="53"/>
  <c r="AR311" i="53"/>
  <c r="AT311" i="53"/>
  <c r="AU311" i="53"/>
  <c r="AV311" i="53"/>
  <c r="AW311" i="53"/>
  <c r="AX311" i="53"/>
  <c r="AY311" i="53"/>
  <c r="AZ311" i="53"/>
  <c r="BA311" i="53"/>
  <c r="AL312" i="53"/>
  <c r="AM312" i="53"/>
  <c r="AN312" i="53"/>
  <c r="AO312" i="53"/>
  <c r="AP312" i="53"/>
  <c r="AQ312" i="53"/>
  <c r="AR312" i="53"/>
  <c r="AT312" i="53"/>
  <c r="AU312" i="53"/>
  <c r="AV312" i="53"/>
  <c r="AW312" i="53"/>
  <c r="AX312" i="53"/>
  <c r="AY312" i="53"/>
  <c r="AZ312" i="53"/>
  <c r="AL313" i="53"/>
  <c r="AM313" i="53"/>
  <c r="AN313" i="53"/>
  <c r="AO313" i="53"/>
  <c r="AP313" i="53"/>
  <c r="AQ313" i="53"/>
  <c r="AR313" i="53"/>
  <c r="AT313" i="53"/>
  <c r="AU313" i="53"/>
  <c r="AV313" i="53"/>
  <c r="AW313" i="53"/>
  <c r="AX313" i="53"/>
  <c r="AY313" i="53"/>
  <c r="AZ313" i="53"/>
  <c r="BA313" i="53"/>
  <c r="AL314" i="53"/>
  <c r="AM314" i="53"/>
  <c r="AN314" i="53"/>
  <c r="AO314" i="53"/>
  <c r="AP314" i="53"/>
  <c r="AQ314" i="53"/>
  <c r="AR314" i="53"/>
  <c r="AT314" i="53"/>
  <c r="AU314" i="53"/>
  <c r="AV314" i="53"/>
  <c r="AW314" i="53"/>
  <c r="AX314" i="53"/>
  <c r="AY314" i="53"/>
  <c r="AZ314" i="53"/>
  <c r="BA314" i="53"/>
  <c r="AL315" i="53"/>
  <c r="AM315" i="53"/>
  <c r="AN315" i="53"/>
  <c r="AO315" i="53"/>
  <c r="AP315" i="53"/>
  <c r="AQ315" i="53"/>
  <c r="AR315" i="53"/>
  <c r="AT315" i="53"/>
  <c r="AU315" i="53"/>
  <c r="AV315" i="53"/>
  <c r="AW315" i="53"/>
  <c r="AX315" i="53"/>
  <c r="AY315" i="53"/>
  <c r="AZ315" i="53"/>
  <c r="BA315" i="53"/>
  <c r="AL316" i="53"/>
  <c r="BC316" i="53" s="1"/>
  <c r="AM316" i="53"/>
  <c r="AN316" i="53"/>
  <c r="AO316" i="53"/>
  <c r="AP316" i="53"/>
  <c r="AQ316" i="53"/>
  <c r="AR316" i="53"/>
  <c r="AT316" i="53"/>
  <c r="AU316" i="53"/>
  <c r="AV316" i="53"/>
  <c r="AW316" i="53"/>
  <c r="AX316" i="53"/>
  <c r="AY316" i="53"/>
  <c r="AZ316" i="53"/>
  <c r="BA316" i="53"/>
  <c r="AL317" i="53"/>
  <c r="AM317" i="53"/>
  <c r="AN317" i="53"/>
  <c r="AO317" i="53"/>
  <c r="AP317" i="53"/>
  <c r="AQ317" i="53"/>
  <c r="AR317" i="53"/>
  <c r="AT317" i="53"/>
  <c r="AU317" i="53"/>
  <c r="AV317" i="53"/>
  <c r="AW317" i="53"/>
  <c r="AX317" i="53"/>
  <c r="AY317" i="53"/>
  <c r="AZ317" i="53"/>
  <c r="BA317" i="53"/>
  <c r="AL318" i="53"/>
  <c r="AM318" i="53"/>
  <c r="AN318" i="53"/>
  <c r="AO318" i="53"/>
  <c r="AP318" i="53"/>
  <c r="AQ318" i="53"/>
  <c r="AR318" i="53"/>
  <c r="AT318" i="53"/>
  <c r="AU318" i="53"/>
  <c r="AV318" i="53"/>
  <c r="AW318" i="53"/>
  <c r="AX318" i="53"/>
  <c r="AY318" i="53"/>
  <c r="AZ318" i="53"/>
  <c r="BA318" i="53"/>
  <c r="AL319" i="53"/>
  <c r="AM319" i="53"/>
  <c r="AN319" i="53"/>
  <c r="AO319" i="53"/>
  <c r="AP319" i="53"/>
  <c r="AQ319" i="53"/>
  <c r="AR319" i="53"/>
  <c r="AT319" i="53"/>
  <c r="AU319" i="53"/>
  <c r="AV319" i="53"/>
  <c r="AW319" i="53"/>
  <c r="AX319" i="53"/>
  <c r="AY319" i="53"/>
  <c r="AZ319" i="53"/>
  <c r="BA319" i="53"/>
  <c r="AL320" i="53"/>
  <c r="AM320" i="53"/>
  <c r="AN320" i="53"/>
  <c r="AO320" i="53"/>
  <c r="AP320" i="53"/>
  <c r="AQ320" i="53"/>
  <c r="AR320" i="53"/>
  <c r="AT320" i="53"/>
  <c r="AU320" i="53"/>
  <c r="AV320" i="53"/>
  <c r="AW320" i="53"/>
  <c r="AX320" i="53"/>
  <c r="AY320" i="53"/>
  <c r="AZ320" i="53"/>
  <c r="BA320" i="53"/>
  <c r="AL321" i="53"/>
  <c r="AM321" i="53"/>
  <c r="AN321" i="53"/>
  <c r="AO321" i="53"/>
  <c r="AP321" i="53"/>
  <c r="AQ321" i="53"/>
  <c r="AR321" i="53"/>
  <c r="AT321" i="53"/>
  <c r="AU321" i="53"/>
  <c r="AV321" i="53"/>
  <c r="AW321" i="53"/>
  <c r="AX321" i="53"/>
  <c r="AY321" i="53"/>
  <c r="AZ321" i="53"/>
  <c r="BA321" i="53"/>
  <c r="AL322" i="53"/>
  <c r="BC322" i="53" s="1"/>
  <c r="AM322" i="53"/>
  <c r="AN322" i="53"/>
  <c r="AO322" i="53"/>
  <c r="AP322" i="53"/>
  <c r="AQ322" i="53"/>
  <c r="AR322" i="53"/>
  <c r="AT322" i="53"/>
  <c r="AU322" i="53"/>
  <c r="AV322" i="53"/>
  <c r="AW322" i="53"/>
  <c r="AX322" i="53"/>
  <c r="AY322" i="53"/>
  <c r="AZ322" i="53"/>
  <c r="BA322" i="53"/>
  <c r="AL323" i="53"/>
  <c r="AM323" i="53"/>
  <c r="AN323" i="53"/>
  <c r="AO323" i="53"/>
  <c r="AP323" i="53"/>
  <c r="AQ323" i="53"/>
  <c r="AR323" i="53"/>
  <c r="AT323" i="53"/>
  <c r="AU323" i="53"/>
  <c r="AV323" i="53"/>
  <c r="AW323" i="53"/>
  <c r="AX323" i="53"/>
  <c r="AY323" i="53"/>
  <c r="AZ323" i="53"/>
  <c r="BA323" i="53"/>
  <c r="AL324" i="53"/>
  <c r="BC324" i="53"/>
  <c r="AM324" i="53"/>
  <c r="AN324" i="53"/>
  <c r="AO324" i="53"/>
  <c r="AP324" i="53"/>
  <c r="AQ324" i="53"/>
  <c r="AR324" i="53"/>
  <c r="AT324" i="53"/>
  <c r="AU324" i="53"/>
  <c r="AV324" i="53"/>
  <c r="AW324" i="53"/>
  <c r="AX324" i="53"/>
  <c r="AY324" i="53"/>
  <c r="AZ324" i="53"/>
  <c r="BA324" i="53"/>
  <c r="AL325" i="53"/>
  <c r="AM325" i="53"/>
  <c r="AN325" i="53"/>
  <c r="AO325" i="53"/>
  <c r="AP325" i="53"/>
  <c r="AQ325" i="53"/>
  <c r="AR325" i="53"/>
  <c r="AT325" i="53"/>
  <c r="AU325" i="53"/>
  <c r="AV325" i="53"/>
  <c r="AW325" i="53"/>
  <c r="AX325" i="53"/>
  <c r="AY325" i="53"/>
  <c r="AZ325" i="53"/>
  <c r="BA325" i="53"/>
  <c r="AL326" i="53"/>
  <c r="BC326" i="53" s="1"/>
  <c r="AM326" i="53"/>
  <c r="AN326" i="53"/>
  <c r="AO326" i="53"/>
  <c r="AP326" i="53"/>
  <c r="AQ326" i="53"/>
  <c r="AR326" i="53"/>
  <c r="AT326" i="53"/>
  <c r="AU326" i="53"/>
  <c r="AV326" i="53"/>
  <c r="AW326" i="53"/>
  <c r="AX326" i="53"/>
  <c r="AY326" i="53"/>
  <c r="AZ326" i="53"/>
  <c r="BA326" i="53"/>
  <c r="AL333" i="53"/>
  <c r="BC333" i="53" s="1"/>
  <c r="AM333" i="53"/>
  <c r="AN333" i="53"/>
  <c r="AO333" i="53"/>
  <c r="AP333" i="53"/>
  <c r="AQ333" i="53"/>
  <c r="AR333" i="53"/>
  <c r="AT333" i="53"/>
  <c r="AU333" i="53"/>
  <c r="AV333" i="53"/>
  <c r="AW333" i="53"/>
  <c r="AX333" i="53"/>
  <c r="AY333" i="53"/>
  <c r="AZ333" i="53"/>
  <c r="AL334" i="53"/>
  <c r="BC334" i="53"/>
  <c r="AM334" i="53"/>
  <c r="AN334" i="53"/>
  <c r="AO334" i="53"/>
  <c r="AP334" i="53"/>
  <c r="AQ334" i="53"/>
  <c r="AR334" i="53"/>
  <c r="AT334" i="53"/>
  <c r="AU334" i="53"/>
  <c r="AV334" i="53"/>
  <c r="AW334" i="53"/>
  <c r="AX334" i="53"/>
  <c r="AY334" i="53"/>
  <c r="AZ334" i="53"/>
  <c r="AL335" i="53"/>
  <c r="AM335" i="53"/>
  <c r="AN335" i="53"/>
  <c r="AO335" i="53"/>
  <c r="AP335" i="53"/>
  <c r="AQ335" i="53"/>
  <c r="AR335" i="53"/>
  <c r="AT335" i="53"/>
  <c r="AU335" i="53"/>
  <c r="AV335" i="53"/>
  <c r="AW335" i="53"/>
  <c r="AX335" i="53"/>
  <c r="AY335" i="53"/>
  <c r="AZ335" i="53"/>
  <c r="BA335" i="53"/>
  <c r="AL336" i="53"/>
  <c r="AM336" i="53"/>
  <c r="AN336" i="53"/>
  <c r="AO336" i="53"/>
  <c r="AP336" i="53"/>
  <c r="AQ336" i="53"/>
  <c r="AR336" i="53"/>
  <c r="AT336" i="53"/>
  <c r="AU336" i="53"/>
  <c r="AV336" i="53"/>
  <c r="AW336" i="53"/>
  <c r="AX336" i="53"/>
  <c r="AY336" i="53"/>
  <c r="AZ336" i="53"/>
  <c r="BA336" i="53"/>
  <c r="AL337" i="53"/>
  <c r="AM337" i="53"/>
  <c r="AN337" i="53"/>
  <c r="AO337" i="53"/>
  <c r="AP337" i="53"/>
  <c r="AQ337" i="53"/>
  <c r="AR337" i="53"/>
  <c r="AT337" i="53"/>
  <c r="AU337" i="53"/>
  <c r="AV337" i="53"/>
  <c r="AW337" i="53"/>
  <c r="AX337" i="53"/>
  <c r="AY337" i="53"/>
  <c r="AZ337" i="53"/>
  <c r="BA337" i="53"/>
  <c r="AL338" i="53"/>
  <c r="BC338" i="53" s="1"/>
  <c r="AM338" i="53"/>
  <c r="AN338" i="53"/>
  <c r="AO338" i="53"/>
  <c r="AP338" i="53"/>
  <c r="AQ338" i="53"/>
  <c r="AR338" i="53"/>
  <c r="AT338" i="53"/>
  <c r="AU338" i="53"/>
  <c r="AV338" i="53"/>
  <c r="AW338" i="53"/>
  <c r="AX338" i="53"/>
  <c r="AY338" i="53"/>
  <c r="AZ338" i="53"/>
  <c r="BA338" i="53"/>
  <c r="AL339" i="53"/>
  <c r="BC339" i="53" s="1"/>
  <c r="AM339" i="53"/>
  <c r="AN339" i="53"/>
  <c r="AO339" i="53"/>
  <c r="AP339" i="53"/>
  <c r="AQ339" i="53"/>
  <c r="AR339" i="53"/>
  <c r="AT339" i="53"/>
  <c r="AU339" i="53"/>
  <c r="AV339" i="53"/>
  <c r="AW339" i="53"/>
  <c r="AX339" i="53"/>
  <c r="AY339" i="53"/>
  <c r="AZ339" i="53"/>
  <c r="AL340" i="53"/>
  <c r="AM340" i="53"/>
  <c r="AN340" i="53"/>
  <c r="AO340" i="53"/>
  <c r="AP340" i="53"/>
  <c r="AQ340" i="53"/>
  <c r="AR340" i="53"/>
  <c r="AT340" i="53"/>
  <c r="AU340" i="53"/>
  <c r="AV340" i="53"/>
  <c r="AW340" i="53"/>
  <c r="AX340" i="53"/>
  <c r="AY340" i="53"/>
  <c r="AZ340" i="53"/>
  <c r="AL341" i="53"/>
  <c r="BC341" i="53" s="1"/>
  <c r="AM341" i="53"/>
  <c r="AN341" i="53"/>
  <c r="AO341" i="53"/>
  <c r="AP341" i="53"/>
  <c r="AQ341" i="53"/>
  <c r="AR341" i="53"/>
  <c r="AT341" i="53"/>
  <c r="AU341" i="53"/>
  <c r="AV341" i="53"/>
  <c r="AW341" i="53"/>
  <c r="AX341" i="53"/>
  <c r="AY341" i="53"/>
  <c r="AZ341" i="53"/>
  <c r="AL342" i="53"/>
  <c r="BC342" i="53"/>
  <c r="AM342" i="53"/>
  <c r="AN342" i="53"/>
  <c r="AO342" i="53"/>
  <c r="AP342" i="53"/>
  <c r="AQ342" i="53"/>
  <c r="AR342" i="53"/>
  <c r="AT342" i="53"/>
  <c r="AU342" i="53"/>
  <c r="AV342" i="53"/>
  <c r="AW342" i="53"/>
  <c r="AX342" i="53"/>
  <c r="AY342" i="53"/>
  <c r="AZ342" i="53"/>
  <c r="BA342" i="53"/>
  <c r="AL343" i="53"/>
  <c r="AM343" i="53"/>
  <c r="AN343" i="53"/>
  <c r="AO343" i="53"/>
  <c r="AP343" i="53"/>
  <c r="AQ343" i="53"/>
  <c r="AR343" i="53"/>
  <c r="AT343" i="53"/>
  <c r="AU343" i="53"/>
  <c r="AV343" i="53"/>
  <c r="AW343" i="53"/>
  <c r="AX343" i="53"/>
  <c r="AY343" i="53"/>
  <c r="AZ343" i="53"/>
  <c r="BA343" i="53"/>
  <c r="AL344" i="53"/>
  <c r="BC344" i="53" s="1"/>
  <c r="AM344" i="53"/>
  <c r="AN344" i="53"/>
  <c r="AO344" i="53"/>
  <c r="AP344" i="53"/>
  <c r="AQ344" i="53"/>
  <c r="AR344" i="53"/>
  <c r="AT344" i="53"/>
  <c r="AU344" i="53"/>
  <c r="AV344" i="53"/>
  <c r="AW344" i="53"/>
  <c r="AX344" i="53"/>
  <c r="AY344" i="53"/>
  <c r="AZ344" i="53"/>
  <c r="BA344" i="53"/>
  <c r="AL345" i="53"/>
  <c r="BC345" i="53" s="1"/>
  <c r="AM345" i="53"/>
  <c r="AN345" i="53"/>
  <c r="AO345" i="53"/>
  <c r="AP345" i="53"/>
  <c r="AQ345" i="53"/>
  <c r="AR345" i="53"/>
  <c r="AT345" i="53"/>
  <c r="AU345" i="53"/>
  <c r="AV345" i="53"/>
  <c r="AW345" i="53"/>
  <c r="AX345" i="53"/>
  <c r="AY345" i="53"/>
  <c r="AZ345" i="53"/>
  <c r="AL346" i="53"/>
  <c r="BC346" i="53"/>
  <c r="AM346" i="53"/>
  <c r="AN346" i="53"/>
  <c r="AO346" i="53"/>
  <c r="AP346" i="53"/>
  <c r="AQ346" i="53"/>
  <c r="AR346" i="53"/>
  <c r="AT346" i="53"/>
  <c r="AU346" i="53"/>
  <c r="AV346" i="53"/>
  <c r="AW346" i="53"/>
  <c r="AX346" i="53"/>
  <c r="AY346" i="53"/>
  <c r="AZ346" i="53"/>
  <c r="BA346" i="53"/>
  <c r="AL347" i="53"/>
  <c r="BC347" i="53"/>
  <c r="AM347" i="53"/>
  <c r="AN347" i="53"/>
  <c r="AO347" i="53"/>
  <c r="AP347" i="53"/>
  <c r="AQ347" i="53"/>
  <c r="AR347" i="53"/>
  <c r="AT347" i="53"/>
  <c r="AU347" i="53"/>
  <c r="AV347" i="53"/>
  <c r="AW347" i="53"/>
  <c r="AX347" i="53"/>
  <c r="AY347" i="53"/>
  <c r="AZ347" i="53"/>
  <c r="BA347" i="53"/>
  <c r="AL348" i="53"/>
  <c r="AM348" i="53"/>
  <c r="AN348" i="53"/>
  <c r="AO348" i="53"/>
  <c r="AP348" i="53"/>
  <c r="AQ348" i="53"/>
  <c r="AR348" i="53"/>
  <c r="AT348" i="53"/>
  <c r="AU348" i="53"/>
  <c r="AV348" i="53"/>
  <c r="AW348" i="53"/>
  <c r="AX348" i="53"/>
  <c r="AY348" i="53"/>
  <c r="AZ348" i="53"/>
  <c r="BA348" i="53"/>
  <c r="AL349" i="53"/>
  <c r="BC349" i="53" s="1"/>
  <c r="AH350" i="53" s="1"/>
  <c r="AC121" i="56" s="1"/>
  <c r="AM349" i="53"/>
  <c r="AN349" i="53"/>
  <c r="AO349" i="53"/>
  <c r="AP349" i="53"/>
  <c r="AQ349" i="53"/>
  <c r="AR349" i="53"/>
  <c r="AT349" i="53"/>
  <c r="AU349" i="53"/>
  <c r="AV349" i="53"/>
  <c r="AW349" i="53"/>
  <c r="AX349" i="53"/>
  <c r="AY349" i="53"/>
  <c r="AZ349" i="53"/>
  <c r="AL350" i="53"/>
  <c r="BC350" i="53"/>
  <c r="AM350" i="53"/>
  <c r="AN350" i="53"/>
  <c r="AO350" i="53"/>
  <c r="AP350" i="53"/>
  <c r="AQ350" i="53"/>
  <c r="AR350" i="53"/>
  <c r="AT350" i="53"/>
  <c r="AU350" i="53"/>
  <c r="AV350" i="53"/>
  <c r="AW350" i="53"/>
  <c r="AX350" i="53"/>
  <c r="AY350" i="53"/>
  <c r="AZ350" i="53"/>
  <c r="AL351" i="53"/>
  <c r="BC351" i="53"/>
  <c r="AM351" i="53"/>
  <c r="AN351" i="53"/>
  <c r="AO351" i="53"/>
  <c r="AP351" i="53"/>
  <c r="AQ351" i="53"/>
  <c r="AR351" i="53"/>
  <c r="AT351" i="53"/>
  <c r="AU351" i="53"/>
  <c r="AV351" i="53"/>
  <c r="AW351" i="53"/>
  <c r="AX351" i="53"/>
  <c r="AY351" i="53"/>
  <c r="AZ351" i="53"/>
  <c r="BA351" i="53"/>
  <c r="AL352" i="53"/>
  <c r="BC352" i="53"/>
  <c r="AM352" i="53"/>
  <c r="AN352" i="53"/>
  <c r="AO352" i="53"/>
  <c r="AP352" i="53"/>
  <c r="AQ352" i="53"/>
  <c r="AR352" i="53"/>
  <c r="AT352" i="53"/>
  <c r="AU352" i="53"/>
  <c r="AV352" i="53"/>
  <c r="AW352" i="53"/>
  <c r="AX352" i="53"/>
  <c r="AY352" i="53"/>
  <c r="AZ352" i="53"/>
  <c r="AL353" i="53"/>
  <c r="BC353" i="53"/>
  <c r="AM353" i="53"/>
  <c r="AN353" i="53"/>
  <c r="AO353" i="53"/>
  <c r="AP353" i="53"/>
  <c r="AQ353" i="53"/>
  <c r="AR353" i="53"/>
  <c r="AT353" i="53"/>
  <c r="AU353" i="53"/>
  <c r="AV353" i="53"/>
  <c r="AW353" i="53"/>
  <c r="AX353" i="53"/>
  <c r="AY353" i="53"/>
  <c r="AZ353" i="53"/>
  <c r="AL354" i="53"/>
  <c r="BC354" i="53" s="1"/>
  <c r="AM354" i="53"/>
  <c r="AN354" i="53"/>
  <c r="AO354" i="53"/>
  <c r="AP354" i="53"/>
  <c r="AQ354" i="53"/>
  <c r="AR354" i="53"/>
  <c r="AT354" i="53"/>
  <c r="AU354" i="53"/>
  <c r="AV354" i="53"/>
  <c r="AW354" i="53"/>
  <c r="AX354" i="53"/>
  <c r="AY354" i="53"/>
  <c r="AZ354" i="53"/>
  <c r="AL355" i="53"/>
  <c r="BC355" i="53"/>
  <c r="AM355" i="53"/>
  <c r="AN355" i="53"/>
  <c r="AO355" i="53"/>
  <c r="AP355" i="53"/>
  <c r="AQ355" i="53"/>
  <c r="AR355" i="53"/>
  <c r="AT355" i="53"/>
  <c r="AU355" i="53"/>
  <c r="AV355" i="53"/>
  <c r="AW355" i="53"/>
  <c r="AX355" i="53"/>
  <c r="AY355" i="53"/>
  <c r="AZ355" i="53"/>
  <c r="AL356" i="53"/>
  <c r="BC356" i="53" s="1"/>
  <c r="AM356" i="53"/>
  <c r="AN356" i="53"/>
  <c r="AO356" i="53"/>
  <c r="AP356" i="53"/>
  <c r="AQ356" i="53"/>
  <c r="AR356" i="53"/>
  <c r="AT356" i="53"/>
  <c r="AU356" i="53"/>
  <c r="AV356" i="53"/>
  <c r="AW356" i="53"/>
  <c r="AX356" i="53"/>
  <c r="AY356" i="53"/>
  <c r="AZ356" i="53"/>
  <c r="AL357" i="53"/>
  <c r="AM357" i="53"/>
  <c r="AN357" i="53"/>
  <c r="AO357" i="53"/>
  <c r="AP357" i="53"/>
  <c r="AQ357" i="53"/>
  <c r="AR357" i="53"/>
  <c r="AT357" i="53"/>
  <c r="AU357" i="53"/>
  <c r="AV357" i="53"/>
  <c r="AW357" i="53"/>
  <c r="AX357" i="53"/>
  <c r="AY357" i="53"/>
  <c r="AZ357" i="53"/>
  <c r="BA357" i="53"/>
  <c r="AL358" i="53"/>
  <c r="BC358" i="53"/>
  <c r="AM358" i="53"/>
  <c r="AN358" i="53"/>
  <c r="AO358" i="53"/>
  <c r="AP358" i="53"/>
  <c r="AQ358" i="53"/>
  <c r="AR358" i="53"/>
  <c r="AT358" i="53"/>
  <c r="AU358" i="53"/>
  <c r="AV358" i="53"/>
  <c r="AW358" i="53"/>
  <c r="AX358" i="53"/>
  <c r="AY358" i="53"/>
  <c r="AZ358" i="53"/>
  <c r="BA358" i="53"/>
  <c r="AL359" i="53"/>
  <c r="AM359" i="53"/>
  <c r="AN359" i="53"/>
  <c r="AO359" i="53"/>
  <c r="AP359" i="53"/>
  <c r="AQ359" i="53"/>
  <c r="AR359" i="53"/>
  <c r="AT359" i="53"/>
  <c r="AU359" i="53"/>
  <c r="AV359" i="53"/>
  <c r="AW359" i="53"/>
  <c r="AX359" i="53"/>
  <c r="AY359" i="53"/>
  <c r="AZ359" i="53"/>
  <c r="BA359" i="53"/>
  <c r="AL360" i="53"/>
  <c r="BC360" i="53" s="1"/>
  <c r="AM360" i="53"/>
  <c r="AN360" i="53"/>
  <c r="AO360" i="53"/>
  <c r="AP360" i="53"/>
  <c r="AQ360" i="53"/>
  <c r="AR360" i="53"/>
  <c r="AT360" i="53"/>
  <c r="AU360" i="53"/>
  <c r="AV360" i="53"/>
  <c r="AW360" i="53"/>
  <c r="AX360" i="53"/>
  <c r="AY360" i="53"/>
  <c r="AZ360" i="53"/>
  <c r="BA360" i="53"/>
  <c r="AL361" i="53"/>
  <c r="AM361" i="53"/>
  <c r="AN361" i="53"/>
  <c r="AO361" i="53"/>
  <c r="AP361" i="53"/>
  <c r="AQ361" i="53"/>
  <c r="AR361" i="53"/>
  <c r="AT361" i="53"/>
  <c r="AU361" i="53"/>
  <c r="AV361" i="53"/>
  <c r="AW361" i="53"/>
  <c r="AX361" i="53"/>
  <c r="AY361" i="53"/>
  <c r="AZ361" i="53"/>
  <c r="BA361" i="53"/>
  <c r="AL362" i="53"/>
  <c r="BC362" i="53"/>
  <c r="AM362" i="53"/>
  <c r="AN362" i="53"/>
  <c r="AO362" i="53"/>
  <c r="AP362" i="53"/>
  <c r="AQ362" i="53"/>
  <c r="AR362" i="53"/>
  <c r="AT362" i="53"/>
  <c r="AU362" i="53"/>
  <c r="AV362" i="53"/>
  <c r="AW362" i="53"/>
  <c r="AX362" i="53"/>
  <c r="AY362" i="53"/>
  <c r="AZ362" i="53"/>
  <c r="AL363" i="53"/>
  <c r="BC363" i="53" s="1"/>
  <c r="AM363" i="53"/>
  <c r="AN363" i="53"/>
  <c r="AO363" i="53"/>
  <c r="AP363" i="53"/>
  <c r="AQ363" i="53"/>
  <c r="AR363" i="53"/>
  <c r="AT363" i="53"/>
  <c r="AU363" i="53"/>
  <c r="AV363" i="53"/>
  <c r="AW363" i="53"/>
  <c r="AX363" i="53"/>
  <c r="AY363" i="53"/>
  <c r="AZ363" i="53"/>
  <c r="AL364" i="53"/>
  <c r="BC364" i="53"/>
  <c r="AM364" i="53"/>
  <c r="AN364" i="53"/>
  <c r="AO364" i="53"/>
  <c r="AP364" i="53"/>
  <c r="AQ364" i="53"/>
  <c r="AR364" i="53"/>
  <c r="AT364" i="53"/>
  <c r="AU364" i="53"/>
  <c r="AV364" i="53"/>
  <c r="AW364" i="53"/>
  <c r="AX364" i="53"/>
  <c r="AY364" i="53"/>
  <c r="AZ364" i="53"/>
  <c r="AL365" i="53"/>
  <c r="BC365" i="53" s="1"/>
  <c r="AM365" i="53"/>
  <c r="AN365" i="53"/>
  <c r="AO365" i="53"/>
  <c r="AP365" i="53"/>
  <c r="AQ365" i="53"/>
  <c r="AR365" i="53"/>
  <c r="AT365" i="53"/>
  <c r="AU365" i="53"/>
  <c r="AV365" i="53"/>
  <c r="AW365" i="53"/>
  <c r="AX365" i="53"/>
  <c r="AY365" i="53"/>
  <c r="AZ365" i="53"/>
  <c r="AL366" i="53"/>
  <c r="AM366" i="53"/>
  <c r="AN366" i="53"/>
  <c r="AO366" i="53"/>
  <c r="AP366" i="53"/>
  <c r="AQ366" i="53"/>
  <c r="AR366" i="53"/>
  <c r="AT366" i="53"/>
  <c r="AU366" i="53"/>
  <c r="AV366" i="53"/>
  <c r="AW366" i="53"/>
  <c r="AX366" i="53"/>
  <c r="AY366" i="53"/>
  <c r="AZ366" i="53"/>
  <c r="AL367" i="53"/>
  <c r="BC367" i="53"/>
  <c r="AM367" i="53"/>
  <c r="AN367" i="53"/>
  <c r="AO367" i="53"/>
  <c r="AP367" i="53"/>
  <c r="AQ367" i="53"/>
  <c r="AR367" i="53"/>
  <c r="AT367" i="53"/>
  <c r="AU367" i="53"/>
  <c r="AV367" i="53"/>
  <c r="AW367" i="53"/>
  <c r="AX367" i="53"/>
  <c r="AY367" i="53"/>
  <c r="AZ367" i="53"/>
  <c r="AL368" i="53"/>
  <c r="AM368" i="53"/>
  <c r="AN368" i="53"/>
  <c r="AO368" i="53"/>
  <c r="AP368" i="53"/>
  <c r="AQ368" i="53"/>
  <c r="AR368" i="53"/>
  <c r="AT368" i="53"/>
  <c r="AU368" i="53"/>
  <c r="AV368" i="53"/>
  <c r="AW368" i="53"/>
  <c r="AX368" i="53"/>
  <c r="AY368" i="53"/>
  <c r="AZ368" i="53"/>
  <c r="BA368" i="53"/>
  <c r="AL369" i="53"/>
  <c r="AM369" i="53"/>
  <c r="AN369" i="53"/>
  <c r="AO369" i="53"/>
  <c r="AP369" i="53"/>
  <c r="AQ369" i="53"/>
  <c r="AR369" i="53"/>
  <c r="AT369" i="53"/>
  <c r="AU369" i="53"/>
  <c r="AV369" i="53"/>
  <c r="AW369" i="53"/>
  <c r="AX369" i="53"/>
  <c r="AY369" i="53"/>
  <c r="AZ369" i="53"/>
  <c r="BA369" i="53"/>
  <c r="AL370" i="53"/>
  <c r="BC370" i="53"/>
  <c r="AM370" i="53"/>
  <c r="AN370" i="53"/>
  <c r="AO370" i="53"/>
  <c r="AP370" i="53"/>
  <c r="AQ370" i="53"/>
  <c r="AR370" i="53"/>
  <c r="AT370" i="53"/>
  <c r="AU370" i="53"/>
  <c r="AV370" i="53"/>
  <c r="AW370" i="53"/>
  <c r="AX370" i="53"/>
  <c r="AY370" i="53"/>
  <c r="AZ370" i="53"/>
  <c r="BA370" i="53"/>
  <c r="AL371" i="53"/>
  <c r="AM371" i="53"/>
  <c r="AN371" i="53"/>
  <c r="AO371" i="53"/>
  <c r="AP371" i="53"/>
  <c r="AQ371" i="53"/>
  <c r="AR371" i="53"/>
  <c r="AT371" i="53"/>
  <c r="AU371" i="53"/>
  <c r="AV371" i="53"/>
  <c r="AW371" i="53"/>
  <c r="AX371" i="53"/>
  <c r="AY371" i="53"/>
  <c r="AZ371" i="53"/>
  <c r="BA371" i="53"/>
  <c r="AL372" i="53"/>
  <c r="AM372" i="53"/>
  <c r="AN372" i="53"/>
  <c r="AO372" i="53"/>
  <c r="AP372" i="53"/>
  <c r="AQ372" i="53"/>
  <c r="AR372" i="53"/>
  <c r="AT372" i="53"/>
  <c r="AU372" i="53"/>
  <c r="AV372" i="53"/>
  <c r="AW372" i="53"/>
  <c r="AX372" i="53"/>
  <c r="AY372" i="53"/>
  <c r="AZ372" i="53"/>
  <c r="BA372" i="53"/>
  <c r="AL373" i="53"/>
  <c r="BC373" i="53"/>
  <c r="AM373" i="53"/>
  <c r="AN373" i="53"/>
  <c r="AO373" i="53"/>
  <c r="AP373" i="53"/>
  <c r="AQ373" i="53"/>
  <c r="AR373" i="53"/>
  <c r="AT373" i="53"/>
  <c r="AU373" i="53"/>
  <c r="AV373" i="53"/>
  <c r="AW373" i="53"/>
  <c r="AX373" i="53"/>
  <c r="AY373" i="53"/>
  <c r="AZ373" i="53"/>
  <c r="AL374" i="53"/>
  <c r="BC374" i="53"/>
  <c r="AM374" i="53"/>
  <c r="AN374" i="53"/>
  <c r="AO374" i="53"/>
  <c r="AP374" i="53"/>
  <c r="AQ374" i="53"/>
  <c r="AR374" i="53"/>
  <c r="AT374" i="53"/>
  <c r="AU374" i="53"/>
  <c r="AV374" i="53"/>
  <c r="AW374" i="53"/>
  <c r="AX374" i="53"/>
  <c r="AY374" i="53"/>
  <c r="AZ374" i="53"/>
  <c r="AL375" i="53"/>
  <c r="BC375" i="53" s="1"/>
  <c r="AM375" i="53"/>
  <c r="AN375" i="53"/>
  <c r="AO375" i="53"/>
  <c r="AP375" i="53"/>
  <c r="AQ375" i="53"/>
  <c r="AR375" i="53"/>
  <c r="AT375" i="53"/>
  <c r="AU375" i="53"/>
  <c r="AV375" i="53"/>
  <c r="AW375" i="53"/>
  <c r="AX375" i="53"/>
  <c r="AY375" i="53"/>
  <c r="AZ375" i="53"/>
  <c r="AL376" i="53"/>
  <c r="AM376" i="53"/>
  <c r="AN376" i="53"/>
  <c r="AO376" i="53"/>
  <c r="AP376" i="53"/>
  <c r="AQ376" i="53"/>
  <c r="AR376" i="53"/>
  <c r="AT376" i="53"/>
  <c r="AU376" i="53"/>
  <c r="AV376" i="53"/>
  <c r="AW376" i="53"/>
  <c r="AX376" i="53"/>
  <c r="AY376" i="53"/>
  <c r="AZ376" i="53"/>
  <c r="BA376" i="53"/>
  <c r="AL377" i="53"/>
  <c r="AM377" i="53"/>
  <c r="AN377" i="53"/>
  <c r="AO377" i="53"/>
  <c r="AP377" i="53"/>
  <c r="AQ377" i="53"/>
  <c r="AR377" i="53"/>
  <c r="AT377" i="53"/>
  <c r="AU377" i="53"/>
  <c r="AV377" i="53"/>
  <c r="AW377" i="53"/>
  <c r="AX377" i="53"/>
  <c r="AY377" i="53"/>
  <c r="AZ377" i="53"/>
  <c r="BA377" i="53"/>
  <c r="AL378" i="53"/>
  <c r="AM378" i="53"/>
  <c r="AN378" i="53"/>
  <c r="AO378" i="53"/>
  <c r="AP378" i="53"/>
  <c r="AQ378" i="53"/>
  <c r="AR378" i="53"/>
  <c r="AT378" i="53"/>
  <c r="AU378" i="53"/>
  <c r="AV378" i="53"/>
  <c r="AW378" i="53"/>
  <c r="AX378" i="53"/>
  <c r="AY378" i="53"/>
  <c r="AZ378" i="53"/>
  <c r="BA378" i="53"/>
  <c r="AL379" i="53"/>
  <c r="AM379" i="53"/>
  <c r="AN379" i="53"/>
  <c r="AO379" i="53"/>
  <c r="AP379" i="53"/>
  <c r="AQ379" i="53"/>
  <c r="AR379" i="53"/>
  <c r="AT379" i="53"/>
  <c r="AU379" i="53"/>
  <c r="AV379" i="53"/>
  <c r="AW379" i="53"/>
  <c r="AX379" i="53"/>
  <c r="AY379" i="53"/>
  <c r="AZ379" i="53"/>
  <c r="BA379" i="53"/>
  <c r="AL386" i="53"/>
  <c r="BC386" i="53" s="1"/>
  <c r="AH387" i="53" s="1"/>
  <c r="AC127" i="56" s="1"/>
  <c r="AM386" i="53"/>
  <c r="AN386" i="53"/>
  <c r="AO386" i="53"/>
  <c r="AP386" i="53"/>
  <c r="AQ386" i="53"/>
  <c r="AR386" i="53"/>
  <c r="AT386" i="53"/>
  <c r="AU386" i="53"/>
  <c r="AV386" i="53"/>
  <c r="AW386" i="53"/>
  <c r="AX386" i="53"/>
  <c r="AY386" i="53"/>
  <c r="AZ386" i="53"/>
  <c r="AL387" i="53"/>
  <c r="BC387" i="53" s="1"/>
  <c r="AM387" i="53"/>
  <c r="AN387" i="53"/>
  <c r="AO387" i="53"/>
  <c r="AP387" i="53"/>
  <c r="AQ387" i="53"/>
  <c r="AR387" i="53"/>
  <c r="AT387" i="53"/>
  <c r="AU387" i="53"/>
  <c r="AV387" i="53"/>
  <c r="AW387" i="53"/>
  <c r="AX387" i="53"/>
  <c r="AY387" i="53"/>
  <c r="AZ387" i="53"/>
  <c r="AL388" i="53"/>
  <c r="BC388" i="53"/>
  <c r="AM388" i="53"/>
  <c r="AN388" i="53"/>
  <c r="AO388" i="53"/>
  <c r="AP388" i="53"/>
  <c r="AQ388" i="53"/>
  <c r="AR388" i="53"/>
  <c r="AT388" i="53"/>
  <c r="AU388" i="53"/>
  <c r="AV388" i="53"/>
  <c r="AW388" i="53"/>
  <c r="AX388" i="53"/>
  <c r="AY388" i="53"/>
  <c r="AZ388" i="53"/>
  <c r="AL389" i="53"/>
  <c r="BC389" i="53"/>
  <c r="AM389" i="53"/>
  <c r="AN389" i="53"/>
  <c r="AO389" i="53"/>
  <c r="AP389" i="53"/>
  <c r="AQ389" i="53"/>
  <c r="AR389" i="53"/>
  <c r="AT389" i="53"/>
  <c r="AU389" i="53"/>
  <c r="AV389" i="53"/>
  <c r="AW389" i="53"/>
  <c r="AX389" i="53"/>
  <c r="AY389" i="53"/>
  <c r="AZ389" i="53"/>
  <c r="AL390" i="53"/>
  <c r="AM390" i="53"/>
  <c r="AN390" i="53"/>
  <c r="AO390" i="53"/>
  <c r="AP390" i="53"/>
  <c r="AQ390" i="53"/>
  <c r="AR390" i="53"/>
  <c r="AT390" i="53"/>
  <c r="AU390" i="53"/>
  <c r="AV390" i="53"/>
  <c r="AW390" i="53"/>
  <c r="AX390" i="53"/>
  <c r="AY390" i="53"/>
  <c r="AZ390" i="53"/>
  <c r="BA390" i="53"/>
  <c r="AL391" i="53"/>
  <c r="AM391" i="53"/>
  <c r="AN391" i="53"/>
  <c r="AO391" i="53"/>
  <c r="AP391" i="53"/>
  <c r="AQ391" i="53"/>
  <c r="AR391" i="53"/>
  <c r="AT391" i="53"/>
  <c r="AU391" i="53"/>
  <c r="AV391" i="53"/>
  <c r="AW391" i="53"/>
  <c r="AX391" i="53"/>
  <c r="AY391" i="53"/>
  <c r="AZ391" i="53"/>
  <c r="BA391" i="53"/>
  <c r="AL392" i="53"/>
  <c r="BC392" i="53" s="1"/>
  <c r="AM392" i="53"/>
  <c r="AN392" i="53"/>
  <c r="AO392" i="53"/>
  <c r="AP392" i="53"/>
  <c r="AQ392" i="53"/>
  <c r="AR392" i="53"/>
  <c r="AT392" i="53"/>
  <c r="AU392" i="53"/>
  <c r="AV392" i="53"/>
  <c r="AW392" i="53"/>
  <c r="AX392" i="53"/>
  <c r="AY392" i="53"/>
  <c r="AZ392" i="53"/>
  <c r="BA392" i="53"/>
  <c r="AL393" i="53"/>
  <c r="BC393" i="53" s="1"/>
  <c r="AM393" i="53"/>
  <c r="AN393" i="53"/>
  <c r="AO393" i="53"/>
  <c r="AP393" i="53"/>
  <c r="AQ393" i="53"/>
  <c r="AR393" i="53"/>
  <c r="AT393" i="53"/>
  <c r="AU393" i="53"/>
  <c r="AV393" i="53"/>
  <c r="AW393" i="53"/>
  <c r="AX393" i="53"/>
  <c r="AY393" i="53"/>
  <c r="AZ393" i="53"/>
  <c r="BA393" i="53"/>
  <c r="AA129" i="56"/>
  <c r="AB129" i="56"/>
  <c r="AL394" i="53"/>
  <c r="BC394" i="53"/>
  <c r="AM394" i="53"/>
  <c r="AN394" i="53"/>
  <c r="AO394" i="53"/>
  <c r="AP394" i="53"/>
  <c r="AQ394" i="53"/>
  <c r="AR394" i="53"/>
  <c r="AT394" i="53"/>
  <c r="AU394" i="53"/>
  <c r="AV394" i="53"/>
  <c r="AW394" i="53"/>
  <c r="AX394" i="53"/>
  <c r="AY394" i="53"/>
  <c r="AZ394" i="53"/>
  <c r="AL395" i="53"/>
  <c r="BC395" i="53" s="1"/>
  <c r="AM395" i="53"/>
  <c r="AN395" i="53"/>
  <c r="AO395" i="53"/>
  <c r="AP395" i="53"/>
  <c r="AQ395" i="53"/>
  <c r="AR395" i="53"/>
  <c r="AT395" i="53"/>
  <c r="AU395" i="53"/>
  <c r="AV395" i="53"/>
  <c r="AW395" i="53"/>
  <c r="AX395" i="53"/>
  <c r="AY395" i="53"/>
  <c r="AZ395" i="53"/>
  <c r="AL396" i="53"/>
  <c r="BC396" i="53"/>
  <c r="AM396" i="53"/>
  <c r="AN396" i="53"/>
  <c r="AO396" i="53"/>
  <c r="AP396" i="53"/>
  <c r="AQ396" i="53"/>
  <c r="AQ408" i="53" s="1"/>
  <c r="AR396" i="53"/>
  <c r="AT396" i="53"/>
  <c r="AU396" i="53"/>
  <c r="AV396" i="53"/>
  <c r="AW396" i="53"/>
  <c r="AX396" i="53"/>
  <c r="AY396" i="53"/>
  <c r="AZ396" i="53"/>
  <c r="AL397" i="53"/>
  <c r="BC397" i="53"/>
  <c r="AM397" i="53"/>
  <c r="AN397" i="53"/>
  <c r="AO397" i="53"/>
  <c r="AP397" i="53"/>
  <c r="AQ397" i="53"/>
  <c r="AR397" i="53"/>
  <c r="AT397" i="53"/>
  <c r="AU397" i="53"/>
  <c r="AV397" i="53"/>
  <c r="AW397" i="53"/>
  <c r="AX397" i="53"/>
  <c r="AY397" i="53"/>
  <c r="AZ397" i="53"/>
  <c r="AL398" i="53"/>
  <c r="BC398" i="53"/>
  <c r="AM398" i="53"/>
  <c r="AN398" i="53"/>
  <c r="AO398" i="53"/>
  <c r="AP398" i="53"/>
  <c r="AQ398" i="53"/>
  <c r="AR398" i="53"/>
  <c r="AT398" i="53"/>
  <c r="AU398" i="53"/>
  <c r="AV398" i="53"/>
  <c r="AW398" i="53"/>
  <c r="AX398" i="53"/>
  <c r="AY398" i="53"/>
  <c r="AZ398" i="53"/>
  <c r="AL399" i="53"/>
  <c r="BC399" i="53" s="1"/>
  <c r="AH398" i="53" s="1"/>
  <c r="AM399" i="53"/>
  <c r="AN399" i="53"/>
  <c r="AO399" i="53"/>
  <c r="AP399" i="53"/>
  <c r="AQ399" i="53"/>
  <c r="AR399" i="53"/>
  <c r="AT399" i="53"/>
  <c r="AU399" i="53"/>
  <c r="AV399" i="53"/>
  <c r="AW399" i="53"/>
  <c r="AX399" i="53"/>
  <c r="AY399" i="53"/>
  <c r="AZ399" i="53"/>
  <c r="BA399" i="53"/>
  <c r="AL400" i="53"/>
  <c r="BC400" i="53" s="1"/>
  <c r="AM400" i="53"/>
  <c r="AN400" i="53"/>
  <c r="AO400" i="53"/>
  <c r="AP400" i="53"/>
  <c r="AQ400" i="53"/>
  <c r="AR400" i="53"/>
  <c r="AT400" i="53"/>
  <c r="AU400" i="53"/>
  <c r="AV400" i="53"/>
  <c r="AW400" i="53"/>
  <c r="AX400" i="53"/>
  <c r="AY400" i="53"/>
  <c r="AZ400" i="53"/>
  <c r="AL401" i="53"/>
  <c r="BC401" i="53" s="1"/>
  <c r="AM401" i="53"/>
  <c r="AN401" i="53"/>
  <c r="AO401" i="53"/>
  <c r="AP401" i="53"/>
  <c r="AQ401" i="53"/>
  <c r="AR401" i="53"/>
  <c r="AT401" i="53"/>
  <c r="AU401" i="53"/>
  <c r="AV401" i="53"/>
  <c r="AW401" i="53"/>
  <c r="AX401" i="53"/>
  <c r="AY401" i="53"/>
  <c r="AZ401" i="53"/>
  <c r="AL402" i="53"/>
  <c r="BC402" i="53"/>
  <c r="AM402" i="53"/>
  <c r="AN402" i="53"/>
  <c r="AO402" i="53"/>
  <c r="AP402" i="53"/>
  <c r="AQ402" i="53"/>
  <c r="AR402" i="53"/>
  <c r="AT402" i="53"/>
  <c r="AU402" i="53"/>
  <c r="AV402" i="53"/>
  <c r="AW402" i="53"/>
  <c r="AX402" i="53"/>
  <c r="AY402" i="53"/>
  <c r="AZ402" i="53"/>
  <c r="AL403" i="53"/>
  <c r="BC403" i="53"/>
  <c r="AM403" i="53"/>
  <c r="AN403" i="53"/>
  <c r="AO403" i="53"/>
  <c r="AP403" i="53"/>
  <c r="AQ403" i="53"/>
  <c r="AR403" i="53"/>
  <c r="AT403" i="53"/>
  <c r="AU403" i="53"/>
  <c r="AV403" i="53"/>
  <c r="AW403" i="53"/>
  <c r="AX403" i="53"/>
  <c r="AY403" i="53"/>
  <c r="AZ403" i="53"/>
  <c r="K406" i="53"/>
  <c r="O406" i="53"/>
  <c r="S406" i="53"/>
  <c r="W406" i="53"/>
  <c r="AA406" i="53"/>
  <c r="AE406" i="53"/>
  <c r="O29" i="54"/>
  <c r="N14" i="56" s="1"/>
  <c r="O30" i="54"/>
  <c r="N15" i="56"/>
  <c r="O36" i="54"/>
  <c r="O43" i="54" s="1"/>
  <c r="O37" i="54"/>
  <c r="O38" i="54"/>
  <c r="O39" i="54"/>
  <c r="O40" i="54"/>
  <c r="X40" i="54"/>
  <c r="O41" i="54"/>
  <c r="O42" i="54"/>
  <c r="I43" i="54"/>
  <c r="J43" i="54"/>
  <c r="K43" i="54"/>
  <c r="L43" i="54"/>
  <c r="M43" i="54"/>
  <c r="N43" i="54"/>
  <c r="O49" i="54"/>
  <c r="O50" i="54"/>
  <c r="O51" i="54"/>
  <c r="O52" i="54"/>
  <c r="O53" i="54"/>
  <c r="O54" i="54"/>
  <c r="O55" i="54"/>
  <c r="O56" i="54"/>
  <c r="O57" i="54"/>
  <c r="O58" i="54"/>
  <c r="O59" i="54"/>
  <c r="O60" i="54"/>
  <c r="O61" i="54"/>
  <c r="O62" i="54"/>
  <c r="O63" i="54"/>
  <c r="O64" i="54"/>
  <c r="O65" i="54"/>
  <c r="O66" i="54"/>
  <c r="O67" i="54"/>
  <c r="O68" i="54"/>
  <c r="O69" i="54"/>
  <c r="O70" i="54"/>
  <c r="O71" i="54"/>
  <c r="O72" i="54"/>
  <c r="O73" i="54"/>
  <c r="O74" i="54"/>
  <c r="O75" i="54"/>
  <c r="I76" i="54"/>
  <c r="J76" i="54"/>
  <c r="K76" i="54"/>
  <c r="L76" i="54"/>
  <c r="M76" i="54"/>
  <c r="N76" i="54"/>
  <c r="Z1" i="56"/>
  <c r="G8" i="56"/>
  <c r="G9" i="56"/>
  <c r="G10" i="56"/>
  <c r="G11" i="56"/>
  <c r="G12" i="56"/>
  <c r="L12" i="56"/>
  <c r="J19" i="56" s="1"/>
  <c r="O12" i="56"/>
  <c r="G13" i="56"/>
  <c r="L13" i="56"/>
  <c r="G14" i="56"/>
  <c r="L14" i="56"/>
  <c r="L15" i="56"/>
  <c r="Z21" i="56"/>
  <c r="AA21" i="56"/>
  <c r="AB21" i="56" s="1"/>
  <c r="BC311" i="53"/>
  <c r="BC233" i="53"/>
  <c r="AH233" i="53"/>
  <c r="BC366" i="53"/>
  <c r="BC33" i="53"/>
  <c r="BC292" i="53"/>
  <c r="BC24" i="53"/>
  <c r="BC23" i="53"/>
  <c r="BC278" i="53"/>
  <c r="BC239" i="53"/>
  <c r="BC224" i="53"/>
  <c r="BC192" i="53"/>
  <c r="BC291" i="53"/>
  <c r="X42" i="54"/>
  <c r="BC177" i="53"/>
  <c r="BA349" i="53"/>
  <c r="BA229" i="53"/>
  <c r="AA101" i="56" s="1"/>
  <c r="AB101" i="56" s="1"/>
  <c r="BA275" i="53"/>
  <c r="BA397" i="53"/>
  <c r="AA133" i="56" s="1"/>
  <c r="BA26" i="53"/>
  <c r="BA356" i="53"/>
  <c r="BA21" i="53"/>
  <c r="BA235" i="53"/>
  <c r="BA24" i="53"/>
  <c r="BA386" i="53"/>
  <c r="AA127" i="56" s="1"/>
  <c r="AB127" i="56" s="1"/>
  <c r="BA186" i="53"/>
  <c r="BA261" i="53"/>
  <c r="BA182" i="53"/>
  <c r="BA40" i="53"/>
  <c r="BA256" i="53"/>
  <c r="AA108" i="56"/>
  <c r="AB108" i="56" s="1"/>
  <c r="BA283" i="53"/>
  <c r="BA202" i="53"/>
  <c r="AA97" i="56" s="1"/>
  <c r="BA12" i="53"/>
  <c r="BA389" i="53"/>
  <c r="BA305" i="53"/>
  <c r="BA207" i="53"/>
  <c r="BA187" i="53"/>
  <c r="BA308" i="53"/>
  <c r="BA20" i="53"/>
  <c r="AA35" i="56" s="1"/>
  <c r="AB35" i="56" s="1"/>
  <c r="BA334" i="53"/>
  <c r="BA22" i="53"/>
  <c r="BA234" i="53"/>
  <c r="BA262" i="53"/>
  <c r="BA192" i="53"/>
  <c r="BA18" i="53"/>
  <c r="BA273" i="53"/>
  <c r="BA286" i="53"/>
  <c r="BA403" i="53"/>
  <c r="BA191" i="53"/>
  <c r="BA16" i="53"/>
  <c r="BA23" i="53"/>
  <c r="BA339" i="53"/>
  <c r="BA280" i="53"/>
  <c r="AA113" i="56"/>
  <c r="BA190" i="53"/>
  <c r="BA89" i="53"/>
  <c r="BA354" i="53"/>
  <c r="BA17" i="53"/>
  <c r="BA32" i="53"/>
  <c r="AA37" i="56" s="1"/>
  <c r="AB37" i="56" s="1"/>
  <c r="BA353" i="53"/>
  <c r="BA373" i="53"/>
  <c r="AA126" i="56" s="1"/>
  <c r="AB126" i="56" s="1"/>
  <c r="BA137" i="53"/>
  <c r="BA37" i="53"/>
  <c r="BA25" i="53"/>
  <c r="BA278" i="53"/>
  <c r="AA112" i="56"/>
  <c r="AB112" i="56" s="1"/>
  <c r="BA374" i="53"/>
  <c r="BA55" i="53"/>
  <c r="BA395" i="53"/>
  <c r="AA131" i="56"/>
  <c r="AB131" i="56" s="1"/>
  <c r="BA401" i="53"/>
  <c r="BA59" i="53"/>
  <c r="BA289" i="53"/>
  <c r="BA88" i="53"/>
  <c r="BA38" i="53"/>
  <c r="BA306" i="53"/>
  <c r="BA58" i="53"/>
  <c r="AA81" i="56" s="1"/>
  <c r="BA222" i="53"/>
  <c r="AA100" i="56"/>
  <c r="BA341" i="53"/>
  <c r="BA184" i="53"/>
  <c r="BA141" i="53"/>
  <c r="BA30" i="53"/>
  <c r="BA224" i="53"/>
  <c r="BA258" i="53"/>
  <c r="BA193" i="53"/>
  <c r="BA402" i="53"/>
  <c r="BA366" i="53"/>
  <c r="BA228" i="53"/>
  <c r="BA352" i="53"/>
  <c r="BA39" i="53"/>
  <c r="BA363" i="53"/>
  <c r="AA124" i="56"/>
  <c r="AB124" i="56" s="1"/>
  <c r="BA79" i="53"/>
  <c r="BA14" i="53"/>
  <c r="AA33" i="56" s="1"/>
  <c r="BA180" i="53"/>
  <c r="BA19" i="53"/>
  <c r="BA287" i="53"/>
  <c r="BA189" i="53"/>
  <c r="BA310" i="53"/>
  <c r="BA201" i="53"/>
  <c r="BA290" i="53"/>
  <c r="BA100" i="53"/>
  <c r="AA85" i="56" s="1"/>
  <c r="AB85" i="56" s="1"/>
  <c r="BA292" i="53"/>
  <c r="BA138" i="53"/>
  <c r="AA87" i="56" s="1"/>
  <c r="BA206" i="53"/>
  <c r="BA394" i="53"/>
  <c r="AA130" i="56" s="1"/>
  <c r="AB130" i="56"/>
  <c r="BA78" i="53"/>
  <c r="AA83" i="56" s="1"/>
  <c r="BA80" i="53"/>
  <c r="BA11" i="53"/>
  <c r="BA204" i="53"/>
  <c r="BA181" i="53"/>
  <c r="BA367" i="53"/>
  <c r="BA36" i="53"/>
  <c r="BA247" i="53"/>
  <c r="BA13" i="53"/>
  <c r="BA362" i="53"/>
  <c r="AA123" i="56"/>
  <c r="AB123" i="56" s="1"/>
  <c r="BA208" i="53"/>
  <c r="BA345" i="53"/>
  <c r="AA119" i="56"/>
  <c r="AB119" i="56" s="1"/>
  <c r="BA33" i="53"/>
  <c r="BA154" i="53"/>
  <c r="BA10" i="53"/>
  <c r="BA236" i="53"/>
  <c r="BA312" i="53"/>
  <c r="BA249" i="53"/>
  <c r="BA155" i="53"/>
  <c r="AA89" i="56" s="1"/>
  <c r="AB89" i="56" s="1"/>
  <c r="BA364" i="53"/>
  <c r="BA375" i="53"/>
  <c r="BA227" i="53"/>
  <c r="BA139" i="53"/>
  <c r="BA248" i="53"/>
  <c r="BA158" i="53"/>
  <c r="BA307" i="53"/>
  <c r="BA239" i="53"/>
  <c r="BA140" i="53"/>
  <c r="BA226" i="53"/>
  <c r="BA281" i="53"/>
  <c r="BA240" i="53"/>
  <c r="BA246" i="53"/>
  <c r="AA105" i="56" s="1"/>
  <c r="BA113" i="53"/>
  <c r="AA86" i="56" s="1"/>
  <c r="AA42" i="56" s="1"/>
  <c r="BA257" i="53"/>
  <c r="BA291" i="53"/>
  <c r="BA388" i="53"/>
  <c r="BA400" i="53"/>
  <c r="BA27" i="53"/>
  <c r="BA185" i="53"/>
  <c r="BA179" i="53"/>
  <c r="BA159" i="53"/>
  <c r="BA387" i="53"/>
  <c r="BA232" i="53"/>
  <c r="AA103" i="56" s="1"/>
  <c r="AB103" i="56" s="1"/>
  <c r="BA340" i="53"/>
  <c r="BA264" i="53"/>
  <c r="AA110" i="56"/>
  <c r="AB110" i="56" s="1"/>
  <c r="BA156" i="53"/>
  <c r="BA398" i="53"/>
  <c r="AB133" i="56"/>
  <c r="BA35" i="53"/>
  <c r="BA114" i="53"/>
  <c r="BA223" i="53"/>
  <c r="BA282" i="53"/>
  <c r="BA233" i="53"/>
  <c r="BA15" i="53"/>
  <c r="BA231" i="53"/>
  <c r="AA102" i="56"/>
  <c r="AB102" i="56" s="1"/>
  <c r="BA87" i="53"/>
  <c r="BA259" i="53"/>
  <c r="BA57" i="53"/>
  <c r="BA188" i="53"/>
  <c r="BA136" i="53"/>
  <c r="BA238" i="53"/>
  <c r="BA205" i="53"/>
  <c r="AA98" i="56" s="1"/>
  <c r="AB98" i="56" s="1"/>
  <c r="BA29" i="53"/>
  <c r="BA28" i="53"/>
  <c r="BA304" i="53"/>
  <c r="BA237" i="53"/>
  <c r="BA355" i="53"/>
  <c r="BA60" i="53"/>
  <c r="BA56" i="53"/>
  <c r="BA200" i="53"/>
  <c r="BA148" i="53"/>
  <c r="AA88" i="56" s="1"/>
  <c r="BA396" i="53"/>
  <c r="AA132" i="56" s="1"/>
  <c r="AB132" i="56"/>
  <c r="BA183" i="53"/>
  <c r="BA41" i="53"/>
  <c r="BA210" i="53"/>
  <c r="AA99" i="56"/>
  <c r="AB99" i="56"/>
  <c r="BA365" i="53"/>
  <c r="BA288" i="53"/>
  <c r="BA260" i="53"/>
  <c r="BA274" i="53"/>
  <c r="BA333" i="53"/>
  <c r="AA117" i="56" s="1"/>
  <c r="AB117" i="56" s="1"/>
  <c r="BA309" i="53"/>
  <c r="BA350" i="53"/>
  <c r="BC230" i="53"/>
  <c r="AH227" i="53" s="1"/>
  <c r="AC101" i="56" s="1"/>
  <c r="BC96" i="53"/>
  <c r="BC103" i="53"/>
  <c r="BC376" i="53"/>
  <c r="BC215" i="53"/>
  <c r="BC169" i="53"/>
  <c r="BC86" i="53"/>
  <c r="BC243" i="53"/>
  <c r="BC128" i="53"/>
  <c r="BC117" i="53"/>
  <c r="BC251" i="53"/>
  <c r="BC293" i="53"/>
  <c r="BC101" i="53"/>
  <c r="BC318" i="53"/>
  <c r="BC391" i="53"/>
  <c r="BC359" i="53"/>
  <c r="BC300" i="53"/>
  <c r="BC150" i="53"/>
  <c r="BC63" i="53"/>
  <c r="BC167" i="53"/>
  <c r="BC43" i="53"/>
  <c r="BC335" i="53"/>
  <c r="BC343" i="53"/>
  <c r="BC263" i="53"/>
  <c r="BC144" i="53"/>
  <c r="BC41" i="53"/>
  <c r="BC64" i="53"/>
  <c r="BC299" i="53"/>
  <c r="BC149" i="53"/>
  <c r="BC171" i="53"/>
  <c r="BC298" i="53"/>
  <c r="BC126" i="53"/>
  <c r="BC241" i="53"/>
  <c r="BC46" i="53"/>
  <c r="BC93" i="53"/>
  <c r="BC97" i="53"/>
  <c r="AH88" i="53" s="1"/>
  <c r="AC84" i="56" s="1"/>
  <c r="AC40" i="56" s="1"/>
  <c r="BC211" i="53"/>
  <c r="BC255" i="53"/>
  <c r="BC302" i="53"/>
  <c r="BC225" i="53"/>
  <c r="BC143" i="53"/>
  <c r="BC99" i="53"/>
  <c r="BC85" i="53"/>
  <c r="BC102" i="53"/>
  <c r="BC212" i="53"/>
  <c r="BC198" i="53"/>
  <c r="BC68" i="53"/>
  <c r="BC74" i="53"/>
  <c r="BC266" i="53"/>
  <c r="BC71" i="53"/>
  <c r="BC157" i="53"/>
  <c r="AH155" i="53"/>
  <c r="AC89" i="56" s="1"/>
  <c r="BC369" i="53"/>
  <c r="BC77" i="53"/>
  <c r="AH77" i="53"/>
  <c r="AC82" i="56" s="1"/>
  <c r="BC276" i="53"/>
  <c r="BC361" i="53"/>
  <c r="AH354" i="53" s="1"/>
  <c r="BC47" i="53"/>
  <c r="BC172" i="53"/>
  <c r="BC104" i="53"/>
  <c r="BC173" i="53"/>
  <c r="BC336" i="53"/>
  <c r="BC317" i="53"/>
  <c r="BC214" i="53"/>
  <c r="BC84" i="53"/>
  <c r="BC118" i="53"/>
  <c r="BC265" i="53"/>
  <c r="BC178" i="53"/>
  <c r="BC94" i="53"/>
  <c r="BC320" i="53"/>
  <c r="BC174" i="53"/>
  <c r="BC279" i="53"/>
  <c r="BC368" i="53"/>
  <c r="AH365" i="53" s="1"/>
  <c r="BC160" i="53"/>
  <c r="BC378" i="53"/>
  <c r="BC195" i="53"/>
  <c r="BC95" i="53"/>
  <c r="BC199" i="53"/>
  <c r="BC75" i="53"/>
  <c r="BC313" i="53"/>
  <c r="BC285" i="53"/>
  <c r="AH282" i="53" s="1"/>
  <c r="AC114" i="56" s="1"/>
  <c r="BC197" i="53"/>
  <c r="BC44" i="53"/>
  <c r="BC106" i="53"/>
  <c r="BC61" i="53"/>
  <c r="BC105" i="53"/>
  <c r="AH101" i="53" s="1"/>
  <c r="AC85" i="56" s="1"/>
  <c r="BC170" i="53"/>
  <c r="BC295" i="53"/>
  <c r="BC62" i="53"/>
  <c r="BC175" i="53"/>
  <c r="AH175" i="53" s="1"/>
  <c r="AC92" i="56" s="1"/>
  <c r="BC301" i="53"/>
  <c r="BC254" i="53"/>
  <c r="BC151" i="53"/>
  <c r="BC371" i="53"/>
  <c r="BC98" i="53"/>
  <c r="BC325" i="53"/>
  <c r="BC142" i="53"/>
  <c r="BC314" i="53"/>
  <c r="BC252" i="53"/>
  <c r="AH252" i="53" s="1"/>
  <c r="BC319" i="53"/>
  <c r="BC48" i="53"/>
  <c r="BC323" i="53"/>
  <c r="BC348" i="53"/>
  <c r="AH348" i="53"/>
  <c r="AC120" i="56" s="1"/>
  <c r="BC82" i="53"/>
  <c r="AH79" i="53" s="1"/>
  <c r="AC83" i="56" s="1"/>
  <c r="BC196" i="53"/>
  <c r="BC90" i="53"/>
  <c r="BC194" i="53"/>
  <c r="BC153" i="53"/>
  <c r="BC213" i="53"/>
  <c r="BC203" i="53"/>
  <c r="BC357" i="53"/>
  <c r="BC244" i="53"/>
  <c r="BC69" i="53"/>
  <c r="BC377" i="53"/>
  <c r="BC132" i="53"/>
  <c r="BC72" i="53"/>
  <c r="BC321" i="53"/>
  <c r="BC76" i="53"/>
  <c r="AH393" i="53"/>
  <c r="AC129" i="56"/>
  <c r="BC42" i="53"/>
  <c r="BC315" i="53"/>
  <c r="BC66" i="53"/>
  <c r="BC152" i="53"/>
  <c r="BC67" i="53"/>
  <c r="BC70" i="53"/>
  <c r="BC91" i="53"/>
  <c r="BC245" i="53"/>
  <c r="BC145" i="53"/>
  <c r="BC83" i="53"/>
  <c r="BC390" i="53"/>
  <c r="BC31" i="53"/>
  <c r="BC81" i="53"/>
  <c r="BC65" i="53"/>
  <c r="BC73" i="53"/>
  <c r="BC242" i="53"/>
  <c r="BC92" i="53"/>
  <c r="BC209" i="53"/>
  <c r="AH205" i="53" s="1"/>
  <c r="BC168" i="53"/>
  <c r="BC337" i="53"/>
  <c r="BC303" i="53"/>
  <c r="BC297" i="53"/>
  <c r="BC45" i="53"/>
  <c r="BC147" i="53"/>
  <c r="AH168" i="53"/>
  <c r="AC91" i="56" s="1"/>
  <c r="AC21" i="56" s="1"/>
  <c r="AA34" i="56"/>
  <c r="AB34" i="56"/>
  <c r="AA111" i="56"/>
  <c r="AB111" i="56" s="1"/>
  <c r="AA43" i="56"/>
  <c r="AB43" i="56" s="1"/>
  <c r="AA115" i="56"/>
  <c r="AB115" i="56" s="1"/>
  <c r="AC103" i="56"/>
  <c r="AC133" i="56"/>
  <c r="AC29" i="56" s="1"/>
  <c r="AH389" i="53"/>
  <c r="AC128" i="56" s="1"/>
  <c r="AH19" i="53"/>
  <c r="AC35" i="56"/>
  <c r="AH346" i="53"/>
  <c r="AC119" i="56"/>
  <c r="AH274" i="53"/>
  <c r="AC111" i="56" s="1"/>
  <c r="AH265" i="53"/>
  <c r="AC110" i="56"/>
  <c r="X38" i="54"/>
  <c r="X41" i="54"/>
  <c r="AC60" i="56"/>
  <c r="AC108" i="56"/>
  <c r="AH247" i="53"/>
  <c r="AC105" i="56" s="1"/>
  <c r="AC54" i="56"/>
  <c r="AH159" i="53"/>
  <c r="AC90" i="56" s="1"/>
  <c r="AB87" i="56"/>
  <c r="BC116" i="53"/>
  <c r="BC129" i="53"/>
  <c r="BC122" i="53"/>
  <c r="BC127" i="53"/>
  <c r="BC120" i="53"/>
  <c r="BC130" i="53"/>
  <c r="BC134" i="53"/>
  <c r="BC131" i="53"/>
  <c r="BC146" i="53"/>
  <c r="BC119" i="53"/>
  <c r="BC115" i="53"/>
  <c r="BC125" i="53"/>
  <c r="BC121" i="53"/>
  <c r="BC123" i="53"/>
  <c r="BC124" i="53"/>
  <c r="BC135" i="53"/>
  <c r="AH114" i="53"/>
  <c r="AC86" i="56" s="1"/>
  <c r="BC379" i="53"/>
  <c r="BC372" i="53"/>
  <c r="AP408" i="53"/>
  <c r="AO408" i="53"/>
  <c r="O76" i="54"/>
  <c r="BC340" i="53"/>
  <c r="AH340" i="53" s="1"/>
  <c r="AC118" i="56" s="1"/>
  <c r="BC312" i="53"/>
  <c r="AR408" i="53"/>
  <c r="AA50" i="56"/>
  <c r="AB50" i="56" s="1"/>
  <c r="AB113" i="56"/>
  <c r="AB86" i="56"/>
  <c r="AB42" i="56"/>
  <c r="P38" i="54"/>
  <c r="AC125" i="56"/>
  <c r="AC58" i="56" s="1"/>
  <c r="AA114" i="56"/>
  <c r="AB114" i="56" s="1"/>
  <c r="AC122" i="56"/>
  <c r="AC106" i="56"/>
  <c r="P60" i="54"/>
  <c r="AA46" i="56"/>
  <c r="AB46" i="56" s="1"/>
  <c r="X37" i="54"/>
  <c r="AC41" i="56"/>
  <c r="AC98" i="56"/>
  <c r="AC50" i="56" s="1"/>
  <c r="AH180" i="53"/>
  <c r="AC94" i="56"/>
  <c r="AC48" i="56" s="1"/>
  <c r="AH236" i="53"/>
  <c r="AC104" i="56" s="1"/>
  <c r="AC53" i="56" s="1"/>
  <c r="AA84" i="56"/>
  <c r="AA40" i="56" s="1"/>
  <c r="AB40" i="56" s="1"/>
  <c r="AM408" i="53"/>
  <c r="AT408" i="53"/>
  <c r="AA90" i="56"/>
  <c r="AB90" i="56" s="1"/>
  <c r="AH178" i="53"/>
  <c r="AC93" i="56"/>
  <c r="AC22" i="56" s="1"/>
  <c r="P50" i="54"/>
  <c r="AH403" i="53"/>
  <c r="AC33" i="56"/>
  <c r="M44" i="54"/>
  <c r="P43" i="54"/>
  <c r="P40" i="54"/>
  <c r="P41" i="54"/>
  <c r="AB33" i="56"/>
  <c r="P65" i="54"/>
  <c r="P62" i="54"/>
  <c r="P71" i="54"/>
  <c r="J77" i="54"/>
  <c r="AA45" i="56"/>
  <c r="AB45" i="56" s="1"/>
  <c r="AB84" i="56"/>
  <c r="P384" i="53"/>
  <c r="AC57" i="56" l="1"/>
  <c r="AC42" i="56"/>
  <c r="P7" i="53"/>
  <c r="P53" i="53"/>
  <c r="P220" i="53"/>
  <c r="P111" i="53"/>
  <c r="P331" i="53"/>
  <c r="P271" i="53"/>
  <c r="P165" i="53"/>
  <c r="P51" i="54"/>
  <c r="P75" i="54"/>
  <c r="P59" i="54"/>
  <c r="P70" i="54"/>
  <c r="O77" i="54"/>
  <c r="P56" i="54"/>
  <c r="K77" i="54"/>
  <c r="P55" i="54"/>
  <c r="P72" i="54"/>
  <c r="P53" i="54"/>
  <c r="P58" i="54"/>
  <c r="P49" i="54"/>
  <c r="P73" i="54"/>
  <c r="P66" i="54"/>
  <c r="P64" i="54"/>
  <c r="AA54" i="56"/>
  <c r="AB54" i="56" s="1"/>
  <c r="AB105" i="56"/>
  <c r="AA51" i="56"/>
  <c r="AB51" i="56" s="1"/>
  <c r="AB97" i="56"/>
  <c r="AH279" i="53"/>
  <c r="AC112" i="56" s="1"/>
  <c r="AC23" i="56" s="1"/>
  <c r="AA52" i="56"/>
  <c r="AB52" i="56" s="1"/>
  <c r="AB100" i="56"/>
  <c r="L77" i="54"/>
  <c r="P61" i="54"/>
  <c r="AB83" i="56"/>
  <c r="AA41" i="56"/>
  <c r="AB41" i="56" s="1"/>
  <c r="P76" i="54"/>
  <c r="AA134" i="56"/>
  <c r="AA39" i="56"/>
  <c r="AB39" i="56" s="1"/>
  <c r="AB81" i="56"/>
  <c r="P67" i="54"/>
  <c r="AA94" i="56"/>
  <c r="AA80" i="56"/>
  <c r="AH287" i="53"/>
  <c r="AC115" i="56" s="1"/>
  <c r="AC46" i="56" s="1"/>
  <c r="P74" i="54"/>
  <c r="AA25" i="56"/>
  <c r="AB25" i="56" s="1"/>
  <c r="M77" i="54"/>
  <c r="AH137" i="53"/>
  <c r="AC87" i="56" s="1"/>
  <c r="AC43" i="56" s="1"/>
  <c r="AH56" i="53"/>
  <c r="AC81" i="56" s="1"/>
  <c r="AC39" i="56" s="1"/>
  <c r="AA20" i="56"/>
  <c r="AB20" i="56" s="1"/>
  <c r="P42" i="54"/>
  <c r="I44" i="54"/>
  <c r="O44" i="54"/>
  <c r="J44" i="54"/>
  <c r="L44" i="54"/>
  <c r="K44" i="54"/>
  <c r="N44" i="54"/>
  <c r="P37" i="54"/>
  <c r="AA55" i="56"/>
  <c r="AB55" i="56" s="1"/>
  <c r="AB88" i="56"/>
  <c r="AA44" i="56"/>
  <c r="AB44" i="56" s="1"/>
  <c r="AA121" i="56"/>
  <c r="N77" i="54"/>
  <c r="P57" i="54"/>
  <c r="AA109" i="56"/>
  <c r="AA104" i="56"/>
  <c r="AH25" i="53"/>
  <c r="AC36" i="56" s="1"/>
  <c r="AC11" i="56" s="1"/>
  <c r="AA122" i="56"/>
  <c r="AB122" i="56" s="1"/>
  <c r="AA118" i="56"/>
  <c r="AB118" i="56" s="1"/>
  <c r="P39" i="54"/>
  <c r="X39" i="54"/>
  <c r="AH189" i="53"/>
  <c r="AC95" i="56" s="1"/>
  <c r="P69" i="54"/>
  <c r="AH374" i="53"/>
  <c r="AC126" i="56" s="1"/>
  <c r="AC59" i="56" s="1"/>
  <c r="AH305" i="53"/>
  <c r="AC116" i="56" s="1"/>
  <c r="AH211" i="53"/>
  <c r="AC99" i="56" s="1"/>
  <c r="AA116" i="56"/>
  <c r="AH223" i="53"/>
  <c r="AC100" i="56" s="1"/>
  <c r="I77" i="54"/>
  <c r="P68" i="54"/>
  <c r="P36" i="54"/>
  <c r="X36" i="54"/>
  <c r="X43" i="54" s="1"/>
  <c r="AH259" i="53"/>
  <c r="AC109" i="56" s="1"/>
  <c r="AN408" i="53"/>
  <c r="AA29" i="56"/>
  <c r="AB29" i="56" s="1"/>
  <c r="AA135" i="56"/>
  <c r="AB135" i="56" s="1"/>
  <c r="AH34" i="53"/>
  <c r="AC80" i="56" s="1"/>
  <c r="P63" i="54"/>
  <c r="AA95" i="56"/>
  <c r="AA128" i="56"/>
  <c r="P54" i="54"/>
  <c r="AH334" i="53"/>
  <c r="AC117" i="56" s="1"/>
  <c r="AH149" i="53"/>
  <c r="AC88" i="56" s="1"/>
  <c r="AC44" i="56" s="1"/>
  <c r="P52" i="54"/>
  <c r="AH401" i="53"/>
  <c r="AA125" i="56"/>
  <c r="AA36" i="56"/>
  <c r="AH202" i="53"/>
  <c r="AC97" i="56" s="1"/>
  <c r="AC45" i="56" l="1"/>
  <c r="AC25" i="56"/>
  <c r="AC52" i="56"/>
  <c r="AA60" i="56"/>
  <c r="AB60" i="56" s="1"/>
  <c r="AB134" i="56"/>
  <c r="AA47" i="56"/>
  <c r="AB47" i="56" s="1"/>
  <c r="AB116" i="56"/>
  <c r="AA23" i="56"/>
  <c r="AB23" i="56" s="1"/>
  <c r="AC47" i="56"/>
  <c r="AB80" i="56"/>
  <c r="AA19" i="56"/>
  <c r="AA38" i="56"/>
  <c r="AB38" i="56" s="1"/>
  <c r="AA26" i="56"/>
  <c r="AB26" i="56" s="1"/>
  <c r="AA53" i="56"/>
  <c r="AB53" i="56" s="1"/>
  <c r="AB104" i="56"/>
  <c r="AB94" i="56"/>
  <c r="AA48" i="56"/>
  <c r="AB48" i="56" s="1"/>
  <c r="AA24" i="56"/>
  <c r="AC18" i="56"/>
  <c r="AA57" i="56"/>
  <c r="AB57" i="56" s="1"/>
  <c r="AA28" i="56"/>
  <c r="AB28" i="56" s="1"/>
  <c r="AB121" i="56"/>
  <c r="AC56" i="56"/>
  <c r="AC27" i="56"/>
  <c r="AA49" i="56"/>
  <c r="AB49" i="56" s="1"/>
  <c r="AB95" i="56"/>
  <c r="AA56" i="56"/>
  <c r="AB56" i="56" s="1"/>
  <c r="AA27" i="56"/>
  <c r="AB27" i="56" s="1"/>
  <c r="AB109" i="56"/>
  <c r="X384" i="53"/>
  <c r="X220" i="53"/>
  <c r="X271" i="53"/>
  <c r="X165" i="53"/>
  <c r="X111" i="53"/>
  <c r="X7" i="53"/>
  <c r="X1" i="53" s="1"/>
  <c r="X331" i="53"/>
  <c r="X53" i="53"/>
  <c r="T271" i="53"/>
  <c r="T384" i="53"/>
  <c r="T111" i="53"/>
  <c r="T7" i="53"/>
  <c r="AS160" i="53" s="1"/>
  <c r="T165" i="53"/>
  <c r="T331" i="53"/>
  <c r="T53" i="53"/>
  <c r="T220" i="53"/>
  <c r="AC20" i="56"/>
  <c r="AC19" i="56"/>
  <c r="AC38" i="56"/>
  <c r="AC49" i="56"/>
  <c r="AB128" i="56"/>
  <c r="AA59" i="56"/>
  <c r="AB59" i="56" s="1"/>
  <c r="AB36" i="56"/>
  <c r="AA11" i="56"/>
  <c r="AA18" i="56"/>
  <c r="AB18" i="56" s="1"/>
  <c r="AA58" i="56"/>
  <c r="AB58" i="56" s="1"/>
  <c r="AB125" i="56"/>
  <c r="L384" i="53"/>
  <c r="L7" i="53"/>
  <c r="L331" i="53"/>
  <c r="L111" i="53"/>
  <c r="L165" i="53"/>
  <c r="L220" i="53"/>
  <c r="L271" i="53"/>
  <c r="L53" i="53"/>
  <c r="AF165" i="53"/>
  <c r="AF7" i="53"/>
  <c r="AF1" i="53" s="1"/>
  <c r="AF384" i="53"/>
  <c r="AF111" i="53"/>
  <c r="AF53" i="53"/>
  <c r="AF220" i="53"/>
  <c r="AF271" i="53"/>
  <c r="AF331" i="53"/>
  <c r="AB271" i="53"/>
  <c r="AB165" i="53"/>
  <c r="AB384" i="53"/>
  <c r="AB53" i="53"/>
  <c r="AB7" i="53"/>
  <c r="AB1" i="53" s="1"/>
  <c r="AB220" i="53"/>
  <c r="AB111" i="53"/>
  <c r="AB331" i="53"/>
  <c r="AC28" i="56"/>
  <c r="AG160" i="53" l="1"/>
  <c r="BB160" i="53"/>
  <c r="AS62" i="53"/>
  <c r="AS306" i="53"/>
  <c r="AC12" i="56"/>
  <c r="AS189" i="53"/>
  <c r="AS299" i="53"/>
  <c r="AS326" i="53"/>
  <c r="AS341" i="53"/>
  <c r="AS304" i="53"/>
  <c r="AS394" i="53"/>
  <c r="AS337" i="53"/>
  <c r="AS397" i="53"/>
  <c r="AS182" i="53"/>
  <c r="AS294" i="53"/>
  <c r="AS322" i="53"/>
  <c r="AS362" i="53"/>
  <c r="AS300" i="53"/>
  <c r="AS296" i="53"/>
  <c r="AS283" i="53"/>
  <c r="AS172" i="53"/>
  <c r="AS204" i="53"/>
  <c r="AS137" i="53"/>
  <c r="AS207" i="53"/>
  <c r="AS255" i="53"/>
  <c r="AS36" i="53"/>
  <c r="AS141" i="53"/>
  <c r="AS292" i="53"/>
  <c r="AS17" i="53"/>
  <c r="AS199" i="53"/>
  <c r="AS47" i="53"/>
  <c r="AS113" i="53"/>
  <c r="AS203" i="53"/>
  <c r="AS188" i="53"/>
  <c r="AS12" i="53"/>
  <c r="AS100" i="53"/>
  <c r="AS143" i="53"/>
  <c r="AS238" i="53"/>
  <c r="AS274" i="53"/>
  <c r="AS101" i="53"/>
  <c r="AS76" i="53"/>
  <c r="AS20" i="53"/>
  <c r="AS34" i="53"/>
  <c r="AS70" i="53"/>
  <c r="AS378" i="53"/>
  <c r="AS128" i="53"/>
  <c r="AS18" i="53"/>
  <c r="AS73" i="53"/>
  <c r="AS195" i="53"/>
  <c r="AS14" i="53"/>
  <c r="AS246" i="53"/>
  <c r="AS222" i="53"/>
  <c r="AS125" i="53"/>
  <c r="AS167" i="53"/>
  <c r="AS180" i="53"/>
  <c r="AS376" i="53"/>
  <c r="AS129" i="53"/>
  <c r="AS102" i="53"/>
  <c r="AS223" i="53"/>
  <c r="AS48" i="53"/>
  <c r="AS400" i="53"/>
  <c r="AS123" i="53"/>
  <c r="AS212" i="53"/>
  <c r="AS284" i="53"/>
  <c r="AS264" i="53"/>
  <c r="AS69" i="53"/>
  <c r="AS301" i="53"/>
  <c r="AS227" i="53"/>
  <c r="AS178" i="53"/>
  <c r="AS154" i="53"/>
  <c r="AS319" i="53"/>
  <c r="AS273" i="53"/>
  <c r="AS196" i="53"/>
  <c r="AS244" i="53"/>
  <c r="AS46" i="53"/>
  <c r="AS363" i="53"/>
  <c r="AS391" i="53"/>
  <c r="AS68" i="53"/>
  <c r="AS202" i="53"/>
  <c r="AS170" i="53"/>
  <c r="AS91" i="53"/>
  <c r="AS310" i="53"/>
  <c r="AS58" i="53"/>
  <c r="AS67" i="53"/>
  <c r="AS352" i="53"/>
  <c r="AS92" i="53"/>
  <c r="AS290" i="53"/>
  <c r="AS83" i="53"/>
  <c r="AS213" i="53"/>
  <c r="AS338" i="53"/>
  <c r="AS390" i="53"/>
  <c r="AS311" i="53"/>
  <c r="AS187" i="53"/>
  <c r="AS66" i="53"/>
  <c r="AS78" i="53"/>
  <c r="AS32" i="53"/>
  <c r="AS179" i="53"/>
  <c r="AS286" i="53"/>
  <c r="AS155" i="53"/>
  <c r="AS279" i="53"/>
  <c r="AS396" i="53"/>
  <c r="AS198" i="53"/>
  <c r="AS234" i="53"/>
  <c r="AS359" i="53"/>
  <c r="AS214" i="53"/>
  <c r="AS393" i="53"/>
  <c r="AS79" i="53"/>
  <c r="AS346" i="53"/>
  <c r="AS367" i="53"/>
  <c r="AS233" i="53"/>
  <c r="AS38" i="53"/>
  <c r="AS42" i="53"/>
  <c r="AS349" i="53"/>
  <c r="AS225" i="53"/>
  <c r="AS177" i="53"/>
  <c r="AS80" i="53"/>
  <c r="AS243" i="53"/>
  <c r="AS260" i="53"/>
  <c r="AS357" i="53"/>
  <c r="AS84" i="53"/>
  <c r="AS75" i="53"/>
  <c r="AS149" i="53"/>
  <c r="AS168" i="53"/>
  <c r="AS293" i="53"/>
  <c r="AS28" i="53"/>
  <c r="AS10" i="53"/>
  <c r="AS35" i="53"/>
  <c r="AS97" i="53"/>
  <c r="AS339" i="53"/>
  <c r="AS24" i="53"/>
  <c r="AS281" i="53"/>
  <c r="AS374" i="53"/>
  <c r="AS242" i="53"/>
  <c r="AS334" i="53"/>
  <c r="AS140" i="53"/>
  <c r="AS159" i="53"/>
  <c r="AS215" i="53"/>
  <c r="AS388" i="53"/>
  <c r="AS379" i="53"/>
  <c r="AS174" i="53"/>
  <c r="AS175" i="53"/>
  <c r="AS81" i="53"/>
  <c r="AS289" i="53"/>
  <c r="AS351" i="53"/>
  <c r="AS19" i="53"/>
  <c r="AS86" i="53"/>
  <c r="AS29" i="53"/>
  <c r="AS121" i="53"/>
  <c r="AS184" i="53"/>
  <c r="AS151" i="53"/>
  <c r="AS291" i="53"/>
  <c r="AS224" i="53"/>
  <c r="AS190" i="53"/>
  <c r="AS321" i="53"/>
  <c r="AS355" i="53"/>
  <c r="AS105" i="53"/>
  <c r="AS287" i="53"/>
  <c r="AS237" i="53"/>
  <c r="AS278" i="53"/>
  <c r="AS98" i="53"/>
  <c r="AS191" i="53"/>
  <c r="AS146" i="53"/>
  <c r="AS61" i="53"/>
  <c r="AS377" i="53"/>
  <c r="AS297" i="53"/>
  <c r="AS127" i="53"/>
  <c r="AS261" i="53"/>
  <c r="AS183" i="53"/>
  <c r="AS232" i="53"/>
  <c r="AS200" i="53"/>
  <c r="AS193" i="53"/>
  <c r="AS288" i="53"/>
  <c r="AS185" i="53"/>
  <c r="AS313" i="53"/>
  <c r="AS27" i="53"/>
  <c r="AS96" i="53"/>
  <c r="AS371" i="53"/>
  <c r="AS263" i="53"/>
  <c r="AS133" i="53"/>
  <c r="AS37" i="53"/>
  <c r="AS343" i="53"/>
  <c r="AS132" i="53"/>
  <c r="AS135" i="53"/>
  <c r="AS65" i="53"/>
  <c r="AS142" i="53"/>
  <c r="AS88" i="53"/>
  <c r="AS31" i="53"/>
  <c r="AS209" i="53"/>
  <c r="AS226" i="53"/>
  <c r="AS358" i="53"/>
  <c r="AS93" i="53"/>
  <c r="AS249" i="53"/>
  <c r="AS317" i="53"/>
  <c r="AS344" i="53"/>
  <c r="AS336" i="53"/>
  <c r="AS25" i="53"/>
  <c r="AS333" i="53"/>
  <c r="AS324" i="53"/>
  <c r="AS26" i="53"/>
  <c r="AS44" i="53"/>
  <c r="AS136" i="53"/>
  <c r="AS13" i="53"/>
  <c r="AA12" i="56"/>
  <c r="AB12" i="56" s="1"/>
  <c r="AB19" i="56"/>
  <c r="AS106" i="53"/>
  <c r="AS402" i="53"/>
  <c r="AS276" i="53"/>
  <c r="AS318" i="53"/>
  <c r="AS230" i="53"/>
  <c r="AS265" i="53"/>
  <c r="AS156" i="53"/>
  <c r="AS250" i="53"/>
  <c r="AS353" i="53"/>
  <c r="AA13" i="56"/>
  <c r="AB13" i="56" s="1"/>
  <c r="AB24" i="56"/>
  <c r="AS314" i="53"/>
  <c r="AS157" i="53"/>
  <c r="AS72" i="53"/>
  <c r="AS205" i="53"/>
  <c r="AS231" i="53"/>
  <c r="AS308" i="53"/>
  <c r="AS71" i="53"/>
  <c r="AS43" i="53"/>
  <c r="AS262" i="53"/>
  <c r="AS229" i="53"/>
  <c r="AS103" i="53"/>
  <c r="AS305" i="53"/>
  <c r="AS280" i="53"/>
  <c r="AS360" i="53"/>
  <c r="AS259" i="53"/>
  <c r="AS11" i="53"/>
  <c r="AS59" i="53"/>
  <c r="AS194" i="53"/>
  <c r="AS150" i="53"/>
  <c r="AS235" i="53"/>
  <c r="AS16" i="53"/>
  <c r="AS21" i="53"/>
  <c r="AS348" i="53"/>
  <c r="AS63" i="53"/>
  <c r="AS373" i="53"/>
  <c r="AS144" i="53"/>
  <c r="AS364" i="53"/>
  <c r="AS320" i="53"/>
  <c r="AS303" i="53"/>
  <c r="AS302" i="53"/>
  <c r="AS256" i="53"/>
  <c r="AS251" i="53"/>
  <c r="AS266" i="53"/>
  <c r="AS173" i="53"/>
  <c r="AS395" i="53"/>
  <c r="AS392" i="53"/>
  <c r="AS126" i="53"/>
  <c r="AS282" i="53"/>
  <c r="AS176" i="53"/>
  <c r="AS240" i="53"/>
  <c r="AS285" i="53"/>
  <c r="AS370" i="53"/>
  <c r="AS295" i="53"/>
  <c r="AS55" i="53"/>
  <c r="AS122" i="53"/>
  <c r="AS186" i="53"/>
  <c r="AS315" i="53"/>
  <c r="AS138" i="53"/>
  <c r="AS89" i="53"/>
  <c r="AS252" i="53"/>
  <c r="AS401" i="53"/>
  <c r="AS124" i="53"/>
  <c r="AS399" i="53"/>
  <c r="AS335" i="53"/>
  <c r="AS45" i="53"/>
  <c r="AS277" i="53"/>
  <c r="AS254" i="53"/>
  <c r="AS85" i="53"/>
  <c r="AS361" i="53"/>
  <c r="AS30" i="53"/>
  <c r="AS82" i="53"/>
  <c r="AS197" i="53"/>
  <c r="AS228" i="53"/>
  <c r="AS316" i="53"/>
  <c r="AS325" i="53"/>
  <c r="AS39" i="53"/>
  <c r="AS120" i="53"/>
  <c r="AS134" i="53"/>
  <c r="AS239" i="53"/>
  <c r="AS87" i="53"/>
  <c r="AS201" i="53"/>
  <c r="AS57" i="53"/>
  <c r="AS248" i="53"/>
  <c r="AS257" i="53"/>
  <c r="AS23" i="53"/>
  <c r="AS145" i="53"/>
  <c r="AS104" i="53"/>
  <c r="AS119" i="53"/>
  <c r="AS258" i="53"/>
  <c r="AS275" i="53"/>
  <c r="AS347" i="53"/>
  <c r="AS241" i="53"/>
  <c r="AS169" i="53"/>
  <c r="AS345" i="53"/>
  <c r="AS365" i="53"/>
  <c r="AS206" i="53"/>
  <c r="AS354" i="53"/>
  <c r="AS356" i="53"/>
  <c r="AS247" i="53"/>
  <c r="AS386" i="53"/>
  <c r="AS94" i="53"/>
  <c r="AS210" i="53"/>
  <c r="AS309" i="53"/>
  <c r="AB11" i="56"/>
  <c r="AS131" i="53"/>
  <c r="AS236" i="53"/>
  <c r="AS312" i="53"/>
  <c r="AS403" i="53"/>
  <c r="AS253" i="53"/>
  <c r="AS147" i="53"/>
  <c r="AS387" i="53"/>
  <c r="AS139" i="53"/>
  <c r="AS398" i="53"/>
  <c r="AS342" i="53"/>
  <c r="AS153" i="53"/>
  <c r="AS115" i="53"/>
  <c r="AS211" i="53"/>
  <c r="AS368" i="53"/>
  <c r="AS375" i="53"/>
  <c r="AS77" i="53"/>
  <c r="AS158" i="53"/>
  <c r="AS90" i="53"/>
  <c r="AS116" i="53"/>
  <c r="AS181" i="53"/>
  <c r="AS307" i="53"/>
  <c r="AS95" i="53"/>
  <c r="AS152" i="53"/>
  <c r="AS41" i="53"/>
  <c r="AS130" i="53"/>
  <c r="AS245" i="53"/>
  <c r="AS74" i="53"/>
  <c r="AS15" i="53"/>
  <c r="AS369" i="53"/>
  <c r="AS117" i="53"/>
  <c r="AS114" i="53"/>
  <c r="AS64" i="53"/>
  <c r="AS366" i="53"/>
  <c r="AS99" i="53"/>
  <c r="AS33" i="53"/>
  <c r="AS389" i="53"/>
  <c r="AS350" i="53"/>
  <c r="AS40" i="53"/>
  <c r="AS22" i="53"/>
  <c r="AS298" i="53"/>
  <c r="AS372" i="53"/>
  <c r="AS118" i="53"/>
  <c r="AS60" i="53"/>
  <c r="AS323" i="53"/>
  <c r="AS171" i="53"/>
  <c r="AS340" i="53"/>
  <c r="AS192" i="53"/>
  <c r="AS208" i="53"/>
  <c r="AS148" i="53"/>
  <c r="AS56" i="53"/>
  <c r="AA14" i="56" l="1"/>
  <c r="AB14" i="56" s="1"/>
  <c r="AG245" i="53"/>
  <c r="BB245" i="53"/>
  <c r="AG236" i="53"/>
  <c r="BB236" i="53"/>
  <c r="BB285" i="53"/>
  <c r="AG285" i="53"/>
  <c r="AG44" i="53"/>
  <c r="BB44" i="53"/>
  <c r="AG98" i="53"/>
  <c r="BB98" i="53"/>
  <c r="AG159" i="53"/>
  <c r="BB159" i="53"/>
  <c r="BB359" i="53"/>
  <c r="AG359" i="53"/>
  <c r="AG273" i="53"/>
  <c r="BB273" i="53"/>
  <c r="AH273" i="53" s="1"/>
  <c r="Z111" i="56" s="1"/>
  <c r="BB376" i="53"/>
  <c r="AG376" i="53"/>
  <c r="BB113" i="53"/>
  <c r="AG113" i="53"/>
  <c r="BB207" i="53"/>
  <c r="AG207" i="53"/>
  <c r="AG322" i="53"/>
  <c r="BB322" i="53"/>
  <c r="AG326" i="53"/>
  <c r="BB326" i="53"/>
  <c r="BB148" i="53"/>
  <c r="AG148" i="53"/>
  <c r="BB372" i="53"/>
  <c r="AG372" i="53"/>
  <c r="BB366" i="53"/>
  <c r="AG366" i="53"/>
  <c r="AG130" i="53"/>
  <c r="BB130" i="53"/>
  <c r="BB158" i="53"/>
  <c r="AH158" i="53" s="1"/>
  <c r="Z90" i="56" s="1"/>
  <c r="AG158" i="53"/>
  <c r="AG398" i="53"/>
  <c r="BB398" i="53"/>
  <c r="AG131" i="53"/>
  <c r="BB131" i="53"/>
  <c r="BB356" i="53"/>
  <c r="AG356" i="53"/>
  <c r="AG275" i="53"/>
  <c r="BB275" i="53"/>
  <c r="AG57" i="53"/>
  <c r="BB57" i="53"/>
  <c r="BB316" i="53"/>
  <c r="AG316" i="53"/>
  <c r="BB277" i="53"/>
  <c r="AG277" i="53"/>
  <c r="BB138" i="53"/>
  <c r="AG138" i="53"/>
  <c r="AG240" i="53"/>
  <c r="BB240" i="53"/>
  <c r="BB251" i="53"/>
  <c r="AG251" i="53"/>
  <c r="BB63" i="53"/>
  <c r="AG63" i="53"/>
  <c r="BB11" i="53"/>
  <c r="AG11" i="53"/>
  <c r="AG43" i="53"/>
  <c r="BB43" i="53"/>
  <c r="AG276" i="53"/>
  <c r="BB276" i="53"/>
  <c r="AG26" i="53"/>
  <c r="BB26" i="53"/>
  <c r="AG93" i="53"/>
  <c r="BB93" i="53"/>
  <c r="BB135" i="53"/>
  <c r="AG135" i="53"/>
  <c r="BB27" i="53"/>
  <c r="AG27" i="53"/>
  <c r="BB261" i="53"/>
  <c r="AG261" i="53"/>
  <c r="AG278" i="53"/>
  <c r="BB278" i="53"/>
  <c r="AG291" i="53"/>
  <c r="BB291" i="53"/>
  <c r="BB289" i="53"/>
  <c r="AG289" i="53"/>
  <c r="BB140" i="53"/>
  <c r="AG140" i="53"/>
  <c r="AG35" i="53"/>
  <c r="BB35" i="53"/>
  <c r="BB357" i="53"/>
  <c r="AG357" i="53"/>
  <c r="BB38" i="53"/>
  <c r="AG38" i="53"/>
  <c r="BB234" i="53"/>
  <c r="AG234" i="53"/>
  <c r="BB78" i="53"/>
  <c r="AG78" i="53"/>
  <c r="BB290" i="53"/>
  <c r="AG290" i="53"/>
  <c r="BB202" i="53"/>
  <c r="AG202" i="53"/>
  <c r="BB319" i="53"/>
  <c r="AG319" i="53"/>
  <c r="AG212" i="53"/>
  <c r="BB212" i="53"/>
  <c r="BB180" i="53"/>
  <c r="AG180" i="53"/>
  <c r="BB18" i="53"/>
  <c r="AG18" i="53"/>
  <c r="AG274" i="53"/>
  <c r="BB274" i="53"/>
  <c r="BB47" i="53"/>
  <c r="AG47" i="53"/>
  <c r="AG137" i="53"/>
  <c r="BB137" i="53"/>
  <c r="BB294" i="53"/>
  <c r="AG294" i="53"/>
  <c r="AG299" i="53"/>
  <c r="BB299" i="53"/>
  <c r="AG56" i="53"/>
  <c r="BB56" i="53"/>
  <c r="AG325" i="53"/>
  <c r="BB325" i="53"/>
  <c r="BB59" i="53"/>
  <c r="AG59" i="53"/>
  <c r="BB65" i="53"/>
  <c r="AG65" i="53"/>
  <c r="BB97" i="53"/>
  <c r="AG97" i="53"/>
  <c r="AG32" i="53"/>
  <c r="BB32" i="53"/>
  <c r="AH32" i="53" s="1"/>
  <c r="Z37" i="56" s="1"/>
  <c r="BB101" i="53"/>
  <c r="AG101" i="53"/>
  <c r="BB41" i="53"/>
  <c r="AG41" i="53"/>
  <c r="BB139" i="53"/>
  <c r="AG139" i="53"/>
  <c r="BB354" i="53"/>
  <c r="AG354" i="53"/>
  <c r="BB258" i="53"/>
  <c r="AG258" i="53"/>
  <c r="BB201" i="53"/>
  <c r="AG201" i="53"/>
  <c r="AG228" i="53"/>
  <c r="BB228" i="53"/>
  <c r="AG45" i="53"/>
  <c r="BB45" i="53"/>
  <c r="BB315" i="53"/>
  <c r="AG315" i="53"/>
  <c r="BB176" i="53"/>
  <c r="AG176" i="53"/>
  <c r="AG256" i="53"/>
  <c r="BB256" i="53"/>
  <c r="BB348" i="53"/>
  <c r="AG348" i="53"/>
  <c r="BB259" i="53"/>
  <c r="AG259" i="53"/>
  <c r="AG71" i="53"/>
  <c r="BB71" i="53"/>
  <c r="AG402" i="53"/>
  <c r="BB402" i="53"/>
  <c r="BB324" i="53"/>
  <c r="AG324" i="53"/>
  <c r="AG358" i="53"/>
  <c r="BB358" i="53"/>
  <c r="AG132" i="53"/>
  <c r="BB132" i="53"/>
  <c r="AG313" i="53"/>
  <c r="BB313" i="53"/>
  <c r="AG127" i="53"/>
  <c r="BB127" i="53"/>
  <c r="AG237" i="53"/>
  <c r="BB237" i="53"/>
  <c r="AG151" i="53"/>
  <c r="BB151" i="53"/>
  <c r="AG81" i="53"/>
  <c r="BB81" i="53"/>
  <c r="BB334" i="53"/>
  <c r="AG334" i="53"/>
  <c r="BB10" i="53"/>
  <c r="AS408" i="53"/>
  <c r="AG10" i="53"/>
  <c r="BB260" i="53"/>
  <c r="AG260" i="53"/>
  <c r="BB233" i="53"/>
  <c r="AG233" i="53"/>
  <c r="BB198" i="53"/>
  <c r="AG198" i="53"/>
  <c r="BB66" i="53"/>
  <c r="AG66" i="53"/>
  <c r="BB92" i="53"/>
  <c r="AG92" i="53"/>
  <c r="BB68" i="53"/>
  <c r="AG68" i="53"/>
  <c r="AG154" i="53"/>
  <c r="BB154" i="53"/>
  <c r="AH154" i="53" s="1"/>
  <c r="Z89" i="56" s="1"/>
  <c r="AG123" i="53"/>
  <c r="BB123" i="53"/>
  <c r="AG167" i="53"/>
  <c r="BB167" i="53"/>
  <c r="BB128" i="53"/>
  <c r="AG128" i="53"/>
  <c r="BB238" i="53"/>
  <c r="AG238" i="53"/>
  <c r="BB199" i="53"/>
  <c r="AG199" i="53"/>
  <c r="AG204" i="53"/>
  <c r="BB204" i="53"/>
  <c r="AG182" i="53"/>
  <c r="BB182" i="53"/>
  <c r="AG189" i="53"/>
  <c r="BB189" i="53"/>
  <c r="AG118" i="53"/>
  <c r="BB118" i="53"/>
  <c r="BB254" i="53"/>
  <c r="AG254" i="53"/>
  <c r="AG262" i="53"/>
  <c r="BB262" i="53"/>
  <c r="AG183" i="53"/>
  <c r="BB183" i="53"/>
  <c r="AG84" i="53"/>
  <c r="BB84" i="53"/>
  <c r="BB83" i="53"/>
  <c r="AG83" i="53"/>
  <c r="AG73" i="53"/>
  <c r="BB73" i="53"/>
  <c r="BB298" i="53"/>
  <c r="AG298" i="53"/>
  <c r="AG192" i="53"/>
  <c r="BB192" i="53"/>
  <c r="AG114" i="53"/>
  <c r="BB114" i="53"/>
  <c r="BB387" i="53"/>
  <c r="AG387" i="53"/>
  <c r="BB87" i="53"/>
  <c r="AG87" i="53"/>
  <c r="AG197" i="53"/>
  <c r="BB197" i="53"/>
  <c r="AG335" i="53"/>
  <c r="BB335" i="53"/>
  <c r="BB186" i="53"/>
  <c r="AG186" i="53"/>
  <c r="BB282" i="53"/>
  <c r="AG282" i="53"/>
  <c r="BB302" i="53"/>
  <c r="AG302" i="53"/>
  <c r="AG21" i="53"/>
  <c r="BB21" i="53"/>
  <c r="AG360" i="53"/>
  <c r="BB360" i="53"/>
  <c r="AG308" i="53"/>
  <c r="BB308" i="53"/>
  <c r="BB353" i="53"/>
  <c r="AG353" i="53"/>
  <c r="AG106" i="53"/>
  <c r="BB106" i="53"/>
  <c r="AG333" i="53"/>
  <c r="BB333" i="53"/>
  <c r="BB226" i="53"/>
  <c r="AG226" i="53"/>
  <c r="AG343" i="53"/>
  <c r="BB343" i="53"/>
  <c r="AG185" i="53"/>
  <c r="BB185" i="53"/>
  <c r="BB297" i="53"/>
  <c r="AG297" i="53"/>
  <c r="BB287" i="53"/>
  <c r="AG287" i="53"/>
  <c r="AG184" i="53"/>
  <c r="BB184" i="53"/>
  <c r="AG175" i="53"/>
  <c r="BB175" i="53"/>
  <c r="AG242" i="53"/>
  <c r="BB242" i="53"/>
  <c r="AG28" i="53"/>
  <c r="BB28" i="53"/>
  <c r="BB243" i="53"/>
  <c r="AG243" i="53"/>
  <c r="BB367" i="53"/>
  <c r="AG367" i="53"/>
  <c r="BB396" i="53"/>
  <c r="AH396" i="53" s="1"/>
  <c r="Z132" i="56" s="1"/>
  <c r="AG396" i="53"/>
  <c r="BB187" i="53"/>
  <c r="AG187" i="53"/>
  <c r="AG352" i="53"/>
  <c r="BB352" i="53"/>
  <c r="BB391" i="53"/>
  <c r="AG391" i="53"/>
  <c r="AG178" i="53"/>
  <c r="BB178" i="53"/>
  <c r="BB400" i="53"/>
  <c r="AG400" i="53"/>
  <c r="BB125" i="53"/>
  <c r="AG125" i="53"/>
  <c r="AG378" i="53"/>
  <c r="BB378" i="53"/>
  <c r="AG143" i="53"/>
  <c r="BB143" i="53"/>
  <c r="AG17" i="53"/>
  <c r="BB17" i="53"/>
  <c r="BB172" i="53"/>
  <c r="AG172" i="53"/>
  <c r="AG397" i="53"/>
  <c r="BB397" i="53"/>
  <c r="AH397" i="53" s="1"/>
  <c r="Z133" i="56" s="1"/>
  <c r="AG90" i="53"/>
  <c r="BB90" i="53"/>
  <c r="BB247" i="53"/>
  <c r="AG247" i="53"/>
  <c r="AG266" i="53"/>
  <c r="BB266" i="53"/>
  <c r="AG318" i="53"/>
  <c r="BB318" i="53"/>
  <c r="BB96" i="53"/>
  <c r="AG96" i="53"/>
  <c r="AG351" i="53"/>
  <c r="BB351" i="53"/>
  <c r="BB42" i="53"/>
  <c r="AG42" i="53"/>
  <c r="AG170" i="53"/>
  <c r="BB170" i="53"/>
  <c r="AG284" i="53"/>
  <c r="BB284" i="53"/>
  <c r="AG208" i="53"/>
  <c r="BB208" i="53"/>
  <c r="BB64" i="53"/>
  <c r="AG64" i="53"/>
  <c r="AG77" i="53"/>
  <c r="BB77" i="53"/>
  <c r="AG22" i="53"/>
  <c r="BB22" i="53"/>
  <c r="BB152" i="53"/>
  <c r="AG152" i="53"/>
  <c r="BB375" i="53"/>
  <c r="AG375" i="53"/>
  <c r="AG206" i="53"/>
  <c r="BB206" i="53"/>
  <c r="AG119" i="53"/>
  <c r="BB119" i="53"/>
  <c r="AG340" i="53"/>
  <c r="BB340" i="53"/>
  <c r="BB40" i="53"/>
  <c r="AG40" i="53"/>
  <c r="BB117" i="53"/>
  <c r="AG117" i="53"/>
  <c r="AG95" i="53"/>
  <c r="BB95" i="53"/>
  <c r="BB368" i="53"/>
  <c r="AG368" i="53"/>
  <c r="BB147" i="53"/>
  <c r="AG147" i="53"/>
  <c r="BB309" i="53"/>
  <c r="AG309" i="53"/>
  <c r="AG365" i="53"/>
  <c r="BB365" i="53"/>
  <c r="BB104" i="53"/>
  <c r="AG104" i="53"/>
  <c r="AG239" i="53"/>
  <c r="BB239" i="53"/>
  <c r="AG82" i="53"/>
  <c r="BB82" i="53"/>
  <c r="BB399" i="53"/>
  <c r="AG399" i="53"/>
  <c r="BB122" i="53"/>
  <c r="AG122" i="53"/>
  <c r="BB126" i="53"/>
  <c r="AG126" i="53"/>
  <c r="BB303" i="53"/>
  <c r="AG303" i="53"/>
  <c r="AG16" i="53"/>
  <c r="BB16" i="53"/>
  <c r="BB280" i="53"/>
  <c r="AH280" i="53" s="1"/>
  <c r="Z113" i="56" s="1"/>
  <c r="AG280" i="53"/>
  <c r="BB231" i="53"/>
  <c r="AH231" i="53" s="1"/>
  <c r="Z102" i="56" s="1"/>
  <c r="AG231" i="53"/>
  <c r="AG250" i="53"/>
  <c r="BB250" i="53"/>
  <c r="BB25" i="53"/>
  <c r="AG25" i="53"/>
  <c r="AG209" i="53"/>
  <c r="BB209" i="53"/>
  <c r="AG37" i="53"/>
  <c r="BB37" i="53"/>
  <c r="AG288" i="53"/>
  <c r="BB288" i="53"/>
  <c r="AG377" i="53"/>
  <c r="BB377" i="53"/>
  <c r="BB105" i="53"/>
  <c r="AG105" i="53"/>
  <c r="AG121" i="53"/>
  <c r="BB121" i="53"/>
  <c r="AG174" i="53"/>
  <c r="BB174" i="53"/>
  <c r="BB374" i="53"/>
  <c r="AG374" i="53"/>
  <c r="AG293" i="53"/>
  <c r="BB293" i="53"/>
  <c r="AG80" i="53"/>
  <c r="BB80" i="53"/>
  <c r="BB346" i="53"/>
  <c r="AG346" i="53"/>
  <c r="BB279" i="53"/>
  <c r="AG279" i="53"/>
  <c r="BB311" i="53"/>
  <c r="AG311" i="53"/>
  <c r="BB67" i="53"/>
  <c r="AG67" i="53"/>
  <c r="BB363" i="53"/>
  <c r="AH363" i="53" s="1"/>
  <c r="Z124" i="56" s="1"/>
  <c r="AG363" i="53"/>
  <c r="BB227" i="53"/>
  <c r="AG227" i="53"/>
  <c r="AG48" i="53"/>
  <c r="BB48" i="53"/>
  <c r="BB222" i="53"/>
  <c r="AG222" i="53"/>
  <c r="AG70" i="53"/>
  <c r="BB70" i="53"/>
  <c r="BB100" i="53"/>
  <c r="AG100" i="53"/>
  <c r="AG292" i="53"/>
  <c r="BB292" i="53"/>
  <c r="AG283" i="53"/>
  <c r="BB283" i="53"/>
  <c r="BB337" i="53"/>
  <c r="AG337" i="53"/>
  <c r="AG306" i="53"/>
  <c r="BB306" i="53"/>
  <c r="BB99" i="53"/>
  <c r="AG99" i="53"/>
  <c r="BB248" i="53"/>
  <c r="AG248" i="53"/>
  <c r="AG373" i="53"/>
  <c r="BB373" i="53"/>
  <c r="AG224" i="53"/>
  <c r="BB224" i="53"/>
  <c r="AG171" i="53"/>
  <c r="BB171" i="53"/>
  <c r="AG350" i="53"/>
  <c r="BB350" i="53"/>
  <c r="AG369" i="53"/>
  <c r="BB369" i="53"/>
  <c r="AG307" i="53"/>
  <c r="BB307" i="53"/>
  <c r="BB211" i="53"/>
  <c r="AG211" i="53"/>
  <c r="BB253" i="53"/>
  <c r="AG253" i="53"/>
  <c r="BB210" i="53"/>
  <c r="AG210" i="53"/>
  <c r="AG345" i="53"/>
  <c r="BB345" i="53"/>
  <c r="BB145" i="53"/>
  <c r="AG145" i="53"/>
  <c r="AG134" i="53"/>
  <c r="BB134" i="53"/>
  <c r="BB30" i="53"/>
  <c r="AG30" i="53"/>
  <c r="AG124" i="53"/>
  <c r="BB124" i="53"/>
  <c r="BB55" i="53"/>
  <c r="AG55" i="53"/>
  <c r="AG392" i="53"/>
  <c r="BB392" i="53"/>
  <c r="BB320" i="53"/>
  <c r="AG320" i="53"/>
  <c r="BB235" i="53"/>
  <c r="AG235" i="53"/>
  <c r="BB305" i="53"/>
  <c r="AG305" i="53"/>
  <c r="BB205" i="53"/>
  <c r="AG205" i="53"/>
  <c r="BB156" i="53"/>
  <c r="AG156" i="53"/>
  <c r="AG336" i="53"/>
  <c r="BB336" i="53"/>
  <c r="AG31" i="53"/>
  <c r="BB31" i="53"/>
  <c r="BB133" i="53"/>
  <c r="AG133" i="53"/>
  <c r="AG193" i="53"/>
  <c r="BB193" i="53"/>
  <c r="AG61" i="53"/>
  <c r="BB61" i="53"/>
  <c r="AG355" i="53"/>
  <c r="BB355" i="53"/>
  <c r="BB29" i="53"/>
  <c r="AG29" i="53"/>
  <c r="BB379" i="53"/>
  <c r="AG379" i="53"/>
  <c r="BB281" i="53"/>
  <c r="AH281" i="53" s="1"/>
  <c r="Z114" i="56" s="1"/>
  <c r="AG281" i="53"/>
  <c r="AG168" i="53"/>
  <c r="BB168" i="53"/>
  <c r="BB177" i="53"/>
  <c r="AH177" i="53" s="1"/>
  <c r="AG177" i="53"/>
  <c r="BB79" i="53"/>
  <c r="AG79" i="53"/>
  <c r="BB155" i="53"/>
  <c r="AG155" i="53"/>
  <c r="BB390" i="53"/>
  <c r="AG390" i="53"/>
  <c r="BB58" i="53"/>
  <c r="AG58" i="53"/>
  <c r="BB46" i="53"/>
  <c r="AG46" i="53"/>
  <c r="AG301" i="53"/>
  <c r="BB301" i="53"/>
  <c r="BB223" i="53"/>
  <c r="AG223" i="53"/>
  <c r="BB246" i="53"/>
  <c r="AG246" i="53"/>
  <c r="BB34" i="53"/>
  <c r="AG34" i="53"/>
  <c r="BB12" i="53"/>
  <c r="AG12" i="53"/>
  <c r="BB141" i="53"/>
  <c r="AG141" i="53"/>
  <c r="BB296" i="53"/>
  <c r="AG296" i="53"/>
  <c r="BB394" i="53"/>
  <c r="AH394" i="53" s="1"/>
  <c r="Z130" i="56" s="1"/>
  <c r="AG394" i="53"/>
  <c r="BB62" i="53"/>
  <c r="AG62" i="53"/>
  <c r="AG347" i="53"/>
  <c r="BB347" i="53"/>
  <c r="BB314" i="53"/>
  <c r="AG314" i="53"/>
  <c r="BB389" i="53"/>
  <c r="AG389" i="53"/>
  <c r="AG15" i="53"/>
  <c r="BB15" i="53"/>
  <c r="AG181" i="53"/>
  <c r="BB181" i="53"/>
  <c r="BB115" i="53"/>
  <c r="AG115" i="53"/>
  <c r="BB403" i="53"/>
  <c r="AG403" i="53"/>
  <c r="AG94" i="53"/>
  <c r="BB94" i="53"/>
  <c r="AG169" i="53"/>
  <c r="BB169" i="53"/>
  <c r="AG23" i="53"/>
  <c r="BB23" i="53"/>
  <c r="AG120" i="53"/>
  <c r="BB120" i="53"/>
  <c r="AG361" i="53"/>
  <c r="BB361" i="53"/>
  <c r="AG401" i="53"/>
  <c r="BB401" i="53"/>
  <c r="BB295" i="53"/>
  <c r="AG295" i="53"/>
  <c r="AG395" i="53"/>
  <c r="BB395" i="53"/>
  <c r="AH395" i="53" s="1"/>
  <c r="Z131" i="56" s="1"/>
  <c r="AG364" i="53"/>
  <c r="BB364" i="53"/>
  <c r="AG150" i="53"/>
  <c r="BB150" i="53"/>
  <c r="AG103" i="53"/>
  <c r="BB103" i="53"/>
  <c r="BB72" i="53"/>
  <c r="AG72" i="53"/>
  <c r="BB265" i="53"/>
  <c r="AG265" i="53"/>
  <c r="AG13" i="53"/>
  <c r="BB13" i="53"/>
  <c r="BB344" i="53"/>
  <c r="AG344" i="53"/>
  <c r="BB88" i="53"/>
  <c r="AG88" i="53"/>
  <c r="BB263" i="53"/>
  <c r="AG263" i="53"/>
  <c r="BB200" i="53"/>
  <c r="AH200" i="53" s="1"/>
  <c r="AC96" i="56" s="1"/>
  <c r="AG200" i="53"/>
  <c r="BB146" i="53"/>
  <c r="AG146" i="53"/>
  <c r="AG321" i="53"/>
  <c r="BB321" i="53"/>
  <c r="AG86" i="53"/>
  <c r="BB86" i="53"/>
  <c r="BB388" i="53"/>
  <c r="AH388" i="53" s="1"/>
  <c r="Z128" i="56" s="1"/>
  <c r="AG388" i="53"/>
  <c r="BB24" i="53"/>
  <c r="AG24" i="53"/>
  <c r="BB149" i="53"/>
  <c r="AG149" i="53"/>
  <c r="BB225" i="53"/>
  <c r="AG225" i="53"/>
  <c r="BB393" i="53"/>
  <c r="AG393" i="53"/>
  <c r="AG286" i="53"/>
  <c r="BB286" i="53"/>
  <c r="AG338" i="53"/>
  <c r="BB338" i="53"/>
  <c r="AG310" i="53"/>
  <c r="BB310" i="53"/>
  <c r="BB244" i="53"/>
  <c r="AG244" i="53"/>
  <c r="AG69" i="53"/>
  <c r="BB69" i="53"/>
  <c r="AG102" i="53"/>
  <c r="BB102" i="53"/>
  <c r="AG14" i="53"/>
  <c r="BB14" i="53"/>
  <c r="BB20" i="53"/>
  <c r="AG20" i="53"/>
  <c r="BB188" i="53"/>
  <c r="AG188" i="53"/>
  <c r="AG36" i="53"/>
  <c r="BB36" i="53"/>
  <c r="AG300" i="53"/>
  <c r="BB300" i="53"/>
  <c r="BB304" i="53"/>
  <c r="AG304" i="53"/>
  <c r="AG342" i="53"/>
  <c r="BB342" i="53"/>
  <c r="BB89" i="53"/>
  <c r="AG89" i="53"/>
  <c r="AG249" i="53"/>
  <c r="BB249" i="53"/>
  <c r="AG323" i="53"/>
  <c r="BB323" i="53"/>
  <c r="AG60" i="53"/>
  <c r="BB60" i="53"/>
  <c r="AG33" i="53"/>
  <c r="BB33" i="53"/>
  <c r="AG74" i="53"/>
  <c r="BB74" i="53"/>
  <c r="AG116" i="53"/>
  <c r="BB116" i="53"/>
  <c r="AG153" i="53"/>
  <c r="BB153" i="53"/>
  <c r="BB312" i="53"/>
  <c r="AG312" i="53"/>
  <c r="AG386" i="53"/>
  <c r="BB386" i="53"/>
  <c r="AH386" i="53" s="1"/>
  <c r="Z127" i="56" s="1"/>
  <c r="AG241" i="53"/>
  <c r="BB241" i="53"/>
  <c r="BB257" i="53"/>
  <c r="AG257" i="53"/>
  <c r="BB39" i="53"/>
  <c r="AG39" i="53"/>
  <c r="AG85" i="53"/>
  <c r="BB85" i="53"/>
  <c r="BB252" i="53"/>
  <c r="AG252" i="53"/>
  <c r="BB370" i="53"/>
  <c r="AG370" i="53"/>
  <c r="BB173" i="53"/>
  <c r="AG173" i="53"/>
  <c r="AG144" i="53"/>
  <c r="BB144" i="53"/>
  <c r="BB194" i="53"/>
  <c r="AG194" i="53"/>
  <c r="BB229" i="53"/>
  <c r="AG229" i="53"/>
  <c r="BB157" i="53"/>
  <c r="AG157" i="53"/>
  <c r="AG230" i="53"/>
  <c r="BB230" i="53"/>
  <c r="BB136" i="53"/>
  <c r="AG136" i="53"/>
  <c r="AG317" i="53"/>
  <c r="BB317" i="53"/>
  <c r="BB142" i="53"/>
  <c r="AG142" i="53"/>
  <c r="BB371" i="53"/>
  <c r="AG371" i="53"/>
  <c r="AG232" i="53"/>
  <c r="BB232" i="53"/>
  <c r="AH232" i="53" s="1"/>
  <c r="Z103" i="56" s="1"/>
  <c r="AG191" i="53"/>
  <c r="BB191" i="53"/>
  <c r="BB190" i="53"/>
  <c r="AG190" i="53"/>
  <c r="AG19" i="53"/>
  <c r="BB19" i="53"/>
  <c r="AG215" i="53"/>
  <c r="BB215" i="53"/>
  <c r="AG339" i="53"/>
  <c r="BB339" i="53"/>
  <c r="BB75" i="53"/>
  <c r="AG75" i="53"/>
  <c r="BB349" i="53"/>
  <c r="AG349" i="53"/>
  <c r="AG214" i="53"/>
  <c r="BB214" i="53"/>
  <c r="BB179" i="53"/>
  <c r="AG179" i="53"/>
  <c r="BB213" i="53"/>
  <c r="AG213" i="53"/>
  <c r="BB91" i="53"/>
  <c r="AG91" i="53"/>
  <c r="AG196" i="53"/>
  <c r="BB196" i="53"/>
  <c r="BB264" i="53"/>
  <c r="AH264" i="53" s="1"/>
  <c r="Z110" i="56" s="1"/>
  <c r="AG264" i="53"/>
  <c r="AG129" i="53"/>
  <c r="BB129" i="53"/>
  <c r="BB195" i="53"/>
  <c r="AG195" i="53"/>
  <c r="BB76" i="53"/>
  <c r="AG76" i="53"/>
  <c r="AG203" i="53"/>
  <c r="BB203" i="53"/>
  <c r="BB255" i="53"/>
  <c r="AH255" i="53" s="1"/>
  <c r="AC107" i="56" s="1"/>
  <c r="AG255" i="53"/>
  <c r="AG362" i="53"/>
  <c r="BB362" i="53"/>
  <c r="AH362" i="53" s="1"/>
  <c r="Z123" i="56" s="1"/>
  <c r="AG341" i="53"/>
  <c r="BB341" i="53"/>
  <c r="AH55" i="53" l="1"/>
  <c r="Z81" i="56" s="1"/>
  <c r="Z39" i="56" s="1"/>
  <c r="AH258" i="53"/>
  <c r="Z109" i="56" s="1"/>
  <c r="AH18" i="53"/>
  <c r="Z35" i="56" s="1"/>
  <c r="AH364" i="53"/>
  <c r="Z125" i="56" s="1"/>
  <c r="Z58" i="56" s="1"/>
  <c r="AH15" i="53"/>
  <c r="Z34" i="56" s="1"/>
  <c r="AH345" i="53"/>
  <c r="Z119" i="56" s="1"/>
  <c r="AH400" i="53"/>
  <c r="Z134" i="56" s="1"/>
  <c r="AH226" i="53"/>
  <c r="Z101" i="56" s="1"/>
  <c r="AH87" i="53"/>
  <c r="Z84" i="56" s="1"/>
  <c r="Z40" i="56" s="1"/>
  <c r="AH136" i="53"/>
  <c r="Z87" i="56" s="1"/>
  <c r="Z43" i="56" s="1"/>
  <c r="AH10" i="53"/>
  <c r="Z33" i="56" s="1"/>
  <c r="AH349" i="53"/>
  <c r="Z121" i="56" s="1"/>
  <c r="AH235" i="53"/>
  <c r="Z104" i="56" s="1"/>
  <c r="AH100" i="53"/>
  <c r="Z85" i="56" s="1"/>
  <c r="AH333" i="53"/>
  <c r="Z117" i="56" s="1"/>
  <c r="AH304" i="53"/>
  <c r="Z116" i="56" s="1"/>
  <c r="Z47" i="56" s="1"/>
  <c r="AH251" i="53"/>
  <c r="AH33" i="53"/>
  <c r="Z80" i="56" s="1"/>
  <c r="AH373" i="53"/>
  <c r="Z126" i="56" s="1"/>
  <c r="Z59" i="56" s="1"/>
  <c r="AH174" i="53"/>
  <c r="AH402" i="53"/>
  <c r="Z135" i="56" s="1"/>
  <c r="AH256" i="53"/>
  <c r="Z108" i="56" s="1"/>
  <c r="Z55" i="56" s="1"/>
  <c r="AH278" i="53"/>
  <c r="Z112" i="56" s="1"/>
  <c r="Z23" i="56" s="1"/>
  <c r="AH353" i="53"/>
  <c r="Z122" i="56" s="1"/>
  <c r="AC51" i="56"/>
  <c r="AC24" i="56"/>
  <c r="AC26" i="56"/>
  <c r="AC55" i="56"/>
  <c r="AH210" i="53"/>
  <c r="Z99" i="56" s="1"/>
  <c r="AH204" i="53"/>
  <c r="Z98" i="56" s="1"/>
  <c r="Z50" i="56" s="1"/>
  <c r="AH167" i="53"/>
  <c r="AH78" i="53"/>
  <c r="Z83" i="56" s="1"/>
  <c r="Z41" i="56" s="1"/>
  <c r="AH148" i="53"/>
  <c r="Z88" i="56" s="1"/>
  <c r="Z44" i="56" s="1"/>
  <c r="AH113" i="53"/>
  <c r="Z86" i="56" s="1"/>
  <c r="AH339" i="53"/>
  <c r="Z118" i="56" s="1"/>
  <c r="AH286" i="53"/>
  <c r="Z115" i="56" s="1"/>
  <c r="Z46" i="56" s="1"/>
  <c r="Z45" i="56"/>
  <c r="Z29" i="56"/>
  <c r="Z60" i="56"/>
  <c r="AH179" i="53"/>
  <c r="Z94" i="56" s="1"/>
  <c r="AH188" i="53"/>
  <c r="Z95" i="56" s="1"/>
  <c r="Z49" i="56" s="1"/>
  <c r="AH24" i="53"/>
  <c r="Z36" i="56" s="1"/>
  <c r="AH246" i="53"/>
  <c r="Z105" i="56" s="1"/>
  <c r="Z54" i="56" s="1"/>
  <c r="AH222" i="53"/>
  <c r="Z100" i="56" s="1"/>
  <c r="AG406" i="53"/>
  <c r="AH201" i="53"/>
  <c r="Z97" i="56" s="1"/>
  <c r="Z51" i="56" s="1"/>
  <c r="Z25" i="56" l="1"/>
  <c r="Z52" i="56"/>
  <c r="Z26" i="56"/>
  <c r="Z53" i="56"/>
  <c r="Z18" i="56"/>
  <c r="Z11" i="56"/>
  <c r="Z57" i="56"/>
  <c r="Z28" i="56"/>
  <c r="Z42" i="56"/>
  <c r="Z20" i="56"/>
  <c r="AC13" i="56"/>
  <c r="AC14" i="56" s="1"/>
  <c r="Z19" i="56"/>
  <c r="Z12" i="56" s="1"/>
  <c r="Z38" i="56"/>
  <c r="Z27" i="56"/>
  <c r="Z56" i="56"/>
  <c r="Z24" i="56"/>
  <c r="Z48" i="56"/>
  <c r="Z13" i="56" l="1"/>
  <c r="Z14" i="56" s="1"/>
  <c r="G19" i="56" l="1"/>
  <c r="K18" i="56" s="1"/>
  <c r="G18" i="56"/>
</calcChain>
</file>

<file path=xl/sharedStrings.xml><?xml version="1.0" encoding="utf-8"?>
<sst xmlns="http://schemas.openxmlformats.org/spreadsheetml/2006/main" count="1659" uniqueCount="992">
  <si>
    <t>ﾄｯﾌﾟﾚﾍﾞﾙ</t>
    <phoneticPr fontId="2"/>
  </si>
  <si>
    <t>1.</t>
    <phoneticPr fontId="2"/>
  </si>
  <si>
    <t>エレベーターの群管理制御の導入</t>
  </si>
  <si>
    <t>冷却水ポンプ変流量制御の導入</t>
  </si>
  <si>
    <t>ファンコイルユニットの比例制御の導入</t>
  </si>
  <si>
    <t>1a.1</t>
  </si>
  <si>
    <t>準ﾄｯﾌﾟﾚﾍﾞﾙ</t>
    <rPh sb="0" eb="1">
      <t>ジュン</t>
    </rPh>
    <phoneticPr fontId="2"/>
  </si>
  <si>
    <t>置換換気システムの導入</t>
    <rPh sb="0" eb="2">
      <t>チカン</t>
    </rPh>
    <rPh sb="2" eb="4">
      <t>カンキ</t>
    </rPh>
    <rPh sb="9" eb="11">
      <t>ドウニュウ</t>
    </rPh>
    <phoneticPr fontId="2"/>
  </si>
  <si>
    <t>吸気冷却システムの導入</t>
    <rPh sb="0" eb="2">
      <t>キュウキ</t>
    </rPh>
    <rPh sb="2" eb="4">
      <t>レイキャク</t>
    </rPh>
    <rPh sb="9" eb="11">
      <t>ドウニュウ</t>
    </rPh>
    <phoneticPr fontId="2"/>
  </si>
  <si>
    <t>熱　源</t>
    <phoneticPr fontId="2"/>
  </si>
  <si>
    <t>採用値</t>
    <rPh sb="0" eb="2">
      <t>サイヨウ</t>
    </rPh>
    <rPh sb="2" eb="3">
      <t>チ</t>
    </rPh>
    <phoneticPr fontId="2"/>
  </si>
  <si>
    <t>照明のゾーニング制御の導入</t>
  </si>
  <si>
    <t>力率改善制御システムの導入</t>
  </si>
  <si>
    <t>デマンド制御システムの導入</t>
  </si>
  <si>
    <t>省エネ型自動販売機又は自動販売機のスケジュール制御の導入</t>
    <rPh sb="0" eb="1">
      <t>ショウ</t>
    </rPh>
    <rPh sb="3" eb="4">
      <t>ガタ</t>
    </rPh>
    <rPh sb="4" eb="6">
      <t>ジドウ</t>
    </rPh>
    <rPh sb="6" eb="9">
      <t>ハンバイキ</t>
    </rPh>
    <rPh sb="9" eb="10">
      <t>マタ</t>
    </rPh>
    <rPh sb="11" eb="13">
      <t>ジドウ</t>
    </rPh>
    <rPh sb="13" eb="16">
      <t>ハンバイキ</t>
    </rPh>
    <rPh sb="23" eb="25">
      <t>セイギョ</t>
    </rPh>
    <rPh sb="26" eb="28">
      <t>ドウニュウ</t>
    </rPh>
    <phoneticPr fontId="2"/>
  </si>
  <si>
    <t>コンセント</t>
  </si>
  <si>
    <t>年</t>
    <rPh sb="0" eb="1">
      <t>ネン</t>
    </rPh>
    <phoneticPr fontId="2"/>
  </si>
  <si>
    <t>b. 自然エネルギーの利用</t>
    <phoneticPr fontId="2"/>
  </si>
  <si>
    <t>給　湯</t>
  </si>
  <si>
    <t>得点率</t>
    <rPh sb="0" eb="2">
      <t>トクテン</t>
    </rPh>
    <rPh sb="2" eb="3">
      <t>リツ</t>
    </rPh>
    <phoneticPr fontId="2"/>
  </si>
  <si>
    <t>燃焼設備・熱利用設備への二重扉の導入</t>
    <rPh sb="5" eb="6">
      <t>ネツ</t>
    </rPh>
    <rPh sb="6" eb="8">
      <t>リヨウ</t>
    </rPh>
    <rPh sb="8" eb="10">
      <t>セツビ</t>
    </rPh>
    <rPh sb="12" eb="14">
      <t>ニジュウ</t>
    </rPh>
    <rPh sb="14" eb="15">
      <t>トビラ</t>
    </rPh>
    <rPh sb="16" eb="18">
      <t>ドウニュウ</t>
    </rPh>
    <phoneticPr fontId="2"/>
  </si>
  <si>
    <t>蒸気ボイラーの設定圧力の適正化</t>
    <rPh sb="0" eb="2">
      <t>ジョウキ</t>
    </rPh>
    <rPh sb="7" eb="9">
      <t>セッテイ</t>
    </rPh>
    <rPh sb="9" eb="11">
      <t>アツリョク</t>
    </rPh>
    <rPh sb="12" eb="15">
      <t>テキセイカ</t>
    </rPh>
    <phoneticPr fontId="2"/>
  </si>
  <si>
    <t>高効率照明器具の導入</t>
  </si>
  <si>
    <t>事業所の概要</t>
    <rPh sb="0" eb="3">
      <t>ジギョウショ</t>
    </rPh>
    <rPh sb="4" eb="6">
      <t>ガイヨウ</t>
    </rPh>
    <phoneticPr fontId="2"/>
  </si>
  <si>
    <t>熱源機器出口設定温度の遠方制御の導入</t>
    <rPh sb="0" eb="2">
      <t>ネツゲン</t>
    </rPh>
    <rPh sb="2" eb="4">
      <t>キキ</t>
    </rPh>
    <rPh sb="11" eb="13">
      <t>エンポウ</t>
    </rPh>
    <rPh sb="13" eb="15">
      <t>セイギョ</t>
    </rPh>
    <rPh sb="16" eb="18">
      <t>ドウニュウ</t>
    </rPh>
    <phoneticPr fontId="2"/>
  </si>
  <si>
    <t>電算室</t>
    <rPh sb="0" eb="2">
      <t>デンサン</t>
    </rPh>
    <rPh sb="2" eb="3">
      <t>シツ</t>
    </rPh>
    <phoneticPr fontId="2"/>
  </si>
  <si>
    <t>階数　　地上</t>
    <rPh sb="0" eb="2">
      <t>カイスウ</t>
    </rPh>
    <rPh sb="4" eb="6">
      <t>チジョウ</t>
    </rPh>
    <phoneticPr fontId="2"/>
  </si>
  <si>
    <t>棟数　</t>
    <rPh sb="0" eb="1">
      <t>ムネ</t>
    </rPh>
    <rPh sb="1" eb="2">
      <t>スウ</t>
    </rPh>
    <phoneticPr fontId="2"/>
  </si>
  <si>
    <t>給水・給湯バルブの調整</t>
    <rPh sb="0" eb="2">
      <t>キュウスイ</t>
    </rPh>
    <rPh sb="3" eb="5">
      <t>キュウトウ</t>
    </rPh>
    <rPh sb="9" eb="11">
      <t>チョウセイ</t>
    </rPh>
    <phoneticPr fontId="2"/>
  </si>
  <si>
    <t>貯湯温度設定の緩和</t>
    <rPh sb="0" eb="1">
      <t>チョ</t>
    </rPh>
    <rPh sb="1" eb="2">
      <t>ユ</t>
    </rPh>
    <rPh sb="2" eb="4">
      <t>オンド</t>
    </rPh>
    <rPh sb="4" eb="6">
      <t>セッテイ</t>
    </rPh>
    <rPh sb="7" eb="9">
      <t>カンワ</t>
    </rPh>
    <phoneticPr fontId="2"/>
  </si>
  <si>
    <t>5b.7</t>
  </si>
  <si>
    <t>2.建築設備の省エネルギー性能</t>
    <phoneticPr fontId="2"/>
  </si>
  <si>
    <t>5f.21</t>
  </si>
  <si>
    <t>5f.22</t>
  </si>
  <si>
    <t>5f.23</t>
  </si>
  <si>
    <t>エアブローの適正化</t>
    <rPh sb="6" eb="8">
      <t>テキセイ</t>
    </rPh>
    <rPh sb="8" eb="9">
      <t>カ</t>
    </rPh>
    <phoneticPr fontId="2"/>
  </si>
  <si>
    <t xml:space="preserve"> 　トップレベル事業所等の認定水準を満足していません。</t>
    <rPh sb="11" eb="12">
      <t>ナド</t>
    </rPh>
    <rPh sb="18" eb="20">
      <t>マンゾク</t>
    </rPh>
    <phoneticPr fontId="2"/>
  </si>
  <si>
    <t>高効率厨房換気システムの導入</t>
    <rPh sb="0" eb="3">
      <t>コウコウリツ</t>
    </rPh>
    <rPh sb="3" eb="5">
      <t>チュウボウ</t>
    </rPh>
    <rPh sb="5" eb="7">
      <t>カンキ</t>
    </rPh>
    <rPh sb="12" eb="14">
      <t>ドウニュウ</t>
    </rPh>
    <phoneticPr fontId="2"/>
  </si>
  <si>
    <t>2a.1</t>
    <phoneticPr fontId="2"/>
  </si>
  <si>
    <t>2a.2</t>
  </si>
  <si>
    <t>2b.2</t>
  </si>
  <si>
    <t>2b.3</t>
  </si>
  <si>
    <t>2b.4</t>
  </si>
  <si>
    <t>2b.5</t>
  </si>
  <si>
    <t>燃料の管理</t>
    <rPh sb="0" eb="2">
      <t>ネンリョウ</t>
    </rPh>
    <rPh sb="3" eb="5">
      <t>カンリ</t>
    </rPh>
    <phoneticPr fontId="2"/>
  </si>
  <si>
    <t>蒸気ボイラーの押込送風機インバータ制御の導入</t>
    <rPh sb="7" eb="8">
      <t>オ</t>
    </rPh>
    <rPh sb="8" eb="9">
      <t>コ</t>
    </rPh>
    <rPh sb="9" eb="11">
      <t>ソウフウ</t>
    </rPh>
    <rPh sb="11" eb="12">
      <t>キ</t>
    </rPh>
    <rPh sb="17" eb="19">
      <t>セイギョ</t>
    </rPh>
    <rPh sb="20" eb="22">
      <t>ドウニュウ</t>
    </rPh>
    <phoneticPr fontId="2"/>
  </si>
  <si>
    <t>圧力差タービンの導入</t>
    <rPh sb="8" eb="10">
      <t>ドウニュウ</t>
    </rPh>
    <phoneticPr fontId="2"/>
  </si>
  <si>
    <t>フラッシュ蒸気利用設備の導入</t>
    <rPh sb="5" eb="7">
      <t>ジョウキ</t>
    </rPh>
    <rPh sb="7" eb="9">
      <t>リヨウ</t>
    </rPh>
    <rPh sb="9" eb="11">
      <t>セツビ</t>
    </rPh>
    <rPh sb="12" eb="14">
      <t>ドウニュウ</t>
    </rPh>
    <phoneticPr fontId="2"/>
  </si>
  <si>
    <t>蒸気ドレン回収設備の導入</t>
    <rPh sb="0" eb="2">
      <t>ジョウキ</t>
    </rPh>
    <rPh sb="5" eb="7">
      <t>カイシュウ</t>
    </rPh>
    <rPh sb="7" eb="9">
      <t>セツビ</t>
    </rPh>
    <rPh sb="10" eb="12">
      <t>ドウニュウ</t>
    </rPh>
    <phoneticPr fontId="2"/>
  </si>
  <si>
    <t>全　般</t>
    <rPh sb="0" eb="1">
      <t>ゼン</t>
    </rPh>
    <rPh sb="2" eb="3">
      <t>パン</t>
    </rPh>
    <phoneticPr fontId="2"/>
  </si>
  <si>
    <t>指定番号</t>
    <rPh sb="0" eb="2">
      <t>シテイ</t>
    </rPh>
    <rPh sb="2" eb="4">
      <t>バンゴウ</t>
    </rPh>
    <phoneticPr fontId="2"/>
  </si>
  <si>
    <t>不合格の要件</t>
    <rPh sb="0" eb="3">
      <t>フゴウカク</t>
    </rPh>
    <rPh sb="4" eb="6">
      <t>ヨウケン</t>
    </rPh>
    <phoneticPr fontId="2"/>
  </si>
  <si>
    <t>ブラインドの日射制御及びｽｹｼﾞｭｰﾙ制御の導入</t>
  </si>
  <si>
    <t>壁面緑化の導入</t>
  </si>
  <si>
    <t>3a.3</t>
  </si>
  <si>
    <t>大温度差送水システムの導入</t>
  </si>
  <si>
    <t>冷却塔ファン等の台数制御又は発停制御の導入</t>
  </si>
  <si>
    <t>蓄熱システムの導入</t>
  </si>
  <si>
    <t>フリークーリングシステムの導入</t>
  </si>
  <si>
    <t>外気冷房システムの導入</t>
  </si>
  <si>
    <t>圧縮空気配管の高圧ライン/低圧ラインの系統分割</t>
    <rPh sb="21" eb="23">
      <t>ブンカツ</t>
    </rPh>
    <phoneticPr fontId="2"/>
  </si>
  <si>
    <t>1e.11</t>
  </si>
  <si>
    <t>1e.12</t>
  </si>
  <si>
    <t>1b.13</t>
  </si>
  <si>
    <t>1b.14</t>
  </si>
  <si>
    <t>1b.15</t>
  </si>
  <si>
    <t>計</t>
    <rPh sb="0" eb="1">
      <t>ケイ</t>
    </rPh>
    <phoneticPr fontId="2"/>
  </si>
  <si>
    <t>省エネ型便座又は洗浄便座のスケジュール制御の導入</t>
    <rPh sb="0" eb="1">
      <t>ショウ</t>
    </rPh>
    <rPh sb="3" eb="4">
      <t>カタ</t>
    </rPh>
    <rPh sb="4" eb="6">
      <t>ベンザ</t>
    </rPh>
    <rPh sb="6" eb="7">
      <t>マタ</t>
    </rPh>
    <rPh sb="8" eb="10">
      <t>センジョウ</t>
    </rPh>
    <rPh sb="10" eb="12">
      <t>ベンザ</t>
    </rPh>
    <rPh sb="19" eb="21">
      <t>セイギョ</t>
    </rPh>
    <rPh sb="22" eb="24">
      <t>ドウニュウ</t>
    </rPh>
    <phoneticPr fontId="2"/>
  </si>
  <si>
    <t>工場</t>
    <rPh sb="0" eb="2">
      <t>コウジョウ</t>
    </rPh>
    <phoneticPr fontId="2"/>
  </si>
  <si>
    <t>所属</t>
    <rPh sb="0" eb="2">
      <t>ショゾク</t>
    </rPh>
    <phoneticPr fontId="2"/>
  </si>
  <si>
    <t>照明の人感センサーによる在室検知制御の導入</t>
    <rPh sb="12" eb="14">
      <t>ザイシツ</t>
    </rPh>
    <rPh sb="14" eb="16">
      <t>ケンチ</t>
    </rPh>
    <phoneticPr fontId="2"/>
  </si>
  <si>
    <t>3c.1</t>
  </si>
  <si>
    <t>3d.1</t>
  </si>
  <si>
    <t>3e.1</t>
  </si>
  <si>
    <t>給水圧力の管理</t>
    <rPh sb="0" eb="2">
      <t>キュウスイ</t>
    </rPh>
    <rPh sb="2" eb="4">
      <t>アツリョク</t>
    </rPh>
    <rPh sb="5" eb="7">
      <t>カンリ</t>
    </rPh>
    <phoneticPr fontId="2"/>
  </si>
  <si>
    <t>エアコンプレッサーの設定圧力の適正化</t>
    <rPh sb="10" eb="12">
      <t>セッテイ</t>
    </rPh>
    <rPh sb="12" eb="14">
      <t>アツリョク</t>
    </rPh>
    <rPh sb="15" eb="17">
      <t>テキセイ</t>
    </rPh>
    <rPh sb="17" eb="18">
      <t>カ</t>
    </rPh>
    <phoneticPr fontId="2"/>
  </si>
  <si>
    <t>非使用時間帯のエアコンプレッサーの停止</t>
    <rPh sb="0" eb="1">
      <t>ヒ</t>
    </rPh>
    <rPh sb="1" eb="3">
      <t>シヨウ</t>
    </rPh>
    <rPh sb="3" eb="5">
      <t>ジカン</t>
    </rPh>
    <rPh sb="5" eb="6">
      <t>タイ</t>
    </rPh>
    <rPh sb="17" eb="19">
      <t>テイシ</t>
    </rPh>
    <phoneticPr fontId="2"/>
  </si>
  <si>
    <t>1f.3</t>
  </si>
  <si>
    <t>1a.8</t>
  </si>
  <si>
    <t>冷却塔ファンインバータ制御の導入</t>
    <rPh sb="11" eb="13">
      <t>セイギョ</t>
    </rPh>
    <phoneticPr fontId="2"/>
  </si>
  <si>
    <t>3c.3</t>
  </si>
  <si>
    <t>特殊空調室の温度・湿度設定の緩和</t>
    <rPh sb="14" eb="16">
      <t>カンワ</t>
    </rPh>
    <phoneticPr fontId="2"/>
  </si>
  <si>
    <t>5h.1</t>
    <phoneticPr fontId="2"/>
  </si>
  <si>
    <t>前年度一次ｴﾈﾙｷﾞｰ消費量実績</t>
    <rPh sb="0" eb="3">
      <t>ゼンネンド</t>
    </rPh>
    <rPh sb="3" eb="4">
      <t>イチ</t>
    </rPh>
    <rPh sb="4" eb="5">
      <t>ジ</t>
    </rPh>
    <rPh sb="11" eb="13">
      <t>ショウヒ</t>
    </rPh>
    <rPh sb="13" eb="14">
      <t>リョウ</t>
    </rPh>
    <rPh sb="14" eb="16">
      <t>ジッセキ</t>
    </rPh>
    <phoneticPr fontId="2"/>
  </si>
  <si>
    <t>階数　　地上</t>
    <rPh sb="0" eb="2">
      <t>カイスウ</t>
    </rPh>
    <phoneticPr fontId="2"/>
  </si>
  <si>
    <t>事業者の氏名</t>
    <rPh sb="0" eb="3">
      <t>ジギョウシャ</t>
    </rPh>
    <rPh sb="4" eb="6">
      <t>シメイ</t>
    </rPh>
    <phoneticPr fontId="2"/>
  </si>
  <si>
    <t>j.追加評価事項</t>
    <phoneticPr fontId="2"/>
  </si>
  <si>
    <t>5j.1</t>
    <phoneticPr fontId="2"/>
  </si>
  <si>
    <t>No.</t>
  </si>
  <si>
    <t>Ⅰ 一般管理事項</t>
    <rPh sb="2" eb="4">
      <t>イッパン</t>
    </rPh>
    <rPh sb="4" eb="6">
      <t>カンリ</t>
    </rPh>
    <rPh sb="6" eb="8">
      <t>ジコウ</t>
    </rPh>
    <phoneticPr fontId="2"/>
  </si>
  <si>
    <t>2e.1</t>
  </si>
  <si>
    <t>2e.2</t>
  </si>
  <si>
    <t>2e.3</t>
  </si>
  <si>
    <t>複数の加熱等を行う設備の負荷の集約化</t>
    <rPh sb="0" eb="2">
      <t>フクスウ</t>
    </rPh>
    <rPh sb="3" eb="6">
      <t>カネツナド</t>
    </rPh>
    <rPh sb="7" eb="8">
      <t>オコナ</t>
    </rPh>
    <rPh sb="9" eb="11">
      <t>セツビ</t>
    </rPh>
    <rPh sb="12" eb="14">
      <t>フカ</t>
    </rPh>
    <rPh sb="15" eb="17">
      <t>シュウヤク</t>
    </rPh>
    <rPh sb="17" eb="18">
      <t>カ</t>
    </rPh>
    <phoneticPr fontId="2"/>
  </si>
  <si>
    <t>断続的な運転を行う設備の運転の集約化</t>
    <rPh sb="0" eb="3">
      <t>ダンゾクテキ</t>
    </rPh>
    <rPh sb="4" eb="6">
      <t>ウンテン</t>
    </rPh>
    <rPh sb="7" eb="8">
      <t>オコナ</t>
    </rPh>
    <rPh sb="9" eb="11">
      <t>セツビ</t>
    </rPh>
    <rPh sb="12" eb="14">
      <t>ウンテン</t>
    </rPh>
    <rPh sb="15" eb="17">
      <t>シュウヤク</t>
    </rPh>
    <rPh sb="17" eb="18">
      <t>カ</t>
    </rPh>
    <phoneticPr fontId="2"/>
  </si>
  <si>
    <t>5b.9</t>
    <phoneticPr fontId="2"/>
  </si>
  <si>
    <t>エネルギー管理システムの導入</t>
    <rPh sb="5" eb="7">
      <t>カンリ</t>
    </rPh>
    <phoneticPr fontId="2"/>
  </si>
  <si>
    <t>㎡</t>
    <phoneticPr fontId="2"/>
  </si>
  <si>
    <t>MJ/㎡･年</t>
    <phoneticPr fontId="2"/>
  </si>
  <si>
    <t>1e.8</t>
  </si>
  <si>
    <t>事務所</t>
  </si>
  <si>
    <t>基礎得点</t>
    <phoneticPr fontId="2"/>
  </si>
  <si>
    <t>第１号様式（優良特定地球温暖化対策事業所の認定ガイドライン（第二区分事業所））その31</t>
    <phoneticPr fontId="2"/>
  </si>
  <si>
    <t>第１号様式（優良特定地球温暖化対策事業所の認定ガイドライン（第二区分事業所））その32</t>
    <phoneticPr fontId="2"/>
  </si>
  <si>
    <t>第１号様式（優良特定地球温暖化対策事業所の認定ガイドライン（第二区分事業所））その33</t>
    <phoneticPr fontId="2"/>
  </si>
  <si>
    <t>第１号様式（優良特定地球温暖化対策事業所の認定ガイドライン（第二区分事業所））その34</t>
    <phoneticPr fontId="2"/>
  </si>
  <si>
    <t>第１号様式（優良特定地球温暖化対策事業所の認定ガイドライン（第二区分事業所））その35</t>
    <phoneticPr fontId="2"/>
  </si>
  <si>
    <t>第１号様式（優良特定地球温暖化対策事業所の認定ガイドライン（第二区分事業所））その36</t>
    <phoneticPr fontId="2"/>
  </si>
  <si>
    <t>第１号様式（優良特定地球温暖化対策事業所の認定ガイドライン（第二区分事業所））その37</t>
    <phoneticPr fontId="2"/>
  </si>
  <si>
    <t>第１号様式（優良特定地球温暖化対策事業所の認定ガイドライン（第二区分事業所））その38</t>
    <phoneticPr fontId="2"/>
  </si>
  <si>
    <t>f. 給排水・給湯設備、排水処理設備</t>
    <rPh sb="12" eb="14">
      <t>ハイスイ</t>
    </rPh>
    <rPh sb="14" eb="16">
      <t>ショリ</t>
    </rPh>
    <rPh sb="16" eb="18">
      <t>セツビ</t>
    </rPh>
    <phoneticPr fontId="2"/>
  </si>
  <si>
    <t>1ｆ.3</t>
  </si>
  <si>
    <t>1ｆ.4</t>
  </si>
  <si>
    <t>1ｆ.5</t>
  </si>
  <si>
    <t>1ｆ.6</t>
  </si>
  <si>
    <t>1ｆ.1</t>
    <phoneticPr fontId="2"/>
  </si>
  <si>
    <t>b. 照明設備</t>
    <phoneticPr fontId="2"/>
  </si>
  <si>
    <t>換気ファンの間欠運転の実施</t>
    <rPh sb="0" eb="2">
      <t>カンキ</t>
    </rPh>
    <rPh sb="6" eb="8">
      <t>カンケツ</t>
    </rPh>
    <rPh sb="8" eb="10">
      <t>ウンテン</t>
    </rPh>
    <rPh sb="11" eb="13">
      <t>ジッシ</t>
    </rPh>
    <phoneticPr fontId="2"/>
  </si>
  <si>
    <t>空調空間と非空調空間の境にある出入口の開閉の管理</t>
    <rPh sb="0" eb="2">
      <t>クウチョウ</t>
    </rPh>
    <rPh sb="2" eb="4">
      <t>クウカン</t>
    </rPh>
    <rPh sb="5" eb="6">
      <t>ヒ</t>
    </rPh>
    <rPh sb="6" eb="8">
      <t>クウチョウ</t>
    </rPh>
    <rPh sb="8" eb="10">
      <t>クウカン</t>
    </rPh>
    <rPh sb="11" eb="12">
      <t>サカイ</t>
    </rPh>
    <rPh sb="15" eb="17">
      <t>デイ</t>
    </rPh>
    <rPh sb="17" eb="18">
      <t>グチ</t>
    </rPh>
    <rPh sb="19" eb="21">
      <t>カイヘイ</t>
    </rPh>
    <rPh sb="22" eb="24">
      <t>カンリ</t>
    </rPh>
    <phoneticPr fontId="2"/>
  </si>
  <si>
    <t>e その他</t>
    <phoneticPr fontId="2"/>
  </si>
  <si>
    <t>1e.9</t>
  </si>
  <si>
    <t>1e.10</t>
  </si>
  <si>
    <t>工程間の待ち時間の短縮</t>
    <rPh sb="0" eb="2">
      <t>コウテイ</t>
    </rPh>
    <rPh sb="2" eb="3">
      <t>カン</t>
    </rPh>
    <rPh sb="4" eb="5">
      <t>マ</t>
    </rPh>
    <rPh sb="6" eb="8">
      <t>ジカン</t>
    </rPh>
    <rPh sb="9" eb="11">
      <t>タンシュク</t>
    </rPh>
    <phoneticPr fontId="2"/>
  </si>
  <si>
    <t>高効率脱臭装置の導入</t>
    <rPh sb="0" eb="3">
      <t>コウコウリツ</t>
    </rPh>
    <rPh sb="3" eb="5">
      <t>ダッシュウ</t>
    </rPh>
    <rPh sb="5" eb="7">
      <t>ソウチ</t>
    </rPh>
    <rPh sb="8" eb="10">
      <t>ドウニュウ</t>
    </rPh>
    <phoneticPr fontId="2"/>
  </si>
  <si>
    <t>不要蒸気配管の撤去・蒸気配管ルート・サイズの変更</t>
    <rPh sb="0" eb="2">
      <t>フヨウ</t>
    </rPh>
    <rPh sb="2" eb="4">
      <t>ジョウキ</t>
    </rPh>
    <rPh sb="4" eb="6">
      <t>ハイカン</t>
    </rPh>
    <rPh sb="7" eb="9">
      <t>テッキョ</t>
    </rPh>
    <rPh sb="10" eb="12">
      <t>ジョウキ</t>
    </rPh>
    <rPh sb="12" eb="14">
      <t>ハイカン</t>
    </rPh>
    <rPh sb="22" eb="24">
      <t>ヘンコウ</t>
    </rPh>
    <phoneticPr fontId="2"/>
  </si>
  <si>
    <t>ユーティリティ設備の運転解析の実施</t>
    <rPh sb="7" eb="9">
      <t>セツビ</t>
    </rPh>
    <rPh sb="10" eb="12">
      <t>ウンテン</t>
    </rPh>
    <rPh sb="12" eb="14">
      <t>カイセキ</t>
    </rPh>
    <rPh sb="15" eb="17">
      <t>ジッシ</t>
    </rPh>
    <phoneticPr fontId="2"/>
  </si>
  <si>
    <t>電気室・エレベーター機械室の温度制御の導入</t>
    <rPh sb="0" eb="2">
      <t>デンキ</t>
    </rPh>
    <rPh sb="2" eb="3">
      <t>シツ</t>
    </rPh>
    <rPh sb="10" eb="13">
      <t>キカイシツ</t>
    </rPh>
    <rPh sb="14" eb="16">
      <t>オンド</t>
    </rPh>
    <rPh sb="16" eb="18">
      <t>セイギョ</t>
    </rPh>
    <rPh sb="19" eb="21">
      <t>ドウニュウ</t>
    </rPh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</si>
  <si>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</si>
  <si>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</si>
  <si>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</si>
  <si>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</si>
  <si>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2.ユーティリティ設備等の保守管理</t>
    <phoneticPr fontId="2"/>
  </si>
  <si>
    <t>3.建築設備の運用管理</t>
    <phoneticPr fontId="2"/>
  </si>
  <si>
    <t>ＲＯ装置回収率の適正化</t>
    <rPh sb="2" eb="4">
      <t>ソウチ</t>
    </rPh>
    <rPh sb="4" eb="6">
      <t>カイシュウ</t>
    </rPh>
    <rPh sb="6" eb="7">
      <t>リツ</t>
    </rPh>
    <rPh sb="8" eb="10">
      <t>テキセイ</t>
    </rPh>
    <rPh sb="10" eb="11">
      <t>カ</t>
    </rPh>
    <phoneticPr fontId="2"/>
  </si>
  <si>
    <t>e.電動力応用設備・電気加熱設備</t>
    <phoneticPr fontId="2"/>
  </si>
  <si>
    <t>f.特殊空調設備</t>
    <phoneticPr fontId="2"/>
  </si>
  <si>
    <t>5f.</t>
    <phoneticPr fontId="2"/>
  </si>
  <si>
    <t>g.特殊排気設備</t>
    <phoneticPr fontId="2"/>
  </si>
  <si>
    <t>5g.</t>
    <phoneticPr fontId="2"/>
  </si>
  <si>
    <t>h.純水供給設備</t>
    <phoneticPr fontId="2"/>
  </si>
  <si>
    <t>5h.</t>
    <phoneticPr fontId="2"/>
  </si>
  <si>
    <t>i. 場内輸送設備</t>
    <phoneticPr fontId="2"/>
  </si>
  <si>
    <t>5i.</t>
    <phoneticPr fontId="2"/>
  </si>
  <si>
    <t>j.追加評価事項</t>
    <phoneticPr fontId="2"/>
  </si>
  <si>
    <t>5j.</t>
    <phoneticPr fontId="2"/>
  </si>
  <si>
    <t>a.燃料燃焼設備</t>
    <phoneticPr fontId="2"/>
  </si>
  <si>
    <t>Ⅱ 設備及び
建物の性能に
関する事項</t>
    <phoneticPr fontId="2"/>
  </si>
  <si>
    <t>Ⅲ 設備及び
事業所の運用に
関する事項</t>
    <phoneticPr fontId="2"/>
  </si>
  <si>
    <t>3.建物の省エネルギー性能</t>
  </si>
  <si>
    <t>a. 建物外皮</t>
  </si>
  <si>
    <t>b.加熱及び冷却並びに伝熱の性能</t>
  </si>
  <si>
    <t>の範囲に、各評価の採点貼付用シートの値を貼り付ける</t>
    <rPh sb="1" eb="3">
      <t>ハンイ</t>
    </rPh>
    <rPh sb="5" eb="6">
      <t>カク</t>
    </rPh>
    <rPh sb="6" eb="8">
      <t>ヒョウカ</t>
    </rPh>
    <rPh sb="9" eb="11">
      <t>サイテン</t>
    </rPh>
    <rPh sb="11" eb="13">
      <t>ハリツ</t>
    </rPh>
    <rPh sb="13" eb="14">
      <t>ヨウ</t>
    </rPh>
    <rPh sb="18" eb="19">
      <t>アタイ</t>
    </rPh>
    <rPh sb="20" eb="21">
      <t>ハ</t>
    </rPh>
    <rPh sb="22" eb="23">
      <t>ツ</t>
    </rPh>
    <phoneticPr fontId="2"/>
  </si>
  <si>
    <t>非使用時間帯の蒸気ボイラーの停止</t>
    <rPh sb="0" eb="1">
      <t>ヒ</t>
    </rPh>
    <rPh sb="1" eb="3">
      <t>シヨウ</t>
    </rPh>
    <rPh sb="3" eb="6">
      <t>ジカンタイ</t>
    </rPh>
    <rPh sb="7" eb="9">
      <t>ジョウキ</t>
    </rPh>
    <rPh sb="14" eb="16">
      <t>テイシ</t>
    </rPh>
    <phoneticPr fontId="2"/>
  </si>
  <si>
    <t>評価
No.3</t>
  </si>
  <si>
    <t>評価
No.4</t>
  </si>
  <si>
    <t>評価
No.5</t>
  </si>
  <si>
    <t>評価
No.6</t>
  </si>
  <si>
    <t>Ⅲ 設備及び事業所の運用に関する事項</t>
    <phoneticPr fontId="2"/>
  </si>
  <si>
    <t>2a.13</t>
  </si>
  <si>
    <t>2a.14</t>
  </si>
  <si>
    <t>2a.15</t>
  </si>
  <si>
    <t>2a.16</t>
  </si>
  <si>
    <t>2a.17</t>
  </si>
  <si>
    <t>2a.20</t>
  </si>
  <si>
    <t>2b.8</t>
  </si>
  <si>
    <t>2b.9</t>
  </si>
  <si>
    <t>2b.10</t>
  </si>
  <si>
    <t>2b.11</t>
  </si>
  <si>
    <t>2c.5</t>
  </si>
  <si>
    <t>2c.6</t>
  </si>
  <si>
    <t>2d.2</t>
  </si>
  <si>
    <t>2d.3</t>
  </si>
  <si>
    <t>2d.4</t>
  </si>
  <si>
    <t>換　気</t>
  </si>
  <si>
    <t>エネルギー消費先比率</t>
    <rPh sb="7" eb="8">
      <t>サキ</t>
    </rPh>
    <phoneticPr fontId="2"/>
  </si>
  <si>
    <t>5b.8</t>
  </si>
  <si>
    <t>5d.1</t>
  </si>
  <si>
    <t>5e.1</t>
  </si>
  <si>
    <t>5f.1</t>
  </si>
  <si>
    <t>5f.2</t>
  </si>
  <si>
    <t>5f.6</t>
  </si>
  <si>
    <t>5g.1</t>
  </si>
  <si>
    <t>その他（c.d.f.）</t>
    <rPh sb="2" eb="3">
      <t>タ</t>
    </rPh>
    <phoneticPr fontId="2"/>
  </si>
  <si>
    <t>その他（2c.-e. 3. 4.）</t>
    <rPh sb="2" eb="3">
      <t>タ</t>
    </rPh>
    <phoneticPr fontId="2"/>
  </si>
  <si>
    <t>2.建築設備の省エネルギー性能他</t>
    <rPh sb="15" eb="16">
      <t>ホカ</t>
    </rPh>
    <phoneticPr fontId="2"/>
  </si>
  <si>
    <t>燃料及び熱（5a.-d.）</t>
    <rPh sb="2" eb="3">
      <t>オヨ</t>
    </rPh>
    <rPh sb="4" eb="5">
      <t>ネツ</t>
    </rPh>
    <phoneticPr fontId="2"/>
  </si>
  <si>
    <t>電気（5e.）</t>
    <rPh sb="0" eb="2">
      <t>デンキ</t>
    </rPh>
    <phoneticPr fontId="2"/>
  </si>
  <si>
    <t>特殊設備他（5f.-j.）</t>
    <rPh sb="0" eb="2">
      <t>トクシュ</t>
    </rPh>
    <rPh sb="2" eb="4">
      <t>セツビ</t>
    </rPh>
    <rPh sb="4" eb="5">
      <t>ホカ</t>
    </rPh>
    <phoneticPr fontId="2"/>
  </si>
  <si>
    <t>特殊設備他（5f.-i.）</t>
    <rPh sb="0" eb="2">
      <t>トクシュ</t>
    </rPh>
    <rPh sb="2" eb="4">
      <t>セツビ</t>
    </rPh>
    <rPh sb="4" eb="5">
      <t>ホカ</t>
    </rPh>
    <phoneticPr fontId="2"/>
  </si>
  <si>
    <t>Ⅱ1. ﾕｰﾃｨﾘﾃｨ設備等の省ｴﾈﾙｷﾞｰ性能</t>
    <rPh sb="13" eb="14">
      <t>ナド</t>
    </rPh>
    <phoneticPr fontId="2"/>
  </si>
  <si>
    <t>Ⅱ2. 建築設備の省ｴﾈﾙｷﾞｰ性能</t>
    <phoneticPr fontId="2"/>
  </si>
  <si>
    <t>Ⅱ3. 建物の省ｴﾈﾙｷﾞｰ性能</t>
    <phoneticPr fontId="2"/>
  </si>
  <si>
    <t>Ⅱ4. 再生可能ｴﾈﾙｷﾞｰ・未利用ｴﾈﾙｷﾞｰｼｽﾃﾑの導入</t>
    <phoneticPr fontId="2"/>
  </si>
  <si>
    <t>Ⅲ1. ﾕｰﾃｨﾘﾃｨ設備等の運用管理</t>
    <rPh sb="11" eb="13">
      <t>セツビ</t>
    </rPh>
    <rPh sb="15" eb="17">
      <t>ウンヨウ</t>
    </rPh>
    <rPh sb="17" eb="19">
      <t>カンリ</t>
    </rPh>
    <phoneticPr fontId="2"/>
  </si>
  <si>
    <t>タスク＆アンビエント照明システムの導入</t>
    <rPh sb="10" eb="12">
      <t>ショウメイ</t>
    </rPh>
    <rPh sb="17" eb="19">
      <t>ドウニュウ</t>
    </rPh>
    <phoneticPr fontId="2"/>
  </si>
  <si>
    <t>食堂・厨房</t>
    <rPh sb="0" eb="2">
      <t>ショクドウ</t>
    </rPh>
    <rPh sb="3" eb="5">
      <t>チュウボウ</t>
    </rPh>
    <phoneticPr fontId="2"/>
  </si>
  <si>
    <t>通風量・燃焼室内の圧力を調整できる通風装置の導入</t>
    <rPh sb="0" eb="2">
      <t>ツウフウ</t>
    </rPh>
    <rPh sb="2" eb="3">
      <t>リョウ</t>
    </rPh>
    <rPh sb="4" eb="6">
      <t>ネンショウ</t>
    </rPh>
    <rPh sb="6" eb="8">
      <t>シツナイ</t>
    </rPh>
    <rPh sb="9" eb="11">
      <t>アツリョク</t>
    </rPh>
    <rPh sb="12" eb="14">
      <t>チョウセイ</t>
    </rPh>
    <rPh sb="17" eb="19">
      <t>ツウフウ</t>
    </rPh>
    <rPh sb="19" eb="21">
      <t>ソウチ</t>
    </rPh>
    <rPh sb="22" eb="24">
      <t>ドウニュウ</t>
    </rPh>
    <phoneticPr fontId="2"/>
  </si>
  <si>
    <t>生産プロセスにおける電動機の台数制御の導入</t>
    <rPh sb="14" eb="16">
      <t>ダイスウ</t>
    </rPh>
    <rPh sb="16" eb="18">
      <t>セイギョ</t>
    </rPh>
    <rPh sb="19" eb="21">
      <t>ドウニュウ</t>
    </rPh>
    <phoneticPr fontId="2"/>
  </si>
  <si>
    <t>電気溶接機のインバータ制御の導入</t>
    <rPh sb="0" eb="2">
      <t>デンキ</t>
    </rPh>
    <rPh sb="2" eb="4">
      <t>ヨウセツ</t>
    </rPh>
    <rPh sb="4" eb="5">
      <t>キ</t>
    </rPh>
    <rPh sb="11" eb="13">
      <t>セイギョ</t>
    </rPh>
    <rPh sb="14" eb="16">
      <t>ドウニュウ</t>
    </rPh>
    <phoneticPr fontId="2"/>
  </si>
  <si>
    <t>5e.12</t>
  </si>
  <si>
    <t>5e.13</t>
  </si>
  <si>
    <t>5e.14</t>
  </si>
  <si>
    <t>5e.15</t>
  </si>
  <si>
    <t>5e.16</t>
  </si>
  <si>
    <t>5e.17</t>
  </si>
  <si>
    <t>5e.18</t>
  </si>
  <si>
    <t>エレベーターの電力回生制御の導入</t>
  </si>
  <si>
    <t>人感センサーによる換気制御の導入</t>
  </si>
  <si>
    <t>4.再生可能エネルギー・未利用エネルギー</t>
    <phoneticPr fontId="2"/>
  </si>
  <si>
    <t>微細気泡散気管の導入</t>
    <rPh sb="0" eb="2">
      <t>ビサイ</t>
    </rPh>
    <rPh sb="2" eb="4">
      <t>キホウ</t>
    </rPh>
    <rPh sb="4" eb="5">
      <t>サン</t>
    </rPh>
    <rPh sb="5" eb="6">
      <t>キ</t>
    </rPh>
    <rPh sb="6" eb="7">
      <t>カン</t>
    </rPh>
    <rPh sb="8" eb="10">
      <t>ドウニュウ</t>
    </rPh>
    <phoneticPr fontId="2"/>
  </si>
  <si>
    <t>非使用エリアの圧縮空気供給バルブの閉止</t>
    <rPh sb="0" eb="1">
      <t>ヒ</t>
    </rPh>
    <rPh sb="7" eb="9">
      <t>アッシュク</t>
    </rPh>
    <rPh sb="9" eb="11">
      <t>クウキ</t>
    </rPh>
    <rPh sb="11" eb="13">
      <t>キョウキュウ</t>
    </rPh>
    <rPh sb="17" eb="19">
      <t>ヘイシ</t>
    </rPh>
    <phoneticPr fontId="2"/>
  </si>
  <si>
    <t>非使用エリアの蒸気供給バルブの閉止</t>
    <rPh sb="0" eb="1">
      <t>ヒ</t>
    </rPh>
    <rPh sb="7" eb="9">
      <t>ジョウキ</t>
    </rPh>
    <rPh sb="9" eb="11">
      <t>キョウキュウ</t>
    </rPh>
    <rPh sb="15" eb="17">
      <t>ヘイシ</t>
    </rPh>
    <phoneticPr fontId="2"/>
  </si>
  <si>
    <t>3. 主要設備等に関する計測・計量及び記録</t>
    <phoneticPr fontId="2"/>
  </si>
  <si>
    <t>恒温恒湿室の部分層流方式の導入</t>
    <rPh sb="13" eb="15">
      <t>ドウニュウ</t>
    </rPh>
    <phoneticPr fontId="2"/>
  </si>
  <si>
    <t>省エネ型クリーンルーム空調コントローラの導入</t>
    <rPh sb="11" eb="13">
      <t>クウチョウ</t>
    </rPh>
    <rPh sb="20" eb="22">
      <t>ドウニュウ</t>
    </rPh>
    <phoneticPr fontId="2"/>
  </si>
  <si>
    <t>恒温恒湿室の露点飽和散水システムの導入</t>
    <rPh sb="17" eb="19">
      <t>ドウニュウ</t>
    </rPh>
    <phoneticPr fontId="2"/>
  </si>
  <si>
    <t>動物実験施設への空気熱交換器の導入</t>
    <rPh sb="15" eb="17">
      <t>ドウニュウ</t>
    </rPh>
    <phoneticPr fontId="2"/>
  </si>
  <si>
    <t>PDCA管理サイクルの実施体制の整備</t>
    <rPh sb="4" eb="6">
      <t>カンリ</t>
    </rPh>
    <rPh sb="11" eb="13">
      <t>ジッシ</t>
    </rPh>
    <rPh sb="13" eb="15">
      <t>タイセイ</t>
    </rPh>
    <rPh sb="16" eb="18">
      <t>セイビ</t>
    </rPh>
    <phoneticPr fontId="2"/>
  </si>
  <si>
    <t>1c.1</t>
    <phoneticPr fontId="2"/>
  </si>
  <si>
    <t>1d.1</t>
    <phoneticPr fontId="2"/>
  </si>
  <si>
    <t>スチームトラップの効果検証の実施</t>
    <rPh sb="9" eb="11">
      <t>コウカ</t>
    </rPh>
    <rPh sb="11" eb="13">
      <t>ケンショウ</t>
    </rPh>
    <rPh sb="14" eb="16">
      <t>ジッシ</t>
    </rPh>
    <phoneticPr fontId="2"/>
  </si>
  <si>
    <t>1ｆ.2</t>
    <phoneticPr fontId="2"/>
  </si>
  <si>
    <t>室使用開始時の空調起動時間の適正化</t>
    <rPh sb="0" eb="1">
      <t>シツ</t>
    </rPh>
    <rPh sb="1" eb="3">
      <t>シヨウ</t>
    </rPh>
    <rPh sb="3" eb="5">
      <t>カイシ</t>
    </rPh>
    <rPh sb="5" eb="6">
      <t>ジ</t>
    </rPh>
    <rPh sb="7" eb="9">
      <t>クウチョウ</t>
    </rPh>
    <rPh sb="9" eb="11">
      <t>キドウ</t>
    </rPh>
    <rPh sb="11" eb="13">
      <t>ジカン</t>
    </rPh>
    <rPh sb="14" eb="16">
      <t>テキセイ</t>
    </rPh>
    <rPh sb="16" eb="17">
      <t>カ</t>
    </rPh>
    <phoneticPr fontId="2"/>
  </si>
  <si>
    <t>圧縮空気配管のループ配管化</t>
    <rPh sb="4" eb="6">
      <t>ハイカン</t>
    </rPh>
    <rPh sb="10" eb="12">
      <t>ハイカン</t>
    </rPh>
    <rPh sb="12" eb="13">
      <t>カ</t>
    </rPh>
    <phoneticPr fontId="2"/>
  </si>
  <si>
    <r>
      <t xml:space="preserve">地球温暖化対策推進状況評価書（第二区分事業所） </t>
    </r>
    <r>
      <rPr>
        <b/>
        <sz val="12"/>
        <rFont val="ＭＳ Ｐゴシック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4">
      <t>ヒョウカショ</t>
    </rPh>
    <rPh sb="15" eb="19">
      <t>ダイニクブン</t>
    </rPh>
    <rPh sb="19" eb="22">
      <t>ジギョウショ</t>
    </rPh>
    <phoneticPr fontId="2"/>
  </si>
  <si>
    <t>㎡</t>
    <phoneticPr fontId="2"/>
  </si>
  <si>
    <t>1f.4</t>
  </si>
  <si>
    <t>2a.4</t>
  </si>
  <si>
    <t>1b.17</t>
  </si>
  <si>
    <t>1d.3</t>
  </si>
  <si>
    <t>1d.4</t>
  </si>
  <si>
    <t>1d.5</t>
  </si>
  <si>
    <t>1f.5</t>
  </si>
  <si>
    <t>1f.6</t>
  </si>
  <si>
    <t>5c.1</t>
    <phoneticPr fontId="2"/>
  </si>
  <si>
    <t>GJ/年</t>
    <phoneticPr fontId="2"/>
  </si>
  <si>
    <t>MJ/㎡･年</t>
    <phoneticPr fontId="2"/>
  </si>
  <si>
    <t>床面積[㎡]</t>
    <rPh sb="0" eb="3">
      <t>ユカメンセキ</t>
    </rPh>
    <phoneticPr fontId="2"/>
  </si>
  <si>
    <t>評価No.1</t>
    <phoneticPr fontId="2"/>
  </si>
  <si>
    <t>採用値[GJ/年]</t>
    <phoneticPr fontId="2"/>
  </si>
  <si>
    <t>比率</t>
    <rPh sb="0" eb="2">
      <t>ヒリツ</t>
    </rPh>
    <phoneticPr fontId="2"/>
  </si>
  <si>
    <t>床面積
比率</t>
    <rPh sb="4" eb="6">
      <t>ヒリツ</t>
    </rPh>
    <phoneticPr fontId="2"/>
  </si>
  <si>
    <t>5d.1</t>
    <phoneticPr fontId="2"/>
  </si>
  <si>
    <t>5e.1</t>
    <phoneticPr fontId="2"/>
  </si>
  <si>
    <t>その他</t>
    <rPh sb="2" eb="3">
      <t>タ</t>
    </rPh>
    <phoneticPr fontId="2"/>
  </si>
  <si>
    <t>コンプレッサー室への換気設備の導入</t>
    <rPh sb="7" eb="8">
      <t>シツ</t>
    </rPh>
    <rPh sb="10" eb="12">
      <t>カンキ</t>
    </rPh>
    <rPh sb="12" eb="14">
      <t>セツビ</t>
    </rPh>
    <rPh sb="15" eb="17">
      <t>ドウニュウ</t>
    </rPh>
    <phoneticPr fontId="2"/>
  </si>
  <si>
    <t>パージ制御装置の導入</t>
    <rPh sb="3" eb="5">
      <t>セイギョ</t>
    </rPh>
    <rPh sb="5" eb="7">
      <t>ソウチ</t>
    </rPh>
    <rPh sb="8" eb="10">
      <t>ドウニュウ</t>
    </rPh>
    <phoneticPr fontId="2"/>
  </si>
  <si>
    <t>評価No.4</t>
    <rPh sb="0" eb="2">
      <t>ヒョウカ</t>
    </rPh>
    <phoneticPr fontId="2"/>
  </si>
  <si>
    <t>評価No.5</t>
    <rPh sb="0" eb="2">
      <t>ヒョウカ</t>
    </rPh>
    <phoneticPr fontId="2"/>
  </si>
  <si>
    <t>評価No.6</t>
    <rPh sb="0" eb="2">
      <t>ヒョウカ</t>
    </rPh>
    <phoneticPr fontId="2"/>
  </si>
  <si>
    <t>基礎
得点</t>
    <rPh sb="0" eb="2">
      <t>キソ</t>
    </rPh>
    <rPh sb="3" eb="5">
      <t>トクテン</t>
    </rPh>
    <phoneticPr fontId="2"/>
  </si>
  <si>
    <t>評価
No.1</t>
    <phoneticPr fontId="2"/>
  </si>
  <si>
    <t>高性能な建物外皮の導入</t>
  </si>
  <si>
    <t>蒸気ドレンタンクの断熱</t>
    <rPh sb="0" eb="2">
      <t>ジョウキ</t>
    </rPh>
    <phoneticPr fontId="2"/>
  </si>
  <si>
    <t>蒸気ボイラーの台数制御の導入</t>
    <rPh sb="7" eb="9">
      <t>ダイスウ</t>
    </rPh>
    <rPh sb="9" eb="11">
      <t>セイギョ</t>
    </rPh>
    <rPh sb="12" eb="14">
      <t>ドウニュウ</t>
    </rPh>
    <phoneticPr fontId="2"/>
  </si>
  <si>
    <t>評価項目</t>
    <rPh sb="0" eb="2">
      <t>ヒョウカ</t>
    </rPh>
    <rPh sb="2" eb="4">
      <t>コウモク</t>
    </rPh>
    <phoneticPr fontId="2"/>
  </si>
  <si>
    <t>生産プロセスにおける高効率ブロワ・ファンの導入</t>
    <rPh sb="0" eb="2">
      <t>セイサン</t>
    </rPh>
    <rPh sb="10" eb="13">
      <t>コウコウリツ</t>
    </rPh>
    <rPh sb="21" eb="23">
      <t>ドウニュウ</t>
    </rPh>
    <phoneticPr fontId="2"/>
  </si>
  <si>
    <t>a. 建物外皮</t>
    <rPh sb="3" eb="5">
      <t>タテモノ</t>
    </rPh>
    <rPh sb="5" eb="7">
      <t>ガイヒ</t>
    </rPh>
    <phoneticPr fontId="2"/>
  </si>
  <si>
    <t>ドライエアの設定露点温度の緩和</t>
    <rPh sb="6" eb="8">
      <t>セッテイ</t>
    </rPh>
    <rPh sb="8" eb="10">
      <t>ロテン</t>
    </rPh>
    <rPh sb="10" eb="12">
      <t>オンド</t>
    </rPh>
    <rPh sb="13" eb="15">
      <t>カンワ</t>
    </rPh>
    <phoneticPr fontId="2"/>
  </si>
  <si>
    <t>エアコンプレッサー排熱の局所排気システムの導入</t>
    <rPh sb="9" eb="11">
      <t>ハイネツ</t>
    </rPh>
    <rPh sb="12" eb="14">
      <t>キョクショ</t>
    </rPh>
    <rPh sb="14" eb="16">
      <t>ハイキ</t>
    </rPh>
    <rPh sb="21" eb="23">
      <t>ドウニュウ</t>
    </rPh>
    <phoneticPr fontId="2"/>
  </si>
  <si>
    <t>2b.1</t>
    <phoneticPr fontId="2"/>
  </si>
  <si>
    <t>高効率給湯ヒートポンプユニットの導入</t>
    <rPh sb="0" eb="3">
      <t>コウコウリツ</t>
    </rPh>
    <rPh sb="3" eb="5">
      <t>キュウトウ</t>
    </rPh>
    <rPh sb="16" eb="18">
      <t>ドウニュウ</t>
    </rPh>
    <phoneticPr fontId="2"/>
  </si>
  <si>
    <t>自然冷媒ヒートポンプ給湯器の導入</t>
  </si>
  <si>
    <t>地球温暖化対策
事業者の氏名</t>
    <rPh sb="0" eb="2">
      <t>チキュウ</t>
    </rPh>
    <rPh sb="2" eb="5">
      <t>オンダンカ</t>
    </rPh>
    <rPh sb="5" eb="7">
      <t>タイサク</t>
    </rPh>
    <rPh sb="8" eb="11">
      <t>ジギョウシャ</t>
    </rPh>
    <rPh sb="12" eb="14">
      <t>シメイ</t>
    </rPh>
    <phoneticPr fontId="2"/>
  </si>
  <si>
    <t>総合得点</t>
    <rPh sb="0" eb="2">
      <t>ソウゴウ</t>
    </rPh>
    <rPh sb="2" eb="4">
      <t>トクテン</t>
    </rPh>
    <phoneticPr fontId="2"/>
  </si>
  <si>
    <t>エレベーターの可変電圧可変周波数制御方式の導入</t>
  </si>
  <si>
    <t>グリーン購入法適合商品のオフィス機器の導入</t>
  </si>
  <si>
    <t>低負荷変圧器の統合</t>
    <rPh sb="0" eb="1">
      <t>テイ</t>
    </rPh>
    <rPh sb="1" eb="3">
      <t>フカ</t>
    </rPh>
    <rPh sb="3" eb="6">
      <t>ヘンアツキ</t>
    </rPh>
    <rPh sb="7" eb="9">
      <t>トウゴウ</t>
    </rPh>
    <phoneticPr fontId="2"/>
  </si>
  <si>
    <t>エアコンプレッサーの台数制御の導入</t>
    <rPh sb="10" eb="12">
      <t>ダイスウ</t>
    </rPh>
    <rPh sb="12" eb="14">
      <t>セイギョ</t>
    </rPh>
    <rPh sb="15" eb="17">
      <t>ドウニュウ</t>
    </rPh>
    <phoneticPr fontId="2"/>
  </si>
  <si>
    <t>エアブロー機器への省エネ型エアノズルの導入</t>
    <rPh sb="5" eb="7">
      <t>キキ</t>
    </rPh>
    <rPh sb="12" eb="13">
      <t>ガタ</t>
    </rPh>
    <rPh sb="19" eb="21">
      <t>ドウニュウ</t>
    </rPh>
    <phoneticPr fontId="2"/>
  </si>
  <si>
    <t>照明のタイムスケジュール制御の導入</t>
    <rPh sb="0" eb="2">
      <t>ショウメイ</t>
    </rPh>
    <rPh sb="15" eb="17">
      <t>ドウニュウ</t>
    </rPh>
    <phoneticPr fontId="2"/>
  </si>
  <si>
    <t>照明の昼光利用照明制御の導入</t>
    <rPh sb="5" eb="7">
      <t>リヨウ</t>
    </rPh>
    <rPh sb="7" eb="9">
      <t>ショウメイ</t>
    </rPh>
    <phoneticPr fontId="2"/>
  </si>
  <si>
    <t>評価
分類</t>
    <phoneticPr fontId="2"/>
  </si>
  <si>
    <t>評価
No.1</t>
    <phoneticPr fontId="2"/>
  </si>
  <si>
    <t>4.</t>
    <phoneticPr fontId="2"/>
  </si>
  <si>
    <t>5.</t>
    <phoneticPr fontId="2"/>
  </si>
  <si>
    <t>総合評価結果</t>
    <rPh sb="0" eb="2">
      <t>ソウゴウ</t>
    </rPh>
    <rPh sb="2" eb="4">
      <t>ヒョウカ</t>
    </rPh>
    <rPh sb="4" eb="6">
      <t>ケッカ</t>
    </rPh>
    <phoneticPr fontId="2"/>
  </si>
  <si>
    <t>点</t>
    <rPh sb="0" eb="1">
      <t>テン</t>
    </rPh>
    <phoneticPr fontId="2"/>
  </si>
  <si>
    <t>1.ユーティリティ設備の運用管理</t>
    <phoneticPr fontId="2"/>
  </si>
  <si>
    <t>2c.</t>
  </si>
  <si>
    <t>2d.</t>
  </si>
  <si>
    <t>2e.</t>
  </si>
  <si>
    <t>3a.</t>
  </si>
  <si>
    <t>3b.</t>
  </si>
  <si>
    <t>5a.</t>
  </si>
  <si>
    <t>5b.</t>
  </si>
  <si>
    <t>5c.</t>
  </si>
  <si>
    <t>5d.</t>
  </si>
  <si>
    <t>5e.</t>
  </si>
  <si>
    <t>3c.</t>
  </si>
  <si>
    <t>3d.</t>
  </si>
  <si>
    <t>3e.</t>
  </si>
  <si>
    <t>4a.</t>
  </si>
  <si>
    <t>4b.</t>
  </si>
  <si>
    <t>6f.</t>
  </si>
  <si>
    <t>6a.</t>
  </si>
  <si>
    <t>6b.</t>
  </si>
  <si>
    <t>6c.</t>
  </si>
  <si>
    <t>6d.</t>
  </si>
  <si>
    <t>6e.</t>
  </si>
  <si>
    <t>a. 空調・換気設備</t>
  </si>
  <si>
    <t>b. 照明設備</t>
    <phoneticPr fontId="2"/>
  </si>
  <si>
    <t>5g.3</t>
  </si>
  <si>
    <t>5g.4</t>
  </si>
  <si>
    <t>5g.5</t>
  </si>
  <si>
    <t>5g.6</t>
  </si>
  <si>
    <t>パッケージ屋外機のフィンコイル洗浄</t>
    <rPh sb="5" eb="7">
      <t>オクガイ</t>
    </rPh>
    <rPh sb="7" eb="8">
      <t>キ</t>
    </rPh>
    <rPh sb="15" eb="17">
      <t>センジョウ</t>
    </rPh>
    <phoneticPr fontId="2"/>
  </si>
  <si>
    <t>ISO14001の取得</t>
    <rPh sb="9" eb="11">
      <t>シュトク</t>
    </rPh>
    <phoneticPr fontId="2"/>
  </si>
  <si>
    <t>5i.1</t>
    <phoneticPr fontId="2"/>
  </si>
  <si>
    <t>クリーンルーム空調機のインバータ制御の導入</t>
    <rPh sb="19" eb="21">
      <t>ドウニュウ</t>
    </rPh>
    <phoneticPr fontId="2"/>
  </si>
  <si>
    <t>恒温恒湿室の再熱負荷の軽減手法の導入</t>
    <rPh sb="6" eb="7">
      <t>サイ</t>
    </rPh>
    <rPh sb="7" eb="8">
      <t>ネツ</t>
    </rPh>
    <rPh sb="8" eb="10">
      <t>フカ</t>
    </rPh>
    <rPh sb="11" eb="13">
      <t>ケイゲン</t>
    </rPh>
    <rPh sb="13" eb="15">
      <t>シュホウ</t>
    </rPh>
    <rPh sb="16" eb="18">
      <t>ドウニュウ</t>
    </rPh>
    <phoneticPr fontId="2"/>
  </si>
  <si>
    <t>5f.7</t>
  </si>
  <si>
    <t>5f.8</t>
  </si>
  <si>
    <t>5f.9</t>
  </si>
  <si>
    <t>5f.10</t>
  </si>
  <si>
    <t>5f.11</t>
  </si>
  <si>
    <t>5f.12</t>
  </si>
  <si>
    <t>5f.13</t>
  </si>
  <si>
    <t>5f.14</t>
  </si>
  <si>
    <t>5f.15</t>
  </si>
  <si>
    <t>5f.16</t>
  </si>
  <si>
    <t>5f.17</t>
  </si>
  <si>
    <t>5f.18</t>
  </si>
  <si>
    <t>燃料燃焼</t>
  </si>
  <si>
    <t>電動力応用</t>
  </si>
  <si>
    <t>電気加熱</t>
  </si>
  <si>
    <t>ファンフィルタユニットの台数制御の導入</t>
    <rPh sb="12" eb="14">
      <t>ダイスウ</t>
    </rPh>
    <rPh sb="14" eb="15">
      <t>セイ</t>
    </rPh>
    <rPh sb="15" eb="16">
      <t>オ</t>
    </rPh>
    <rPh sb="17" eb="19">
      <t>ドウニュウ</t>
    </rPh>
    <phoneticPr fontId="2"/>
  </si>
  <si>
    <t>クリーンルームの局所冷却システムの導入</t>
    <rPh sb="17" eb="19">
      <t>ドウニュウ</t>
    </rPh>
    <phoneticPr fontId="2"/>
  </si>
  <si>
    <t>熱媒体の温度・圧力・量の管理</t>
    <rPh sb="0" eb="1">
      <t>ネツ</t>
    </rPh>
    <rPh sb="1" eb="3">
      <t>バイタイ</t>
    </rPh>
    <rPh sb="4" eb="6">
      <t>オンド</t>
    </rPh>
    <rPh sb="7" eb="9">
      <t>アツリョク</t>
    </rPh>
    <rPh sb="10" eb="11">
      <t>リョウ</t>
    </rPh>
    <rPh sb="12" eb="14">
      <t>カンリ</t>
    </rPh>
    <phoneticPr fontId="2"/>
  </si>
  <si>
    <t>ヒートパターンの改善</t>
    <rPh sb="8" eb="10">
      <t>カイゼン</t>
    </rPh>
    <phoneticPr fontId="2"/>
  </si>
  <si>
    <t>炉内被加熱物の温度管理</t>
    <rPh sb="0" eb="1">
      <t>ロ</t>
    </rPh>
    <rPh sb="1" eb="2">
      <t>ナイ</t>
    </rPh>
    <rPh sb="2" eb="3">
      <t>ヒ</t>
    </rPh>
    <rPh sb="3" eb="5">
      <t>カネツ</t>
    </rPh>
    <rPh sb="5" eb="6">
      <t>ブツ</t>
    </rPh>
    <rPh sb="7" eb="9">
      <t>オンド</t>
    </rPh>
    <rPh sb="9" eb="11">
      <t>カンリ</t>
    </rPh>
    <phoneticPr fontId="2"/>
  </si>
  <si>
    <t>5f.19</t>
  </si>
  <si>
    <t>5f.20</t>
  </si>
  <si>
    <t>3b.5</t>
    <phoneticPr fontId="2"/>
  </si>
  <si>
    <t>ユーティリティ設備等</t>
    <rPh sb="7" eb="9">
      <t>セツビ</t>
    </rPh>
    <rPh sb="9" eb="10">
      <t>ナド</t>
    </rPh>
    <phoneticPr fontId="2"/>
  </si>
  <si>
    <t>中・大容量モータ冷却ファンのモータ連動制御の導入</t>
    <rPh sb="0" eb="1">
      <t>ナカ</t>
    </rPh>
    <rPh sb="2" eb="3">
      <t>ダイ</t>
    </rPh>
    <rPh sb="3" eb="5">
      <t>ヨウリョウ</t>
    </rPh>
    <rPh sb="17" eb="19">
      <t>レンドウ</t>
    </rPh>
    <rPh sb="22" eb="24">
      <t>ドウニュウ</t>
    </rPh>
    <phoneticPr fontId="2"/>
  </si>
  <si>
    <t>冷凍・冷蔵設備冷却器の除霜（デフロスト）の実施</t>
    <rPh sb="0" eb="2">
      <t>レイトウ</t>
    </rPh>
    <rPh sb="3" eb="5">
      <t>レイゾウ</t>
    </rPh>
    <rPh sb="5" eb="7">
      <t>セツビ</t>
    </rPh>
    <rPh sb="7" eb="9">
      <t>レイキャク</t>
    </rPh>
    <rPh sb="9" eb="10">
      <t>キ</t>
    </rPh>
    <rPh sb="11" eb="12">
      <t>ジョ</t>
    </rPh>
    <rPh sb="12" eb="13">
      <t>シモ</t>
    </rPh>
    <rPh sb="21" eb="23">
      <t>ジッシ</t>
    </rPh>
    <phoneticPr fontId="2"/>
  </si>
  <si>
    <t>h.純水供給設備</t>
    <rPh sb="2" eb="4">
      <t>ジュンスイ</t>
    </rPh>
    <rPh sb="4" eb="6">
      <t>キョウキュウ</t>
    </rPh>
    <phoneticPr fontId="2"/>
  </si>
  <si>
    <t>省エネファンベルトへの交換</t>
    <rPh sb="11" eb="13">
      <t>コウカン</t>
    </rPh>
    <phoneticPr fontId="2"/>
  </si>
  <si>
    <t>昼間運転設備の夜間移行</t>
    <rPh sb="0" eb="2">
      <t>ヒルマ</t>
    </rPh>
    <rPh sb="2" eb="4">
      <t>ウンテン</t>
    </rPh>
    <rPh sb="4" eb="6">
      <t>セツビ</t>
    </rPh>
    <rPh sb="7" eb="9">
      <t>ヤカン</t>
    </rPh>
    <rPh sb="9" eb="11">
      <t>イコウ</t>
    </rPh>
    <phoneticPr fontId="2"/>
  </si>
  <si>
    <t>低圧動力回路への力率改善コンデンサの導入</t>
    <rPh sb="0" eb="2">
      <t>テイアツ</t>
    </rPh>
    <rPh sb="2" eb="4">
      <t>ドウリョク</t>
    </rPh>
    <rPh sb="4" eb="6">
      <t>カイロ</t>
    </rPh>
    <rPh sb="8" eb="9">
      <t>リキ</t>
    </rPh>
    <rPh sb="9" eb="10">
      <t>リツ</t>
    </rPh>
    <rPh sb="10" eb="12">
      <t>カイゼン</t>
    </rPh>
    <rPh sb="18" eb="20">
      <t>ドウニュウ</t>
    </rPh>
    <phoneticPr fontId="2"/>
  </si>
  <si>
    <t>変圧器の台数制御の導入</t>
    <rPh sb="0" eb="3">
      <t>ヘンアツキ</t>
    </rPh>
    <rPh sb="4" eb="6">
      <t>ダイスウ</t>
    </rPh>
    <rPh sb="6" eb="8">
      <t>セイギョ</t>
    </rPh>
    <rPh sb="9" eb="11">
      <t>ドウニュウ</t>
    </rPh>
    <phoneticPr fontId="2"/>
  </si>
  <si>
    <t>大型変圧器の冷却設備制御の導入</t>
    <rPh sb="0" eb="2">
      <t>オオガタ</t>
    </rPh>
    <rPh sb="2" eb="5">
      <t>ヘンアツキ</t>
    </rPh>
    <rPh sb="6" eb="8">
      <t>レイキャク</t>
    </rPh>
    <rPh sb="8" eb="10">
      <t>セツビ</t>
    </rPh>
    <rPh sb="10" eb="12">
      <t>セイギョ</t>
    </rPh>
    <rPh sb="13" eb="15">
      <t>ドウニュウ</t>
    </rPh>
    <phoneticPr fontId="2"/>
  </si>
  <si>
    <t>半導体プロセス等における局所クリーン化の導入</t>
    <rPh sb="7" eb="8">
      <t>ナド</t>
    </rPh>
    <rPh sb="20" eb="22">
      <t>ドウニュウ</t>
    </rPh>
    <phoneticPr fontId="2"/>
  </si>
  <si>
    <t>クリーンルームの顕熱処理用ドライコイルの導入</t>
    <rPh sb="10" eb="12">
      <t>ショリ</t>
    </rPh>
    <rPh sb="20" eb="22">
      <t>ドウニュウ</t>
    </rPh>
    <phoneticPr fontId="2"/>
  </si>
  <si>
    <t>照明の局所制御の導入</t>
  </si>
  <si>
    <t>1b.3</t>
    <phoneticPr fontId="2"/>
  </si>
  <si>
    <t>3b.1</t>
    <phoneticPr fontId="2"/>
  </si>
  <si>
    <t>蒸気ボイラーの小型分散システムの導入</t>
    <rPh sb="0" eb="2">
      <t>ジョウキ</t>
    </rPh>
    <rPh sb="7" eb="9">
      <t>コガタ</t>
    </rPh>
    <rPh sb="9" eb="11">
      <t>ブンサン</t>
    </rPh>
    <rPh sb="16" eb="18">
      <t>ドウニュウ</t>
    </rPh>
    <phoneticPr fontId="2"/>
  </si>
  <si>
    <t>熱源の台数制御の導入</t>
    <rPh sb="0" eb="2">
      <t>ネツゲン</t>
    </rPh>
    <rPh sb="3" eb="5">
      <t>ダイスウ</t>
    </rPh>
    <rPh sb="5" eb="7">
      <t>セイギョ</t>
    </rPh>
    <rPh sb="8" eb="10">
      <t>ドウニュウ</t>
    </rPh>
    <phoneticPr fontId="2"/>
  </si>
  <si>
    <t>潜熱回収給湯器の導入</t>
    <rPh sb="6" eb="7">
      <t>キ</t>
    </rPh>
    <phoneticPr fontId="2"/>
  </si>
  <si>
    <t>空調機の間欠運転制御の導入</t>
    <rPh sb="0" eb="3">
      <t>クウチョウキ</t>
    </rPh>
    <rPh sb="4" eb="6">
      <t>カンケツ</t>
    </rPh>
    <rPh sb="6" eb="7">
      <t>ウン</t>
    </rPh>
    <rPh sb="7" eb="8">
      <t>テン</t>
    </rPh>
    <rPh sb="8" eb="10">
      <t>セイギョ</t>
    </rPh>
    <rPh sb="11" eb="13">
      <t>ドウニュウ</t>
    </rPh>
    <phoneticPr fontId="2"/>
  </si>
  <si>
    <t>空調の最適起動制御の導入</t>
    <rPh sb="0" eb="2">
      <t>クウチョウ</t>
    </rPh>
    <rPh sb="3" eb="5">
      <t>サイテキ</t>
    </rPh>
    <rPh sb="5" eb="7">
      <t>キドウ</t>
    </rPh>
    <rPh sb="7" eb="9">
      <t>セイギョ</t>
    </rPh>
    <rPh sb="10" eb="12">
      <t>ドウニュウ</t>
    </rPh>
    <phoneticPr fontId="2"/>
  </si>
  <si>
    <t>2a.7</t>
  </si>
  <si>
    <t>1e.6</t>
  </si>
  <si>
    <t>1e.7</t>
  </si>
  <si>
    <t>高効率変圧器の導入</t>
  </si>
  <si>
    <t>高効率給水ポンプの導入</t>
  </si>
  <si>
    <t>高効率空調機の導入</t>
  </si>
  <si>
    <t>高効率パッケージ形空調機の導入</t>
  </si>
  <si>
    <t>高輝度型誘導灯・蓄光型誘導灯の導入</t>
  </si>
  <si>
    <t>エレベーターかご内の照明、ファン等の不使用時停止制御の導入</t>
  </si>
  <si>
    <t>隙間風対策の導入</t>
  </si>
  <si>
    <t>屋根への遮熱塗装の導入</t>
  </si>
  <si>
    <t>燃料の供給量・空気比を調整できるバーナー等の導入</t>
  </si>
  <si>
    <t>b. 熱源・熱搬送設備、冷却設備</t>
  </si>
  <si>
    <t>d. 受変電設備、配電設備</t>
  </si>
  <si>
    <t>不要期間・不要時間帯の変圧器の遮断</t>
    <rPh sb="0" eb="4">
      <t>フヨウキカン</t>
    </rPh>
    <rPh sb="5" eb="7">
      <t>フヨウ</t>
    </rPh>
    <rPh sb="7" eb="10">
      <t>ジカンタイ</t>
    </rPh>
    <rPh sb="11" eb="14">
      <t>ヘンアツキ</t>
    </rPh>
    <rPh sb="15" eb="17">
      <t>シャダン</t>
    </rPh>
    <phoneticPr fontId="2"/>
  </si>
  <si>
    <t>ミキシングロス防止のためのバルブ開度の確認</t>
    <rPh sb="7" eb="9">
      <t>ボウシ</t>
    </rPh>
    <rPh sb="16" eb="18">
      <t>カイド</t>
    </rPh>
    <rPh sb="19" eb="21">
      <t>カクニン</t>
    </rPh>
    <phoneticPr fontId="2"/>
  </si>
  <si>
    <t>1a.13</t>
  </si>
  <si>
    <t>1a.14</t>
  </si>
  <si>
    <t>色欄については、プルダウンメニューから選択</t>
    <rPh sb="0" eb="1">
      <t>イロ</t>
    </rPh>
    <rPh sb="1" eb="2">
      <t>ラン</t>
    </rPh>
    <rPh sb="19" eb="21">
      <t>センタク</t>
    </rPh>
    <phoneticPr fontId="2"/>
  </si>
  <si>
    <t>色欄については、数値・コメントを記入</t>
    <rPh sb="0" eb="1">
      <t>イロ</t>
    </rPh>
    <rPh sb="1" eb="2">
      <t>ラン</t>
    </rPh>
    <rPh sb="8" eb="10">
      <t>スウチ</t>
    </rPh>
    <rPh sb="16" eb="18">
      <t>キニュウ</t>
    </rPh>
    <phoneticPr fontId="2"/>
  </si>
  <si>
    <t>Ⅱ 設備及び建物の性能に関する事項</t>
    <rPh sb="2" eb="4">
      <t>セツビ</t>
    </rPh>
    <rPh sb="4" eb="5">
      <t>オヨ</t>
    </rPh>
    <rPh sb="6" eb="8">
      <t>タテモノ</t>
    </rPh>
    <rPh sb="9" eb="11">
      <t>セイノウ</t>
    </rPh>
    <rPh sb="12" eb="13">
      <t>カン</t>
    </rPh>
    <rPh sb="15" eb="17">
      <t>ジコウ</t>
    </rPh>
    <phoneticPr fontId="2"/>
  </si>
  <si>
    <t>熱利用</t>
  </si>
  <si>
    <t>2. 図面、管理標準等の整備</t>
    <phoneticPr fontId="2"/>
  </si>
  <si>
    <t>3. 主要設備等に関する計測・計量及び記録</t>
    <phoneticPr fontId="2"/>
  </si>
  <si>
    <t>5. 保守・点検の管理</t>
    <phoneticPr fontId="2"/>
  </si>
  <si>
    <t>4.</t>
  </si>
  <si>
    <t>棟</t>
    <rPh sb="0" eb="1">
      <t>ムネ</t>
    </rPh>
    <phoneticPr fontId="2"/>
  </si>
  <si>
    <t>1a.1</t>
    <phoneticPr fontId="2"/>
  </si>
  <si>
    <t>エアコンプレッサー吸入空気温度の管理</t>
  </si>
  <si>
    <t>2a.1</t>
  </si>
  <si>
    <t>熱源機器のメーカーによる遠隔監視</t>
  </si>
  <si>
    <t>2b.1</t>
  </si>
  <si>
    <t>4.建築設備の保守管理</t>
    <phoneticPr fontId="2"/>
  </si>
  <si>
    <t>e. 圧縮空気供給設備</t>
    <phoneticPr fontId="2"/>
  </si>
  <si>
    <t>f. 給排水・給湯設備、排水処理設備</t>
    <phoneticPr fontId="2"/>
  </si>
  <si>
    <t>2.建築設備の省エネルギー性能</t>
    <phoneticPr fontId="2"/>
  </si>
  <si>
    <t>b. 照明設備</t>
    <phoneticPr fontId="2"/>
  </si>
  <si>
    <t>d. 昇降機設備</t>
    <phoneticPr fontId="2"/>
  </si>
  <si>
    <t>e. その他</t>
    <phoneticPr fontId="2"/>
  </si>
  <si>
    <t>b. 自然エネルギーの利用</t>
    <phoneticPr fontId="2"/>
  </si>
  <si>
    <t>4.再生可能エネルギー・未利用エネルギーシステムの導入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</si>
  <si>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</si>
  <si>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</si>
  <si>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</si>
  <si>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</si>
  <si>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a. 蒸気供給設備</t>
    <phoneticPr fontId="2"/>
  </si>
  <si>
    <t>c. 衛生設備</t>
    <phoneticPr fontId="2"/>
  </si>
  <si>
    <t>d. 昇降機設備</t>
    <phoneticPr fontId="2"/>
  </si>
  <si>
    <t>e. その他</t>
    <phoneticPr fontId="2"/>
  </si>
  <si>
    <t>a.燃料の燃焼</t>
    <phoneticPr fontId="2"/>
  </si>
  <si>
    <t>d.断熱・保温</t>
    <phoneticPr fontId="2"/>
  </si>
  <si>
    <t>時間外等の照明点灯エリアの集約化</t>
    <rPh sb="13" eb="15">
      <t>シュウヤク</t>
    </rPh>
    <rPh sb="15" eb="16">
      <t>カ</t>
    </rPh>
    <phoneticPr fontId="2"/>
  </si>
  <si>
    <t>1a.7</t>
  </si>
  <si>
    <t>1b.1</t>
    <phoneticPr fontId="2"/>
  </si>
  <si>
    <t>1b.3</t>
  </si>
  <si>
    <t>1b.4</t>
  </si>
  <si>
    <t>1b.5</t>
  </si>
  <si>
    <t>1b.6</t>
  </si>
  <si>
    <t>2.</t>
  </si>
  <si>
    <t>3.</t>
  </si>
  <si>
    <t>5.</t>
  </si>
  <si>
    <t>電気炉における被加熱物の装てん方法の調整</t>
    <rPh sb="0" eb="3">
      <t>デンキロ</t>
    </rPh>
    <rPh sb="7" eb="8">
      <t>ヒ</t>
    </rPh>
    <rPh sb="8" eb="10">
      <t>カネツ</t>
    </rPh>
    <rPh sb="10" eb="11">
      <t>ブツ</t>
    </rPh>
    <rPh sb="12" eb="13">
      <t>ソウ</t>
    </rPh>
    <rPh sb="15" eb="17">
      <t>ホウホウ</t>
    </rPh>
    <rPh sb="18" eb="20">
      <t>チョウセイ</t>
    </rPh>
    <phoneticPr fontId="2"/>
  </si>
  <si>
    <t>電気炉における炉内被加熱物の温度管理</t>
    <rPh sb="0" eb="3">
      <t>デンキロ</t>
    </rPh>
    <rPh sb="7" eb="9">
      <t>ロナイ</t>
    </rPh>
    <rPh sb="9" eb="10">
      <t>ヒ</t>
    </rPh>
    <rPh sb="10" eb="12">
      <t>カネツ</t>
    </rPh>
    <rPh sb="12" eb="13">
      <t>ブツ</t>
    </rPh>
    <rPh sb="14" eb="16">
      <t>オンド</t>
    </rPh>
    <rPh sb="16" eb="18">
      <t>カンリ</t>
    </rPh>
    <phoneticPr fontId="2"/>
  </si>
  <si>
    <t>ばっ気用ブロワの溶存酸素濃度制御の導入</t>
    <rPh sb="3" eb="4">
      <t>ヨウ</t>
    </rPh>
    <rPh sb="8" eb="12">
      <t>ヨウゾンサンソ</t>
    </rPh>
    <rPh sb="12" eb="14">
      <t>ノウド</t>
    </rPh>
    <rPh sb="14" eb="16">
      <t>セイギョ</t>
    </rPh>
    <rPh sb="17" eb="19">
      <t>ドウニュウ</t>
    </rPh>
    <phoneticPr fontId="2"/>
  </si>
  <si>
    <t>3.建物の省エネルギー性能</t>
    <phoneticPr fontId="2"/>
  </si>
  <si>
    <t>2.ユーティリティ設備等の保守管理</t>
    <phoneticPr fontId="2"/>
  </si>
  <si>
    <t>1.ユーティリティ設備等の省エネルギー性能</t>
    <phoneticPr fontId="2"/>
  </si>
  <si>
    <t>得点
集計</t>
    <rPh sb="0" eb="2">
      <t>トクテン</t>
    </rPh>
    <rPh sb="3" eb="5">
      <t>シュウケイ</t>
    </rPh>
    <phoneticPr fontId="2"/>
  </si>
  <si>
    <t>屋上緑化の導入</t>
  </si>
  <si>
    <t>高効率コージェネレーションの導入</t>
  </si>
  <si>
    <t>3b.2</t>
  </si>
  <si>
    <t>2b.6</t>
  </si>
  <si>
    <t>給湯不要時間帯の給湯循環ポンプの停止</t>
    <rPh sb="2" eb="4">
      <t>フヨウ</t>
    </rPh>
    <rPh sb="8" eb="10">
      <t>キュウトウ</t>
    </rPh>
    <phoneticPr fontId="2"/>
  </si>
  <si>
    <t>1d.6</t>
  </si>
  <si>
    <t>蒸気減圧エネルギー動力回収設備の導入</t>
    <rPh sb="0" eb="2">
      <t>ジョウキ</t>
    </rPh>
    <rPh sb="2" eb="4">
      <t>ゲンアツ</t>
    </rPh>
    <rPh sb="9" eb="11">
      <t>ドウリョク</t>
    </rPh>
    <rPh sb="11" eb="13">
      <t>カイシュウ</t>
    </rPh>
    <rPh sb="13" eb="15">
      <t>セツビ</t>
    </rPh>
    <rPh sb="16" eb="18">
      <t>ドウニュウ</t>
    </rPh>
    <phoneticPr fontId="2"/>
  </si>
  <si>
    <t>アキュムレーターの導入</t>
    <rPh sb="9" eb="11">
      <t>ドウニュウ</t>
    </rPh>
    <phoneticPr fontId="2"/>
  </si>
  <si>
    <t>電気加熱設備のタップ切替・ON/OFFの実施</t>
    <rPh sb="0" eb="2">
      <t>デンキ</t>
    </rPh>
    <rPh sb="2" eb="4">
      <t>カネツ</t>
    </rPh>
    <rPh sb="4" eb="6">
      <t>セツビ</t>
    </rPh>
    <rPh sb="10" eb="12">
      <t>キリカエ</t>
    </rPh>
    <rPh sb="20" eb="22">
      <t>ジッシ</t>
    </rPh>
    <phoneticPr fontId="2"/>
  </si>
  <si>
    <t>冷凍・冷蔵庫</t>
    <rPh sb="0" eb="2">
      <t>レイトウ</t>
    </rPh>
    <rPh sb="3" eb="6">
      <t>レイゾウコ</t>
    </rPh>
    <phoneticPr fontId="2"/>
  </si>
  <si>
    <t>工場・プラント（空調）</t>
    <rPh sb="0" eb="2">
      <t>コウジョウ</t>
    </rPh>
    <rPh sb="8" eb="10">
      <t>クウチョウ</t>
    </rPh>
    <phoneticPr fontId="2"/>
  </si>
  <si>
    <t>厨　房</t>
  </si>
  <si>
    <t>2.ユーティリティ設備の保守管理</t>
    <phoneticPr fontId="2"/>
  </si>
  <si>
    <t>2b.4</t>
    <phoneticPr fontId="2"/>
  </si>
  <si>
    <t>3b.2</t>
    <phoneticPr fontId="2"/>
  </si>
  <si>
    <t>3c.2</t>
    <phoneticPr fontId="2"/>
  </si>
  <si>
    <t>3e.2</t>
    <phoneticPr fontId="2"/>
  </si>
  <si>
    <t>5a.3</t>
    <phoneticPr fontId="2"/>
  </si>
  <si>
    <t>設備台帳等の整備</t>
    <rPh sb="0" eb="2">
      <t>セツビ</t>
    </rPh>
    <rPh sb="2" eb="4">
      <t>ダイチョウ</t>
    </rPh>
    <rPh sb="4" eb="5">
      <t>ナド</t>
    </rPh>
    <rPh sb="6" eb="8">
      <t>セイビ</t>
    </rPh>
    <phoneticPr fontId="2"/>
  </si>
  <si>
    <t>自然通風を利用したシステムの導入</t>
  </si>
  <si>
    <t>フィルタの低圧損化</t>
    <rPh sb="5" eb="7">
      <t>テイアツ</t>
    </rPh>
    <rPh sb="7" eb="8">
      <t>ゾン</t>
    </rPh>
    <rPh sb="8" eb="9">
      <t>カ</t>
    </rPh>
    <phoneticPr fontId="2"/>
  </si>
  <si>
    <t>クリーンルームの陽圧排気の一般室利用</t>
  </si>
  <si>
    <t>高効率空調・換気用ファンの導入</t>
    <rPh sb="0" eb="3">
      <t>コウコウリツ</t>
    </rPh>
    <rPh sb="3" eb="5">
      <t>クウチョウ</t>
    </rPh>
    <rPh sb="6" eb="9">
      <t>カンキヨウ</t>
    </rPh>
    <rPh sb="13" eb="15">
      <t>ドウニュウ</t>
    </rPh>
    <phoneticPr fontId="2"/>
  </si>
  <si>
    <t>局所冷暖房設備の導入</t>
    <rPh sb="3" eb="4">
      <t>ダン</t>
    </rPh>
    <phoneticPr fontId="2"/>
  </si>
  <si>
    <t>1f.1</t>
    <phoneticPr fontId="2"/>
  </si>
  <si>
    <t>a. 空調・換気設備</t>
    <phoneticPr fontId="2"/>
  </si>
  <si>
    <t>燃焼設備の運転台数の調整</t>
    <rPh sb="0" eb="2">
      <t>ネンショウ</t>
    </rPh>
    <rPh sb="2" eb="4">
      <t>セツビ</t>
    </rPh>
    <rPh sb="5" eb="8">
      <t>ウンテンダイ</t>
    </rPh>
    <rPh sb="8" eb="9">
      <t>カズ</t>
    </rPh>
    <rPh sb="10" eb="12">
      <t>チョウセイ</t>
    </rPh>
    <phoneticPr fontId="2"/>
  </si>
  <si>
    <t>評価No.2</t>
  </si>
  <si>
    <t>評価No.3</t>
  </si>
  <si>
    <t>評価No.4</t>
  </si>
  <si>
    <t>評価No.5</t>
  </si>
  <si>
    <t>評価No.6</t>
  </si>
  <si>
    <t>階</t>
    <rPh sb="0" eb="1">
      <t>カイ</t>
    </rPh>
    <phoneticPr fontId="2"/>
  </si>
  <si>
    <t>高効率UPSの導入</t>
  </si>
  <si>
    <t>非使用時の蒸気供給バルブの閉止</t>
    <rPh sb="0" eb="1">
      <t>ヒ</t>
    </rPh>
    <rPh sb="1" eb="4">
      <t>シヨウジ</t>
    </rPh>
    <rPh sb="5" eb="7">
      <t>ジョウキ</t>
    </rPh>
    <rPh sb="7" eb="9">
      <t>キョウキュウ</t>
    </rPh>
    <rPh sb="13" eb="15">
      <t>ヘイシ</t>
    </rPh>
    <phoneticPr fontId="2"/>
  </si>
  <si>
    <t>2a.6</t>
  </si>
  <si>
    <t>1b.7</t>
  </si>
  <si>
    <t>1b.8</t>
  </si>
  <si>
    <t>1b.9</t>
  </si>
  <si>
    <t>1b.10</t>
  </si>
  <si>
    <t>1b.11</t>
  </si>
  <si>
    <t>電解設備の電解効率の改善</t>
    <rPh sb="0" eb="2">
      <t>デンカイ</t>
    </rPh>
    <rPh sb="2" eb="4">
      <t>セツビ</t>
    </rPh>
    <rPh sb="5" eb="7">
      <t>デンカイ</t>
    </rPh>
    <rPh sb="7" eb="9">
      <t>コウリツ</t>
    </rPh>
    <rPh sb="10" eb="12">
      <t>カイゼン</t>
    </rPh>
    <phoneticPr fontId="2"/>
  </si>
  <si>
    <t>燃焼設備・熱利用設備への空気流等による遮断設備の導入</t>
    <rPh sb="5" eb="6">
      <t>ネツ</t>
    </rPh>
    <rPh sb="6" eb="8">
      <t>リヨウ</t>
    </rPh>
    <rPh sb="8" eb="10">
      <t>セツビ</t>
    </rPh>
    <rPh sb="12" eb="16">
      <t>クウキリュウナド</t>
    </rPh>
    <rPh sb="19" eb="21">
      <t>シャダン</t>
    </rPh>
    <rPh sb="21" eb="23">
      <t>セツビ</t>
    </rPh>
    <rPh sb="24" eb="26">
      <t>ドウニュウ</t>
    </rPh>
    <phoneticPr fontId="2"/>
  </si>
  <si>
    <t>5d.5</t>
  </si>
  <si>
    <t>既存の燃焼設備・熱利用設備の断熱強化</t>
    <rPh sb="0" eb="2">
      <t>キソン</t>
    </rPh>
    <rPh sb="3" eb="5">
      <t>ネンショウ</t>
    </rPh>
    <rPh sb="5" eb="7">
      <t>セツビ</t>
    </rPh>
    <rPh sb="8" eb="9">
      <t>ネツ</t>
    </rPh>
    <rPh sb="9" eb="11">
      <t>リヨウ</t>
    </rPh>
    <rPh sb="11" eb="13">
      <t>セツビ</t>
    </rPh>
    <rPh sb="14" eb="16">
      <t>ダンネツ</t>
    </rPh>
    <rPh sb="16" eb="18">
      <t>キョウカ</t>
    </rPh>
    <phoneticPr fontId="2"/>
  </si>
  <si>
    <t>特殊空調室の運転時間の短縮</t>
    <rPh sb="6" eb="8">
      <t>ウンテン</t>
    </rPh>
    <rPh sb="8" eb="10">
      <t>ジカン</t>
    </rPh>
    <rPh sb="11" eb="13">
      <t>タンシュク</t>
    </rPh>
    <phoneticPr fontId="2"/>
  </si>
  <si>
    <t>居室以外の室内温度の緩和</t>
    <rPh sb="0" eb="2">
      <t>キョシツ</t>
    </rPh>
    <rPh sb="2" eb="4">
      <t>イガイ</t>
    </rPh>
    <rPh sb="5" eb="7">
      <t>シツナイ</t>
    </rPh>
    <rPh sb="7" eb="9">
      <t>オンド</t>
    </rPh>
    <rPh sb="10" eb="12">
      <t>カンワ</t>
    </rPh>
    <phoneticPr fontId="2"/>
  </si>
  <si>
    <t>3b.4</t>
    <phoneticPr fontId="2"/>
  </si>
  <si>
    <t>燃焼設備・熱利用設備炉体開口部の縮小・密閉</t>
    <rPh sb="0" eb="2">
      <t>ネンショウ</t>
    </rPh>
    <rPh sb="2" eb="4">
      <t>セツビ</t>
    </rPh>
    <rPh sb="5" eb="6">
      <t>ネツ</t>
    </rPh>
    <rPh sb="6" eb="8">
      <t>リヨウ</t>
    </rPh>
    <rPh sb="8" eb="10">
      <t>セツビ</t>
    </rPh>
    <rPh sb="10" eb="11">
      <t>ロ</t>
    </rPh>
    <rPh sb="11" eb="12">
      <t>カラダ</t>
    </rPh>
    <rPh sb="12" eb="15">
      <t>カイコウブ</t>
    </rPh>
    <rPh sb="16" eb="18">
      <t>シュクショウ</t>
    </rPh>
    <rPh sb="19" eb="21">
      <t>ミッペイ</t>
    </rPh>
    <phoneticPr fontId="2"/>
  </si>
  <si>
    <t>コージェネ</t>
  </si>
  <si>
    <t>特殊空調室</t>
    <rPh sb="0" eb="2">
      <t>トクシュ</t>
    </rPh>
    <rPh sb="2" eb="4">
      <t>クウチョウ</t>
    </rPh>
    <rPh sb="4" eb="5">
      <t>シツ</t>
    </rPh>
    <phoneticPr fontId="2"/>
  </si>
  <si>
    <t>用途別床面積</t>
    <rPh sb="0" eb="2">
      <t>ヨウト</t>
    </rPh>
    <rPh sb="2" eb="3">
      <t>ベツ</t>
    </rPh>
    <rPh sb="3" eb="6">
      <t>ユカメンセキ</t>
    </rPh>
    <phoneticPr fontId="2"/>
  </si>
  <si>
    <t>g. 特殊排気設備</t>
    <rPh sb="3" eb="5">
      <t>トクシュ</t>
    </rPh>
    <rPh sb="5" eb="7">
      <t>ハイキ</t>
    </rPh>
    <phoneticPr fontId="2"/>
  </si>
  <si>
    <t>2a.18</t>
  </si>
  <si>
    <t>2a.19</t>
  </si>
  <si>
    <t>3.建物の省エネルギー性能</t>
    <phoneticPr fontId="2"/>
  </si>
  <si>
    <t>第１号様式（優良特定地球温暖化対策事業所の認定ガイドライン（第二区分事業所））その39</t>
    <phoneticPr fontId="2"/>
  </si>
  <si>
    <t>1d.7</t>
  </si>
  <si>
    <t>1d.8</t>
  </si>
  <si>
    <t>1d.9</t>
  </si>
  <si>
    <t>2c.1</t>
  </si>
  <si>
    <t>2a.2</t>
    <phoneticPr fontId="2"/>
  </si>
  <si>
    <t>トップレベル事業所の認定水準</t>
    <rPh sb="6" eb="9">
      <t>ジギョウショ</t>
    </rPh>
    <rPh sb="10" eb="12">
      <t>ニンテイ</t>
    </rPh>
    <rPh sb="12" eb="14">
      <t>スイジュン</t>
    </rPh>
    <phoneticPr fontId="2"/>
  </si>
  <si>
    <t>6.生産・プラント・特殊設備の保守管理</t>
  </si>
  <si>
    <t>5.生産・プラント・特殊設備の省エネルギー性能</t>
  </si>
  <si>
    <t>5.生産・プラント・特殊設備の運用管理</t>
  </si>
  <si>
    <t>生産プロセスにおける高効率ポンプの導入</t>
    <rPh sb="0" eb="2">
      <t>セイサン</t>
    </rPh>
    <rPh sb="10" eb="13">
      <t>コウコウリツ</t>
    </rPh>
    <rPh sb="17" eb="19">
      <t>ドウニュウ</t>
    </rPh>
    <phoneticPr fontId="2"/>
  </si>
  <si>
    <t>ブロー工程の縮小</t>
  </si>
  <si>
    <t>ブロー工程におけるエアコンプレッサーのブロワ化</t>
    <rPh sb="3" eb="5">
      <t>コウテイ</t>
    </rPh>
    <rPh sb="22" eb="23">
      <t>カ</t>
    </rPh>
    <phoneticPr fontId="2"/>
  </si>
  <si>
    <t>Ⅱ5. 生産・プラント・特殊設備の省ｴﾈﾙｷﾞｰ性能</t>
    <phoneticPr fontId="2"/>
  </si>
  <si>
    <t>直燃式脱臭装置の待機時温度低下制御の導入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タイキ</t>
    </rPh>
    <rPh sb="10" eb="11">
      <t>ジ</t>
    </rPh>
    <rPh sb="11" eb="13">
      <t>オンド</t>
    </rPh>
    <rPh sb="13" eb="15">
      <t>テイカ</t>
    </rPh>
    <rPh sb="15" eb="17">
      <t>セイギョ</t>
    </rPh>
    <rPh sb="18" eb="20">
      <t>ドウニュウ</t>
    </rPh>
    <phoneticPr fontId="2"/>
  </si>
  <si>
    <t>5g.1</t>
    <phoneticPr fontId="2"/>
  </si>
  <si>
    <t>Ⅲ3. 建築設備の運用管理</t>
    <rPh sb="4" eb="6">
      <t>ケンチク</t>
    </rPh>
    <rPh sb="6" eb="8">
      <t>セツビ</t>
    </rPh>
    <rPh sb="9" eb="11">
      <t>ウンヨウ</t>
    </rPh>
    <rPh sb="11" eb="13">
      <t>カンリ</t>
    </rPh>
    <phoneticPr fontId="2"/>
  </si>
  <si>
    <t>Ⅲ4. 建築設備の保守管理</t>
    <rPh sb="4" eb="6">
      <t>ケンチク</t>
    </rPh>
    <rPh sb="6" eb="8">
      <t>セツビ</t>
    </rPh>
    <rPh sb="9" eb="11">
      <t>ホシュ</t>
    </rPh>
    <rPh sb="11" eb="13">
      <t>カンリ</t>
    </rPh>
    <phoneticPr fontId="2"/>
  </si>
  <si>
    <t>6.</t>
  </si>
  <si>
    <t>評価
No.2</t>
  </si>
  <si>
    <t>1.ユーティリティ設備等の省エネルギー性能</t>
    <rPh sb="11" eb="12">
      <t>ナド</t>
    </rPh>
    <phoneticPr fontId="2"/>
  </si>
  <si>
    <t>1.ユーティリティ設備等の運用管理</t>
    <rPh sb="9" eb="11">
      <t>セツビ</t>
    </rPh>
    <rPh sb="11" eb="12">
      <t>ナド</t>
    </rPh>
    <rPh sb="13" eb="15">
      <t>ウンヨウ</t>
    </rPh>
    <rPh sb="15" eb="17">
      <t>カンリ</t>
    </rPh>
    <phoneticPr fontId="2"/>
  </si>
  <si>
    <t>2.ユーティリティ設備等の保守管理</t>
    <rPh sb="11" eb="12">
      <t>ナド</t>
    </rPh>
    <phoneticPr fontId="2"/>
  </si>
  <si>
    <t>Ⅲ6. 生産・プラント・特殊設備の保守管理</t>
    <rPh sb="17" eb="19">
      <t>ホシュ</t>
    </rPh>
    <rPh sb="19" eb="21">
      <t>カンリ</t>
    </rPh>
    <phoneticPr fontId="2"/>
  </si>
  <si>
    <t>工場・プラント（換気）</t>
    <rPh sb="0" eb="2">
      <t>コウジョウ</t>
    </rPh>
    <rPh sb="8" eb="10">
      <t>カンキ</t>
    </rPh>
    <phoneticPr fontId="2"/>
  </si>
  <si>
    <t>3.建築設備の運用管理</t>
    <phoneticPr fontId="2"/>
  </si>
  <si>
    <t>4.建築設備の保守管理</t>
    <phoneticPr fontId="2"/>
  </si>
  <si>
    <t>塗料循環システムにおける油圧・空圧ポンプの電動ポンプ化</t>
    <rPh sb="0" eb="2">
      <t>トリョウ</t>
    </rPh>
    <rPh sb="2" eb="4">
      <t>ジュンカン</t>
    </rPh>
    <rPh sb="12" eb="14">
      <t>ユアツ</t>
    </rPh>
    <rPh sb="15" eb="16">
      <t>ソラ</t>
    </rPh>
    <rPh sb="16" eb="17">
      <t>アツ</t>
    </rPh>
    <rPh sb="21" eb="23">
      <t>デンドウ</t>
    </rPh>
    <rPh sb="26" eb="27">
      <t>カ</t>
    </rPh>
    <phoneticPr fontId="2"/>
  </si>
  <si>
    <t>塗料循環システムのフローコントロールシステムの導入</t>
    <rPh sb="23" eb="25">
      <t>ドウニュウ</t>
    </rPh>
    <phoneticPr fontId="2"/>
  </si>
  <si>
    <t>純水ポンプのインバータ制御の導入</t>
    <rPh sb="0" eb="2">
      <t>ジュンスイ</t>
    </rPh>
    <rPh sb="11" eb="13">
      <t>セイギョ</t>
    </rPh>
    <rPh sb="14" eb="16">
      <t>ドウニュウ</t>
    </rPh>
    <phoneticPr fontId="2"/>
  </si>
  <si>
    <t>純水ＲＯブライン回収装置の導入</t>
    <rPh sb="0" eb="2">
      <t>ジュンスイ</t>
    </rPh>
    <rPh sb="8" eb="10">
      <t>カイシュウ</t>
    </rPh>
    <rPh sb="10" eb="12">
      <t>ソウチ</t>
    </rPh>
    <rPh sb="13" eb="15">
      <t>ドウニュウ</t>
    </rPh>
    <phoneticPr fontId="2"/>
  </si>
  <si>
    <t>純水原水加温設定温度の適正化</t>
    <rPh sb="0" eb="2">
      <t>ジュンスイ</t>
    </rPh>
    <rPh sb="2" eb="4">
      <t>ゲンスイ</t>
    </rPh>
    <rPh sb="4" eb="6">
      <t>カオン</t>
    </rPh>
    <rPh sb="6" eb="8">
      <t>セッテイ</t>
    </rPh>
    <rPh sb="8" eb="10">
      <t>オンド</t>
    </rPh>
    <rPh sb="11" eb="13">
      <t>テキセイ</t>
    </rPh>
    <rPh sb="13" eb="14">
      <t>カ</t>
    </rPh>
    <phoneticPr fontId="2"/>
  </si>
  <si>
    <t>竣工年による緩和措置</t>
    <rPh sb="0" eb="2">
      <t>シュンコウ</t>
    </rPh>
    <rPh sb="2" eb="3">
      <t>ネン</t>
    </rPh>
    <rPh sb="6" eb="8">
      <t>カンワ</t>
    </rPh>
    <rPh sb="8" eb="10">
      <t>ソチ</t>
    </rPh>
    <phoneticPr fontId="2"/>
  </si>
  <si>
    <t>空調機の変風量システムの導入</t>
  </si>
  <si>
    <t>全熱交換器の導入</t>
  </si>
  <si>
    <t>5b.3</t>
  </si>
  <si>
    <t>高効率エアコンプレッサーの導入</t>
    <rPh sb="13" eb="15">
      <t>ドウニュウ</t>
    </rPh>
    <phoneticPr fontId="2"/>
  </si>
  <si>
    <t>電力負荷状況・発電状況等の把握に必要な計測・計量設備の導入</t>
    <rPh sb="0" eb="2">
      <t>デンリョク</t>
    </rPh>
    <rPh sb="2" eb="4">
      <t>フカ</t>
    </rPh>
    <rPh sb="4" eb="6">
      <t>ジョウキョウ</t>
    </rPh>
    <rPh sb="11" eb="12">
      <t>トウ</t>
    </rPh>
    <rPh sb="13" eb="15">
      <t>ハアク</t>
    </rPh>
    <phoneticPr fontId="2"/>
  </si>
  <si>
    <t>6f.2</t>
  </si>
  <si>
    <t>2b.7</t>
  </si>
  <si>
    <t>ウォーミングアップ時の外気遮断制御の導入</t>
  </si>
  <si>
    <t>1d.2</t>
  </si>
  <si>
    <t>特記事項</t>
    <rPh sb="0" eb="2">
      <t>トッキ</t>
    </rPh>
    <rPh sb="2" eb="4">
      <t>ジコウ</t>
    </rPh>
    <phoneticPr fontId="2"/>
  </si>
  <si>
    <t>細　目</t>
  </si>
  <si>
    <t>熱搬送</t>
  </si>
  <si>
    <t>照　明</t>
  </si>
  <si>
    <t>クリーンルームの清浄度の適正化</t>
    <rPh sb="12" eb="15">
      <t>テキセイカ</t>
    </rPh>
    <phoneticPr fontId="2"/>
  </si>
  <si>
    <t>5b.1</t>
    <phoneticPr fontId="2"/>
  </si>
  <si>
    <t>ファンのプーリーダウンの実施</t>
  </si>
  <si>
    <t>エアコンプレッサーの分散化</t>
    <rPh sb="10" eb="12">
      <t>ブンサン</t>
    </rPh>
    <rPh sb="12" eb="13">
      <t>カ</t>
    </rPh>
    <phoneticPr fontId="2"/>
  </si>
  <si>
    <t>ブースター方式の導入</t>
    <rPh sb="8" eb="10">
      <t>ドウニュウ</t>
    </rPh>
    <phoneticPr fontId="2"/>
  </si>
  <si>
    <t>燃焼機器の空気比の管理</t>
  </si>
  <si>
    <t>事業所の概要</t>
    <rPh sb="0" eb="2">
      <t>ジギョウ</t>
    </rPh>
    <rPh sb="2" eb="3">
      <t>ショ</t>
    </rPh>
    <rPh sb="4" eb="6">
      <t>ガイヨウ</t>
    </rPh>
    <phoneticPr fontId="2"/>
  </si>
  <si>
    <t>事業所の名称</t>
  </si>
  <si>
    <t>6e.2</t>
  </si>
  <si>
    <t>空圧駆動アクチュエータの低圧化</t>
    <rPh sb="12" eb="15">
      <t>テイアツカ</t>
    </rPh>
    <phoneticPr fontId="2"/>
  </si>
  <si>
    <t>区分</t>
    <rPh sb="0" eb="2">
      <t>クブン</t>
    </rPh>
    <phoneticPr fontId="2"/>
  </si>
  <si>
    <t>冷温水管等の保温の確認</t>
    <rPh sb="0" eb="2">
      <t>レイオン</t>
    </rPh>
    <rPh sb="2" eb="3">
      <t>ミズ</t>
    </rPh>
    <rPh sb="3" eb="4">
      <t>カン</t>
    </rPh>
    <rPh sb="4" eb="5">
      <t>ナド</t>
    </rPh>
    <rPh sb="6" eb="8">
      <t>ホオン</t>
    </rPh>
    <rPh sb="9" eb="11">
      <t>カクニン</t>
    </rPh>
    <phoneticPr fontId="2"/>
  </si>
  <si>
    <t>1d.3</t>
    <phoneticPr fontId="2"/>
  </si>
  <si>
    <t>自然採光を利用したシステムの導入</t>
    <rPh sb="0" eb="2">
      <t>シゼン</t>
    </rPh>
    <rPh sb="2" eb="4">
      <t>サイコウ</t>
    </rPh>
    <rPh sb="5" eb="7">
      <t>リヨウ</t>
    </rPh>
    <rPh sb="14" eb="16">
      <t>ドウニュウ</t>
    </rPh>
    <phoneticPr fontId="2"/>
  </si>
  <si>
    <t>年間を通して安定した地中温度を利用したシステムの導入</t>
  </si>
  <si>
    <t>蒸気ボイラーの給水水質・ブロー量の管理</t>
    <rPh sb="0" eb="2">
      <t>ジョウキ</t>
    </rPh>
    <rPh sb="7" eb="9">
      <t>キュウスイ</t>
    </rPh>
    <rPh sb="9" eb="11">
      <t>スイシツ</t>
    </rPh>
    <rPh sb="15" eb="16">
      <t>リョウ</t>
    </rPh>
    <rPh sb="17" eb="19">
      <t>カンリ</t>
    </rPh>
    <phoneticPr fontId="2"/>
  </si>
  <si>
    <t>コージェネレーションの運転の適正化</t>
    <rPh sb="11" eb="13">
      <t>ウンテン</t>
    </rPh>
    <rPh sb="14" eb="16">
      <t>テキセイ</t>
    </rPh>
    <rPh sb="16" eb="17">
      <t>カ</t>
    </rPh>
    <phoneticPr fontId="2"/>
  </si>
  <si>
    <t>照明用制御設備の作動チェック</t>
    <rPh sb="0" eb="3">
      <t>ショウメイヨウ</t>
    </rPh>
    <rPh sb="3" eb="5">
      <t>セイギョ</t>
    </rPh>
    <rPh sb="5" eb="7">
      <t>セツビ</t>
    </rPh>
    <rPh sb="8" eb="10">
      <t>サドウ</t>
    </rPh>
    <phoneticPr fontId="2"/>
  </si>
  <si>
    <t>Ⅱ 設備及び建物の性能に関する事項</t>
    <phoneticPr fontId="2"/>
  </si>
  <si>
    <t>6a.1</t>
    <phoneticPr fontId="2"/>
  </si>
  <si>
    <t>6e.1</t>
    <phoneticPr fontId="2"/>
  </si>
  <si>
    <t>6d.1</t>
    <phoneticPr fontId="2"/>
  </si>
  <si>
    <t>高効率ＵＶ酸化装置の導入</t>
    <rPh sb="0" eb="3">
      <t>コウコウリツ</t>
    </rPh>
    <rPh sb="5" eb="7">
      <t>サンカ</t>
    </rPh>
    <rPh sb="7" eb="9">
      <t>ソウチ</t>
    </rPh>
    <rPh sb="10" eb="12">
      <t>ドウニュウ</t>
    </rPh>
    <phoneticPr fontId="2"/>
  </si>
  <si>
    <t>1a.15</t>
  </si>
  <si>
    <t>1f.7</t>
  </si>
  <si>
    <t>昇降機</t>
  </si>
  <si>
    <t>1a.2</t>
  </si>
  <si>
    <t>1a.3</t>
  </si>
  <si>
    <t>1a.4</t>
  </si>
  <si>
    <t>1a.5</t>
  </si>
  <si>
    <t>1a.6</t>
  </si>
  <si>
    <t>1.</t>
    <phoneticPr fontId="2"/>
  </si>
  <si>
    <t>合計</t>
    <rPh sb="0" eb="2">
      <t>ゴウケイ</t>
    </rPh>
    <phoneticPr fontId="2"/>
  </si>
  <si>
    <t>施設用途</t>
  </si>
  <si>
    <t>5h.2</t>
  </si>
  <si>
    <t>5h.3</t>
  </si>
  <si>
    <t>5h.4</t>
  </si>
  <si>
    <t>5h.5</t>
  </si>
  <si>
    <t>5h.6</t>
  </si>
  <si>
    <t>6b.1</t>
    <phoneticPr fontId="2"/>
  </si>
  <si>
    <t>6c.1</t>
    <phoneticPr fontId="2"/>
  </si>
  <si>
    <t>6d.2</t>
  </si>
  <si>
    <t>6f.1</t>
    <phoneticPr fontId="2"/>
  </si>
  <si>
    <t>超低圧ＲＯ膜の導入</t>
    <rPh sb="0" eb="1">
      <t>チョウ</t>
    </rPh>
    <rPh sb="1" eb="3">
      <t>テイアツ</t>
    </rPh>
    <rPh sb="5" eb="6">
      <t>マク</t>
    </rPh>
    <rPh sb="7" eb="9">
      <t>ドウニュウ</t>
    </rPh>
    <phoneticPr fontId="2"/>
  </si>
  <si>
    <t>洗面器の自動水栓の導入</t>
    <rPh sb="0" eb="2">
      <t>センメン</t>
    </rPh>
    <rPh sb="2" eb="3">
      <t>キ</t>
    </rPh>
    <phoneticPr fontId="2"/>
  </si>
  <si>
    <t>2a.</t>
  </si>
  <si>
    <t>1b.</t>
  </si>
  <si>
    <t>1e.</t>
  </si>
  <si>
    <t>1f.</t>
  </si>
  <si>
    <t>2b.</t>
  </si>
  <si>
    <t>ランプ交換時の初期照度補正リセットの実施</t>
  </si>
  <si>
    <t>エアコンプレッサー吸込みフィルターの清掃</t>
  </si>
  <si>
    <t>発電所</t>
    <rPh sb="0" eb="2">
      <t>ハツデン</t>
    </rPh>
    <rPh sb="2" eb="3">
      <t>ショ</t>
    </rPh>
    <phoneticPr fontId="2"/>
  </si>
  <si>
    <t>研究施設</t>
    <rPh sb="0" eb="2">
      <t>ケンキュウ</t>
    </rPh>
    <rPh sb="2" eb="4">
      <t>シセツ</t>
    </rPh>
    <phoneticPr fontId="2"/>
  </si>
  <si>
    <t>2d.1</t>
  </si>
  <si>
    <t>保守・点検の管理</t>
  </si>
  <si>
    <t>冷却水ろ過冷却リサイクルシステムの導入</t>
  </si>
  <si>
    <t>用途名</t>
    <rPh sb="0" eb="2">
      <t>ヨウト</t>
    </rPh>
    <rPh sb="2" eb="3">
      <t>メイ</t>
    </rPh>
    <phoneticPr fontId="2"/>
  </si>
  <si>
    <t>建築
設備</t>
    <rPh sb="0" eb="2">
      <t>ケンチク</t>
    </rPh>
    <rPh sb="3" eb="5">
      <t>セツビ</t>
    </rPh>
    <phoneticPr fontId="2"/>
  </si>
  <si>
    <t>c. 衛生設備</t>
    <rPh sb="3" eb="5">
      <t>エイセイ</t>
    </rPh>
    <phoneticPr fontId="2"/>
  </si>
  <si>
    <t>評価No.3</t>
    <rPh sb="0" eb="2">
      <t>ヒョウカ</t>
    </rPh>
    <phoneticPr fontId="2"/>
  </si>
  <si>
    <t>蒸気配管の保温の確認</t>
    <rPh sb="0" eb="2">
      <t>ジョウキ</t>
    </rPh>
    <rPh sb="2" eb="4">
      <t>ハイカン</t>
    </rPh>
    <rPh sb="5" eb="7">
      <t>ホオン</t>
    </rPh>
    <rPh sb="8" eb="10">
      <t>カクニン</t>
    </rPh>
    <phoneticPr fontId="2"/>
  </si>
  <si>
    <t>蒸気ボイラーの起動時間の適正化</t>
    <rPh sb="0" eb="2">
      <t>ジョウキ</t>
    </rPh>
    <rPh sb="7" eb="9">
      <t>キドウ</t>
    </rPh>
    <rPh sb="9" eb="11">
      <t>ジカン</t>
    </rPh>
    <rPh sb="12" eb="14">
      <t>テキセイ</t>
    </rPh>
    <rPh sb="14" eb="15">
      <t>カ</t>
    </rPh>
    <phoneticPr fontId="2"/>
  </si>
  <si>
    <t>熱交換器等の定期的な付着物の除去</t>
    <rPh sb="0" eb="5">
      <t>ネツコウカンキナド</t>
    </rPh>
    <rPh sb="6" eb="9">
      <t>テイキテキ</t>
    </rPh>
    <rPh sb="10" eb="12">
      <t>フチャク</t>
    </rPh>
    <rPh sb="12" eb="13">
      <t>ブツ</t>
    </rPh>
    <rPh sb="14" eb="16">
      <t>ジョキョ</t>
    </rPh>
    <phoneticPr fontId="2"/>
  </si>
  <si>
    <t>6d.3</t>
    <phoneticPr fontId="2"/>
  </si>
  <si>
    <t>直燃式脱臭装置の精留副生液の混合燃焼システムの導入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セイリュウ</t>
    </rPh>
    <rPh sb="10" eb="12">
      <t>フクセイ</t>
    </rPh>
    <rPh sb="12" eb="13">
      <t>エキ</t>
    </rPh>
    <rPh sb="14" eb="16">
      <t>コンゴウ</t>
    </rPh>
    <rPh sb="16" eb="18">
      <t>ネンショウ</t>
    </rPh>
    <rPh sb="23" eb="25">
      <t>ドウニュウ</t>
    </rPh>
    <phoneticPr fontId="2"/>
  </si>
  <si>
    <t>5i.2</t>
    <phoneticPr fontId="2"/>
  </si>
  <si>
    <t>ドラフトチャンバーの換気量可変制御システムの導入</t>
    <rPh sb="10" eb="13">
      <t>カンキリョウ</t>
    </rPh>
    <rPh sb="13" eb="15">
      <t>カヘン</t>
    </rPh>
    <rPh sb="15" eb="17">
      <t>セイギョ</t>
    </rPh>
    <rPh sb="22" eb="24">
      <t>ドウニュウ</t>
    </rPh>
    <phoneticPr fontId="2"/>
  </si>
  <si>
    <t>発電所（熱供給施設併設）</t>
    <rPh sb="0" eb="2">
      <t>ハツデン</t>
    </rPh>
    <rPh sb="2" eb="3">
      <t>ショ</t>
    </rPh>
    <rPh sb="4" eb="5">
      <t>ネツ</t>
    </rPh>
    <rPh sb="5" eb="7">
      <t>キョウキュウ</t>
    </rPh>
    <rPh sb="7" eb="9">
      <t>シセツ</t>
    </rPh>
    <rPh sb="9" eb="11">
      <t>ヘイセツ</t>
    </rPh>
    <phoneticPr fontId="2"/>
  </si>
  <si>
    <t>Ⅱ 設備及び建物の性能に関する事項</t>
    <phoneticPr fontId="2"/>
  </si>
  <si>
    <t>g.特殊排気設備</t>
    <phoneticPr fontId="2"/>
  </si>
  <si>
    <t>i. 場内輸送設備</t>
    <phoneticPr fontId="2"/>
  </si>
  <si>
    <t>ｴﾈﾙｷﾞｰ消費先区分</t>
    <phoneticPr fontId="2"/>
  </si>
  <si>
    <t>蒸気供給</t>
  </si>
  <si>
    <t>冷却塔</t>
  </si>
  <si>
    <t>受変電</t>
  </si>
  <si>
    <t>圧縮空気</t>
  </si>
  <si>
    <t>排水処理</t>
  </si>
  <si>
    <t>一般ﾊﾟｯｹｰｼﾞ空調</t>
  </si>
  <si>
    <t>一般空調機</t>
  </si>
  <si>
    <t>特殊ﾊﾟｯｹｰｼﾞ空調</t>
  </si>
  <si>
    <t>特殊空調機</t>
  </si>
  <si>
    <t>冷凍・冷蔵</t>
  </si>
  <si>
    <t>特殊排気</t>
  </si>
  <si>
    <t>純水供給</t>
  </si>
  <si>
    <t>輸　送</t>
  </si>
  <si>
    <t>b.加熱及び冷却並びに伝熱</t>
    <phoneticPr fontId="2"/>
  </si>
  <si>
    <t>Ⅱ 設備及び建物の性能に関する事項</t>
    <phoneticPr fontId="2"/>
  </si>
  <si>
    <t>Ⅱ 設備及び建物の性能に関する事項</t>
    <phoneticPr fontId="2"/>
  </si>
  <si>
    <t>d. 受変電設備、配電設備</t>
    <phoneticPr fontId="2"/>
  </si>
  <si>
    <t>e.電動力応用設備・電気加熱設備</t>
    <phoneticPr fontId="2"/>
  </si>
  <si>
    <t>Ⅲ2. ﾕｰﾃｨﾘﾃｨ設備等の保守管理</t>
    <rPh sb="11" eb="13">
      <t>セツビ</t>
    </rPh>
    <rPh sb="15" eb="17">
      <t>ホシュ</t>
    </rPh>
    <rPh sb="17" eb="19">
      <t>カンリ</t>
    </rPh>
    <phoneticPr fontId="2"/>
  </si>
  <si>
    <t>その他（3c.-e. ）</t>
    <rPh sb="2" eb="3">
      <t>タ</t>
    </rPh>
    <phoneticPr fontId="2"/>
  </si>
  <si>
    <t>系統別の使用量把握に必要な計測・計量設備の導入</t>
    <rPh sb="0" eb="2">
      <t>ケイトウ</t>
    </rPh>
    <rPh sb="2" eb="3">
      <t>ベツ</t>
    </rPh>
    <rPh sb="4" eb="6">
      <t>シヨウ</t>
    </rPh>
    <rPh sb="6" eb="7">
      <t>リョウ</t>
    </rPh>
    <rPh sb="7" eb="9">
      <t>ハアク</t>
    </rPh>
    <rPh sb="10" eb="12">
      <t>ヒツヨウ</t>
    </rPh>
    <rPh sb="13" eb="15">
      <t>ケイソク</t>
    </rPh>
    <rPh sb="18" eb="20">
      <t>セツビ</t>
    </rPh>
    <phoneticPr fontId="2"/>
  </si>
  <si>
    <t>負荷に適した容量のバーナーへの変更</t>
    <rPh sb="0" eb="2">
      <t>フカ</t>
    </rPh>
    <rPh sb="3" eb="4">
      <t>テキ</t>
    </rPh>
    <rPh sb="6" eb="8">
      <t>ヨウリョウ</t>
    </rPh>
    <rPh sb="15" eb="17">
      <t>ヘンコウ</t>
    </rPh>
    <phoneticPr fontId="2"/>
  </si>
  <si>
    <t>省エネ型スチームトラップの導入</t>
    <rPh sb="0" eb="1">
      <t>ショウ</t>
    </rPh>
    <rPh sb="3" eb="4">
      <t>カタ</t>
    </rPh>
    <rPh sb="13" eb="15">
      <t>ドウニュウ</t>
    </rPh>
    <phoneticPr fontId="2"/>
  </si>
  <si>
    <t>蒸気ドレンのクローズド回収方式の導入</t>
    <rPh sb="0" eb="2">
      <t>ジョウキ</t>
    </rPh>
    <rPh sb="11" eb="13">
      <t>カイシュウ</t>
    </rPh>
    <rPh sb="13" eb="15">
      <t>ホウシキ</t>
    </rPh>
    <rPh sb="16" eb="18">
      <t>ドウニュウ</t>
    </rPh>
    <phoneticPr fontId="2"/>
  </si>
  <si>
    <t>少排気量ドラフトチャンバーの導入</t>
    <rPh sb="0" eb="1">
      <t>ショウ</t>
    </rPh>
    <rPh sb="14" eb="16">
      <t>ドウニュウ</t>
    </rPh>
    <phoneticPr fontId="2"/>
  </si>
  <si>
    <t>クリーンルームのローカルリターン方式の導入</t>
    <rPh sb="19" eb="21">
      <t>ドウニュウ</t>
    </rPh>
    <phoneticPr fontId="2"/>
  </si>
  <si>
    <t>工業炉の炉壁外面温度による断熱強化</t>
    <rPh sb="0" eb="3">
      <t>コウギョウロ</t>
    </rPh>
    <rPh sb="4" eb="5">
      <t>ロ</t>
    </rPh>
    <rPh sb="5" eb="6">
      <t>カベ</t>
    </rPh>
    <rPh sb="6" eb="8">
      <t>ガイメン</t>
    </rPh>
    <rPh sb="8" eb="10">
      <t>オンド</t>
    </rPh>
    <rPh sb="13" eb="15">
      <t>ダンネツ</t>
    </rPh>
    <rPh sb="15" eb="17">
      <t>キョウカ</t>
    </rPh>
    <phoneticPr fontId="2"/>
  </si>
  <si>
    <t>冷媒ホットガスレヒート除湿システムの導入</t>
    <rPh sb="0" eb="2">
      <t>レイバイ</t>
    </rPh>
    <rPh sb="11" eb="13">
      <t>ジョシツ</t>
    </rPh>
    <rPh sb="18" eb="20">
      <t>ドウニュウ</t>
    </rPh>
    <phoneticPr fontId="2"/>
  </si>
  <si>
    <t>空調予熱コイルへの冷凍機冷却水利用システムの導入</t>
    <rPh sb="0" eb="2">
      <t>クウチョウ</t>
    </rPh>
    <rPh sb="2" eb="4">
      <t>ヨネツ</t>
    </rPh>
    <rPh sb="9" eb="12">
      <t>レイトウキ</t>
    </rPh>
    <rPh sb="12" eb="15">
      <t>レイキャクスイ</t>
    </rPh>
    <rPh sb="15" eb="17">
      <t>リヨウ</t>
    </rPh>
    <rPh sb="22" eb="24">
      <t>ドウニュウ</t>
    </rPh>
    <phoneticPr fontId="2"/>
  </si>
  <si>
    <t>5e.9</t>
    <phoneticPr fontId="2"/>
  </si>
  <si>
    <t>洗浄便座暖房の夏季停止</t>
  </si>
  <si>
    <t>燃焼設備の空運転時間の短縮</t>
  </si>
  <si>
    <t>炉内ガス循環の改善</t>
  </si>
  <si>
    <t>高効率厨房機器の導入</t>
    <rPh sb="0" eb="3">
      <t>コウコウリツ</t>
    </rPh>
    <rPh sb="3" eb="5">
      <t>チュウボウ</t>
    </rPh>
    <rPh sb="5" eb="7">
      <t>キキ</t>
    </rPh>
    <rPh sb="8" eb="10">
      <t>ドウニュウ</t>
    </rPh>
    <phoneticPr fontId="2"/>
  </si>
  <si>
    <t>評価
分類</t>
    <rPh sb="0" eb="2">
      <t>ヒョウカ</t>
    </rPh>
    <rPh sb="3" eb="5">
      <t>ブンルイ</t>
    </rPh>
    <phoneticPr fontId="2"/>
  </si>
  <si>
    <t>最高
得点</t>
    <rPh sb="0" eb="2">
      <t>サイコウ</t>
    </rPh>
    <rPh sb="3" eb="4">
      <t>トク</t>
    </rPh>
    <phoneticPr fontId="2"/>
  </si>
  <si>
    <t>3a.2</t>
    <phoneticPr fontId="2"/>
  </si>
  <si>
    <t>3.建築設備の運用管理</t>
    <phoneticPr fontId="2"/>
  </si>
  <si>
    <t>4.建築設備の保守管理</t>
    <phoneticPr fontId="2"/>
  </si>
  <si>
    <t>Ⅲ 設備及び事業所の運用に関する事項</t>
    <phoneticPr fontId="2"/>
  </si>
  <si>
    <t>ばっ気用ブロワの変風量制御の導入</t>
  </si>
  <si>
    <t>5a.4</t>
    <phoneticPr fontId="2"/>
  </si>
  <si>
    <t>被加熱物・被冷却物の装てん方法の調整</t>
    <rPh sb="0" eb="1">
      <t>ヒ</t>
    </rPh>
    <rPh sb="1" eb="3">
      <t>カネツ</t>
    </rPh>
    <rPh sb="3" eb="4">
      <t>モノ</t>
    </rPh>
    <rPh sb="5" eb="6">
      <t>ヒ</t>
    </rPh>
    <rPh sb="6" eb="8">
      <t>レイキャク</t>
    </rPh>
    <rPh sb="8" eb="9">
      <t>モノ</t>
    </rPh>
    <rPh sb="10" eb="11">
      <t>ソウ</t>
    </rPh>
    <rPh sb="13" eb="15">
      <t>ホウホウ</t>
    </rPh>
    <rPh sb="16" eb="18">
      <t>チョウセイ</t>
    </rPh>
    <phoneticPr fontId="2"/>
  </si>
  <si>
    <t>5e.10</t>
  </si>
  <si>
    <t>高効率コンベアの導入</t>
    <rPh sb="0" eb="3">
      <t>コウコウリツ</t>
    </rPh>
    <rPh sb="8" eb="10">
      <t>ドウニュウ</t>
    </rPh>
    <phoneticPr fontId="2"/>
  </si>
  <si>
    <t>ばっ気設備の必要ばっ気圧力に応じた空気供給圧力の管理</t>
  </si>
  <si>
    <t>地球温暖化対策推進状況評価結果一覧表（第二区分事業所） 【複数エネルギー管理責任者用】</t>
    <rPh sb="13" eb="15">
      <t>ケッカ</t>
    </rPh>
    <rPh sb="15" eb="17">
      <t>イチラン</t>
    </rPh>
    <rPh sb="17" eb="18">
      <t>ヒョウ</t>
    </rPh>
    <rPh sb="19" eb="23">
      <t>ダイニクブン</t>
    </rPh>
    <rPh sb="23" eb="26">
      <t>ジギョウショ</t>
    </rPh>
    <phoneticPr fontId="2"/>
  </si>
  <si>
    <r>
      <t xml:space="preserve">地球温暖化対策推進状況評価ツール（第二区分事業所） </t>
    </r>
    <r>
      <rPr>
        <sz val="12"/>
        <color indexed="57"/>
        <rFont val="HGP創英角ｺﾞｼｯｸUB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3">
      <t>ヒョウカ</t>
    </rPh>
    <rPh sb="17" eb="21">
      <t>ダイニクブン</t>
    </rPh>
    <rPh sb="21" eb="24">
      <t>ジギョウショ</t>
    </rPh>
    <rPh sb="27" eb="29">
      <t>フクスウ</t>
    </rPh>
    <rPh sb="34" eb="36">
      <t>カンリ</t>
    </rPh>
    <rPh sb="36" eb="38">
      <t>セキニン</t>
    </rPh>
    <rPh sb="38" eb="39">
      <t>シャ</t>
    </rPh>
    <rPh sb="39" eb="40">
      <t>ヨウ</t>
    </rPh>
    <phoneticPr fontId="2"/>
  </si>
  <si>
    <t>2.建築設備の省エネルギー性能</t>
    <phoneticPr fontId="2"/>
  </si>
  <si>
    <t>点         判　　定</t>
    <rPh sb="0" eb="1">
      <t>テン</t>
    </rPh>
    <phoneticPr fontId="2"/>
  </si>
  <si>
    <t>不合格要件</t>
    <rPh sb="0" eb="3">
      <t>フゴウカク</t>
    </rPh>
    <rPh sb="3" eb="5">
      <t>ヨウケン</t>
    </rPh>
    <phoneticPr fontId="2"/>
  </si>
  <si>
    <t>事業所の名称</t>
    <rPh sb="0" eb="3">
      <t>ジギョウショ</t>
    </rPh>
    <rPh sb="4" eb="6">
      <t>メイショウ</t>
    </rPh>
    <phoneticPr fontId="2"/>
  </si>
  <si>
    <t>敷地面積</t>
    <rPh sb="0" eb="2">
      <t>シキチ</t>
    </rPh>
    <rPh sb="2" eb="4">
      <t>メンセキ</t>
    </rPh>
    <phoneticPr fontId="2"/>
  </si>
  <si>
    <t>　　　　　　　　　　　　　　　　　　　　　　　　　　　　　　　　　　　　　　　※ 評価分類の欄の◎印は必須項目、○印は一般項目、＋印は加点項目を示す。
　　　　　　　　　　　　　　　　　　　　　　　　　　　　　　　　　　　　　　　　　不合格の要件の欄の×印は、トップレベル事業所の必須要件を満足しない場合を示す。</t>
    <rPh sb="41" eb="43">
      <t>ヒョウカ</t>
    </rPh>
    <rPh sb="43" eb="45">
      <t>ブンルイ</t>
    </rPh>
    <rPh sb="46" eb="47">
      <t>ラン</t>
    </rPh>
    <rPh sb="49" eb="50">
      <t>シルシ</t>
    </rPh>
    <rPh sb="51" eb="53">
      <t>ヒッス</t>
    </rPh>
    <rPh sb="53" eb="55">
      <t>コウモク</t>
    </rPh>
    <rPh sb="57" eb="58">
      <t>イン</t>
    </rPh>
    <rPh sb="59" eb="61">
      <t>イッパン</t>
    </rPh>
    <rPh sb="61" eb="63">
      <t>コウモク</t>
    </rPh>
    <rPh sb="65" eb="66">
      <t>シルシ</t>
    </rPh>
    <rPh sb="67" eb="68">
      <t>カ</t>
    </rPh>
    <rPh sb="68" eb="69">
      <t>テン</t>
    </rPh>
    <rPh sb="69" eb="71">
      <t>コウモク</t>
    </rPh>
    <rPh sb="72" eb="73">
      <t>シメ</t>
    </rPh>
    <rPh sb="117" eb="120">
      <t>フゴウカク</t>
    </rPh>
    <rPh sb="121" eb="123">
      <t>ヨウケン</t>
    </rPh>
    <rPh sb="124" eb="125">
      <t>ラン</t>
    </rPh>
    <rPh sb="127" eb="128">
      <t>シルシ</t>
    </rPh>
    <rPh sb="136" eb="139">
      <t>ジギョウショ</t>
    </rPh>
    <rPh sb="140" eb="142">
      <t>ヒッス</t>
    </rPh>
    <rPh sb="142" eb="144">
      <t>ヨウケン</t>
    </rPh>
    <phoneticPr fontId="2"/>
  </si>
  <si>
    <t>評価No.1</t>
    <rPh sb="0" eb="2">
      <t>ヒョウカ</t>
    </rPh>
    <phoneticPr fontId="2"/>
  </si>
  <si>
    <t>評価No.2</t>
    <rPh sb="0" eb="2">
      <t>ヒョウカ</t>
    </rPh>
    <phoneticPr fontId="2"/>
  </si>
  <si>
    <t>得点</t>
    <rPh sb="0" eb="2">
      <t>トクテン</t>
    </rPh>
    <phoneticPr fontId="2"/>
  </si>
  <si>
    <t>最高得点</t>
    <rPh sb="0" eb="2">
      <t>サイコウ</t>
    </rPh>
    <rPh sb="2" eb="4">
      <t>トクテン</t>
    </rPh>
    <phoneticPr fontId="2"/>
  </si>
  <si>
    <t>1d.2</t>
    <phoneticPr fontId="2"/>
  </si>
  <si>
    <t>給湯温度設定の緩和</t>
    <rPh sb="0" eb="2">
      <t>キュウトウ</t>
    </rPh>
    <rPh sb="2" eb="4">
      <t>オンド</t>
    </rPh>
    <rPh sb="4" eb="6">
      <t>セッテイ</t>
    </rPh>
    <rPh sb="7" eb="9">
      <t>カンワ</t>
    </rPh>
    <phoneticPr fontId="2"/>
  </si>
  <si>
    <t>延床面積又は事業所の床面積</t>
    <rPh sb="0" eb="1">
      <t>ノ</t>
    </rPh>
    <rPh sb="1" eb="2">
      <t>ユカ</t>
    </rPh>
    <rPh sb="2" eb="4">
      <t>メンセキ</t>
    </rPh>
    <rPh sb="4" eb="5">
      <t>マタ</t>
    </rPh>
    <rPh sb="6" eb="8">
      <t>ジギョウ</t>
    </rPh>
    <rPh sb="8" eb="9">
      <t>ショ</t>
    </rPh>
    <rPh sb="10" eb="11">
      <t>ユカ</t>
    </rPh>
    <rPh sb="11" eb="13">
      <t>メンセキ</t>
    </rPh>
    <phoneticPr fontId="2"/>
  </si>
  <si>
    <t>1b.18</t>
  </si>
  <si>
    <t>GJ/年</t>
    <phoneticPr fontId="2"/>
  </si>
  <si>
    <t>油圧・空圧駆動成型機の電動化</t>
    <rPh sb="0" eb="2">
      <t>ユアツ</t>
    </rPh>
    <rPh sb="3" eb="4">
      <t>クウ</t>
    </rPh>
    <rPh sb="4" eb="5">
      <t>アツ</t>
    </rPh>
    <rPh sb="5" eb="7">
      <t>クドウ</t>
    </rPh>
    <rPh sb="7" eb="9">
      <t>セイケイ</t>
    </rPh>
    <rPh sb="9" eb="10">
      <t>キ</t>
    </rPh>
    <rPh sb="11" eb="13">
      <t>デンドウ</t>
    </rPh>
    <rPh sb="13" eb="14">
      <t>カ</t>
    </rPh>
    <phoneticPr fontId="2"/>
  </si>
  <si>
    <t>油圧・空圧駆動アクチュエータの電動化</t>
    <rPh sb="0" eb="2">
      <t>ユアツ</t>
    </rPh>
    <rPh sb="3" eb="4">
      <t>クウ</t>
    </rPh>
    <rPh sb="4" eb="5">
      <t>アツ</t>
    </rPh>
    <rPh sb="5" eb="7">
      <t>クドウ</t>
    </rPh>
    <rPh sb="15" eb="17">
      <t>デンドウ</t>
    </rPh>
    <rPh sb="17" eb="18">
      <t>カ</t>
    </rPh>
    <phoneticPr fontId="2"/>
  </si>
  <si>
    <t>大便器の節水器具の導入</t>
    <rPh sb="0" eb="3">
      <t>ダイベンキ</t>
    </rPh>
    <rPh sb="9" eb="11">
      <t>ドウニュウ</t>
    </rPh>
    <phoneticPr fontId="2"/>
  </si>
  <si>
    <t>2a.5</t>
  </si>
  <si>
    <t>高効率フォークリフトの導入</t>
    <rPh sb="0" eb="3">
      <t>コウコウリツ</t>
    </rPh>
    <rPh sb="11" eb="13">
      <t>ドウニュウ</t>
    </rPh>
    <phoneticPr fontId="2"/>
  </si>
  <si>
    <t>特殊空調室の温度・湿度ＰＩＤ制御の調整</t>
    <rPh sb="17" eb="19">
      <t>チョウセイ</t>
    </rPh>
    <phoneticPr fontId="2"/>
  </si>
  <si>
    <t>i 場内輸送設備</t>
    <phoneticPr fontId="2"/>
  </si>
  <si>
    <t>3a.1</t>
    <phoneticPr fontId="2"/>
  </si>
  <si>
    <t>2a.9</t>
  </si>
  <si>
    <t>2a.10</t>
  </si>
  <si>
    <t>便所洗面給湯の給湯中止又は給湯期間の短縮</t>
    <rPh sb="0" eb="2">
      <t>ベンジョ</t>
    </rPh>
    <rPh sb="2" eb="4">
      <t>センメン</t>
    </rPh>
    <rPh sb="4" eb="6">
      <t>キュウトウ</t>
    </rPh>
    <rPh sb="7" eb="9">
      <t>キュウトウ</t>
    </rPh>
    <rPh sb="9" eb="11">
      <t>チュウシ</t>
    </rPh>
    <rPh sb="11" eb="12">
      <t>マタ</t>
    </rPh>
    <rPh sb="13" eb="17">
      <t>キュウトウキカン</t>
    </rPh>
    <rPh sb="18" eb="20">
      <t>タンシュク</t>
    </rPh>
    <phoneticPr fontId="2"/>
  </si>
  <si>
    <t>3a.1</t>
  </si>
  <si>
    <t>3a.4</t>
  </si>
  <si>
    <t>3a.5</t>
  </si>
  <si>
    <t>3a.6</t>
  </si>
  <si>
    <t>3a.7</t>
  </si>
  <si>
    <t>3a.8</t>
  </si>
  <si>
    <t>3a.9</t>
  </si>
  <si>
    <t>3a.10</t>
  </si>
  <si>
    <t>基準排出量</t>
    <rPh sb="0" eb="2">
      <t>キジュン</t>
    </rPh>
    <rPh sb="2" eb="4">
      <t>ハイシュツ</t>
    </rPh>
    <rPh sb="4" eb="5">
      <t>リョウ</t>
    </rPh>
    <phoneticPr fontId="2"/>
  </si>
  <si>
    <t>4a.7</t>
  </si>
  <si>
    <t>5b.5</t>
  </si>
  <si>
    <t>5b.6</t>
  </si>
  <si>
    <t>1b.2</t>
    <phoneticPr fontId="2"/>
  </si>
  <si>
    <t>2a.3</t>
  </si>
  <si>
    <t>給排水</t>
  </si>
  <si>
    <t>冷凍機の冷却水温度設定値の調整</t>
  </si>
  <si>
    <t>1a.9</t>
  </si>
  <si>
    <t>1a.10</t>
  </si>
  <si>
    <t>1a.11</t>
  </si>
  <si>
    <t>1a.12</t>
  </si>
  <si>
    <t>4a.1</t>
  </si>
  <si>
    <t>4a.2</t>
  </si>
  <si>
    <t>4a.3</t>
  </si>
  <si>
    <t>4a.4</t>
  </si>
  <si>
    <t>4b.1</t>
  </si>
  <si>
    <t>4b.2</t>
  </si>
  <si>
    <t>a.燃料の燃焼</t>
    <phoneticPr fontId="2"/>
  </si>
  <si>
    <t>a.燃料の燃焼</t>
    <rPh sb="2" eb="4">
      <t>ネンリョウ</t>
    </rPh>
    <rPh sb="5" eb="7">
      <t>ネンショウ</t>
    </rPh>
    <phoneticPr fontId="2"/>
  </si>
  <si>
    <t>5a.1</t>
    <phoneticPr fontId="2"/>
  </si>
  <si>
    <t>竣工年</t>
    <rPh sb="0" eb="2">
      <t>シュンコウ</t>
    </rPh>
    <rPh sb="2" eb="3">
      <t>ネン</t>
    </rPh>
    <phoneticPr fontId="2"/>
  </si>
  <si>
    <t>1a.2</t>
    <phoneticPr fontId="2"/>
  </si>
  <si>
    <t>c. コージェネレーション設備</t>
    <rPh sb="13" eb="15">
      <t>セツビ</t>
    </rPh>
    <phoneticPr fontId="2"/>
  </si>
  <si>
    <t>400V配電方式の導入</t>
  </si>
  <si>
    <t>d. 受変電設備、配電設備</t>
    <phoneticPr fontId="2"/>
  </si>
  <si>
    <t>b. 熱源・熱搬送設備、冷却設備</t>
    <rPh sb="12" eb="14">
      <t>レイキャク</t>
    </rPh>
    <rPh sb="14" eb="16">
      <t>セツビ</t>
    </rPh>
    <phoneticPr fontId="2"/>
  </si>
  <si>
    <t>e. 圧縮空気供給設備</t>
    <phoneticPr fontId="2"/>
  </si>
  <si>
    <t>1e.1</t>
    <phoneticPr fontId="2"/>
  </si>
  <si>
    <t>1e.2</t>
  </si>
  <si>
    <t>蒸気制御バルブ等の作動チェック</t>
    <rPh sb="7" eb="8">
      <t>ナド</t>
    </rPh>
    <rPh sb="9" eb="11">
      <t>サドウ</t>
    </rPh>
    <phoneticPr fontId="2"/>
  </si>
  <si>
    <t>評価日</t>
    <rPh sb="0" eb="2">
      <t>ヒョウカ</t>
    </rPh>
    <rPh sb="2" eb="3">
      <t>ヒ</t>
    </rPh>
    <phoneticPr fontId="2"/>
  </si>
  <si>
    <t>評価者</t>
    <rPh sb="0" eb="2">
      <t>ヒョウカ</t>
    </rPh>
    <rPh sb="2" eb="3">
      <t>シャ</t>
    </rPh>
    <phoneticPr fontId="2"/>
  </si>
  <si>
    <t>2a.11</t>
  </si>
  <si>
    <t>　トップレベル事業所の認定水準を満足しています。</t>
    <rPh sb="7" eb="10">
      <t>ジギョウショ</t>
    </rPh>
    <rPh sb="11" eb="13">
      <t>ニンテイ</t>
    </rPh>
    <rPh sb="13" eb="15">
      <t>スイジュン</t>
    </rPh>
    <rPh sb="16" eb="18">
      <t>マンゾク</t>
    </rPh>
    <phoneticPr fontId="2"/>
  </si>
  <si>
    <t>　準トップレベル事業所の認定水準を満足しています。</t>
    <rPh sb="1" eb="2">
      <t>ジュン</t>
    </rPh>
    <rPh sb="8" eb="11">
      <t>ジギョウショ</t>
    </rPh>
    <rPh sb="12" eb="14">
      <t>ニンテイ</t>
    </rPh>
    <rPh sb="17" eb="19">
      <t>マンゾク</t>
    </rPh>
    <phoneticPr fontId="2"/>
  </si>
  <si>
    <t>5d.2</t>
  </si>
  <si>
    <t>5d.3</t>
  </si>
  <si>
    <t>5d.4</t>
  </si>
  <si>
    <t>5e.2</t>
  </si>
  <si>
    <t>5e.3</t>
  </si>
  <si>
    <t>5e.4</t>
  </si>
  <si>
    <t>5e.5</t>
  </si>
  <si>
    <t>5e.6</t>
  </si>
  <si>
    <t>5e.7</t>
  </si>
  <si>
    <t>5e.8</t>
  </si>
  <si>
    <t>5e.9</t>
  </si>
  <si>
    <t>5f.1</t>
    <phoneticPr fontId="2"/>
  </si>
  <si>
    <t>5f.2</t>
    <phoneticPr fontId="2"/>
  </si>
  <si>
    <t>5f.3</t>
  </si>
  <si>
    <t>5f.4</t>
  </si>
  <si>
    <t>5f.5</t>
  </si>
  <si>
    <t>5g.2</t>
  </si>
  <si>
    <t>蓄熱槽の管理</t>
    <rPh sb="0" eb="1">
      <t>チク</t>
    </rPh>
    <rPh sb="1" eb="2">
      <t>ネツ</t>
    </rPh>
    <rPh sb="2" eb="3">
      <t>ソウ</t>
    </rPh>
    <rPh sb="4" eb="6">
      <t>カンリ</t>
    </rPh>
    <phoneticPr fontId="2"/>
  </si>
  <si>
    <t>換気式飼育ラックによる部分換気方式の導入</t>
    <rPh sb="0" eb="2">
      <t>カンキ</t>
    </rPh>
    <rPh sb="2" eb="3">
      <t>シキ</t>
    </rPh>
    <rPh sb="3" eb="5">
      <t>シイク</t>
    </rPh>
    <rPh sb="11" eb="13">
      <t>ブブン</t>
    </rPh>
    <rPh sb="13" eb="15">
      <t>カンキ</t>
    </rPh>
    <rPh sb="15" eb="17">
      <t>ホウシキ</t>
    </rPh>
    <rPh sb="18" eb="20">
      <t>ドウニュウ</t>
    </rPh>
    <phoneticPr fontId="2"/>
  </si>
  <si>
    <t>省エネ型ファンフィルタユニットの導入</t>
    <rPh sb="16" eb="18">
      <t>ドウニュウ</t>
    </rPh>
    <phoneticPr fontId="2"/>
  </si>
  <si>
    <t>クリーンルームの外調機省エネ制御システムの導入</t>
    <rPh sb="21" eb="23">
      <t>ドウニュウ</t>
    </rPh>
    <phoneticPr fontId="2"/>
  </si>
  <si>
    <t>1.ユーティリティ設備等の省エネルギー性能</t>
    <phoneticPr fontId="2"/>
  </si>
  <si>
    <t>1c.</t>
    <phoneticPr fontId="2"/>
  </si>
  <si>
    <t>1d.</t>
    <phoneticPr fontId="2"/>
  </si>
  <si>
    <t>コンプレッサーの排熱回収システムの導入</t>
    <rPh sb="8" eb="9">
      <t>ハイ</t>
    </rPh>
    <rPh sb="9" eb="10">
      <t>ネツ</t>
    </rPh>
    <rPh sb="10" eb="12">
      <t>カイシュウ</t>
    </rPh>
    <rPh sb="17" eb="19">
      <t>ドウニュウ</t>
    </rPh>
    <phoneticPr fontId="2"/>
  </si>
  <si>
    <t>第１号様式（優良特定地球温暖化対策事業所の認定ガイドライン（第二区分事業所））その40</t>
    <phoneticPr fontId="2"/>
  </si>
  <si>
    <t>夜間・休日等のエレベーターの運転台数の削減</t>
  </si>
  <si>
    <t>1e.3</t>
  </si>
  <si>
    <t>1e.4</t>
  </si>
  <si>
    <t>1e.5</t>
  </si>
  <si>
    <t>2a.12</t>
  </si>
  <si>
    <t>加点上限</t>
    <rPh sb="0" eb="2">
      <t>カテン</t>
    </rPh>
    <rPh sb="2" eb="4">
      <t>ジョウゲン</t>
    </rPh>
    <phoneticPr fontId="2"/>
  </si>
  <si>
    <t>評価項目の区分</t>
    <rPh sb="0" eb="2">
      <t>ヒョウカ</t>
    </rPh>
    <rPh sb="2" eb="4">
      <t>コウモク</t>
    </rPh>
    <rPh sb="5" eb="7">
      <t>クブン</t>
    </rPh>
    <phoneticPr fontId="2"/>
  </si>
  <si>
    <t>要求事項別の評価結果</t>
    <rPh sb="0" eb="2">
      <t>ヨウキュウ</t>
    </rPh>
    <rPh sb="2" eb="4">
      <t>ジコウ</t>
    </rPh>
    <rPh sb="4" eb="5">
      <t>ベツ</t>
    </rPh>
    <rPh sb="6" eb="8">
      <t>ヒョウカ</t>
    </rPh>
    <rPh sb="8" eb="10">
      <t>ケッカ</t>
    </rPh>
    <phoneticPr fontId="2"/>
  </si>
  <si>
    <t>Ⅱ 設備及び建物の性能に関する事項</t>
  </si>
  <si>
    <t>Ⅲ 設備及び事業所の運用に関する事項</t>
    <rPh sb="2" eb="4">
      <t>セツビ</t>
    </rPh>
    <rPh sb="4" eb="5">
      <t>オヨ</t>
    </rPh>
    <rPh sb="6" eb="9">
      <t>ジギョウショ</t>
    </rPh>
    <rPh sb="10" eb="12">
      <t>ウンヨウ</t>
    </rPh>
    <rPh sb="13" eb="14">
      <t>カン</t>
    </rPh>
    <rPh sb="16" eb="18">
      <t>ジコウ</t>
    </rPh>
    <phoneticPr fontId="2"/>
  </si>
  <si>
    <t>5a.2</t>
    <phoneticPr fontId="2"/>
  </si>
  <si>
    <t>d.断熱・保温</t>
    <phoneticPr fontId="2"/>
  </si>
  <si>
    <t>f.特殊空調設備</t>
    <phoneticPr fontId="2"/>
  </si>
  <si>
    <t>高効率冷却塔の導入</t>
    <rPh sb="0" eb="3">
      <t>コウコウリツ</t>
    </rPh>
    <rPh sb="3" eb="6">
      <t>レイキャクトウ</t>
    </rPh>
    <rPh sb="7" eb="9">
      <t>ドウニュウ</t>
    </rPh>
    <phoneticPr fontId="2"/>
  </si>
  <si>
    <t>生産プロセスにおける電動機の回転数制御の導入</t>
    <rPh sb="14" eb="17">
      <t>カイテンスウ</t>
    </rPh>
    <phoneticPr fontId="2"/>
  </si>
  <si>
    <t>燃焼設備の空気比の管理</t>
    <rPh sb="0" eb="2">
      <t>ネンショウ</t>
    </rPh>
    <rPh sb="2" eb="4">
      <t>セツビ</t>
    </rPh>
    <rPh sb="5" eb="7">
      <t>クウキ</t>
    </rPh>
    <rPh sb="7" eb="8">
      <t>ヒ</t>
    </rPh>
    <rPh sb="9" eb="11">
      <t>カンリ</t>
    </rPh>
    <phoneticPr fontId="2"/>
  </si>
  <si>
    <t>c. 衛生設備</t>
    <phoneticPr fontId="2"/>
  </si>
  <si>
    <t>塗装ブース空調のウィンドウ制御の導入</t>
    <rPh sb="0" eb="2">
      <t>トソウ</t>
    </rPh>
    <rPh sb="5" eb="7">
      <t>クウチョウ</t>
    </rPh>
    <rPh sb="13" eb="15">
      <t>セイギョ</t>
    </rPh>
    <rPh sb="16" eb="18">
      <t>ドウニュウ</t>
    </rPh>
    <phoneticPr fontId="2"/>
  </si>
  <si>
    <t>塗装ブース排気リサイクルシステムの導入</t>
    <rPh sb="0" eb="2">
      <t>トソウ</t>
    </rPh>
    <rPh sb="5" eb="7">
      <t>ハイキ</t>
    </rPh>
    <rPh sb="17" eb="19">
      <t>ドウニュウ</t>
    </rPh>
    <phoneticPr fontId="2"/>
  </si>
  <si>
    <t>5a.2</t>
  </si>
  <si>
    <t>5a.3</t>
  </si>
  <si>
    <t>5a.4</t>
  </si>
  <si>
    <t>4b.3</t>
  </si>
  <si>
    <t>5a.1</t>
  </si>
  <si>
    <t>5b.1</t>
  </si>
  <si>
    <t>5b.2</t>
  </si>
  <si>
    <t>5b.4</t>
  </si>
  <si>
    <t>図面、管理標準等の整備</t>
  </si>
  <si>
    <t>図面・改修履歴等の整備</t>
  </si>
  <si>
    <t>管理標準等の整備</t>
  </si>
  <si>
    <t>主要設備等に関する計測・計量及び記録</t>
  </si>
  <si>
    <t>エネルギー消費先別の使用量把握に必要な計測・計量設備の導入</t>
    <rPh sb="5" eb="7">
      <t>ショウヒ</t>
    </rPh>
    <rPh sb="7" eb="8">
      <t>サキ</t>
    </rPh>
    <rPh sb="8" eb="9">
      <t>ベツ</t>
    </rPh>
    <rPh sb="10" eb="12">
      <t>シヨウ</t>
    </rPh>
    <rPh sb="12" eb="13">
      <t>リョウ</t>
    </rPh>
    <rPh sb="13" eb="15">
      <t>ハアク</t>
    </rPh>
    <rPh sb="16" eb="18">
      <t>ヒツヨウ</t>
    </rPh>
    <rPh sb="19" eb="21">
      <t>ケイソク</t>
    </rPh>
    <rPh sb="24" eb="26">
      <t>セツビ</t>
    </rPh>
    <phoneticPr fontId="2"/>
  </si>
  <si>
    <t>照明の初期照度補正制御の導入</t>
    <rPh sb="3" eb="5">
      <t>ショキ</t>
    </rPh>
    <rPh sb="5" eb="7">
      <t>ショウド</t>
    </rPh>
    <rPh sb="7" eb="9">
      <t>ホセイ</t>
    </rPh>
    <rPh sb="9" eb="11">
      <t>セイギョ</t>
    </rPh>
    <phoneticPr fontId="2"/>
  </si>
  <si>
    <t>照明の明るさ感知による自動点滅制御の導入</t>
    <rPh sb="3" eb="4">
      <t>アカ</t>
    </rPh>
    <rPh sb="6" eb="8">
      <t>カンチ</t>
    </rPh>
    <rPh sb="11" eb="13">
      <t>ジドウ</t>
    </rPh>
    <rPh sb="13" eb="15">
      <t>テンメツ</t>
    </rPh>
    <rPh sb="15" eb="17">
      <t>セイギョ</t>
    </rPh>
    <phoneticPr fontId="2"/>
  </si>
  <si>
    <t>高効率熱源機器の導入</t>
  </si>
  <si>
    <t>生産・プラント・特殊設備</t>
  </si>
  <si>
    <t>5.生産・プラント・特殊設備の省ｴﾈﾙｷﾞｰ性能</t>
  </si>
  <si>
    <t>Ⅲ5. 生産・プラント・特殊設備の運用管理</t>
    <rPh sb="17" eb="19">
      <t>ウンヨウ</t>
    </rPh>
    <rPh sb="19" eb="21">
      <t>カンリ</t>
    </rPh>
    <phoneticPr fontId="2"/>
  </si>
  <si>
    <t>電気炉における工程間の待ち時間の短縮</t>
    <rPh sb="0" eb="3">
      <t>デンキロ</t>
    </rPh>
    <rPh sb="7" eb="9">
      <t>コウテイ</t>
    </rPh>
    <rPh sb="9" eb="10">
      <t>カン</t>
    </rPh>
    <rPh sb="11" eb="12">
      <t>マ</t>
    </rPh>
    <rPh sb="13" eb="15">
      <t>ジカン</t>
    </rPh>
    <rPh sb="16" eb="18">
      <t>タンシュク</t>
    </rPh>
    <phoneticPr fontId="2"/>
  </si>
  <si>
    <t>熱源不要期間の熱源機器等停止</t>
    <rPh sb="0" eb="2">
      <t>ネツゲン</t>
    </rPh>
    <rPh sb="2" eb="4">
      <t>フヨウ</t>
    </rPh>
    <rPh sb="4" eb="6">
      <t>キカン</t>
    </rPh>
    <rPh sb="7" eb="9">
      <t>ネツゲン</t>
    </rPh>
    <rPh sb="9" eb="11">
      <t>キキ</t>
    </rPh>
    <rPh sb="11" eb="12">
      <t>ナド</t>
    </rPh>
    <rPh sb="12" eb="14">
      <t>テイシ</t>
    </rPh>
    <phoneticPr fontId="2"/>
  </si>
  <si>
    <t>空調開始時の熱源起動時間の適正化</t>
    <rPh sb="0" eb="1">
      <t>クウ</t>
    </rPh>
    <rPh sb="1" eb="2">
      <t>チョウ</t>
    </rPh>
    <rPh sb="2" eb="4">
      <t>カイシ</t>
    </rPh>
    <rPh sb="4" eb="5">
      <t>ジ</t>
    </rPh>
    <rPh sb="6" eb="8">
      <t>ネツゲン</t>
    </rPh>
    <rPh sb="8" eb="10">
      <t>キドウ</t>
    </rPh>
    <rPh sb="10" eb="12">
      <t>ジカン</t>
    </rPh>
    <rPh sb="13" eb="15">
      <t>テキセイ</t>
    </rPh>
    <rPh sb="15" eb="16">
      <t>カ</t>
    </rPh>
    <phoneticPr fontId="2"/>
  </si>
  <si>
    <t>空調停止時の熱源運転時間の短縮</t>
    <rPh sb="0" eb="1">
      <t>クウ</t>
    </rPh>
    <rPh sb="1" eb="2">
      <t>チョウ</t>
    </rPh>
    <rPh sb="2" eb="4">
      <t>テイシ</t>
    </rPh>
    <rPh sb="4" eb="5">
      <t>ジ</t>
    </rPh>
    <rPh sb="6" eb="8">
      <t>ネツゲン</t>
    </rPh>
    <rPh sb="8" eb="10">
      <t>ウンテン</t>
    </rPh>
    <rPh sb="10" eb="12">
      <t>ジカン</t>
    </rPh>
    <rPh sb="13" eb="15">
      <t>タンシュク</t>
    </rPh>
    <phoneticPr fontId="2"/>
  </si>
  <si>
    <t>熱源機器の冷温水出口温度設定値の調整</t>
    <rPh sb="0" eb="2">
      <t>ネツゲン</t>
    </rPh>
    <rPh sb="2" eb="4">
      <t>キキ</t>
    </rPh>
    <rPh sb="5" eb="6">
      <t>レイ</t>
    </rPh>
    <rPh sb="6" eb="8">
      <t>オンスイ</t>
    </rPh>
    <rPh sb="8" eb="10">
      <t>デグチ</t>
    </rPh>
    <rPh sb="10" eb="12">
      <t>オンド</t>
    </rPh>
    <rPh sb="12" eb="14">
      <t>セッテイ</t>
    </rPh>
    <rPh sb="14" eb="15">
      <t>チ</t>
    </rPh>
    <rPh sb="16" eb="18">
      <t>チョウセイ</t>
    </rPh>
    <phoneticPr fontId="2"/>
  </si>
  <si>
    <t>－</t>
    <phoneticPr fontId="2"/>
  </si>
  <si>
    <t>5i.3</t>
  </si>
  <si>
    <t>3b.4</t>
  </si>
  <si>
    <t>加点</t>
    <rPh sb="0" eb="2">
      <t>カテン</t>
    </rPh>
    <phoneticPr fontId="2"/>
  </si>
  <si>
    <t>3b.3</t>
    <phoneticPr fontId="2"/>
  </si>
  <si>
    <t>1a.16</t>
    <phoneticPr fontId="2"/>
  </si>
  <si>
    <t>5b.2</t>
    <phoneticPr fontId="2"/>
  </si>
  <si>
    <t>1f.2</t>
    <phoneticPr fontId="2"/>
  </si>
  <si>
    <t>1.ユーティリティ設備の省エネルギー性能</t>
    <phoneticPr fontId="2"/>
  </si>
  <si>
    <t>a. 蒸気供給設備</t>
    <phoneticPr fontId="2"/>
  </si>
  <si>
    <t>蒸気ボイラーのエコノマイザー又はエアヒーターの導入</t>
    <rPh sb="0" eb="2">
      <t>ジョウキ</t>
    </rPh>
    <rPh sb="14" eb="15">
      <t>マタ</t>
    </rPh>
    <rPh sb="23" eb="25">
      <t>ドウニュウ</t>
    </rPh>
    <phoneticPr fontId="2"/>
  </si>
  <si>
    <t>水搬送経路の密閉化</t>
  </si>
  <si>
    <t>3c.4</t>
  </si>
  <si>
    <t>1b.12</t>
  </si>
  <si>
    <t>3b.1</t>
  </si>
  <si>
    <t>ブロワのインレットベーン制御の導入</t>
    <rPh sb="12" eb="14">
      <t>セイギョ</t>
    </rPh>
    <rPh sb="15" eb="17">
      <t>ドウニュウ</t>
    </rPh>
    <phoneticPr fontId="2"/>
  </si>
  <si>
    <t>ブロワの動力伝達装置による減速の導入</t>
    <rPh sb="4" eb="6">
      <t>ドウリョク</t>
    </rPh>
    <rPh sb="6" eb="8">
      <t>デンタツ</t>
    </rPh>
    <rPh sb="8" eb="10">
      <t>ソウチ</t>
    </rPh>
    <rPh sb="13" eb="15">
      <t>ゲンソク</t>
    </rPh>
    <rPh sb="16" eb="18">
      <t>ドウニュウ</t>
    </rPh>
    <phoneticPr fontId="2"/>
  </si>
  <si>
    <t>純水冷却循環システムの導入</t>
    <rPh sb="0" eb="2">
      <t>ジュンスイ</t>
    </rPh>
    <rPh sb="2" eb="4">
      <t>レイキャク</t>
    </rPh>
    <rPh sb="4" eb="6">
      <t>ジュンカン</t>
    </rPh>
    <rPh sb="11" eb="13">
      <t>ドウニュウ</t>
    </rPh>
    <phoneticPr fontId="2"/>
  </si>
  <si>
    <t>主たる用途</t>
    <rPh sb="0" eb="1">
      <t>シュ</t>
    </rPh>
    <phoneticPr fontId="2"/>
  </si>
  <si>
    <t>高効率クレーンの導入</t>
  </si>
  <si>
    <t>低燃費車の導入</t>
  </si>
  <si>
    <t>蒸気ボイラーの空気比の管理</t>
  </si>
  <si>
    <t>変圧器タップ切換による電圧の最適化</t>
  </si>
  <si>
    <t>蒸気ボイラーのメーカーによる遠隔監視</t>
  </si>
  <si>
    <t>インタークーラーの清掃</t>
  </si>
  <si>
    <t>1b.16</t>
  </si>
  <si>
    <t>2a.8</t>
  </si>
  <si>
    <t>蒸気弁・フランジ部の断熱</t>
    <rPh sb="8" eb="9">
      <t>ブ</t>
    </rPh>
    <phoneticPr fontId="2"/>
  </si>
  <si>
    <t>厨房外調機・ファンの風量モード切換制御の導入</t>
    <rPh sb="0" eb="2">
      <t>チュウボウ</t>
    </rPh>
    <rPh sb="2" eb="5">
      <t>ガイチョウキ</t>
    </rPh>
    <rPh sb="10" eb="12">
      <t>フウリョウ</t>
    </rPh>
    <rPh sb="15" eb="17">
      <t>キリカエ</t>
    </rPh>
    <rPh sb="17" eb="19">
      <t>セイギョ</t>
    </rPh>
    <rPh sb="20" eb="22">
      <t>ドウニュウ</t>
    </rPh>
    <phoneticPr fontId="2"/>
  </si>
  <si>
    <t>評価・検証の概要</t>
    <rPh sb="0" eb="2">
      <t>ヒョウカ</t>
    </rPh>
    <rPh sb="3" eb="5">
      <t>ケンショウ</t>
    </rPh>
    <rPh sb="6" eb="8">
      <t>ガイヨウ</t>
    </rPh>
    <phoneticPr fontId="2"/>
  </si>
  <si>
    <t>検証日</t>
    <rPh sb="0" eb="2">
      <t>ケンショウ</t>
    </rPh>
    <rPh sb="2" eb="3">
      <t>ヒ</t>
    </rPh>
    <phoneticPr fontId="2"/>
  </si>
  <si>
    <t>検証者</t>
    <rPh sb="0" eb="2">
      <t>ケンショウ</t>
    </rPh>
    <rPh sb="2" eb="3">
      <t>シャ</t>
    </rPh>
    <phoneticPr fontId="2"/>
  </si>
  <si>
    <t>会社名等</t>
    <rPh sb="0" eb="3">
      <t>カイシャメイ</t>
    </rPh>
    <rPh sb="3" eb="4">
      <t>ナド</t>
    </rPh>
    <phoneticPr fontId="2"/>
  </si>
  <si>
    <t>5a.5</t>
  </si>
  <si>
    <t>5e.11</t>
  </si>
  <si>
    <t>合　計</t>
    <rPh sb="0" eb="1">
      <t>ゴウ</t>
    </rPh>
    <rPh sb="2" eb="3">
      <t>ケイ</t>
    </rPh>
    <phoneticPr fontId="2"/>
  </si>
  <si>
    <t>d. 昇降機設備</t>
    <phoneticPr fontId="2"/>
  </si>
  <si>
    <t>e. その他</t>
    <phoneticPr fontId="2"/>
  </si>
  <si>
    <t>2e.3</t>
    <phoneticPr fontId="2"/>
  </si>
  <si>
    <t>生産工程・処理工程のエネルギー管理</t>
    <rPh sb="0" eb="2">
      <t>セイサン</t>
    </rPh>
    <rPh sb="2" eb="4">
      <t>コウテイ</t>
    </rPh>
    <rPh sb="5" eb="7">
      <t>ショリ</t>
    </rPh>
    <rPh sb="7" eb="9">
      <t>コウテイ</t>
    </rPh>
    <rPh sb="15" eb="17">
      <t>カンリ</t>
    </rPh>
    <phoneticPr fontId="2"/>
  </si>
  <si>
    <t>熱交換器の清掃</t>
    <rPh sb="0" eb="1">
      <t>ネツ</t>
    </rPh>
    <rPh sb="1" eb="3">
      <t>コウカン</t>
    </rPh>
    <rPh sb="3" eb="4">
      <t>キ</t>
    </rPh>
    <phoneticPr fontId="2"/>
  </si>
  <si>
    <t>竣工年月</t>
    <rPh sb="0" eb="2">
      <t>シュンコウ</t>
    </rPh>
    <rPh sb="2" eb="3">
      <t>ネン</t>
    </rPh>
    <rPh sb="3" eb="4">
      <t>ツキ</t>
    </rPh>
    <phoneticPr fontId="2"/>
  </si>
  <si>
    <t>氏名</t>
    <rPh sb="0" eb="2">
      <t>シメイ</t>
    </rPh>
    <phoneticPr fontId="2"/>
  </si>
  <si>
    <t>2c.2</t>
  </si>
  <si>
    <t>2c.3</t>
  </si>
  <si>
    <t>2c.4</t>
  </si>
  <si>
    <t>高効率トランスファークレーンの導入</t>
  </si>
  <si>
    <t>e. 圧縮空気供給設備</t>
    <phoneticPr fontId="2"/>
  </si>
  <si>
    <t>1c.d.f.</t>
    <phoneticPr fontId="2"/>
  </si>
  <si>
    <t>2.建築設備の省エネルギー性能</t>
    <phoneticPr fontId="2"/>
  </si>
  <si>
    <t>2a.</t>
    <phoneticPr fontId="2"/>
  </si>
  <si>
    <t>b. 照明設備</t>
    <phoneticPr fontId="2"/>
  </si>
  <si>
    <t>2b.</t>
    <phoneticPr fontId="2"/>
  </si>
  <si>
    <t>2c.-e. 3.4.</t>
    <phoneticPr fontId="2"/>
  </si>
  <si>
    <t>5a.-d.</t>
    <phoneticPr fontId="2"/>
  </si>
  <si>
    <t>5e.</t>
    <phoneticPr fontId="2"/>
  </si>
  <si>
    <t>5f.-j.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</si>
  <si>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</si>
  <si>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</si>
  <si>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</si>
  <si>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</si>
  <si>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1b.</t>
    <phoneticPr fontId="2"/>
  </si>
  <si>
    <t>e. 圧縮空気供給設備</t>
    <phoneticPr fontId="2"/>
  </si>
  <si>
    <t>1e.</t>
    <phoneticPr fontId="2"/>
  </si>
  <si>
    <t>1c.d.f.</t>
    <phoneticPr fontId="2"/>
  </si>
  <si>
    <t>2.ユーティリティ設備等の保守管理</t>
    <phoneticPr fontId="2"/>
  </si>
  <si>
    <t>3.建築設備の運用管理</t>
    <phoneticPr fontId="2"/>
  </si>
  <si>
    <t>3a.</t>
    <phoneticPr fontId="2"/>
  </si>
  <si>
    <t>b. 照明設備</t>
    <phoneticPr fontId="2"/>
  </si>
  <si>
    <t>3b.</t>
    <phoneticPr fontId="2"/>
  </si>
  <si>
    <t>3c.-e.</t>
    <phoneticPr fontId="2"/>
  </si>
  <si>
    <t>4.建築設備の保守管理</t>
    <phoneticPr fontId="2"/>
  </si>
  <si>
    <t>5a.-d.</t>
    <phoneticPr fontId="2"/>
  </si>
  <si>
    <t>5e.</t>
    <phoneticPr fontId="2"/>
  </si>
  <si>
    <t>5f.-i.</t>
    <phoneticPr fontId="2"/>
  </si>
  <si>
    <t>6.</t>
    <phoneticPr fontId="2"/>
  </si>
  <si>
    <t>改善策の立案・実施及び効果検証の実施</t>
    <rPh sb="0" eb="3">
      <t>カイゼンサク</t>
    </rPh>
    <rPh sb="4" eb="6">
      <t>リツアン</t>
    </rPh>
    <rPh sb="7" eb="9">
      <t>ジッシ</t>
    </rPh>
    <rPh sb="9" eb="10">
      <t>オヨ</t>
    </rPh>
    <rPh sb="11" eb="13">
      <t>コウカ</t>
    </rPh>
    <rPh sb="13" eb="15">
      <t>ケンショウ</t>
    </rPh>
    <rPh sb="16" eb="18">
      <t>ジッシ</t>
    </rPh>
    <phoneticPr fontId="2"/>
  </si>
  <si>
    <t>保守・点検計画の策定及び実施</t>
    <rPh sb="0" eb="2">
      <t>ホシュ</t>
    </rPh>
    <rPh sb="3" eb="5">
      <t>テンケン</t>
    </rPh>
    <rPh sb="5" eb="7">
      <t>ケイカク</t>
    </rPh>
    <rPh sb="8" eb="10">
      <t>サクテイ</t>
    </rPh>
    <rPh sb="10" eb="11">
      <t>オヨ</t>
    </rPh>
    <rPh sb="12" eb="14">
      <t>ジッシ</t>
    </rPh>
    <phoneticPr fontId="2"/>
  </si>
  <si>
    <t>ユーティリティ設備の分析に必要な計測・計量設備の導入</t>
  </si>
  <si>
    <t>従業員等への環境・エネルギー情報提供システムの導入</t>
  </si>
  <si>
    <t>1b.19</t>
  </si>
  <si>
    <t>2a.21</t>
  </si>
  <si>
    <t>1e.13</t>
  </si>
  <si>
    <t>高効率ドライヤーの導入</t>
    <rPh sb="0" eb="3">
      <t>コウコウリツ</t>
    </rPh>
    <rPh sb="9" eb="11">
      <t>ドウニュウ</t>
    </rPh>
    <phoneticPr fontId="2"/>
  </si>
  <si>
    <t>中温冷水利用システムの導入</t>
    <rPh sb="0" eb="2">
      <t>チュウオン</t>
    </rPh>
    <rPh sb="2" eb="4">
      <t>レイスイ</t>
    </rPh>
    <rPh sb="4" eb="6">
      <t>リヨウ</t>
    </rPh>
    <phoneticPr fontId="2"/>
  </si>
  <si>
    <t>統合熱源制御システムの導入</t>
    <rPh sb="0" eb="2">
      <t>トウゴウ</t>
    </rPh>
    <rPh sb="2" eb="4">
      <t>ネツゲン</t>
    </rPh>
    <rPh sb="4" eb="6">
      <t>セイギョ</t>
    </rPh>
    <phoneticPr fontId="2"/>
  </si>
  <si>
    <t>1b.20</t>
  </si>
  <si>
    <t>1b.21</t>
  </si>
  <si>
    <t>熱源2次ポンプの送水圧力設定制御の導入</t>
    <rPh sb="8" eb="10">
      <t>ソウスイ</t>
    </rPh>
    <rPh sb="10" eb="12">
      <t>アツリョク</t>
    </rPh>
    <rPh sb="12" eb="14">
      <t>セッテイ</t>
    </rPh>
    <phoneticPr fontId="2"/>
  </si>
  <si>
    <t>2a.22</t>
  </si>
  <si>
    <t>エネルギー消費特性の把握、エネルギー消費原単位の算出及び管理</t>
    <rPh sb="5" eb="7">
      <t>ショウヒ</t>
    </rPh>
    <rPh sb="7" eb="9">
      <t>トクセイ</t>
    </rPh>
    <rPh sb="10" eb="12">
      <t>ハアク</t>
    </rPh>
    <rPh sb="18" eb="20">
      <t>ショウヒ</t>
    </rPh>
    <rPh sb="20" eb="23">
      <t>ゲンタンイ</t>
    </rPh>
    <rPh sb="24" eb="26">
      <t>サンシュツ</t>
    </rPh>
    <rPh sb="26" eb="27">
      <t>オヨ</t>
    </rPh>
    <rPh sb="28" eb="30">
      <t>カンリ</t>
    </rPh>
    <phoneticPr fontId="2"/>
  </si>
  <si>
    <t>事務室の照度条件の緩和</t>
    <rPh sb="0" eb="3">
      <t>ジムシツ</t>
    </rPh>
    <rPh sb="4" eb="6">
      <t>ショウド</t>
    </rPh>
    <rPh sb="6" eb="8">
      <t>ジョウケン</t>
    </rPh>
    <rPh sb="9" eb="11">
      <t>カンワ</t>
    </rPh>
    <phoneticPr fontId="2"/>
  </si>
  <si>
    <t>認定申請</t>
    <rPh sb="0" eb="2">
      <t>ニンテイ</t>
    </rPh>
    <rPh sb="2" eb="4">
      <t>シンセイ</t>
    </rPh>
    <phoneticPr fontId="2"/>
  </si>
  <si>
    <t>報告</t>
    <rPh sb="0" eb="2">
      <t>ホウコク</t>
    </rPh>
    <phoneticPr fontId="2"/>
  </si>
  <si>
    <t>エレベーター機械室・電気室の室内設定温度の適正化</t>
    <rPh sb="6" eb="8">
      <t>キカイ</t>
    </rPh>
    <rPh sb="8" eb="9">
      <t>、</t>
    </rPh>
    <rPh sb="9" eb="11">
      <t>デンキ</t>
    </rPh>
    <rPh sb="11" eb="13">
      <t>シツノ</t>
    </rPh>
    <rPh sb="13" eb="15">
      <t>シツナイ</t>
    </rPh>
    <rPh sb="15" eb="17">
      <t>セッテイ</t>
    </rPh>
    <rPh sb="17" eb="20">
      <t>オンドノ</t>
    </rPh>
    <rPh sb="20" eb="23">
      <t>テキセイカ</t>
    </rPh>
    <phoneticPr fontId="2"/>
  </si>
  <si>
    <t>冷却水の適正な水質管理及び冷却塔の充填材の清掃</t>
    <rPh sb="0" eb="3">
      <t>レイキャクスイ</t>
    </rPh>
    <rPh sb="4" eb="6">
      <t>テキセイ</t>
    </rPh>
    <rPh sb="7" eb="9">
      <t>スイシツ</t>
    </rPh>
    <rPh sb="9" eb="11">
      <t>カンリ</t>
    </rPh>
    <rPh sb="11" eb="12">
      <t>オヨ</t>
    </rPh>
    <rPh sb="13" eb="16">
      <t>レイキャクトウ</t>
    </rPh>
    <rPh sb="17" eb="19">
      <t>ジュウテン</t>
    </rPh>
    <rPh sb="19" eb="20">
      <t>ザイ</t>
    </rPh>
    <rPh sb="21" eb="23">
      <t>セイソウ</t>
    </rPh>
    <phoneticPr fontId="2"/>
  </si>
  <si>
    <t>準トップレベル事業所の不合格要件の数</t>
    <rPh sb="0" eb="1">
      <t>ジュン</t>
    </rPh>
    <rPh sb="7" eb="10">
      <t>ジギョウショ</t>
    </rPh>
    <rPh sb="11" eb="14">
      <t>フゴウカク</t>
    </rPh>
    <rPh sb="14" eb="16">
      <t>ヨウケン</t>
    </rPh>
    <rPh sb="17" eb="18">
      <t>スウ</t>
    </rPh>
    <phoneticPr fontId="2"/>
  </si>
  <si>
    <t>不合格要件の数の緩和措置</t>
    <rPh sb="0" eb="3">
      <t>フゴウカク</t>
    </rPh>
    <rPh sb="3" eb="5">
      <t>ヨウケン</t>
    </rPh>
    <rPh sb="6" eb="7">
      <t>スウ</t>
    </rPh>
    <phoneticPr fontId="2"/>
  </si>
  <si>
    <t>部分負荷時の蒸気ボイラー運転の適正化</t>
    <rPh sb="6" eb="8">
      <t>ジョウキ</t>
    </rPh>
    <rPh sb="12" eb="14">
      <t>ウンテン</t>
    </rPh>
    <rPh sb="15" eb="18">
      <t>テキセイカ</t>
    </rPh>
    <phoneticPr fontId="2"/>
  </si>
  <si>
    <t>部分負荷時の熱源運転の適正化</t>
    <rPh sb="6" eb="8">
      <t>ネツゲン</t>
    </rPh>
    <rPh sb="11" eb="14">
      <t>テキセイカ</t>
    </rPh>
    <phoneticPr fontId="2"/>
  </si>
  <si>
    <t>部分負荷時のエアコンプレッサー運転の適正化</t>
    <rPh sb="0" eb="2">
      <t>ブブン</t>
    </rPh>
    <rPh sb="2" eb="4">
      <t>フカ</t>
    </rPh>
    <rPh sb="4" eb="5">
      <t>ドキ</t>
    </rPh>
    <rPh sb="15" eb="17">
      <t>ウンテン</t>
    </rPh>
    <rPh sb="18" eb="20">
      <t>テキセイ</t>
    </rPh>
    <rPh sb="20" eb="21">
      <t>カ</t>
    </rPh>
    <phoneticPr fontId="2"/>
  </si>
  <si>
    <t>誘導灯の消灯制御の導入</t>
  </si>
  <si>
    <t>3a.11</t>
    <phoneticPr fontId="2"/>
  </si>
  <si>
    <t>事務室の室内照度の適正化</t>
    <rPh sb="0" eb="3">
      <t>ジムシツ</t>
    </rPh>
    <rPh sb="4" eb="6">
      <t>シツナイ</t>
    </rPh>
    <rPh sb="6" eb="8">
      <t>ショウド</t>
    </rPh>
    <rPh sb="9" eb="11">
      <t>テキセイ</t>
    </rPh>
    <rPh sb="11" eb="12">
      <t>カ</t>
    </rPh>
    <phoneticPr fontId="2"/>
  </si>
  <si>
    <t>2b.12</t>
    <phoneticPr fontId="2"/>
  </si>
  <si>
    <t>インバータ制御系統のバルブの開度調整</t>
    <rPh sb="5" eb="7">
      <t>セイギョ</t>
    </rPh>
    <rPh sb="7" eb="9">
      <t>ケイトウ</t>
    </rPh>
    <rPh sb="14" eb="16">
      <t>カイド</t>
    </rPh>
    <rPh sb="16" eb="18">
      <t>チョウセイ</t>
    </rPh>
    <phoneticPr fontId="2"/>
  </si>
  <si>
    <t>揚水ポンプのバルブの開度調整</t>
    <rPh sb="0" eb="2">
      <t>ヨウスイ</t>
    </rPh>
    <rPh sb="10" eb="12">
      <t>カイド</t>
    </rPh>
    <rPh sb="12" eb="14">
      <t>チョウセイ</t>
    </rPh>
    <phoneticPr fontId="2"/>
  </si>
  <si>
    <t>コージェネレーション設備の定期的な点検</t>
    <rPh sb="10" eb="12">
      <t>セツビ</t>
    </rPh>
    <rPh sb="13" eb="16">
      <t>テイキテキ</t>
    </rPh>
    <rPh sb="17" eb="19">
      <t>テンケン</t>
    </rPh>
    <phoneticPr fontId="2"/>
  </si>
  <si>
    <t>ファンベルトの張力調整</t>
    <rPh sb="7" eb="9">
      <t>チョウリョク</t>
    </rPh>
    <rPh sb="9" eb="11">
      <t>チョウセイ</t>
    </rPh>
    <phoneticPr fontId="2"/>
  </si>
  <si>
    <t>電気炉におけるヒートパターンの改善</t>
    <rPh sb="0" eb="3">
      <t>デンキロ</t>
    </rPh>
    <rPh sb="15" eb="17">
      <t>カイゼン</t>
    </rPh>
    <phoneticPr fontId="2"/>
  </si>
  <si>
    <t>燃焼設備・熱利用設備の定期的な保守・点検</t>
    <rPh sb="5" eb="6">
      <t>ネツ</t>
    </rPh>
    <rPh sb="6" eb="8">
      <t>リヨウ</t>
    </rPh>
    <rPh sb="8" eb="10">
      <t>セツビ</t>
    </rPh>
    <rPh sb="11" eb="14">
      <t>テイキテキ</t>
    </rPh>
    <rPh sb="15" eb="17">
      <t>ホシュ</t>
    </rPh>
    <rPh sb="18" eb="20">
      <t>テンケン</t>
    </rPh>
    <phoneticPr fontId="2"/>
  </si>
  <si>
    <t>燃料・製品貯蔵設備の定期的な保守・点検</t>
    <rPh sb="0" eb="2">
      <t>ネンリョウ</t>
    </rPh>
    <rPh sb="3" eb="5">
      <t>セイヒン</t>
    </rPh>
    <rPh sb="5" eb="7">
      <t>チョゾウ</t>
    </rPh>
    <rPh sb="7" eb="9">
      <t>セツビ</t>
    </rPh>
    <rPh sb="10" eb="13">
      <t>テイキテキ</t>
    </rPh>
    <rPh sb="14" eb="16">
      <t>ホシュ</t>
    </rPh>
    <rPh sb="17" eb="19">
      <t>テンケン</t>
    </rPh>
    <phoneticPr fontId="2"/>
  </si>
  <si>
    <t>非使用時の電気使用設備の停止</t>
    <rPh sb="0" eb="1">
      <t>ヒ</t>
    </rPh>
    <rPh sb="1" eb="4">
      <t>シヨウジ</t>
    </rPh>
    <rPh sb="5" eb="7">
      <t>デンキ</t>
    </rPh>
    <rPh sb="7" eb="9">
      <t>シヨウ</t>
    </rPh>
    <rPh sb="9" eb="11">
      <t>セツビ</t>
    </rPh>
    <rPh sb="12" eb="14">
      <t>テイシ</t>
    </rPh>
    <phoneticPr fontId="2"/>
  </si>
  <si>
    <t>ＵＶランプ・ＵＶ酸化器の間引き・停止</t>
    <rPh sb="8" eb="10">
      <t>サンカ</t>
    </rPh>
    <rPh sb="10" eb="11">
      <t>ウツワ</t>
    </rPh>
    <rPh sb="12" eb="14">
      <t>マビ</t>
    </rPh>
    <rPh sb="16" eb="18">
      <t>テイシ</t>
    </rPh>
    <phoneticPr fontId="2"/>
  </si>
  <si>
    <t>燃焼設備の定期的な保守・点検</t>
    <rPh sb="0" eb="2">
      <t>ネンショウ</t>
    </rPh>
    <rPh sb="2" eb="4">
      <t>セツビ</t>
    </rPh>
    <rPh sb="5" eb="8">
      <t>テイキテキ</t>
    </rPh>
    <rPh sb="9" eb="11">
      <t>ホシュ</t>
    </rPh>
    <rPh sb="12" eb="14">
      <t>テンケン</t>
    </rPh>
    <phoneticPr fontId="2"/>
  </si>
  <si>
    <t>配管の定期的な保守・点検</t>
    <rPh sb="0" eb="2">
      <t>ハイカン</t>
    </rPh>
    <rPh sb="3" eb="6">
      <t>テイキテキ</t>
    </rPh>
    <rPh sb="7" eb="9">
      <t>ホシュ</t>
    </rPh>
    <rPh sb="10" eb="12">
      <t>テンケン</t>
    </rPh>
    <phoneticPr fontId="2"/>
  </si>
  <si>
    <t>特殊空調設備の定期的な保守・点検</t>
    <rPh sb="0" eb="2">
      <t>トクシュ</t>
    </rPh>
    <rPh sb="2" eb="4">
      <t>クウチョウ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</si>
  <si>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熱源1次ポンプ変流量制御の導入</t>
    <rPh sb="7" eb="8">
      <t>ヘン</t>
    </rPh>
    <rPh sb="8" eb="10">
      <t>リュウリョウ</t>
    </rPh>
    <phoneticPr fontId="2"/>
  </si>
  <si>
    <t>高効率熱源ポンプの導入</t>
    <rPh sb="0" eb="3">
      <t>コウコウリツ</t>
    </rPh>
    <rPh sb="3" eb="5">
      <t>ネツゲン</t>
    </rPh>
    <rPh sb="9" eb="11">
      <t>ドウニュウ</t>
    </rPh>
    <phoneticPr fontId="2"/>
  </si>
  <si>
    <t>1b.22</t>
    <phoneticPr fontId="2"/>
  </si>
  <si>
    <t>2a.23</t>
    <phoneticPr fontId="2"/>
  </si>
  <si>
    <t>部分負荷時の熱源ポンプ運転の適正化</t>
    <rPh sb="0" eb="2">
      <t>ブブン</t>
    </rPh>
    <rPh sb="2" eb="4">
      <t>フカ</t>
    </rPh>
    <rPh sb="4" eb="5">
      <t>ジ</t>
    </rPh>
    <rPh sb="6" eb="8">
      <t>ネツゲン</t>
    </rPh>
    <rPh sb="11" eb="13">
      <t>ウンテン</t>
    </rPh>
    <rPh sb="14" eb="16">
      <t>テキセイ</t>
    </rPh>
    <rPh sb="16" eb="17">
      <t>カ</t>
    </rPh>
    <phoneticPr fontId="2"/>
  </si>
  <si>
    <t>自動販売機の照明の消灯</t>
    <rPh sb="0" eb="2">
      <t>ジドウ</t>
    </rPh>
    <rPh sb="2" eb="5">
      <t>ハンバイキ</t>
    </rPh>
    <rPh sb="6" eb="8">
      <t>ショウメイ</t>
    </rPh>
    <rPh sb="9" eb="11">
      <t>ショウトウ</t>
    </rPh>
    <phoneticPr fontId="2"/>
  </si>
  <si>
    <t>エネルギー管理優良工場、省エネ大賞等の表彰</t>
  </si>
  <si>
    <t>管理日報・月報・年報の作成</t>
  </si>
  <si>
    <t>熱源2次ポンプ変流量制御の導入</t>
  </si>
  <si>
    <t>冷却水ON/OFF制御システムの導入</t>
  </si>
  <si>
    <t>排水再利用システム等の導入</t>
    <rPh sb="9" eb="10">
      <t>ナド</t>
    </rPh>
    <phoneticPr fontId="2"/>
  </si>
  <si>
    <t>デシカント空調システムの導入</t>
  </si>
  <si>
    <t>気流感創出ファン・サーキュレーションファンの導入</t>
  </si>
  <si>
    <t>照明のセキュリティー連動制御の導入</t>
  </si>
  <si>
    <t>蒸気ボイラーの点検・清掃</t>
  </si>
  <si>
    <t>蒸気配管・バルブ・スチームトラップからの漏れ点検</t>
  </si>
  <si>
    <t>2b.5</t>
    <phoneticPr fontId="2"/>
  </si>
  <si>
    <t>熱源用制御機器の点検及び制御バルブ等の作動チェック</t>
  </si>
  <si>
    <t>居室の室内温度の適正化</t>
  </si>
  <si>
    <t>エレベーター機械室・電気室の空調機の給気・還気設定温度の適正化</t>
  </si>
  <si>
    <t>パッケージ形空調機の省エネチューニングの実施</t>
  </si>
  <si>
    <t>エレベーター機械室・電気室の換気ファンの夏季停止</t>
    <rPh sb="14" eb="16">
      <t>カンキ</t>
    </rPh>
    <phoneticPr fontId="2"/>
  </si>
  <si>
    <t>照明のタイムスケジュールによる消灯</t>
  </si>
  <si>
    <t>事務室以外の照度条件の緩和</t>
    <rPh sb="0" eb="2">
      <t>ジム</t>
    </rPh>
    <rPh sb="6" eb="8">
      <t>ショウド</t>
    </rPh>
    <phoneticPr fontId="2"/>
  </si>
  <si>
    <t>貯湯式電気温水器の夜間・休日の電源停止</t>
    <rPh sb="0" eb="1">
      <t>チョ</t>
    </rPh>
    <rPh sb="1" eb="2">
      <t>ユ</t>
    </rPh>
    <rPh sb="2" eb="3">
      <t>シキ</t>
    </rPh>
    <rPh sb="3" eb="5">
      <t>デンキ</t>
    </rPh>
    <rPh sb="5" eb="8">
      <t>オンスイキ</t>
    </rPh>
    <phoneticPr fontId="2"/>
  </si>
  <si>
    <t>4a.6</t>
    <phoneticPr fontId="2"/>
  </si>
  <si>
    <t>空調機・ファンコイルユニット等のフィルターの清浄</t>
  </si>
  <si>
    <t>センサー類の精度チェック及び制御ダンパ等の作動チェック</t>
  </si>
  <si>
    <t>空調機・ファンコイルユニット等のコイルフィンの清浄</t>
  </si>
  <si>
    <t>圧縮空気配管・バルブからの漏れ点検</t>
  </si>
  <si>
    <t>照明器具の清掃</t>
  </si>
  <si>
    <t>5f.7</t>
    <phoneticPr fontId="2"/>
  </si>
  <si>
    <t>5i.1</t>
    <phoneticPr fontId="2"/>
  </si>
  <si>
    <t>高効率蒸気ボイラーの導入</t>
  </si>
  <si>
    <t>熱源2次ポンプの適正容量分割又は小容量ポンプの導入</t>
  </si>
  <si>
    <t>熱源2次ポンプの末端差圧制御の導入</t>
  </si>
  <si>
    <t>熱交換器の断熱</t>
  </si>
  <si>
    <t>排水処理用の高効率ポンプ・ブロワの導入</t>
  </si>
  <si>
    <t>空調機の気化式加湿器の導入</t>
  </si>
  <si>
    <t>大温度差送風空調システムの導入</t>
  </si>
  <si>
    <t>放射冷暖房空調システムの導入</t>
  </si>
  <si>
    <t>遮熱塗料塗布・遮熱フィルムの導入</t>
  </si>
  <si>
    <t>再生可能エネルギー・未利用エネルギーシステムの導入</t>
  </si>
  <si>
    <t>通風装置のインバータ制御の導入</t>
  </si>
  <si>
    <t>工業炉のリジェネレイティブバーナーの導入</t>
  </si>
  <si>
    <t>工業炉のリジェネレーターの導入</t>
  </si>
  <si>
    <t>加熱・冷却制御システムの導入</t>
  </si>
  <si>
    <t>塗装ブースの３ＷＥＴ塗装システムの導入</t>
  </si>
  <si>
    <t>高効率冷凍・冷蔵設備の導入</t>
  </si>
  <si>
    <t>冷凍車プラットホームへの冷房設備の導入</t>
  </si>
  <si>
    <t>生産設備と脱臭装置の連動制御の導入</t>
  </si>
  <si>
    <t>燃焼設備・熱利用設備の開閉回数・開閉時間・開口面積の管理</t>
  </si>
  <si>
    <t>生産プロセスにおけるポンプ・ブロワ・ファンの間欠運転の実施</t>
  </si>
  <si>
    <t>非使用時の特殊空調室の低風量運転の実施</t>
  </si>
  <si>
    <t>気流シミュレーションによるクリーンルームの気流改善</t>
  </si>
  <si>
    <t>特殊排気設備の排気量の適正化</t>
  </si>
  <si>
    <t>非使用時の特殊排気設備の低風量運転の実施</t>
  </si>
  <si>
    <t>ＲＯ装置等の運転台数の適正化</t>
  </si>
  <si>
    <t>製品洗浄待ち時間中のスタンバイブロー低減の実施</t>
  </si>
  <si>
    <t>燃費の管理</t>
  </si>
  <si>
    <t>電動力応用設備・電気加熱設備の定期的な保守・点検</t>
  </si>
  <si>
    <t>生産プロセスにおけるブロワ・ファンのフィルターの清掃</t>
  </si>
  <si>
    <t>冷凍・冷蔵庫の保温管理</t>
  </si>
  <si>
    <t>熱源機器の点検・清掃</t>
    <phoneticPr fontId="2"/>
  </si>
  <si>
    <t>c.排熱回収</t>
  </si>
  <si>
    <t>排熱回収設備の定期的な保守・点検</t>
    <rPh sb="2" eb="4">
      <t>カイシュウ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</si>
  <si>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排ガスの排熱回収設備の導入</t>
    <rPh sb="0" eb="1">
      <t>ハイ</t>
    </rPh>
    <rPh sb="6" eb="8">
      <t>カイシュウ</t>
    </rPh>
    <rPh sb="8" eb="10">
      <t>セツビ</t>
    </rPh>
    <rPh sb="11" eb="13">
      <t>ドウニュウ</t>
    </rPh>
    <phoneticPr fontId="2"/>
  </si>
  <si>
    <t>直燃式脱臭装置の排熱回収ボイラー・エコノマイザーの導入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10" eb="12">
      <t>カイシュウ</t>
    </rPh>
    <rPh sb="25" eb="27">
      <t>ドウニュウ</t>
    </rPh>
    <phoneticPr fontId="2"/>
  </si>
  <si>
    <t>スクラバーの排熱回収システムの導入</t>
    <rPh sb="15" eb="17">
      <t>ドウニュウ</t>
    </rPh>
    <phoneticPr fontId="2"/>
  </si>
  <si>
    <t>排熱利用による蒸留式純水製造装置の導入</t>
    <rPh sb="2" eb="4">
      <t>リヨウ</t>
    </rPh>
    <rPh sb="7" eb="9">
      <t>ジョウリュウ</t>
    </rPh>
    <rPh sb="9" eb="10">
      <t>シキ</t>
    </rPh>
    <rPh sb="10" eb="12">
      <t>ジュンスイ</t>
    </rPh>
    <rPh sb="12" eb="14">
      <t>セイゾウ</t>
    </rPh>
    <rPh sb="14" eb="16">
      <t>ソウチ</t>
    </rPh>
    <rPh sb="17" eb="19">
      <t>ドウニュウ</t>
    </rPh>
    <phoneticPr fontId="2"/>
  </si>
  <si>
    <t>排ガスの排熱回収率の管理</t>
  </si>
  <si>
    <t>太陽光発電システムの導入</t>
    <phoneticPr fontId="2"/>
  </si>
  <si>
    <t>クールビズ・ウォームビズによる空調設定温度の緩和</t>
    <phoneticPr fontId="2"/>
  </si>
  <si>
    <t>（日本産業規格Ａ列４番）</t>
  </si>
  <si>
    <r>
      <t xml:space="preserve">点   </t>
    </r>
    <r>
      <rPr>
        <b/>
        <sz val="8"/>
        <rFont val="ＭＳ Ｐゴシック"/>
        <family val="3"/>
        <charset val="128"/>
      </rPr>
      <t>不合格要件の数</t>
    </r>
    <rPh sb="0" eb="1">
      <t>テン</t>
    </rPh>
    <rPh sb="7" eb="9">
      <t>ヨウケン</t>
    </rPh>
    <phoneticPr fontId="2"/>
  </si>
  <si>
    <t>便所への擬音装置の導入</t>
    <rPh sb="0" eb="2">
      <t>ベンジョ</t>
    </rPh>
    <phoneticPr fontId="2"/>
  </si>
  <si>
    <t>t-CO₂/年</t>
  </si>
  <si>
    <t>前年度CO₂排出量実績</t>
    <rPh sb="0" eb="3">
      <t>ゼンネンド</t>
    </rPh>
    <rPh sb="6" eb="8">
      <t>ハイシュツ</t>
    </rPh>
    <rPh sb="8" eb="9">
      <t>リョウ</t>
    </rPh>
    <rPh sb="9" eb="11">
      <t>ジッセキ</t>
    </rPh>
    <phoneticPr fontId="2"/>
  </si>
  <si>
    <t>kg-CO₂/㎡･年</t>
  </si>
  <si>
    <t>1. CO₂削減推進体制の整備</t>
  </si>
  <si>
    <t>4. エネルギー消費量・CO₂排出量の管理</t>
  </si>
  <si>
    <t>CO₂削減推進体制の整備</t>
  </si>
  <si>
    <t>CO₂削減推進会議等の設置及び開催</t>
  </si>
  <si>
    <t>CO₂削減に関するQCサークル活動、改善提案制度の導入</t>
  </si>
  <si>
    <t>エネルギー消費量・CO₂排出量の管理</t>
  </si>
  <si>
    <t>CO₂排出量の管理</t>
  </si>
  <si>
    <t>CO₂削減目標の設定、CO₂削減対策計画の立案及び実績の集約・評価の実施</t>
    <rPh sb="3" eb="5">
      <t>サクゲン</t>
    </rPh>
    <rPh sb="5" eb="7">
      <t>モクヒョウ</t>
    </rPh>
    <rPh sb="8" eb="10">
      <t>セッテイ</t>
    </rPh>
    <rPh sb="14" eb="16">
      <t>サクゲン</t>
    </rPh>
    <rPh sb="16" eb="18">
      <t>タイサク</t>
    </rPh>
    <rPh sb="18" eb="20">
      <t>ケイカク</t>
    </rPh>
    <rPh sb="21" eb="23">
      <t>リツアン</t>
    </rPh>
    <rPh sb="23" eb="24">
      <t>オヨ</t>
    </rPh>
    <rPh sb="25" eb="27">
      <t>ジッセキ</t>
    </rPh>
    <rPh sb="28" eb="30">
      <t>シュウヤク</t>
    </rPh>
    <rPh sb="31" eb="33">
      <t>ヒョウカ</t>
    </rPh>
    <rPh sb="34" eb="36">
      <t>ジッシ</t>
    </rPh>
    <phoneticPr fontId="2"/>
  </si>
  <si>
    <t>CO₂削減対策の啓発活動の実施</t>
    <rPh sb="3" eb="5">
      <t>サクゲン</t>
    </rPh>
    <rPh sb="5" eb="7">
      <t>タイサク</t>
    </rPh>
    <rPh sb="8" eb="10">
      <t>ケイハツ</t>
    </rPh>
    <rPh sb="10" eb="12">
      <t>カツドウ</t>
    </rPh>
    <rPh sb="13" eb="15">
      <t>ジッシ</t>
    </rPh>
    <phoneticPr fontId="2"/>
  </si>
  <si>
    <t>CO₂濃度による外気量制御の導入</t>
  </si>
  <si>
    <t>CO₂濃度・外気温湿度による外気取入量の調整</t>
  </si>
  <si>
    <t>ファンの手動調整用インバータの導入</t>
  </si>
  <si>
    <t>Ver.Ⅲ2023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</si>
</sst>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#,##0.0;[Red]\-#,##0.0"/>
    <numFmt numFmtId="178" formatCode="0.0%"/>
    <numFmt numFmtId="179" formatCode="0.000_ "/>
    <numFmt numFmtId="180" formatCode="0.00_ "/>
    <numFmt numFmtId="181" formatCode="#,##0.0_ "/>
    <numFmt numFmtId="182" formatCode="#,##0\ ;\-#,##0\ ;&quot;&quot;??"/>
    <numFmt numFmtId="183" formatCode="0.000_);[Red]\(0.000\)"/>
    <numFmt numFmtId="184" formatCode="&quot;(&quot;\+0.000&quot;)&quot;"/>
    <numFmt numFmtId="185" formatCode="0.0_ "/>
    <numFmt numFmtId="186" formatCode="\+0.000"/>
    <numFmt numFmtId="187" formatCode="0.0%;\-0.0%;??"/>
    <numFmt numFmtId="188" formatCode="General&quot;年度&quot;"/>
    <numFmt numFmtId="189" formatCode="yyyy&quot;年&quot;m&quot;月&quot;;@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0"/>
      <color indexed="57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6"/>
      <color indexed="57"/>
      <name val="HGP創英角ｺﾞｼｯｸUB"/>
      <family val="3"/>
      <charset val="128"/>
    </font>
    <font>
      <sz val="7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4"/>
      <color indexed="57"/>
      <name val="HGP創英角ｺﾞｼｯｸUB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57"/>
      <name val="HGP創英角ｺﾞｼｯｸUB"/>
      <family val="3"/>
      <charset val="128"/>
    </font>
    <font>
      <sz val="12"/>
      <color indexed="10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5" fillId="0" borderId="0" applyNumberFormat="0" applyFont="0" applyFill="0" applyBorder="0" applyAlignment="0" applyProtection="0">
      <alignment horizontal="left"/>
    </xf>
    <xf numFmtId="0" fontId="16" fillId="0" borderId="3">
      <alignment horizont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quotePrefix="1" applyFont="1">
      <alignment vertical="center"/>
    </xf>
    <xf numFmtId="0" fontId="29" fillId="0" borderId="0" xfId="0" applyFont="1" applyAlignment="1">
      <alignment horizontal="left" vertical="center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38" fontId="5" fillId="0" borderId="0" xfId="52" quotePrefix="1" applyFont="1" applyFill="1" applyBorder="1" applyAlignment="1">
      <alignment horizontal="center" vertical="center"/>
    </xf>
    <xf numFmtId="38" fontId="5" fillId="0" borderId="0" xfId="52" applyFont="1" applyFill="1" applyBorder="1" applyAlignment="1">
      <alignment horizontal="center" vertical="center"/>
    </xf>
    <xf numFmtId="38" fontId="5" fillId="0" borderId="0" xfId="52" applyFont="1" applyFill="1" applyBorder="1" applyAlignment="1">
      <alignment horizontal="left" vertical="center"/>
    </xf>
    <xf numFmtId="0" fontId="5" fillId="0" borderId="1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30" fillId="0" borderId="0" xfId="0" applyFont="1">
      <alignment vertical="center"/>
    </xf>
    <xf numFmtId="0" fontId="34" fillId="0" borderId="0" xfId="0" applyFont="1">
      <alignment vertical="center"/>
    </xf>
    <xf numFmtId="0" fontId="32" fillId="25" borderId="14" xfId="0" applyFont="1" applyFill="1" applyBorder="1">
      <alignment vertical="center"/>
    </xf>
    <xf numFmtId="0" fontId="32" fillId="26" borderId="14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18" xfId="0" quotePrefix="1" applyFont="1" applyBorder="1">
      <alignment vertical="center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0" xfId="0" quotePrefix="1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38" fontId="5" fillId="0" borderId="27" xfId="52" quotePrefix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3" xfId="0" quotePrefix="1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0" fontId="5" fillId="0" borderId="26" xfId="0" quotePrefix="1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38" fontId="5" fillId="0" borderId="26" xfId="52" quotePrefix="1" applyFont="1" applyFill="1" applyBorder="1" applyAlignment="1">
      <alignment horizontal="center" vertical="center"/>
    </xf>
    <xf numFmtId="38" fontId="5" fillId="0" borderId="24" xfId="52" quotePrefix="1" applyFont="1" applyFill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2" xfId="0" applyFont="1" applyBorder="1">
      <alignment vertical="center"/>
    </xf>
    <xf numFmtId="0" fontId="4" fillId="0" borderId="0" xfId="0" applyFont="1">
      <alignment vertical="center"/>
    </xf>
    <xf numFmtId="0" fontId="5" fillId="0" borderId="30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32" xfId="0" applyFont="1" applyBorder="1" applyAlignment="1">
      <alignment horizontal="center" vertical="center"/>
    </xf>
    <xf numFmtId="179" fontId="5" fillId="0" borderId="29" xfId="0" applyNumberFormat="1" applyFont="1" applyBorder="1" applyAlignment="1">
      <alignment horizontal="center" vertical="center" shrinkToFit="1"/>
    </xf>
    <xf numFmtId="177" fontId="5" fillId="0" borderId="0" xfId="0" applyNumberFormat="1" applyFont="1">
      <alignment vertical="center"/>
    </xf>
    <xf numFmtId="38" fontId="5" fillId="0" borderId="30" xfId="52" quotePrefix="1" applyFont="1" applyFill="1" applyBorder="1" applyAlignment="1">
      <alignment horizontal="center" vertical="center"/>
    </xf>
    <xf numFmtId="178" fontId="5" fillId="0" borderId="0" xfId="44" applyNumberFormat="1" applyFont="1" applyBorder="1" applyAlignment="1">
      <alignment horizontal="centerContinuous" vertical="center"/>
    </xf>
    <xf numFmtId="178" fontId="5" fillId="0" borderId="0" xfId="44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0" xfId="44" applyNumberFormat="1" applyFont="1">
      <alignment vertical="center"/>
    </xf>
    <xf numFmtId="0" fontId="38" fillId="27" borderId="0" xfId="0" applyFont="1" applyFill="1">
      <alignment vertical="center"/>
    </xf>
    <xf numFmtId="0" fontId="13" fillId="28" borderId="7" xfId="0" applyFont="1" applyFill="1" applyBorder="1" applyAlignment="1">
      <alignment horizontal="center" vertical="center"/>
    </xf>
    <xf numFmtId="0" fontId="33" fillId="27" borderId="0" xfId="0" applyFont="1" applyFill="1">
      <alignment vertical="center"/>
    </xf>
    <xf numFmtId="0" fontId="35" fillId="27" borderId="0" xfId="0" applyFont="1" applyFill="1">
      <alignment vertical="center"/>
    </xf>
    <xf numFmtId="0" fontId="6" fillId="27" borderId="0" xfId="0" applyFont="1" applyFill="1">
      <alignment vertical="center"/>
    </xf>
    <xf numFmtId="0" fontId="6" fillId="27" borderId="0" xfId="0" applyFont="1" applyFill="1" applyAlignment="1">
      <alignment horizontal="right"/>
    </xf>
    <xf numFmtId="0" fontId="5" fillId="24" borderId="2" xfId="0" applyFont="1" applyFill="1" applyBorder="1" applyAlignment="1">
      <alignment horizontal="centerContinuous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5" fillId="0" borderId="35" xfId="0" applyFont="1" applyBorder="1">
      <alignment vertical="center"/>
    </xf>
    <xf numFmtId="0" fontId="34" fillId="0" borderId="37" xfId="0" applyFont="1" applyBorder="1">
      <alignment vertical="center"/>
    </xf>
    <xf numFmtId="0" fontId="6" fillId="0" borderId="42" xfId="0" applyFont="1" applyBorder="1">
      <alignment vertical="center"/>
    </xf>
    <xf numFmtId="0" fontId="5" fillId="0" borderId="29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vertical="center" shrinkToFit="1"/>
    </xf>
    <xf numFmtId="183" fontId="6" fillId="0" borderId="0" xfId="0" applyNumberFormat="1" applyFont="1" applyAlignment="1">
      <alignment vertical="center" shrinkToFit="1"/>
    </xf>
    <xf numFmtId="0" fontId="5" fillId="0" borderId="27" xfId="0" quotePrefix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0" xfId="0" quotePrefix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9" borderId="14" xfId="0" applyFont="1" applyFill="1" applyBorder="1">
      <alignment vertical="center"/>
    </xf>
    <xf numFmtId="0" fontId="5" fillId="0" borderId="0" xfId="0" applyFont="1" applyAlignment="1">
      <alignment horizontal="center" vertical="center" wrapText="1"/>
    </xf>
    <xf numFmtId="184" fontId="5" fillId="0" borderId="29" xfId="0" applyNumberFormat="1" applyFont="1" applyBorder="1" applyAlignment="1">
      <alignment horizontal="center" vertical="center" shrinkToFit="1"/>
    </xf>
    <xf numFmtId="184" fontId="5" fillId="0" borderId="16" xfId="0" applyNumberFormat="1" applyFont="1" applyBorder="1" applyAlignment="1">
      <alignment horizontal="center" vertical="center" shrinkToFit="1"/>
    </xf>
    <xf numFmtId="179" fontId="5" fillId="0" borderId="0" xfId="0" applyNumberFormat="1" applyFont="1">
      <alignment vertical="center"/>
    </xf>
    <xf numFmtId="0" fontId="5" fillId="0" borderId="45" xfId="0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186" fontId="5" fillId="0" borderId="29" xfId="0" applyNumberFormat="1" applyFont="1" applyBorder="1" applyAlignment="1">
      <alignment horizontal="center" vertical="center" shrinkToFit="1"/>
    </xf>
    <xf numFmtId="186" fontId="5" fillId="0" borderId="16" xfId="0" applyNumberFormat="1" applyFont="1" applyBorder="1" applyAlignment="1">
      <alignment horizontal="center" vertical="center" shrinkToFit="1"/>
    </xf>
    <xf numFmtId="178" fontId="5" fillId="0" borderId="0" xfId="44" applyNumberFormat="1" applyFont="1" applyBorder="1" applyAlignment="1">
      <alignment vertical="center"/>
    </xf>
    <xf numFmtId="0" fontId="5" fillId="24" borderId="14" xfId="0" applyFont="1" applyFill="1" applyBorder="1" applyAlignment="1">
      <alignment horizontal="centerContinuous" vertical="center" wrapText="1" shrinkToFit="1"/>
    </xf>
    <xf numFmtId="179" fontId="5" fillId="27" borderId="30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27" xfId="52" quotePrefix="1" applyFont="1" applyFill="1" applyBorder="1" applyAlignment="1" applyProtection="1">
      <alignment horizontal="center" vertical="center"/>
      <protection locked="0"/>
    </xf>
    <xf numFmtId="179" fontId="5" fillId="27" borderId="28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4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43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30" xfId="0" applyFont="1" applyFill="1" applyBorder="1" applyAlignment="1" applyProtection="1">
      <alignment horizontal="center" vertical="center" shrinkToFit="1"/>
      <protection locked="0"/>
    </xf>
    <xf numFmtId="0" fontId="5" fillId="27" borderId="26" xfId="0" applyFont="1" applyFill="1" applyBorder="1" applyAlignment="1" applyProtection="1">
      <alignment horizontal="center" vertical="center" shrinkToFit="1"/>
      <protection locked="0"/>
    </xf>
    <xf numFmtId="0" fontId="5" fillId="27" borderId="28" xfId="0" applyFont="1" applyFill="1" applyBorder="1" applyAlignment="1" applyProtection="1">
      <alignment horizontal="center" vertical="center" shrinkToFit="1"/>
      <protection locked="0"/>
    </xf>
    <xf numFmtId="0" fontId="5" fillId="27" borderId="24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>
      <alignment vertical="center"/>
    </xf>
    <xf numFmtId="185" fontId="13" fillId="28" borderId="7" xfId="0" applyNumberFormat="1" applyFont="1" applyFill="1" applyBorder="1">
      <alignment vertical="center"/>
    </xf>
    <xf numFmtId="38" fontId="5" fillId="27" borderId="30" xfId="52" quotePrefix="1" applyFont="1" applyFill="1" applyBorder="1" applyAlignment="1" applyProtection="1">
      <alignment horizontal="center" vertical="center"/>
      <protection locked="0"/>
    </xf>
    <xf numFmtId="38" fontId="5" fillId="27" borderId="26" xfId="52" quotePrefix="1" applyFont="1" applyFill="1" applyBorder="1" applyAlignment="1" applyProtection="1">
      <alignment horizontal="center" vertical="center"/>
      <protection locked="0"/>
    </xf>
    <xf numFmtId="38" fontId="5" fillId="27" borderId="28" xfId="52" quotePrefix="1" applyFont="1" applyFill="1" applyBorder="1" applyAlignment="1" applyProtection="1">
      <alignment horizontal="center" vertical="center"/>
      <protection locked="0"/>
    </xf>
    <xf numFmtId="38" fontId="5" fillId="27" borderId="24" xfId="52" quotePrefix="1" applyFont="1" applyFill="1" applyBorder="1" applyAlignment="1" applyProtection="1">
      <alignment horizontal="center" vertical="center"/>
      <protection locked="0"/>
    </xf>
    <xf numFmtId="38" fontId="5" fillId="27" borderId="43" xfId="52" quotePrefix="1" applyFont="1" applyFill="1" applyBorder="1" applyAlignment="1" applyProtection="1">
      <alignment horizontal="center" vertical="center"/>
      <protection locked="0"/>
    </xf>
    <xf numFmtId="179" fontId="5" fillId="0" borderId="0" xfId="0" applyNumberFormat="1" applyFont="1" applyAlignment="1">
      <alignment horizontal="center" vertical="center" shrinkToFit="1"/>
    </xf>
    <xf numFmtId="0" fontId="6" fillId="0" borderId="45" xfId="0" applyFont="1" applyBorder="1">
      <alignment vertical="center"/>
    </xf>
    <xf numFmtId="179" fontId="5" fillId="0" borderId="14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5" fillId="0" borderId="30" xfId="0" applyFont="1" applyBorder="1" applyAlignment="1">
      <alignment vertical="center" wrapText="1"/>
    </xf>
    <xf numFmtId="0" fontId="5" fillId="0" borderId="14" xfId="0" quotePrefix="1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shrinkToFit="1"/>
    </xf>
    <xf numFmtId="38" fontId="5" fillId="0" borderId="15" xfId="52" quotePrefix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38" fontId="5" fillId="0" borderId="30" xfId="52" applyFont="1" applyFill="1" applyBorder="1" applyAlignment="1">
      <alignment horizontal="center" vertical="center"/>
    </xf>
    <xf numFmtId="38" fontId="5" fillId="0" borderId="26" xfId="52" applyFont="1" applyFill="1" applyBorder="1" applyAlignment="1">
      <alignment horizontal="center" vertical="center"/>
    </xf>
    <xf numFmtId="38" fontId="5" fillId="0" borderId="15" xfId="52" applyFont="1" applyFill="1" applyBorder="1" applyAlignment="1">
      <alignment horizontal="center" vertical="center"/>
    </xf>
    <xf numFmtId="0" fontId="5" fillId="0" borderId="45" xfId="0" applyFont="1" applyBorder="1" applyAlignment="1">
      <alignment vertical="center" shrinkToFit="1"/>
    </xf>
    <xf numFmtId="38" fontId="5" fillId="0" borderId="28" xfId="52" applyFont="1" applyFill="1" applyBorder="1" applyAlignment="1">
      <alignment horizontal="center" vertical="center"/>
    </xf>
    <xf numFmtId="0" fontId="5" fillId="0" borderId="29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center" shrinkToFit="1"/>
    </xf>
    <xf numFmtId="38" fontId="5" fillId="0" borderId="24" xfId="52" applyFont="1" applyFill="1" applyBorder="1" applyAlignment="1">
      <alignment horizontal="center" vertical="center"/>
    </xf>
    <xf numFmtId="0" fontId="5" fillId="0" borderId="14" xfId="0" applyFont="1" applyBorder="1" applyAlignment="1">
      <alignment vertical="top" wrapText="1"/>
    </xf>
    <xf numFmtId="0" fontId="33" fillId="0" borderId="0" xfId="0" applyFont="1">
      <alignment vertical="center"/>
    </xf>
    <xf numFmtId="0" fontId="38" fillId="0" borderId="0" xfId="0" applyFont="1">
      <alignment vertical="center"/>
    </xf>
    <xf numFmtId="0" fontId="35" fillId="0" borderId="0" xfId="0" applyFont="1">
      <alignment vertical="center"/>
    </xf>
    <xf numFmtId="0" fontId="6" fillId="0" borderId="0" xfId="0" applyFont="1" applyAlignment="1">
      <alignment horizontal="right"/>
    </xf>
    <xf numFmtId="0" fontId="5" fillId="24" borderId="44" xfId="0" applyFont="1" applyFill="1" applyBorder="1" applyAlignment="1">
      <alignment horizontal="centerContinuous" vertical="center" wrapText="1"/>
    </xf>
    <xf numFmtId="0" fontId="7" fillId="0" borderId="45" xfId="0" applyFont="1" applyBorder="1" applyAlignment="1">
      <alignment vertical="center" wrapText="1"/>
    </xf>
    <xf numFmtId="187" fontId="5" fillId="0" borderId="44" xfId="0" applyNumberFormat="1" applyFont="1" applyBorder="1">
      <alignment vertical="center"/>
    </xf>
    <xf numFmtId="0" fontId="5" fillId="27" borderId="17" xfId="0" applyFont="1" applyFill="1" applyBorder="1" applyAlignment="1" applyProtection="1">
      <alignment horizontal="center" vertical="center" shrinkToFit="1"/>
      <protection locked="0"/>
    </xf>
    <xf numFmtId="179" fontId="5" fillId="27" borderId="1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Continuous" vertical="center"/>
    </xf>
    <xf numFmtId="186" fontId="5" fillId="0" borderId="14" xfId="0" applyNumberFormat="1" applyFont="1" applyBorder="1" applyAlignment="1">
      <alignment horizontal="center" vertical="center" shrinkToFit="1"/>
    </xf>
    <xf numFmtId="0" fontId="5" fillId="26" borderId="13" xfId="0" applyFont="1" applyFill="1" applyBorder="1" applyAlignment="1" applyProtection="1">
      <alignment horizontal="center" vertical="center"/>
      <protection locked="0"/>
    </xf>
    <xf numFmtId="0" fontId="43" fillId="27" borderId="0" xfId="0" applyFont="1" applyFill="1">
      <alignment vertical="center"/>
    </xf>
    <xf numFmtId="0" fontId="5" fillId="0" borderId="0" xfId="0" applyFont="1" applyAlignment="1">
      <alignment horizontal="right" vertical="center" shrinkToFit="1"/>
    </xf>
    <xf numFmtId="38" fontId="5" fillId="0" borderId="27" xfId="52" applyFont="1" applyFill="1" applyBorder="1" applyAlignment="1">
      <alignment horizontal="center" vertical="center"/>
    </xf>
    <xf numFmtId="38" fontId="5" fillId="0" borderId="14" xfId="52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45" xfId="0" applyBorder="1">
      <alignment vertical="center"/>
    </xf>
    <xf numFmtId="0" fontId="5" fillId="0" borderId="31" xfId="0" applyFont="1" applyBorder="1">
      <alignment vertical="center"/>
    </xf>
    <xf numFmtId="0" fontId="30" fillId="0" borderId="18" xfId="0" applyFont="1" applyBorder="1">
      <alignment vertical="center"/>
    </xf>
    <xf numFmtId="0" fontId="42" fillId="0" borderId="31" xfId="0" applyFont="1" applyBorder="1">
      <alignment vertical="center"/>
    </xf>
    <xf numFmtId="0" fontId="29" fillId="0" borderId="31" xfId="0" applyFont="1" applyBorder="1" applyAlignment="1">
      <alignment horizontal="left" vertical="center"/>
    </xf>
    <xf numFmtId="179" fontId="5" fillId="0" borderId="45" xfId="0" applyNumberFormat="1" applyFont="1" applyBorder="1" applyAlignment="1">
      <alignment horizontal="center" vertical="center" shrinkToFit="1"/>
    </xf>
    <xf numFmtId="177" fontId="5" fillId="0" borderId="31" xfId="0" applyNumberFormat="1" applyFont="1" applyBorder="1">
      <alignment vertical="center"/>
    </xf>
    <xf numFmtId="0" fontId="1" fillId="0" borderId="45" xfId="0" applyFont="1" applyBorder="1">
      <alignment vertical="center"/>
    </xf>
    <xf numFmtId="0" fontId="1" fillId="0" borderId="31" xfId="0" applyFont="1" applyBorder="1">
      <alignment vertical="center"/>
    </xf>
    <xf numFmtId="38" fontId="5" fillId="0" borderId="45" xfId="52" quotePrefix="1" applyFont="1" applyFill="1" applyBorder="1" applyAlignment="1">
      <alignment horizontal="center" vertical="center"/>
    </xf>
    <xf numFmtId="0" fontId="5" fillId="27" borderId="0" xfId="0" applyFont="1" applyFill="1">
      <alignment vertical="center"/>
    </xf>
    <xf numFmtId="0" fontId="5" fillId="0" borderId="21" xfId="0" applyFont="1" applyBorder="1">
      <alignment vertical="center"/>
    </xf>
    <xf numFmtId="0" fontId="13" fillId="24" borderId="0" xfId="0" applyFont="1" applyFill="1">
      <alignment vertical="center"/>
    </xf>
    <xf numFmtId="31" fontId="5" fillId="24" borderId="0" xfId="0" applyNumberFormat="1" applyFont="1" applyFill="1">
      <alignment vertical="center"/>
    </xf>
    <xf numFmtId="0" fontId="5" fillId="24" borderId="0" xfId="0" applyFont="1" applyFill="1">
      <alignment vertical="center"/>
    </xf>
    <xf numFmtId="0" fontId="6" fillId="0" borderId="20" xfId="0" applyFont="1" applyBorder="1">
      <alignment vertical="center"/>
    </xf>
    <xf numFmtId="0" fontId="7" fillId="0" borderId="0" xfId="0" quotePrefix="1" applyFont="1">
      <alignment vertical="center"/>
    </xf>
    <xf numFmtId="0" fontId="37" fillId="0" borderId="0" xfId="0" applyFont="1">
      <alignment vertical="center"/>
    </xf>
    <xf numFmtId="0" fontId="5" fillId="24" borderId="0" xfId="0" applyFont="1" applyFill="1" applyAlignment="1">
      <alignment horizontal="right" vertical="center"/>
    </xf>
    <xf numFmtId="0" fontId="33" fillId="0" borderId="31" xfId="0" applyFont="1" applyBorder="1">
      <alignment vertical="center"/>
    </xf>
    <xf numFmtId="0" fontId="38" fillId="0" borderId="31" xfId="0" applyFont="1" applyBorder="1">
      <alignment vertical="center"/>
    </xf>
    <xf numFmtId="0" fontId="35" fillId="0" borderId="31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1" xfId="0" applyFont="1" applyBorder="1" applyAlignment="1">
      <alignment horizontal="right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5" fillId="27" borderId="15" xfId="0" applyFont="1" applyFill="1" applyBorder="1" applyAlignment="1" applyProtection="1">
      <alignment horizontal="center" vertical="center" shrinkToFit="1"/>
      <protection locked="0"/>
    </xf>
    <xf numFmtId="179" fontId="5" fillId="27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vertical="top" wrapText="1" shrinkToFit="1"/>
    </xf>
    <xf numFmtId="0" fontId="5" fillId="0" borderId="2" xfId="0" applyFont="1" applyBorder="1" applyAlignment="1">
      <alignment vertical="center" wrapText="1"/>
    </xf>
    <xf numFmtId="0" fontId="4" fillId="24" borderId="0" xfId="0" applyFont="1" applyFill="1">
      <alignment vertical="center"/>
    </xf>
    <xf numFmtId="0" fontId="0" fillId="27" borderId="14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5" fillId="27" borderId="28" xfId="52" applyFont="1" applyFill="1" applyBorder="1" applyAlignment="1" applyProtection="1">
      <alignment horizontal="center" vertical="center"/>
      <protection locked="0"/>
    </xf>
    <xf numFmtId="38" fontId="5" fillId="27" borderId="30" xfId="52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0" fillId="0" borderId="45" xfId="0" applyBorder="1" applyAlignment="1">
      <alignment horizontal="centerContinuous" vertical="center"/>
    </xf>
    <xf numFmtId="0" fontId="0" fillId="0" borderId="22" xfId="0" applyBorder="1">
      <alignment vertical="center"/>
    </xf>
    <xf numFmtId="0" fontId="40" fillId="0" borderId="31" xfId="0" applyFont="1" applyBorder="1">
      <alignment vertical="center"/>
    </xf>
    <xf numFmtId="0" fontId="5" fillId="24" borderId="14" xfId="0" applyFont="1" applyFill="1" applyBorder="1" applyAlignment="1">
      <alignment horizontal="center" vertical="center" wrapText="1" shrinkToFit="1"/>
    </xf>
    <xf numFmtId="0" fontId="5" fillId="27" borderId="43" xfId="0" applyFont="1" applyFill="1" applyBorder="1" applyAlignment="1" applyProtection="1">
      <alignment horizontal="center" vertical="center" shrinkToFit="1"/>
      <protection locked="0"/>
    </xf>
    <xf numFmtId="38" fontId="5" fillId="27" borderId="15" xfId="52" quotePrefix="1" applyFont="1" applyFill="1" applyBorder="1" applyAlignment="1" applyProtection="1">
      <alignment horizontal="center" vertical="center"/>
      <protection locked="0"/>
    </xf>
    <xf numFmtId="38" fontId="5" fillId="27" borderId="17" xfId="52" quotePrefix="1" applyFont="1" applyFill="1" applyBorder="1" applyAlignment="1" applyProtection="1">
      <alignment horizontal="center" vertical="center"/>
      <protection locked="0"/>
    </xf>
    <xf numFmtId="0" fontId="5" fillId="24" borderId="13" xfId="0" applyFont="1" applyFill="1" applyBorder="1" applyAlignment="1">
      <alignment horizontal="centerContinuous" vertical="center"/>
    </xf>
    <xf numFmtId="0" fontId="5" fillId="24" borderId="31" xfId="0" applyFont="1" applyFill="1" applyBorder="1" applyAlignment="1">
      <alignment horizontal="centerContinuous" vertical="center"/>
    </xf>
    <xf numFmtId="0" fontId="5" fillId="24" borderId="19" xfId="0" applyFont="1" applyFill="1" applyBorder="1" applyAlignment="1">
      <alignment horizontal="centerContinuous" vertical="center"/>
    </xf>
    <xf numFmtId="187" fontId="5" fillId="0" borderId="14" xfId="0" applyNumberFormat="1" applyFont="1" applyBorder="1">
      <alignment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38" fontId="5" fillId="27" borderId="24" xfId="52" applyFont="1" applyFill="1" applyBorder="1" applyAlignment="1" applyProtection="1">
      <alignment horizontal="center" vertical="center"/>
      <protection locked="0"/>
    </xf>
    <xf numFmtId="185" fontId="5" fillId="0" borderId="0" xfId="0" applyNumberFormat="1" applyFont="1" applyAlignment="1">
      <alignment vertical="center" shrinkToFit="1"/>
    </xf>
    <xf numFmtId="0" fontId="45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 shrinkToFit="1"/>
    </xf>
    <xf numFmtId="38" fontId="5" fillId="27" borderId="48" xfId="52" quotePrefix="1" applyFont="1" applyFill="1" applyBorder="1" applyAlignment="1" applyProtection="1">
      <alignment horizontal="center" vertical="center"/>
      <protection locked="0"/>
    </xf>
    <xf numFmtId="38" fontId="5" fillId="27" borderId="49" xfId="52" quotePrefix="1" applyFont="1" applyFill="1" applyBorder="1" applyAlignment="1" applyProtection="1">
      <alignment horizontal="center" vertical="center"/>
      <protection locked="0"/>
    </xf>
    <xf numFmtId="38" fontId="5" fillId="27" borderId="50" xfId="52" quotePrefix="1" applyFont="1" applyFill="1" applyBorder="1" applyAlignment="1" applyProtection="1">
      <alignment horizontal="center" vertical="center"/>
      <protection locked="0"/>
    </xf>
    <xf numFmtId="38" fontId="5" fillId="27" borderId="50" xfId="52" applyFont="1" applyFill="1" applyBorder="1" applyAlignment="1" applyProtection="1">
      <alignment horizontal="center" vertical="center"/>
      <protection locked="0"/>
    </xf>
    <xf numFmtId="0" fontId="5" fillId="27" borderId="49" xfId="0" applyFont="1" applyFill="1" applyBorder="1" applyAlignment="1" applyProtection="1">
      <alignment horizontal="center" vertical="center" shrinkToFit="1"/>
      <protection locked="0"/>
    </xf>
    <xf numFmtId="38" fontId="5" fillId="27" borderId="51" xfId="52" quotePrefix="1" applyFont="1" applyFill="1" applyBorder="1" applyAlignment="1" applyProtection="1">
      <alignment horizontal="center" vertical="center"/>
      <protection locked="0"/>
    </xf>
    <xf numFmtId="0" fontId="5" fillId="27" borderId="48" xfId="0" applyFont="1" applyFill="1" applyBorder="1" applyAlignment="1" applyProtection="1">
      <alignment horizontal="center" vertical="center" shrinkToFit="1"/>
      <protection locked="0"/>
    </xf>
    <xf numFmtId="178" fontId="5" fillId="0" borderId="52" xfId="44" applyNumberFormat="1" applyFont="1" applyFill="1" applyBorder="1" applyAlignment="1">
      <alignment vertical="center"/>
    </xf>
    <xf numFmtId="0" fontId="5" fillId="24" borderId="53" xfId="0" applyFont="1" applyFill="1" applyBorder="1" applyAlignment="1">
      <alignment horizontal="center" vertical="center" wrapText="1" shrinkToFit="1"/>
    </xf>
    <xf numFmtId="0" fontId="5" fillId="24" borderId="54" xfId="0" applyFont="1" applyFill="1" applyBorder="1" applyAlignment="1">
      <alignment horizontal="center" vertical="center" wrapText="1" shrinkToFit="1"/>
    </xf>
    <xf numFmtId="0" fontId="5" fillId="0" borderId="55" xfId="0" applyFont="1" applyBorder="1" applyAlignment="1">
      <alignment horizontal="center" vertical="center" wrapText="1" shrinkToFit="1"/>
    </xf>
    <xf numFmtId="0" fontId="5" fillId="0" borderId="56" xfId="0" applyFont="1" applyBorder="1" applyAlignment="1">
      <alignment horizontal="center" vertical="center" wrapText="1" shrinkToFit="1"/>
    </xf>
    <xf numFmtId="38" fontId="5" fillId="27" borderId="57" xfId="52" quotePrefix="1" applyFont="1" applyFill="1" applyBorder="1" applyAlignment="1" applyProtection="1">
      <alignment horizontal="center" vertical="center"/>
      <protection locked="0"/>
    </xf>
    <xf numFmtId="179" fontId="5" fillId="27" borderId="58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9" xfId="52" quotePrefix="1" applyFont="1" applyFill="1" applyBorder="1" applyAlignment="1" applyProtection="1">
      <alignment horizontal="center" vertical="center"/>
      <protection locked="0"/>
    </xf>
    <xf numFmtId="179" fontId="5" fillId="27" borderId="60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quotePrefix="1" applyFont="1" applyFill="1" applyBorder="1" applyAlignment="1" applyProtection="1">
      <alignment horizontal="center" vertical="center"/>
      <protection locked="0"/>
    </xf>
    <xf numFmtId="179" fontId="5" fillId="27" borderId="62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63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applyFont="1" applyFill="1" applyBorder="1" applyAlignment="1" applyProtection="1">
      <alignment horizontal="center" vertical="center"/>
      <protection locked="0"/>
    </xf>
    <xf numFmtId="0" fontId="5" fillId="27" borderId="59" xfId="0" applyFont="1" applyFill="1" applyBorder="1" applyAlignment="1" applyProtection="1">
      <alignment horizontal="center" vertical="center" shrinkToFit="1"/>
      <protection locked="0"/>
    </xf>
    <xf numFmtId="38" fontId="5" fillId="27" borderId="64" xfId="52" quotePrefix="1" applyFont="1" applyFill="1" applyBorder="1" applyAlignment="1" applyProtection="1">
      <alignment horizontal="center" vertical="center"/>
      <protection locked="0"/>
    </xf>
    <xf numFmtId="179" fontId="5" fillId="27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7" xfId="0" applyFont="1" applyFill="1" applyBorder="1" applyAlignment="1" applyProtection="1">
      <alignment horizontal="center" vertical="center" shrinkToFit="1"/>
      <protection locked="0"/>
    </xf>
    <xf numFmtId="0" fontId="5" fillId="27" borderId="61" xfId="0" applyFont="1" applyFill="1" applyBorder="1" applyAlignment="1" applyProtection="1">
      <alignment horizontal="center" vertical="center" shrinkToFit="1"/>
      <protection locked="0"/>
    </xf>
    <xf numFmtId="178" fontId="5" fillId="0" borderId="2" xfId="44" applyNumberFormat="1" applyFont="1" applyFill="1" applyBorder="1" applyAlignment="1">
      <alignment vertical="center"/>
    </xf>
    <xf numFmtId="0" fontId="5" fillId="24" borderId="18" xfId="0" applyFont="1" applyFill="1" applyBorder="1" applyAlignment="1">
      <alignment horizontal="center" vertical="center" wrapText="1" shrinkToFit="1"/>
    </xf>
    <xf numFmtId="0" fontId="5" fillId="27" borderId="22" xfId="0" applyFont="1" applyFill="1" applyBorder="1" applyAlignment="1" applyProtection="1">
      <alignment horizontal="center" vertical="center" shrinkToFit="1"/>
      <protection locked="0"/>
    </xf>
    <xf numFmtId="0" fontId="5" fillId="27" borderId="66" xfId="0" applyFont="1" applyFill="1" applyBorder="1" applyAlignment="1" applyProtection="1">
      <alignment horizontal="center" vertical="center" shrinkToFit="1"/>
      <protection locked="0"/>
    </xf>
    <xf numFmtId="0" fontId="5" fillId="27" borderId="50" xfId="0" applyFont="1" applyFill="1" applyBorder="1" applyAlignment="1" applyProtection="1">
      <alignment horizontal="center" vertical="center" shrinkToFit="1"/>
      <protection locked="0"/>
    </xf>
    <xf numFmtId="0" fontId="5" fillId="27" borderId="67" xfId="0" applyFont="1" applyFill="1" applyBorder="1" applyAlignment="1" applyProtection="1">
      <alignment horizontal="center" vertical="center" shrinkToFit="1"/>
      <protection locked="0"/>
    </xf>
    <xf numFmtId="0" fontId="5" fillId="27" borderId="68" xfId="0" applyFont="1" applyFill="1" applyBorder="1" applyAlignment="1" applyProtection="1">
      <alignment horizontal="center" vertical="center" shrinkToFit="1"/>
      <protection locked="0"/>
    </xf>
    <xf numFmtId="0" fontId="5" fillId="24" borderId="15" xfId="0" applyFont="1" applyFill="1" applyBorder="1" applyAlignment="1">
      <alignment horizontal="center" vertical="center" wrapText="1" shrinkToFit="1"/>
    </xf>
    <xf numFmtId="0" fontId="5" fillId="24" borderId="44" xfId="0" applyFont="1" applyFill="1" applyBorder="1" applyAlignment="1">
      <alignment horizontal="center" vertical="center" wrapText="1" shrinkToFit="1"/>
    </xf>
    <xf numFmtId="0" fontId="5" fillId="24" borderId="55" xfId="0" applyFont="1" applyFill="1" applyBorder="1" applyAlignment="1">
      <alignment horizontal="center" vertical="center" wrapText="1" shrinkToFit="1"/>
    </xf>
    <xf numFmtId="0" fontId="5" fillId="24" borderId="56" xfId="0" applyFont="1" applyFill="1" applyBorder="1" applyAlignment="1">
      <alignment horizontal="center" vertical="center" wrapText="1" shrinkToFit="1"/>
    </xf>
    <xf numFmtId="0" fontId="5" fillId="27" borderId="51" xfId="0" applyFont="1" applyFill="1" applyBorder="1" applyAlignment="1" applyProtection="1">
      <alignment horizontal="center" vertical="center" shrinkToFit="1"/>
      <protection locked="0"/>
    </xf>
    <xf numFmtId="0" fontId="5" fillId="27" borderId="44" xfId="0" applyFont="1" applyFill="1" applyBorder="1" applyAlignment="1" applyProtection="1">
      <alignment horizontal="center" vertical="center" shrinkToFit="1"/>
      <protection locked="0"/>
    </xf>
    <xf numFmtId="38" fontId="5" fillId="27" borderId="44" xfId="52" quotePrefix="1" applyFont="1" applyFill="1" applyBorder="1" applyAlignment="1" applyProtection="1">
      <alignment horizontal="center" vertical="center"/>
      <protection locked="0"/>
    </xf>
    <xf numFmtId="38" fontId="5" fillId="27" borderId="66" xfId="52" quotePrefix="1" applyFont="1" applyFill="1" applyBorder="1" applyAlignment="1" applyProtection="1">
      <alignment horizontal="center" vertical="center"/>
      <protection locked="0"/>
    </xf>
    <xf numFmtId="0" fontId="5" fillId="27" borderId="64" xfId="0" applyFont="1" applyFill="1" applyBorder="1" applyAlignment="1" applyProtection="1">
      <alignment horizontal="center" vertical="center" shrinkToFit="1"/>
      <protection locked="0"/>
    </xf>
    <xf numFmtId="179" fontId="5" fillId="27" borderId="69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5" xfId="0" applyFont="1" applyFill="1" applyBorder="1" applyAlignment="1" applyProtection="1">
      <alignment horizontal="center" vertical="center" shrinkToFit="1"/>
      <protection locked="0"/>
    </xf>
    <xf numFmtId="179" fontId="5" fillId="27" borderId="5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5" xfId="52" quotePrefix="1" applyFont="1" applyFill="1" applyBorder="1" applyAlignment="1" applyProtection="1">
      <alignment horizontal="center" vertical="center"/>
      <protection locked="0"/>
    </xf>
    <xf numFmtId="38" fontId="5" fillId="27" borderId="68" xfId="52" quotePrefix="1" applyFont="1" applyFill="1" applyBorder="1" applyAlignment="1" applyProtection="1">
      <alignment horizontal="center" vertical="center"/>
      <protection locked="0"/>
    </xf>
    <xf numFmtId="38" fontId="5" fillId="27" borderId="22" xfId="52" quotePrefix="1" applyFont="1" applyFill="1" applyBorder="1" applyAlignment="1" applyProtection="1">
      <alignment horizontal="center" vertical="center"/>
      <protection locked="0"/>
    </xf>
    <xf numFmtId="38" fontId="5" fillId="27" borderId="67" xfId="52" quotePrefix="1" applyFont="1" applyFill="1" applyBorder="1" applyAlignment="1" applyProtection="1">
      <alignment horizontal="center" vertical="center"/>
      <protection locked="0"/>
    </xf>
    <xf numFmtId="179" fontId="5" fillId="0" borderId="70" xfId="0" applyNumberFormat="1" applyFont="1" applyBorder="1" applyAlignment="1">
      <alignment horizontal="center" vertical="center" shrinkToFit="1"/>
    </xf>
    <xf numFmtId="179" fontId="5" fillId="0" borderId="71" xfId="0" applyNumberFormat="1" applyFont="1" applyBorder="1" applyAlignment="1">
      <alignment horizontal="center" vertical="center" shrinkToFit="1"/>
    </xf>
    <xf numFmtId="179" fontId="5" fillId="0" borderId="72" xfId="0" applyNumberFormat="1" applyFont="1" applyBorder="1" applyAlignment="1">
      <alignment horizontal="center" vertical="center" shrinkToFit="1"/>
    </xf>
    <xf numFmtId="179" fontId="5" fillId="0" borderId="73" xfId="0" applyNumberFormat="1" applyFont="1" applyBorder="1" applyAlignment="1">
      <alignment horizontal="center" vertical="center" shrinkToFit="1"/>
    </xf>
    <xf numFmtId="179" fontId="5" fillId="0" borderId="50" xfId="0" applyNumberFormat="1" applyFont="1" applyBorder="1" applyAlignment="1">
      <alignment horizontal="center" vertical="center" shrinkToFit="1"/>
    </xf>
    <xf numFmtId="179" fontId="5" fillId="0" borderId="22" xfId="0" applyNumberFormat="1" applyFont="1" applyBorder="1" applyAlignment="1">
      <alignment horizontal="center" vertical="center" shrinkToFit="1"/>
    </xf>
    <xf numFmtId="178" fontId="5" fillId="0" borderId="56" xfId="44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horizontal="center" vertical="center" shrinkToFit="1"/>
    </xf>
    <xf numFmtId="179" fontId="5" fillId="0" borderId="74" xfId="0" applyNumberFormat="1" applyFont="1" applyBorder="1" applyAlignment="1">
      <alignment horizontal="center" vertical="center" shrinkToFit="1"/>
    </xf>
    <xf numFmtId="179" fontId="5" fillId="0" borderId="44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179" fontId="5" fillId="0" borderId="48" xfId="0" applyNumberFormat="1" applyFont="1" applyBorder="1" applyAlignment="1">
      <alignment horizontal="center" vertical="center" shrinkToFit="1"/>
    </xf>
    <xf numFmtId="187" fontId="5" fillId="0" borderId="44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182" fontId="5" fillId="26" borderId="14" xfId="0" applyNumberFormat="1" applyFont="1" applyFill="1" applyBorder="1" applyAlignment="1" applyProtection="1">
      <alignment vertical="center" shrinkToFit="1"/>
      <protection locked="0"/>
    </xf>
    <xf numFmtId="182" fontId="5" fillId="0" borderId="14" xfId="0" applyNumberFormat="1" applyFont="1" applyBorder="1" applyAlignment="1">
      <alignment vertical="center" shrinkToFit="1"/>
    </xf>
    <xf numFmtId="176" fontId="5" fillId="26" borderId="14" xfId="0" applyNumberFormat="1" applyFont="1" applyFill="1" applyBorder="1" applyAlignment="1" applyProtection="1">
      <alignment vertical="center" shrinkToFit="1"/>
      <protection locked="0"/>
    </xf>
    <xf numFmtId="176" fontId="5" fillId="0" borderId="14" xfId="0" applyNumberFormat="1" applyFont="1" applyBorder="1" applyAlignment="1">
      <alignment vertical="center" shrinkToFit="1"/>
    </xf>
    <xf numFmtId="176" fontId="5" fillId="0" borderId="33" xfId="0" applyNumberFormat="1" applyFont="1" applyBorder="1" applyAlignment="1">
      <alignment vertical="center" shrinkToFit="1"/>
    </xf>
    <xf numFmtId="181" fontId="5" fillId="0" borderId="33" xfId="0" applyNumberFormat="1" applyFont="1" applyBorder="1" applyAlignment="1">
      <alignment vertical="center" shrinkToFit="1"/>
    </xf>
    <xf numFmtId="176" fontId="5" fillId="0" borderId="33" xfId="0" applyNumberFormat="1" applyFont="1" applyBorder="1" applyAlignment="1">
      <alignment vertical="center" wrapText="1"/>
    </xf>
    <xf numFmtId="0" fontId="47" fillId="0" borderId="0" xfId="0" applyFont="1">
      <alignment vertical="center"/>
    </xf>
    <xf numFmtId="180" fontId="47" fillId="0" borderId="0" xfId="0" applyNumberFormat="1" applyFont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shrinkToFit="1"/>
    </xf>
    <xf numFmtId="179" fontId="47" fillId="0" borderId="0" xfId="0" applyNumberFormat="1" applyFont="1">
      <alignment vertical="center"/>
    </xf>
    <xf numFmtId="178" fontId="47" fillId="0" borderId="0" xfId="44" applyNumberFormat="1" applyFont="1">
      <alignment vertical="center"/>
    </xf>
    <xf numFmtId="0" fontId="47" fillId="0" borderId="0" xfId="0" applyFont="1" applyAlignment="1">
      <alignment vertical="center" wrapText="1"/>
    </xf>
    <xf numFmtId="180" fontId="47" fillId="0" borderId="0" xfId="0" applyNumberFormat="1" applyFont="1" applyAlignment="1">
      <alignment horizontal="center" vertical="center"/>
    </xf>
    <xf numFmtId="0" fontId="47" fillId="0" borderId="0" xfId="0" quotePrefix="1" applyFont="1">
      <alignment vertical="center"/>
    </xf>
    <xf numFmtId="180" fontId="47" fillId="0" borderId="0" xfId="0" applyNumberFormat="1" applyFont="1">
      <alignment vertical="center"/>
    </xf>
    <xf numFmtId="0" fontId="39" fillId="0" borderId="31" xfId="0" applyFont="1" applyBorder="1">
      <alignment vertical="center"/>
    </xf>
    <xf numFmtId="0" fontId="30" fillId="0" borderId="31" xfId="0" applyFont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186" fontId="5" fillId="0" borderId="0" xfId="0" applyNumberFormat="1" applyFont="1" applyAlignment="1">
      <alignment horizontal="center" vertical="center" shrinkToFit="1"/>
    </xf>
    <xf numFmtId="184" fontId="5" fillId="0" borderId="0" xfId="0" applyNumberFormat="1" applyFont="1" applyAlignment="1">
      <alignment horizontal="center" vertical="center" shrinkToFit="1"/>
    </xf>
    <xf numFmtId="0" fontId="5" fillId="25" borderId="14" xfId="0" applyFont="1" applyFill="1" applyBorder="1" applyAlignment="1" applyProtection="1">
      <alignment horizontal="center" vertical="center"/>
      <protection locked="0"/>
    </xf>
    <xf numFmtId="0" fontId="48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4" xfId="0" applyFont="1" applyBorder="1" applyAlignment="1">
      <alignment horizontal="left" vertical="center" shrinkToFit="1"/>
    </xf>
    <xf numFmtId="0" fontId="48" fillId="0" borderId="0" xfId="0" applyFont="1" applyAlignment="1">
      <alignment horizontal="right" vertical="center"/>
    </xf>
    <xf numFmtId="0" fontId="45" fillId="0" borderId="19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45" xfId="0" applyFont="1" applyBorder="1" applyAlignment="1">
      <alignment vertical="center" wrapText="1"/>
    </xf>
    <xf numFmtId="181" fontId="5" fillId="0" borderId="14" xfId="0" applyNumberFormat="1" applyFont="1" applyBorder="1" applyAlignment="1">
      <alignment vertical="center" shrinkToFit="1"/>
    </xf>
    <xf numFmtId="0" fontId="41" fillId="0" borderId="18" xfId="0" applyFont="1" applyBorder="1">
      <alignment vertical="center"/>
    </xf>
    <xf numFmtId="0" fontId="45" fillId="0" borderId="31" xfId="0" applyFont="1" applyBorder="1" applyAlignment="1">
      <alignment horizontal="right" vertical="center"/>
    </xf>
    <xf numFmtId="189" fontId="6" fillId="0" borderId="0" xfId="0" applyNumberFormat="1" applyFont="1" applyAlignment="1">
      <alignment vertical="center" shrinkToFit="1"/>
    </xf>
    <xf numFmtId="188" fontId="5" fillId="26" borderId="14" xfId="0" applyNumberFormat="1" applyFont="1" applyFill="1" applyBorder="1" applyProtection="1">
      <alignment vertical="center"/>
      <protection locked="0"/>
    </xf>
    <xf numFmtId="188" fontId="5" fillId="0" borderId="0" xfId="0" applyNumberFormat="1" applyFo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0" fillId="0" borderId="31" xfId="0" applyFont="1" applyBorder="1" applyAlignment="1">
      <alignment horizontal="right" vertical="center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5" fillId="0" borderId="3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76" xfId="0" applyFont="1" applyBorder="1" applyAlignment="1">
      <alignment vertical="center" shrinkToFit="1"/>
    </xf>
    <xf numFmtId="0" fontId="5" fillId="0" borderId="77" xfId="0" applyFont="1" applyBorder="1" applyAlignment="1">
      <alignment vertical="center" shrinkToFit="1"/>
    </xf>
    <xf numFmtId="0" fontId="5" fillId="0" borderId="78" xfId="0" applyFont="1" applyBorder="1" applyAlignment="1">
      <alignment vertical="center" shrinkToFit="1"/>
    </xf>
    <xf numFmtId="55" fontId="5" fillId="0" borderId="76" xfId="0" applyNumberFormat="1" applyFont="1" applyBorder="1" applyAlignment="1">
      <alignment horizontal="center" vertical="center"/>
    </xf>
    <xf numFmtId="55" fontId="5" fillId="0" borderId="77" xfId="0" applyNumberFormat="1" applyFont="1" applyBorder="1" applyAlignment="1">
      <alignment horizontal="center" vertical="center"/>
    </xf>
    <xf numFmtId="31" fontId="5" fillId="24" borderId="0" xfId="0" applyNumberFormat="1" applyFont="1" applyFill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5" fillId="24" borderId="45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31" fontId="5" fillId="26" borderId="13" xfId="0" applyNumberFormat="1" applyFont="1" applyFill="1" applyBorder="1" applyAlignment="1" applyProtection="1">
      <alignment horizontal="center" vertical="center"/>
      <protection locked="0"/>
    </xf>
    <xf numFmtId="31" fontId="5" fillId="26" borderId="14" xfId="0" applyNumberFormat="1" applyFont="1" applyFill="1" applyBorder="1" applyAlignment="1" applyProtection="1">
      <alignment horizontal="center" vertical="center"/>
      <protection locked="0"/>
    </xf>
    <xf numFmtId="0" fontId="5" fillId="26" borderId="14" xfId="0" applyFont="1" applyFill="1" applyBorder="1" applyProtection="1">
      <alignment vertical="center"/>
      <protection locked="0"/>
    </xf>
    <xf numFmtId="0" fontId="5" fillId="26" borderId="15" xfId="0" applyFont="1" applyFill="1" applyBorder="1" applyAlignment="1" applyProtection="1">
      <alignment vertical="center" shrinkToFit="1"/>
      <protection locked="0"/>
    </xf>
    <xf numFmtId="0" fontId="5" fillId="26" borderId="2" xfId="0" applyFont="1" applyFill="1" applyBorder="1" applyAlignment="1" applyProtection="1">
      <alignment vertical="center" shrinkToFit="1"/>
      <protection locked="0"/>
    </xf>
    <xf numFmtId="0" fontId="5" fillId="26" borderId="44" xfId="0" applyFont="1" applyFill="1" applyBorder="1" applyAlignment="1" applyProtection="1">
      <alignment vertical="center" shrinkToFi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6" borderId="15" xfId="0" applyFont="1" applyFill="1" applyBorder="1" applyProtection="1">
      <alignment vertical="center"/>
      <protection locked="0"/>
    </xf>
    <xf numFmtId="0" fontId="5" fillId="26" borderId="2" xfId="0" applyFont="1" applyFill="1" applyBorder="1" applyProtection="1">
      <alignment vertical="center"/>
      <protection locked="0"/>
    </xf>
    <xf numFmtId="0" fontId="5" fillId="26" borderId="44" xfId="0" applyFont="1" applyFill="1" applyBorder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5" fillId="25" borderId="17" xfId="0" applyFont="1" applyFill="1" applyBorder="1" applyAlignment="1" applyProtection="1">
      <alignment vertical="center" shrinkToFit="1"/>
      <protection locked="0"/>
    </xf>
    <xf numFmtId="0" fontId="5" fillId="25" borderId="22" xfId="0" applyFont="1" applyFill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4" borderId="1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/>
    </xf>
    <xf numFmtId="55" fontId="5" fillId="26" borderId="15" xfId="0" applyNumberFormat="1" applyFont="1" applyFill="1" applyBorder="1" applyAlignment="1" applyProtection="1">
      <alignment horizontal="center" vertical="center"/>
      <protection locked="0"/>
    </xf>
    <xf numFmtId="55" fontId="5" fillId="26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vertical="center" wrapText="1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24" borderId="16" xfId="0" applyFont="1" applyFill="1" applyBorder="1" applyAlignment="1">
      <alignment horizontal="center" vertical="center" wrapText="1" shrinkToFi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shrinkToFit="1"/>
    </xf>
    <xf numFmtId="0" fontId="5" fillId="24" borderId="2" xfId="0" applyFont="1" applyFill="1" applyBorder="1" applyAlignment="1">
      <alignment horizontal="center" vertical="center" shrinkToFit="1"/>
    </xf>
    <xf numFmtId="0" fontId="5" fillId="24" borderId="4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24" borderId="79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textRotation="255" shrinkToFit="1"/>
    </xf>
    <xf numFmtId="0" fontId="5" fillId="0" borderId="29" xfId="0" applyFont="1" applyBorder="1" applyAlignment="1">
      <alignment horizontal="center" vertical="top" textRotation="255" shrinkToFit="1"/>
    </xf>
    <xf numFmtId="0" fontId="5" fillId="0" borderId="16" xfId="0" applyFont="1" applyBorder="1" applyAlignment="1">
      <alignment horizontal="center" vertical="top" textRotation="255" shrinkToFit="1"/>
    </xf>
    <xf numFmtId="0" fontId="5" fillId="0" borderId="13" xfId="0" applyFont="1" applyBorder="1" applyAlignment="1">
      <alignment vertical="top" wrapText="1" shrinkToFit="1"/>
    </xf>
    <xf numFmtId="0" fontId="5" fillId="0" borderId="16" xfId="0" applyFont="1" applyBorder="1" applyAlignment="1">
      <alignment vertical="top" wrapText="1" shrinkToFit="1"/>
    </xf>
    <xf numFmtId="0" fontId="5" fillId="24" borderId="31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45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top" textRotation="255" wrapText="1"/>
    </xf>
    <xf numFmtId="0" fontId="36" fillId="0" borderId="29" xfId="0" applyFont="1" applyBorder="1" applyAlignment="1">
      <alignment horizontal="center" vertical="top" textRotation="255" wrapText="1"/>
    </xf>
    <xf numFmtId="0" fontId="36" fillId="0" borderId="16" xfId="0" applyFont="1" applyBorder="1" applyAlignment="1">
      <alignment horizontal="center" vertical="top" textRotation="255" wrapText="1"/>
    </xf>
    <xf numFmtId="0" fontId="5" fillId="0" borderId="13" xfId="0" applyFont="1" applyBorder="1" applyAlignment="1">
      <alignment horizontal="center" vertical="top" textRotation="255"/>
    </xf>
    <xf numFmtId="0" fontId="5" fillId="0" borderId="29" xfId="0" applyFont="1" applyBorder="1" applyAlignment="1">
      <alignment horizontal="center" vertical="top" textRotation="255"/>
    </xf>
    <xf numFmtId="0" fontId="5" fillId="0" borderId="16" xfId="0" applyFont="1" applyBorder="1" applyAlignment="1">
      <alignment horizontal="center" vertical="top" textRotation="255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24" borderId="22" xfId="0" applyFont="1" applyFill="1" applyBorder="1" applyAlignment="1">
      <alignment horizontal="center" vertical="center" wrapText="1" shrinkToFit="1"/>
    </xf>
    <xf numFmtId="0" fontId="5" fillId="0" borderId="19" xfId="0" applyFont="1" applyBorder="1" applyAlignment="1">
      <alignment vertical="top" wrapText="1" shrinkToFit="1"/>
    </xf>
    <xf numFmtId="0" fontId="5" fillId="0" borderId="21" xfId="0" applyFont="1" applyBorder="1" applyAlignment="1">
      <alignment vertical="top" wrapText="1" shrinkToFit="1"/>
    </xf>
    <xf numFmtId="0" fontId="5" fillId="0" borderId="29" xfId="0" quotePrefix="1" applyFont="1" applyBorder="1" applyAlignment="1">
      <alignment horizontal="center" vertical="top" textRotation="255"/>
    </xf>
    <xf numFmtId="0" fontId="5" fillId="0" borderId="16" xfId="0" quotePrefix="1" applyFont="1" applyBorder="1" applyAlignment="1">
      <alignment horizontal="center" vertical="top" textRotation="255"/>
    </xf>
    <xf numFmtId="0" fontId="5" fillId="0" borderId="13" xfId="0" quotePrefix="1" applyFont="1" applyBorder="1" applyAlignment="1">
      <alignment horizontal="center" vertical="top" textRotation="255" shrinkToFit="1"/>
    </xf>
    <xf numFmtId="0" fontId="5" fillId="0" borderId="29" xfId="0" quotePrefix="1" applyFont="1" applyBorder="1" applyAlignment="1">
      <alignment horizontal="center" vertical="top" textRotation="255" shrinkToFit="1"/>
    </xf>
    <xf numFmtId="0" fontId="5" fillId="0" borderId="16" xfId="0" quotePrefix="1" applyFont="1" applyBorder="1" applyAlignment="1">
      <alignment horizontal="center" vertical="top" textRotation="255" shrinkToFit="1"/>
    </xf>
    <xf numFmtId="0" fontId="5" fillId="0" borderId="45" xfId="0" applyFont="1" applyBorder="1" applyAlignment="1">
      <alignment vertical="center" wrapText="1"/>
    </xf>
    <xf numFmtId="0" fontId="5" fillId="0" borderId="13" xfId="0" quotePrefix="1" applyFont="1" applyBorder="1" applyAlignment="1">
      <alignment horizontal="center" vertical="top" textRotation="255"/>
    </xf>
    <xf numFmtId="0" fontId="5" fillId="0" borderId="13" xfId="0" applyFont="1" applyBorder="1" applyAlignment="1">
      <alignment vertical="center" wrapText="1" shrinkToFit="1"/>
    </xf>
    <xf numFmtId="0" fontId="5" fillId="0" borderId="29" xfId="0" applyFont="1" applyBorder="1" applyAlignment="1">
      <alignment vertical="center" wrapText="1" shrinkToFi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</cellXfs>
  <cellStyles count="6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Header1" xfId="31" xr:uid="{00000000-0005-0000-0000-00001E000000}"/>
    <cellStyle name="Header2" xfId="32" xr:uid="{00000000-0005-0000-0000-00001F000000}"/>
    <cellStyle name="PSChar" xfId="33" xr:uid="{00000000-0005-0000-0000-000020000000}"/>
    <cellStyle name="PSHeading" xfId="34" xr:uid="{00000000-0005-0000-0000-000021000000}"/>
    <cellStyle name="アクセント 1" xfId="35" builtinId="29" customBuiltin="1"/>
    <cellStyle name="アクセント 2" xfId="36" builtinId="33" customBuiltin="1"/>
    <cellStyle name="アクセント 3" xfId="37" builtinId="37" customBuiltin="1"/>
    <cellStyle name="アクセント 4" xfId="38" builtinId="41" customBuiltin="1"/>
    <cellStyle name="アクセント 5" xfId="39" builtinId="45" customBuiltin="1"/>
    <cellStyle name="アクセント 6" xfId="40" builtinId="49" customBuiltin="1"/>
    <cellStyle name="タイトル" xfId="41" builtinId="15" customBuiltin="1"/>
    <cellStyle name="チェック セル" xfId="42" builtinId="23" customBuiltin="1"/>
    <cellStyle name="どちらでもない" xfId="43" builtinId="28" customBuiltin="1"/>
    <cellStyle name="パーセント" xfId="44" builtinId="5"/>
    <cellStyle name="パーセント 2" xfId="45" xr:uid="{00000000-0005-0000-0000-00002C000000}"/>
    <cellStyle name="メモ" xfId="46" builtinId="10" customBuiltin="1"/>
    <cellStyle name="メモ 2" xfId="47" xr:uid="{00000000-0005-0000-0000-00002E000000}"/>
    <cellStyle name="リンク セル" xfId="48" builtinId="24" customBuiltin="1"/>
    <cellStyle name="悪い" xfId="49" builtinId="27" customBuiltin="1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E000000}"/>
    <cellStyle name="良い" xfId="63" builtinId="26" customBuiltin="1"/>
  </cellStyles>
  <dxfs count="4">
    <dxf>
      <fill>
        <patternFill>
          <bgColor rgb="FFFFCC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総合得点の構成</a:t>
            </a:r>
          </a:p>
        </c:rich>
      </c:tx>
      <c:layout>
        <c:manualLayout>
          <c:xMode val="edge"/>
          <c:yMode val="edge"/>
          <c:x val="0.35146439259668188"/>
          <c:y val="0.891090992168489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13807531380755E-2"/>
          <c:y val="2.4752535080191929E-2"/>
          <c:w val="0.84100418410041844"/>
          <c:h val="0.46039715249156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複数管理者用評価書!$V$11</c:f>
              <c:strCache>
                <c:ptCount val="1"/>
                <c:pt idx="0">
                  <c:v>Ⅰ 一般管理事項</c:v>
                </c:pt>
              </c:strCache>
            </c:strRef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複数管理者用評価書!$Z$11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2-4AD9-B361-4BD202419FBC}"/>
            </c:ext>
          </c:extLst>
        </c:ser>
        <c:ser>
          <c:idx val="1"/>
          <c:order val="1"/>
          <c:tx>
            <c:strRef>
              <c:f>複数管理者用評価書!$V$12</c:f>
              <c:strCache>
                <c:ptCount val="1"/>
                <c:pt idx="0">
                  <c:v>Ⅱ 設備及び建物の性能に関する事項</c:v>
                </c:pt>
              </c:strCache>
            </c:strRef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複数管理者用評価書!$Z$12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2-4AD9-B361-4BD202419FBC}"/>
            </c:ext>
          </c:extLst>
        </c:ser>
        <c:ser>
          <c:idx val="2"/>
          <c:order val="2"/>
          <c:tx>
            <c:strRef>
              <c:f>複数管理者用評価書!$V$13</c:f>
              <c:strCache>
                <c:ptCount val="1"/>
                <c:pt idx="0">
                  <c:v>Ⅲ 設備及び事業所の運用に関する事項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複数管理者用評価書!$Z$13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2-4AD9-B361-4BD202419FBC}"/>
            </c:ext>
          </c:extLst>
        </c:ser>
        <c:ser>
          <c:idx val="3"/>
          <c:order val="3"/>
          <c:tx>
            <c:v>加点項目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複数管理者用評価書!$AC$14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B2-4AD9-B361-4BD20241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2285072"/>
        <c:axId val="1"/>
      </c:barChart>
      <c:catAx>
        <c:axId val="342285072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0.47280365323338275"/>
              <c:y val="0.5643575929527028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2850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031718821125221E-2"/>
          <c:y val="0.62348178137651833"/>
          <c:w val="0.88068929114488004"/>
          <c:h val="0.275304175034800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 一般管理事項の得点と得点率の内訳</a:t>
            </a:r>
          </a:p>
        </c:rich>
      </c:tx>
      <c:layout>
        <c:manualLayout>
          <c:xMode val="edge"/>
          <c:yMode val="edge"/>
          <c:x val="0.25736740368186961"/>
          <c:y val="0.836483570563295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29957797779912E-2"/>
          <c:y val="7.6023825976710854E-2"/>
          <c:w val="0.65877838922735843"/>
          <c:h val="0.64912651410883881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複数管理者用評価書!$Z$33:$Z$37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92-94E3-5394B74B9B43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複数管理者用評価書!$AC$33:$AC$37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15041680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複数管理者用評価書!$AB$33:$AB$37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504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3962434383202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041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550104666236089"/>
              <c:y val="0.3144672420755097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6583025289382"/>
          <c:y val="0.62660634968705831"/>
          <c:w val="0.17742919569608773"/>
          <c:h val="0.253208282858873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 設備及び建物の性能に関する事項の得点率と得点の内訳</a:t>
            </a:r>
          </a:p>
        </c:rich>
      </c:tx>
      <c:layout>
        <c:manualLayout>
          <c:xMode val="edge"/>
          <c:yMode val="edge"/>
          <c:x val="0.1630649571944868"/>
          <c:y val="0.886598037950174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267190569744629E-2"/>
          <c:y val="7.0000000000000021E-2"/>
          <c:w val="0.66011787819253465"/>
          <c:h val="0.65500000000000025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複数管理者用評価書!$Z$38:$Z$47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B-4C1B-A19E-405DBF82B352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複数管理者用評価書!$AC$38:$AC$47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85120272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複数管理者用評価書!$AB$38:$AB$47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12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9.8232812521471466E-3"/>
              <c:y val="0.37113398734994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1202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556704745923153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51969878110775"/>
          <c:y val="0.73634202486984213"/>
          <c:w val="0.17452052786595396"/>
          <c:h val="0.222679209156232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Ⅲ 設備及び事業所の運用に関する事項の得点率と得点の内訳</a:t>
            </a:r>
          </a:p>
        </c:rich>
      </c:tx>
      <c:layout>
        <c:manualLayout>
          <c:xMode val="edge"/>
          <c:yMode val="edge"/>
          <c:x val="0.14341839469019252"/>
          <c:y val="0.8797859251968502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19519345412937E-2"/>
          <c:y val="9.1891891891891897E-2"/>
          <c:w val="0.65286121806663366"/>
          <c:h val="0.60540540540540544"/>
        </c:manualLayout>
      </c:layout>
      <c:barChart>
        <c:barDir val="col"/>
        <c:grouping val="clustered"/>
        <c:varyColors val="0"/>
        <c:ser>
          <c:idx val="2"/>
          <c:order val="1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複数管理者用評価書!$AC$48:$AC$60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F-46B1-8C8E-DDC8626D1831}"/>
            </c:ext>
          </c:extLst>
        </c:ser>
        <c:ser>
          <c:idx val="0"/>
          <c:order val="2"/>
          <c:tx>
            <c:v>基礎得点</c:v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複数管理者用評価書!$Z$48:$Z$60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95384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複数管理者用評価書!$AB$48:$AB$60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29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7837867922759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3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497281589801274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3370344413754"/>
          <c:y val="0.71279761904761896"/>
          <c:w val="0.1687031922056863"/>
          <c:h val="0.242559523809523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800" b="0" i="0" u="none" strike="noStrike" baseline="0"/>
              <a:t>基礎得点</a:t>
            </a:r>
            <a:r>
              <a:rPr lang="ja-JP" altLang="en-US"/>
              <a:t>の得点バランス</a:t>
            </a:r>
          </a:p>
        </c:rich>
      </c:tx>
      <c:layout>
        <c:manualLayout>
          <c:xMode val="edge"/>
          <c:yMode val="edge"/>
          <c:x val="0.2491914803752979"/>
          <c:y val="0.8699571207445221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42660746171952E-2"/>
          <c:y val="0.17937259006400222"/>
          <c:w val="0.37540571717522875"/>
          <c:h val="0.5201805111856063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95-4E96-8282-D580B8D0145A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95-4E96-8282-D580B8D0145A}"/>
              </c:ext>
            </c:extLst>
          </c:dPt>
          <c:dPt>
            <c:idx val="2"/>
            <c:bubble3D val="0"/>
            <c:spPr>
              <a:solidFill>
                <a:srgbClr val="3399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95-4E96-8282-D580B8D0145A}"/>
              </c:ext>
            </c:extLst>
          </c:dPt>
          <c:dPt>
            <c:idx val="3"/>
            <c:bubble3D val="0"/>
            <c:spPr>
              <a:solidFill>
                <a:srgbClr val="9933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95-4E96-8282-D580B8D0145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895-4E96-8282-D580B8D0145A}"/>
              </c:ext>
            </c:extLst>
          </c:dPt>
          <c:dPt>
            <c:idx val="5"/>
            <c:bubble3D val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95-4E96-8282-D580B8D0145A}"/>
              </c:ext>
            </c:extLst>
          </c:dPt>
          <c:dPt>
            <c:idx val="6"/>
            <c:bubble3D val="0"/>
            <c:spPr>
              <a:solidFill>
                <a:srgbClr val="3366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895-4E96-8282-D580B8D0145A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95-4E96-8282-D580B8D0145A}"/>
              </c:ext>
            </c:extLst>
          </c:dPt>
          <c:dPt>
            <c:idx val="8"/>
            <c:bubble3D val="0"/>
            <c:spPr>
              <a:solidFill>
                <a:srgbClr val="3333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895-4E96-8282-D580B8D0145A}"/>
              </c:ext>
            </c:extLst>
          </c:dPt>
          <c:dPt>
            <c:idx val="9"/>
            <c:bubble3D val="0"/>
            <c:spPr>
              <a:solidFill>
                <a:srgbClr val="80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895-4E96-8282-D580B8D0145A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895-4E96-8282-D580B8D0145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895-4E96-8282-D580B8D0145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複数管理者用評価書!$AE$18:$AE$29</c:f>
              <c:strCache>
                <c:ptCount val="12"/>
                <c:pt idx="0">
                  <c:v>Ⅰ 一般管理事項</c:v>
                </c:pt>
                <c:pt idx="1">
                  <c:v>Ⅱ1. ﾕｰﾃｨﾘﾃｨ設備等の省ｴﾈﾙｷﾞｰ性能</c:v>
                </c:pt>
                <c:pt idx="2">
                  <c:v>Ⅱ2. 建築設備の省ｴﾈﾙｷﾞｰ性能</c:v>
                </c:pt>
                <c:pt idx="3">
                  <c:v>Ⅱ3. 建物の省ｴﾈﾙｷﾞｰ性能</c:v>
                </c:pt>
                <c:pt idx="4">
                  <c:v>Ⅱ4. 再生可能ｴﾈﾙｷﾞｰ・未利用ｴﾈﾙｷﾞｰｼｽﾃﾑの導入</c:v>
                </c:pt>
                <c:pt idx="5">
                  <c:v>Ⅱ5. 生産・プラント・特殊設備の省ｴﾈﾙｷﾞｰ性能</c:v>
                </c:pt>
                <c:pt idx="6">
                  <c:v>Ⅲ1. ﾕｰﾃｨﾘﾃｨ設備等の運用管理</c:v>
                </c:pt>
                <c:pt idx="7">
                  <c:v>Ⅲ2. ﾕｰﾃｨﾘﾃｨ設備等の保守管理</c:v>
                </c:pt>
                <c:pt idx="8">
                  <c:v>Ⅲ3. 建築設備の運用管理</c:v>
                </c:pt>
                <c:pt idx="9">
                  <c:v>Ⅲ4. 建築設備の保守管理</c:v>
                </c:pt>
                <c:pt idx="10">
                  <c:v>Ⅲ5. 生産・プラント・特殊設備の運用管理</c:v>
                </c:pt>
                <c:pt idx="11">
                  <c:v>Ⅲ6. 生産・プラント・特殊設備の保守管理</c:v>
                </c:pt>
              </c:strCache>
            </c:strRef>
          </c:cat>
          <c:val>
            <c:numRef>
              <c:f>複数管理者用評価書!$Z$18:$Z$29</c:f>
              <c:numCache>
                <c:formatCode>0.000_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95-4E96-8282-D580B8D0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09383956315806"/>
          <c:y val="1.953650024516166E-2"/>
          <c:w val="0.40708925392946571"/>
          <c:h val="0.840051724303692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基礎得点の得点率バランス</a:t>
            </a:r>
          </a:p>
        </c:rich>
      </c:tx>
      <c:layout>
        <c:manualLayout>
          <c:xMode val="edge"/>
          <c:yMode val="edge"/>
          <c:x val="0.24264708388724135"/>
          <c:y val="0.882356955380577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29411764705882"/>
          <c:y val="0.14705952751382273"/>
          <c:w val="0.5"/>
          <c:h val="0.6666698580626631"/>
        </c:manualLayout>
      </c:layout>
      <c:radarChart>
        <c:radarStyle val="marker"/>
        <c:varyColors val="0"/>
        <c:ser>
          <c:idx val="0"/>
          <c:order val="0"/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9044310637640824E-2"/>
                  <c:y val="-1.94624091596346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9A-44DB-867A-BF4C95F97999}"/>
                </c:ext>
              </c:extLst>
            </c:dLbl>
            <c:dLbl>
              <c:idx val="1"/>
              <c:layout>
                <c:manualLayout>
                  <c:x val="6.8826231279913566E-2"/>
                  <c:y val="4.036155646501474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A-44DB-867A-BF4C95F97999}"/>
                </c:ext>
              </c:extLst>
            </c:dLbl>
            <c:dLbl>
              <c:idx val="2"/>
              <c:layout>
                <c:manualLayout>
                  <c:x val="-4.7577582213987953E-2"/>
                  <c:y val="3.607435767406084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9A-44DB-867A-BF4C95F9799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複数管理者用評価書!$AD$11:$AD$13</c:f>
              <c:strCache>
                <c:ptCount val="3"/>
                <c:pt idx="0">
                  <c:v>Ⅰ 一般管理事項</c:v>
                </c:pt>
                <c:pt idx="1">
                  <c:v>Ⅱ 設備及び
建物の性能に
関する事項</c:v>
                </c:pt>
                <c:pt idx="2">
                  <c:v>Ⅲ 設備及び
事業所の運用に
関する事項</c:v>
                </c:pt>
              </c:strCache>
            </c:strRef>
          </c:cat>
          <c:val>
            <c:numRef>
              <c:f>複数管理者用評価書!$AB$11:$AB$13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A-44DB-867A-BF4C95F97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295712"/>
        <c:axId val="1"/>
      </c:radarChart>
      <c:catAx>
        <c:axId val="485295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19</xdr:row>
      <xdr:rowOff>7620</xdr:rowOff>
    </xdr:from>
    <xdr:to>
      <xdr:col>8</xdr:col>
      <xdr:colOff>30480</xdr:colOff>
      <xdr:row>30</xdr:row>
      <xdr:rowOff>45720</xdr:rowOff>
    </xdr:to>
    <xdr:graphicFrame macro="">
      <xdr:nvGraphicFramePr>
        <xdr:cNvPr id="14897082" name="Chart 2">
          <a:extLst>
            <a:ext uri="{FF2B5EF4-FFF2-40B4-BE49-F238E27FC236}">
              <a16:creationId xmlns:a16="http://schemas.microsoft.com/office/drawing/2014/main" id="{4FA8DDBC-CE40-4D58-B49F-7F9D526FE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31</xdr:row>
      <xdr:rowOff>22860</xdr:rowOff>
    </xdr:from>
    <xdr:to>
      <xdr:col>17</xdr:col>
      <xdr:colOff>0</xdr:colOff>
      <xdr:row>43</xdr:row>
      <xdr:rowOff>7620</xdr:rowOff>
    </xdr:to>
    <xdr:graphicFrame macro="">
      <xdr:nvGraphicFramePr>
        <xdr:cNvPr id="14897083" name="Chart 4">
          <a:extLst>
            <a:ext uri="{FF2B5EF4-FFF2-40B4-BE49-F238E27FC236}">
              <a16:creationId xmlns:a16="http://schemas.microsoft.com/office/drawing/2014/main" id="{4A9200CB-5448-4880-9DE5-5781CCB0A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42</xdr:row>
      <xdr:rowOff>83820</xdr:rowOff>
    </xdr:from>
    <xdr:to>
      <xdr:col>17</xdr:col>
      <xdr:colOff>0</xdr:colOff>
      <xdr:row>56</xdr:row>
      <xdr:rowOff>106680</xdr:rowOff>
    </xdr:to>
    <xdr:graphicFrame macro="">
      <xdr:nvGraphicFramePr>
        <xdr:cNvPr id="14897084" name="Chart 11">
          <a:extLst>
            <a:ext uri="{FF2B5EF4-FFF2-40B4-BE49-F238E27FC236}">
              <a16:creationId xmlns:a16="http://schemas.microsoft.com/office/drawing/2014/main" id="{D89A40A7-1C1B-4624-A939-F0264AD7C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56</xdr:row>
      <xdr:rowOff>106680</xdr:rowOff>
    </xdr:from>
    <xdr:to>
      <xdr:col>17</xdr:col>
      <xdr:colOff>0</xdr:colOff>
      <xdr:row>70</xdr:row>
      <xdr:rowOff>0</xdr:rowOff>
    </xdr:to>
    <xdr:graphicFrame macro="">
      <xdr:nvGraphicFramePr>
        <xdr:cNvPr id="14897085" name="Chart 12">
          <a:extLst>
            <a:ext uri="{FF2B5EF4-FFF2-40B4-BE49-F238E27FC236}">
              <a16:creationId xmlns:a16="http://schemas.microsoft.com/office/drawing/2014/main" id="{75E8DB12-68FC-45F8-8F70-AB0A8664D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228600</xdr:colOff>
      <xdr:row>18</xdr:row>
      <xdr:rowOff>45720</xdr:rowOff>
    </xdr:from>
    <xdr:to>
      <xdr:col>17</xdr:col>
      <xdr:colOff>91440</xdr:colOff>
      <xdr:row>30</xdr:row>
      <xdr:rowOff>114300</xdr:rowOff>
    </xdr:to>
    <xdr:graphicFrame macro="">
      <xdr:nvGraphicFramePr>
        <xdr:cNvPr id="14897086" name="Chart 15">
          <a:extLst>
            <a:ext uri="{FF2B5EF4-FFF2-40B4-BE49-F238E27FC236}">
              <a16:creationId xmlns:a16="http://schemas.microsoft.com/office/drawing/2014/main" id="{1067E3B6-70E3-4463-A260-95AD556B5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281940</xdr:colOff>
      <xdr:row>19</xdr:row>
      <xdr:rowOff>0</xdr:rowOff>
    </xdr:from>
    <xdr:to>
      <xdr:col>12</xdr:col>
      <xdr:colOff>0</xdr:colOff>
      <xdr:row>30</xdr:row>
      <xdr:rowOff>60960</xdr:rowOff>
    </xdr:to>
    <xdr:graphicFrame macro="">
      <xdr:nvGraphicFramePr>
        <xdr:cNvPr id="14897087" name="Chart 3">
          <a:extLst>
            <a:ext uri="{FF2B5EF4-FFF2-40B4-BE49-F238E27FC236}">
              <a16:creationId xmlns:a16="http://schemas.microsoft.com/office/drawing/2014/main" id="{E2C3DD97-6ED2-4E57-B016-4FD9DBD74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480060</xdr:colOff>
      <xdr:row>21</xdr:row>
      <xdr:rowOff>83820</xdr:rowOff>
    </xdr:from>
    <xdr:to>
      <xdr:col>11</xdr:col>
      <xdr:colOff>30480</xdr:colOff>
      <xdr:row>22</xdr:row>
      <xdr:rowOff>121920</xdr:rowOff>
    </xdr:to>
    <xdr:sp macro="" textlink="">
      <xdr:nvSpPr>
        <xdr:cNvPr id="14897088" name="Text Box 176">
          <a:extLst>
            <a:ext uri="{FF2B5EF4-FFF2-40B4-BE49-F238E27FC236}">
              <a16:creationId xmlns:a16="http://schemas.microsoft.com/office/drawing/2014/main" id="{48F4EE33-39FE-4028-B9CB-1AA4662B2A97}"/>
            </a:ext>
          </a:extLst>
        </xdr:cNvPr>
        <xdr:cNvSpPr txBox="1">
          <a:spLocks noChangeArrowheads="1"/>
        </xdr:cNvSpPr>
      </xdr:nvSpPr>
      <xdr:spPr bwMode="auto">
        <a:xfrm>
          <a:off x="3832860" y="3200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13970</xdr:colOff>
      <xdr:row>19</xdr:row>
      <xdr:rowOff>26670</xdr:rowOff>
    </xdr:from>
    <xdr:ext cx="571310" cy="118494"/>
    <xdr:sp macro="" textlink="">
      <xdr:nvSpPr>
        <xdr:cNvPr id="3229873" name="Text Box 177">
          <a:extLst>
            <a:ext uri="{FF2B5EF4-FFF2-40B4-BE49-F238E27FC236}">
              <a16:creationId xmlns:a16="http://schemas.microsoft.com/office/drawing/2014/main" id="{C2B1011E-66B8-478B-B726-5217A00B4E63}"/>
            </a:ext>
          </a:extLst>
        </xdr:cNvPr>
        <xdr:cNvSpPr txBox="1">
          <a:spLocks noChangeArrowheads="1"/>
        </xdr:cNvSpPr>
      </xdr:nvSpPr>
      <xdr:spPr bwMode="auto">
        <a:xfrm>
          <a:off x="2840990" y="2807970"/>
          <a:ext cx="571310" cy="11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一般管理事項</a:t>
          </a:r>
        </a:p>
      </xdr:txBody>
    </xdr:sp>
    <xdr:clientData/>
  </xdr:oneCellAnchor>
  <xdr:oneCellAnchor>
    <xdr:from>
      <xdr:col>10</xdr:col>
      <xdr:colOff>112183</xdr:colOff>
      <xdr:row>27</xdr:row>
      <xdr:rowOff>0</xdr:rowOff>
    </xdr:from>
    <xdr:ext cx="654475" cy="218521"/>
    <xdr:sp macro="" textlink="">
      <xdr:nvSpPr>
        <xdr:cNvPr id="3229874" name="Text Box 178">
          <a:extLst>
            <a:ext uri="{FF2B5EF4-FFF2-40B4-BE49-F238E27FC236}">
              <a16:creationId xmlns:a16="http://schemas.microsoft.com/office/drawing/2014/main" id="{600F966C-BC4A-4972-93F9-CA8081427E8B}"/>
            </a:ext>
          </a:extLst>
        </xdr:cNvPr>
        <xdr:cNvSpPr txBox="1">
          <a:spLocks noChangeArrowheads="1"/>
        </xdr:cNvSpPr>
      </xdr:nvSpPr>
      <xdr:spPr bwMode="auto">
        <a:xfrm>
          <a:off x="3464983" y="4122420"/>
          <a:ext cx="654475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設備及び建物の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性能に関する事項</a:t>
          </a:r>
        </a:p>
      </xdr:txBody>
    </xdr:sp>
    <xdr:clientData/>
  </xdr:oneCellAnchor>
  <xdr:oneCellAnchor>
    <xdr:from>
      <xdr:col>8</xdr:col>
      <xdr:colOff>12116</xdr:colOff>
      <xdr:row>26</xdr:row>
      <xdr:rowOff>158115</xdr:rowOff>
    </xdr:from>
    <xdr:ext cx="731419" cy="218521"/>
    <xdr:sp macro="" textlink="">
      <xdr:nvSpPr>
        <xdr:cNvPr id="3229875" name="Text Box 179">
          <a:extLst>
            <a:ext uri="{FF2B5EF4-FFF2-40B4-BE49-F238E27FC236}">
              <a16:creationId xmlns:a16="http://schemas.microsoft.com/office/drawing/2014/main" id="{BC5C6E13-0646-491D-8A18-8FA7B81801BF}"/>
            </a:ext>
          </a:extLst>
        </xdr:cNvPr>
        <xdr:cNvSpPr txBox="1">
          <a:spLocks noChangeArrowheads="1"/>
        </xdr:cNvSpPr>
      </xdr:nvSpPr>
      <xdr:spPr bwMode="auto">
        <a:xfrm>
          <a:off x="2313356" y="4112895"/>
          <a:ext cx="731419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設備及び事業所の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運用に関する事項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65"/>
  <sheetViews>
    <sheetView showGridLines="0" topLeftCell="B3" zoomScaleNormal="100" zoomScaleSheetLayoutView="100" workbookViewId="0">
      <selection activeCell="D5" sqref="D5"/>
    </sheetView>
  </sheetViews>
  <sheetFormatPr defaultColWidth="0" defaultRowHeight="13.5" zeroHeight="1" x14ac:dyDescent="0.15"/>
  <cols>
    <col min="1" max="1" width="1.625" style="1" customWidth="1"/>
    <col min="2" max="2" width="0.5" style="1" customWidth="1"/>
    <col min="3" max="3" width="1.625" style="16" customWidth="1"/>
    <col min="4" max="4" width="2.625" style="1" customWidth="1"/>
    <col min="5" max="5" width="4.125" style="1" customWidth="1"/>
    <col min="6" max="16" width="7.625" style="1" customWidth="1"/>
    <col min="17" max="17" width="2.375" style="1" customWidth="1"/>
    <col min="18" max="18" width="1.625" style="1" customWidth="1"/>
    <col min="19" max="19" width="0.5" style="1" customWidth="1"/>
    <col min="20" max="20" width="1.625" style="1" customWidth="1"/>
    <col min="21" max="21" width="5.625" style="1" customWidth="1"/>
    <col min="22" max="25" width="9" style="1" customWidth="1"/>
    <col min="26" max="26" width="9.75" style="1" bestFit="1" customWidth="1"/>
    <col min="27" max="27" width="10.5" style="1" bestFit="1" customWidth="1"/>
    <col min="28" max="32" width="9" style="1" customWidth="1"/>
    <col min="33" max="16384" width="0" style="1" hidden="1"/>
  </cols>
  <sheetData>
    <row r="1" spans="1:32" hidden="1" x14ac:dyDescent="0.15">
      <c r="G1" s="2" t="s">
        <v>483</v>
      </c>
      <c r="H1" s="163" t="s">
        <v>0</v>
      </c>
      <c r="I1" s="101">
        <v>80</v>
      </c>
      <c r="J1" s="1" t="s">
        <v>277</v>
      </c>
      <c r="K1" s="163" t="s">
        <v>6</v>
      </c>
      <c r="L1" s="101">
        <v>70</v>
      </c>
      <c r="M1" s="1" t="s">
        <v>277</v>
      </c>
      <c r="V1" s="2" t="s">
        <v>745</v>
      </c>
      <c r="W1" s="101">
        <v>20</v>
      </c>
      <c r="X1" s="1" t="s">
        <v>277</v>
      </c>
      <c r="Y1" s="2" t="s">
        <v>699</v>
      </c>
      <c r="Z1" s="18" t="str">
        <f>IF(複数管理者用メイン!$M$28="","",IF(MONTH(複数管理者用メイン!$M$28)&gt;3,YEAR(複数管理者用メイン!$M$28),YEAR(複数管理者用メイン!$M$28)-1))</f>
        <v/>
      </c>
      <c r="AA1" s="1" t="s">
        <v>16</v>
      </c>
      <c r="AB1"/>
      <c r="AC1" s="2" t="s">
        <v>509</v>
      </c>
      <c r="AD1" s="101">
        <v>2012</v>
      </c>
      <c r="AE1" s="1" t="s">
        <v>16</v>
      </c>
    </row>
    <row r="2" spans="1:32" ht="14.25" hidden="1" x14ac:dyDescent="0.15">
      <c r="B2" s="108"/>
      <c r="C2" s="107"/>
      <c r="R2" s="222"/>
      <c r="S2" s="222"/>
      <c r="Y2" s="2" t="s">
        <v>879</v>
      </c>
      <c r="Z2" s="18">
        <v>2</v>
      </c>
      <c r="AC2" s="2" t="s">
        <v>880</v>
      </c>
      <c r="AD2" s="18">
        <v>4</v>
      </c>
    </row>
    <row r="3" spans="1:32" ht="14.25" x14ac:dyDescent="0.15">
      <c r="A3" s="108" t="s">
        <v>102</v>
      </c>
      <c r="B3" s="108"/>
      <c r="C3" s="107"/>
      <c r="R3" s="222"/>
      <c r="S3" s="222"/>
      <c r="Y3" s="316"/>
      <c r="Z3" s="312"/>
      <c r="AA3" s="312"/>
      <c r="AB3" s="312"/>
      <c r="AC3" s="316"/>
      <c r="AD3" s="312"/>
    </row>
    <row r="4" spans="1:32" ht="6.75" customHeight="1" x14ac:dyDescent="0.15">
      <c r="B4" s="313"/>
      <c r="C4" s="176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24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</row>
    <row r="5" spans="1:32" ht="24" customHeight="1" x14ac:dyDescent="0.15">
      <c r="B5" s="314"/>
      <c r="D5" s="69"/>
      <c r="E5" s="162" t="s">
        <v>224</v>
      </c>
      <c r="F5" s="178"/>
      <c r="G5" s="178"/>
      <c r="H5" s="178"/>
      <c r="I5" s="178"/>
      <c r="J5" s="178"/>
      <c r="K5" s="178"/>
      <c r="L5" s="69"/>
      <c r="M5" s="178"/>
      <c r="N5" s="69"/>
      <c r="O5" s="178"/>
      <c r="P5" s="178"/>
      <c r="Q5" s="178"/>
      <c r="S5" s="179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</row>
    <row r="6" spans="1:32" ht="6.75" customHeight="1" x14ac:dyDescent="0.15">
      <c r="B6" s="314"/>
      <c r="S6" s="179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</row>
    <row r="7" spans="1:32" x14ac:dyDescent="0.15">
      <c r="B7" s="314"/>
      <c r="D7" s="180" t="s">
        <v>529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S7" s="179"/>
      <c r="V7" s="296" t="s">
        <v>712</v>
      </c>
      <c r="W7" s="296"/>
      <c r="X7" s="296"/>
      <c r="Y7" s="296"/>
      <c r="Z7" s="296"/>
      <c r="AA7" s="296"/>
      <c r="AB7" s="296"/>
      <c r="AC7" s="296"/>
      <c r="AD7" s="296"/>
      <c r="AE7" s="296"/>
      <c r="AF7" s="296"/>
    </row>
    <row r="8" spans="1:32" x14ac:dyDescent="0.15">
      <c r="B8" s="314"/>
      <c r="E8" s="1" t="s">
        <v>50</v>
      </c>
      <c r="G8" s="76" t="str">
        <f>IF(複数管理者用メイン!H23="","",複数管理者用メイン!H23)</f>
        <v/>
      </c>
      <c r="S8" s="179"/>
      <c r="V8" s="296" t="s">
        <v>713</v>
      </c>
      <c r="W8" s="296"/>
      <c r="X8" s="296"/>
      <c r="Y8" s="296"/>
      <c r="Z8" s="296"/>
      <c r="AA8" s="296"/>
      <c r="AB8" s="296"/>
      <c r="AC8" s="296"/>
      <c r="AD8" s="296"/>
      <c r="AE8" s="296"/>
      <c r="AF8" s="296"/>
    </row>
    <row r="9" spans="1:32" x14ac:dyDescent="0.15">
      <c r="B9" s="314"/>
      <c r="E9" s="1" t="s">
        <v>85</v>
      </c>
      <c r="G9" s="339" t="str">
        <f>IF(複数管理者用メイン!H24="","",複数管理者用メイン!H24)</f>
        <v/>
      </c>
      <c r="H9" s="341"/>
      <c r="I9" s="341"/>
      <c r="J9" s="341"/>
      <c r="K9" s="341"/>
      <c r="L9" s="341"/>
      <c r="M9" s="341"/>
      <c r="N9" s="341"/>
      <c r="O9" s="341"/>
      <c r="P9" s="340"/>
      <c r="S9" s="179"/>
      <c r="V9" s="296" t="s">
        <v>36</v>
      </c>
      <c r="W9" s="296"/>
      <c r="X9" s="296"/>
      <c r="Y9" s="296"/>
      <c r="Z9" s="296"/>
      <c r="AA9" s="296"/>
      <c r="AB9" s="296"/>
      <c r="AC9" s="296"/>
      <c r="AD9" s="296"/>
      <c r="AE9" s="296"/>
      <c r="AF9" s="296"/>
    </row>
    <row r="10" spans="1:32" x14ac:dyDescent="0.15">
      <c r="B10" s="314"/>
      <c r="E10" s="1" t="s">
        <v>530</v>
      </c>
      <c r="G10" s="339" t="str">
        <f>IF(複数管理者用メイン!H25="","",複数管理者用メイン!H25)</f>
        <v/>
      </c>
      <c r="H10" s="341"/>
      <c r="I10" s="341"/>
      <c r="J10" s="341"/>
      <c r="K10" s="341"/>
      <c r="L10" s="341"/>
      <c r="M10" s="341"/>
      <c r="N10" s="341"/>
      <c r="O10" s="341"/>
      <c r="P10" s="340"/>
      <c r="S10" s="179"/>
      <c r="V10" s="296"/>
      <c r="W10" s="296"/>
      <c r="X10" s="296"/>
      <c r="Y10" s="296"/>
      <c r="Z10" s="297" t="s">
        <v>101</v>
      </c>
      <c r="AA10" s="298" t="s">
        <v>653</v>
      </c>
      <c r="AB10" s="298" t="s">
        <v>19</v>
      </c>
      <c r="AC10" s="299" t="s">
        <v>786</v>
      </c>
      <c r="AD10" s="296"/>
      <c r="AE10" s="296"/>
      <c r="AF10" s="296"/>
    </row>
    <row r="11" spans="1:32" x14ac:dyDescent="0.15">
      <c r="B11" s="314"/>
      <c r="E11" s="1" t="s">
        <v>556</v>
      </c>
      <c r="G11" s="339" t="str">
        <f>IF(複数管理者用メイン!H26="","",複数管理者用メイン!H26)</f>
        <v/>
      </c>
      <c r="H11" s="340"/>
      <c r="I11" s="218"/>
      <c r="J11" s="219"/>
      <c r="K11" s="219"/>
      <c r="L11" s="219"/>
      <c r="M11" s="219"/>
      <c r="N11" s="219"/>
      <c r="O11" s="219"/>
      <c r="P11" s="219"/>
      <c r="S11" s="179"/>
      <c r="V11" s="296" t="s">
        <v>89</v>
      </c>
      <c r="W11" s="296"/>
      <c r="X11" s="296"/>
      <c r="Y11" s="296"/>
      <c r="Z11" s="300">
        <f>SUM(Z33:Z37)</f>
        <v>0</v>
      </c>
      <c r="AA11" s="300">
        <f>SUM(AA33:AA37)</f>
        <v>0</v>
      </c>
      <c r="AB11" s="301">
        <f>IF(OR(AA11=0,AA11="-"),0,Z11/AA11)</f>
        <v>0</v>
      </c>
      <c r="AC11" s="300">
        <f>SUM(AC33:AC37)</f>
        <v>0</v>
      </c>
      <c r="AD11" s="296" t="s">
        <v>89</v>
      </c>
      <c r="AE11" s="296"/>
      <c r="AF11" s="296"/>
    </row>
    <row r="12" spans="1:32" ht="13.5" customHeight="1" x14ac:dyDescent="0.15">
      <c r="B12" s="314"/>
      <c r="E12" s="1" t="s">
        <v>648</v>
      </c>
      <c r="G12" s="293" t="str">
        <f>IF(複数管理者用メイン!H27="","",複数管理者用メイン!H27)</f>
        <v/>
      </c>
      <c r="H12" s="1" t="s">
        <v>97</v>
      </c>
      <c r="I12" s="5" t="s">
        <v>656</v>
      </c>
      <c r="J12" s="5"/>
      <c r="K12" s="5"/>
      <c r="L12" s="293" t="str">
        <f>IF(複数管理者用メイン!M27="","",複数管理者用メイン!M27)</f>
        <v/>
      </c>
      <c r="M12" s="1" t="s">
        <v>97</v>
      </c>
      <c r="N12" s="2" t="s">
        <v>27</v>
      </c>
      <c r="O12" s="295" t="str">
        <f>IF(複数管理者用メイン!P27="","",複数管理者用メイン!P27)</f>
        <v/>
      </c>
      <c r="P12" s="1" t="s">
        <v>379</v>
      </c>
      <c r="S12" s="179"/>
      <c r="V12" s="296" t="s">
        <v>748</v>
      </c>
      <c r="W12" s="296"/>
      <c r="X12" s="296"/>
      <c r="Y12" s="296"/>
      <c r="Z12" s="300">
        <f>SUM(Z19:Z23)</f>
        <v>0</v>
      </c>
      <c r="AA12" s="300">
        <f>SUM(AA19:AA23)</f>
        <v>0</v>
      </c>
      <c r="AB12" s="301">
        <f>IF(OR(AA12=0,AA12="-"),0,Z12/AA12)</f>
        <v>0</v>
      </c>
      <c r="AC12" s="300">
        <f>SUM(AC19:AC23)</f>
        <v>0</v>
      </c>
      <c r="AD12" s="302" t="s">
        <v>146</v>
      </c>
      <c r="AE12" s="296"/>
      <c r="AF12" s="296"/>
    </row>
    <row r="13" spans="1:32" ht="13.5" customHeight="1" x14ac:dyDescent="0.15">
      <c r="B13" s="314"/>
      <c r="E13" s="1" t="s">
        <v>84</v>
      </c>
      <c r="G13" s="293" t="str">
        <f>IF(複数管理者用メイン!H28="","",複数管理者用メイン!H28)</f>
        <v/>
      </c>
      <c r="H13" s="1" t="s">
        <v>453</v>
      </c>
      <c r="K13" s="2" t="s">
        <v>824</v>
      </c>
      <c r="L13" s="342" t="str">
        <f>IF(複数管理者用メイン!M28="","",複数管理者用メイン!M28)</f>
        <v/>
      </c>
      <c r="M13" s="343"/>
      <c r="S13" s="179"/>
      <c r="V13" s="296" t="s">
        <v>127</v>
      </c>
      <c r="W13" s="296"/>
      <c r="X13" s="296"/>
      <c r="Y13" s="296"/>
      <c r="Z13" s="300">
        <f>SUM(Z24:Z29)</f>
        <v>0</v>
      </c>
      <c r="AA13" s="300">
        <f>SUM(AA24:AA29)</f>
        <v>0</v>
      </c>
      <c r="AB13" s="301">
        <f>IF(OR(AA13=0,AA13="-"),0,Z13/AA13)</f>
        <v>0</v>
      </c>
      <c r="AC13" s="300">
        <f>SUM(AC24:AC29)</f>
        <v>0</v>
      </c>
      <c r="AD13" s="302" t="s">
        <v>147</v>
      </c>
      <c r="AE13" s="296"/>
      <c r="AF13" s="296"/>
    </row>
    <row r="14" spans="1:32" x14ac:dyDescent="0.15">
      <c r="B14" s="314"/>
      <c r="E14" s="1" t="s">
        <v>678</v>
      </c>
      <c r="G14" s="293" t="str">
        <f>IF(複数管理者用メイン!H29="","",複数管理者用メイン!H29)</f>
        <v/>
      </c>
      <c r="H14" s="1" t="s">
        <v>976</v>
      </c>
      <c r="I14" s="5" t="s">
        <v>977</v>
      </c>
      <c r="J14" s="5"/>
      <c r="K14" s="5"/>
      <c r="L14" s="293" t="str">
        <f>IF(複数管理者用メイン!M29="","",複数管理者用メイン!M29)</f>
        <v/>
      </c>
      <c r="M14" s="1" t="s">
        <v>976</v>
      </c>
      <c r="N14" s="294" t="str">
        <f>IF(複数管理者用メイン!O29="","",複数管理者用メイン!O29)</f>
        <v/>
      </c>
      <c r="O14" s="1" t="s">
        <v>978</v>
      </c>
      <c r="S14" s="179"/>
      <c r="V14" s="296" t="s">
        <v>555</v>
      </c>
      <c r="W14" s="296"/>
      <c r="X14" s="296"/>
      <c r="Y14" s="296"/>
      <c r="Z14" s="300">
        <f>SUM(Z11:Z13)</f>
        <v>0</v>
      </c>
      <c r="AA14" s="300">
        <f>SUM(AA11:AA13)</f>
        <v>0</v>
      </c>
      <c r="AB14" s="301">
        <f>IF(OR(AA14=0,AA14="-"),0,Z14/AA14)</f>
        <v>0</v>
      </c>
      <c r="AC14" s="300">
        <f>IF(SUM(AC11:AC13)&gt;=$W$1,$W$1,SUM(AC11:AC13))</f>
        <v>0</v>
      </c>
      <c r="AD14" s="296"/>
      <c r="AE14" s="296"/>
      <c r="AF14" s="296"/>
    </row>
    <row r="15" spans="1:32" x14ac:dyDescent="0.15">
      <c r="B15" s="314"/>
      <c r="I15" s="5" t="s">
        <v>83</v>
      </c>
      <c r="J15" s="5"/>
      <c r="K15" s="5"/>
      <c r="L15" s="293" t="str">
        <f>IF(複数管理者用メイン!M30="","",複数管理者用メイン!M30)</f>
        <v/>
      </c>
      <c r="M15" s="1" t="s">
        <v>658</v>
      </c>
      <c r="N15" s="293" t="str">
        <f>IF(複数管理者用メイン!O30="","",複数管理者用メイン!O30)</f>
        <v/>
      </c>
      <c r="O15" s="1" t="s">
        <v>98</v>
      </c>
      <c r="S15" s="179"/>
      <c r="V15" s="296"/>
      <c r="W15" s="296"/>
      <c r="X15" s="296"/>
      <c r="Y15" s="296"/>
      <c r="Z15" s="300"/>
      <c r="AA15" s="300"/>
      <c r="AB15" s="301"/>
      <c r="AC15" s="300"/>
      <c r="AD15" s="296"/>
      <c r="AE15" s="296"/>
      <c r="AF15" s="296"/>
    </row>
    <row r="16" spans="1:32" ht="9" customHeight="1" x14ac:dyDescent="0.15">
      <c r="B16" s="314"/>
      <c r="S16" s="179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</row>
    <row r="17" spans="2:32" x14ac:dyDescent="0.15">
      <c r="B17" s="314"/>
      <c r="D17" s="180" t="s">
        <v>276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S17" s="179"/>
      <c r="V17" s="296"/>
      <c r="W17" s="296"/>
      <c r="X17" s="296"/>
      <c r="Y17" s="296"/>
      <c r="Z17" s="297" t="s">
        <v>101</v>
      </c>
      <c r="AA17" s="303" t="s">
        <v>653</v>
      </c>
      <c r="AB17" s="298" t="s">
        <v>19</v>
      </c>
      <c r="AC17" s="299" t="s">
        <v>786</v>
      </c>
      <c r="AD17" s="296"/>
      <c r="AE17" s="296"/>
      <c r="AF17" s="296"/>
    </row>
    <row r="18" spans="2:32" x14ac:dyDescent="0.15">
      <c r="B18" s="314"/>
      <c r="E18" s="57" t="s">
        <v>101</v>
      </c>
      <c r="F18" s="21"/>
      <c r="G18" s="125">
        <f>ROUNDDOWN(Z14,1)</f>
        <v>0</v>
      </c>
      <c r="H18" s="57" t="s">
        <v>645</v>
      </c>
      <c r="I18" s="224"/>
      <c r="J18" s="70" t="str">
        <f>IF(AND($G$19&gt;=$I$1,複数管理者用評価結果!$AT$408=0),"◎",IF(AND($G$19&gt;=$L$1,複数管理者用評価結果!$AT$408&lt;=$Z$2),"○",IF(AND($Z$1&lt;=$AD$1,$G$19&gt;=$L$1,複数管理者用評価結果!$AT$408&lt;=$AD$2),"○","×")))</f>
        <v>×</v>
      </c>
      <c r="K18" s="1" t="str">
        <f>IF($J$18="◎",$V$7,IF($J$18="○",$V$8,$V$9))</f>
        <v xml:space="preserve"> 　トップレベル事業所等の認定水準を満足していません。</v>
      </c>
      <c r="S18" s="179"/>
      <c r="V18" s="296" t="s">
        <v>89</v>
      </c>
      <c r="W18" s="296"/>
      <c r="X18" s="296"/>
      <c r="Y18" s="296"/>
      <c r="Z18" s="300">
        <f>SUM(Z33:Z37)</f>
        <v>0</v>
      </c>
      <c r="AA18" s="300">
        <f>SUM(AA33:AA37)</f>
        <v>0</v>
      </c>
      <c r="AB18" s="301">
        <f>IF(OR(AA18=0,AA18="-"),0,Z18/AA18)</f>
        <v>0</v>
      </c>
      <c r="AC18" s="300">
        <f>SUM(AC33:AC37)</f>
        <v>0</v>
      </c>
      <c r="AD18" s="296"/>
      <c r="AE18" s="296" t="s">
        <v>89</v>
      </c>
      <c r="AF18" s="296"/>
    </row>
    <row r="19" spans="2:32" ht="13.5" customHeight="1" x14ac:dyDescent="0.15">
      <c r="B19" s="314"/>
      <c r="E19" s="57" t="s">
        <v>264</v>
      </c>
      <c r="F19" s="21"/>
      <c r="G19" s="125">
        <f>ROUNDDOWN(Z14+AC14,1)</f>
        <v>0</v>
      </c>
      <c r="H19" s="57" t="s">
        <v>974</v>
      </c>
      <c r="I19" s="21"/>
      <c r="J19" s="70" t="str">
        <f>IF(L12="","",複数管理者用評価結果!$AT$408)</f>
        <v/>
      </c>
      <c r="S19" s="179"/>
      <c r="V19" s="296" t="s">
        <v>748</v>
      </c>
      <c r="W19" s="304" t="s">
        <v>497</v>
      </c>
      <c r="X19" s="296"/>
      <c r="Y19" s="296"/>
      <c r="Z19" s="300">
        <f>SUM(Z80:Z85)</f>
        <v>0</v>
      </c>
      <c r="AA19" s="300">
        <f>SUM(AA80:AA85)</f>
        <v>0</v>
      </c>
      <c r="AB19" s="301">
        <f t="shared" ref="AB19:AB29" si="0">IF(OR(AA19=0,AA19="-"),0,Z19/AA19)</f>
        <v>0</v>
      </c>
      <c r="AC19" s="300">
        <f>SUM(AC80:AC85)</f>
        <v>0</v>
      </c>
      <c r="AD19" s="304" t="s">
        <v>1</v>
      </c>
      <c r="AE19" s="302" t="s">
        <v>189</v>
      </c>
      <c r="AF19" s="296"/>
    </row>
    <row r="20" spans="2:32" ht="13.5" customHeight="1" x14ac:dyDescent="0.15">
      <c r="B20" s="314"/>
      <c r="S20" s="179"/>
      <c r="V20" s="296"/>
      <c r="W20" s="304" t="s">
        <v>31</v>
      </c>
      <c r="X20" s="296"/>
      <c r="Y20" s="296"/>
      <c r="Z20" s="300">
        <f>SUM(Z86:Z90)</f>
        <v>0</v>
      </c>
      <c r="AA20" s="300">
        <f>SUM(AA86:AA90)</f>
        <v>0</v>
      </c>
      <c r="AB20" s="301">
        <f t="shared" si="0"/>
        <v>0</v>
      </c>
      <c r="AC20" s="300">
        <f>SUM(AC86:AC90)</f>
        <v>0</v>
      </c>
      <c r="AD20" s="304" t="s">
        <v>411</v>
      </c>
      <c r="AE20" s="302" t="s">
        <v>190</v>
      </c>
      <c r="AF20" s="296"/>
    </row>
    <row r="21" spans="2:32" ht="13.5" customHeight="1" x14ac:dyDescent="0.15">
      <c r="B21" s="314"/>
      <c r="S21" s="179"/>
      <c r="V21" s="296"/>
      <c r="W21" s="296" t="s">
        <v>417</v>
      </c>
      <c r="X21" s="296"/>
      <c r="Y21" s="296"/>
      <c r="Z21" s="300">
        <f>SUM(Z91:Z92)</f>
        <v>0</v>
      </c>
      <c r="AA21" s="300">
        <f>SUM(AA91:AA92)</f>
        <v>0</v>
      </c>
      <c r="AB21" s="301">
        <f t="shared" si="0"/>
        <v>0</v>
      </c>
      <c r="AC21" s="300">
        <f>SUM(AC91:AC92)</f>
        <v>0</v>
      </c>
      <c r="AD21" s="304" t="s">
        <v>412</v>
      </c>
      <c r="AE21" s="302" t="s">
        <v>191</v>
      </c>
      <c r="AF21" s="296"/>
    </row>
    <row r="22" spans="2:32" ht="13.5" customHeight="1" x14ac:dyDescent="0.15">
      <c r="B22" s="314"/>
      <c r="S22" s="179"/>
      <c r="V22" s="296"/>
      <c r="W22" s="296" t="s">
        <v>393</v>
      </c>
      <c r="X22" s="296"/>
      <c r="Y22" s="296"/>
      <c r="Z22" s="300"/>
      <c r="AA22" s="300"/>
      <c r="AB22" s="301"/>
      <c r="AC22" s="300">
        <f>AC93</f>
        <v>0</v>
      </c>
      <c r="AD22" s="304" t="s">
        <v>378</v>
      </c>
      <c r="AE22" s="302" t="s">
        <v>192</v>
      </c>
      <c r="AF22" s="296"/>
    </row>
    <row r="23" spans="2:32" ht="13.5" customHeight="1" x14ac:dyDescent="0.15">
      <c r="B23" s="314"/>
      <c r="S23" s="179"/>
      <c r="V23" s="296"/>
      <c r="W23" s="296" t="s">
        <v>485</v>
      </c>
      <c r="X23" s="296"/>
      <c r="Y23" s="296"/>
      <c r="Z23" s="300">
        <f>SUM(Z111:Z120,Z137:Z141,Z149:Z152,Z159:Z161)</f>
        <v>0</v>
      </c>
      <c r="AA23" s="300">
        <f>SUM(AA111:AA120,AA137:AA141,AA149:AA152,AA159:AA161)</f>
        <v>0</v>
      </c>
      <c r="AB23" s="301">
        <f t="shared" si="0"/>
        <v>0</v>
      </c>
      <c r="AC23" s="300">
        <f>SUM(AC111:AC120,AC137:AC141,AC149:AC152,AC159:AC161)</f>
        <v>0</v>
      </c>
      <c r="AD23" s="304" t="s">
        <v>413</v>
      </c>
      <c r="AE23" s="302" t="s">
        <v>490</v>
      </c>
      <c r="AF23" s="296"/>
    </row>
    <row r="24" spans="2:32" ht="13.5" customHeight="1" x14ac:dyDescent="0.15">
      <c r="B24" s="314"/>
      <c r="S24" s="179"/>
      <c r="V24" s="296" t="s">
        <v>127</v>
      </c>
      <c r="W24" s="304" t="s">
        <v>128</v>
      </c>
      <c r="X24" s="296"/>
      <c r="Y24" s="296"/>
      <c r="Z24" s="300">
        <f>SUM(Z94:Z99)</f>
        <v>0</v>
      </c>
      <c r="AA24" s="300">
        <f>SUM(AA94:AA99)</f>
        <v>0</v>
      </c>
      <c r="AB24" s="301">
        <f t="shared" si="0"/>
        <v>0</v>
      </c>
      <c r="AC24" s="300">
        <f>SUM(AC94:AC99)</f>
        <v>0</v>
      </c>
      <c r="AD24" s="304" t="s">
        <v>1</v>
      </c>
      <c r="AE24" s="302" t="s">
        <v>193</v>
      </c>
      <c r="AF24" s="296"/>
    </row>
    <row r="25" spans="2:32" ht="13.5" customHeight="1" x14ac:dyDescent="0.15">
      <c r="B25" s="314"/>
      <c r="S25" s="179"/>
      <c r="V25" s="296"/>
      <c r="W25" s="296" t="s">
        <v>131</v>
      </c>
      <c r="X25" s="296"/>
      <c r="Y25" s="296"/>
      <c r="Z25" s="300">
        <f>SUM(Z100:Z103)</f>
        <v>0</v>
      </c>
      <c r="AA25" s="300">
        <f>SUM(AA100:AA103)</f>
        <v>0</v>
      </c>
      <c r="AB25" s="301">
        <f t="shared" si="0"/>
        <v>0</v>
      </c>
      <c r="AC25" s="300">
        <f>SUM(AC100:AC103)</f>
        <v>0</v>
      </c>
      <c r="AD25" s="304" t="s">
        <v>411</v>
      </c>
      <c r="AE25" s="302" t="s">
        <v>614</v>
      </c>
      <c r="AF25" s="296"/>
    </row>
    <row r="26" spans="2:32" ht="13.5" customHeight="1" x14ac:dyDescent="0.15">
      <c r="B26" s="314"/>
      <c r="S26" s="179"/>
      <c r="V26" s="296"/>
      <c r="W26" s="296" t="s">
        <v>132</v>
      </c>
      <c r="X26" s="296"/>
      <c r="Y26" s="296"/>
      <c r="Z26" s="300">
        <f>SUM(Z104:Z108)</f>
        <v>0</v>
      </c>
      <c r="AA26" s="300">
        <f>SUM(AA104:AA108)</f>
        <v>0</v>
      </c>
      <c r="AB26" s="301">
        <f t="shared" si="0"/>
        <v>0</v>
      </c>
      <c r="AC26" s="300">
        <f>SUM(AC104:AC108)</f>
        <v>0</v>
      </c>
      <c r="AD26" s="304" t="s">
        <v>412</v>
      </c>
      <c r="AE26" s="296" t="s">
        <v>493</v>
      </c>
      <c r="AF26" s="296"/>
    </row>
    <row r="27" spans="2:32" ht="13.5" customHeight="1" x14ac:dyDescent="0.15">
      <c r="B27" s="314"/>
      <c r="S27" s="179"/>
      <c r="V27" s="296"/>
      <c r="W27" s="296" t="s">
        <v>385</v>
      </c>
      <c r="X27" s="296"/>
      <c r="Y27" s="296"/>
      <c r="Z27" s="300">
        <f>SUM(Z109:Z110)</f>
        <v>0</v>
      </c>
      <c r="AA27" s="300">
        <f>SUM(AA109:AA110)</f>
        <v>0</v>
      </c>
      <c r="AB27" s="301">
        <f t="shared" si="0"/>
        <v>0</v>
      </c>
      <c r="AC27" s="300">
        <f>SUM(AC109:AC110)</f>
        <v>0</v>
      </c>
      <c r="AD27" s="304" t="s">
        <v>378</v>
      </c>
      <c r="AE27" s="296" t="s">
        <v>494</v>
      </c>
      <c r="AF27" s="296"/>
    </row>
    <row r="28" spans="2:32" ht="13.5" customHeight="1" x14ac:dyDescent="0.15">
      <c r="B28" s="314"/>
      <c r="S28" s="179"/>
      <c r="V28" s="296"/>
      <c r="W28" s="296" t="s">
        <v>486</v>
      </c>
      <c r="X28" s="296"/>
      <c r="Y28" s="296"/>
      <c r="Z28" s="300">
        <f>SUM(Z121:Z129,Z142:Z146,Z153:Z156,Z162:Z164)</f>
        <v>0</v>
      </c>
      <c r="AA28" s="300">
        <f>SUM(AA121:AA129,AA142:AA146,AA153:AA156,AA162:AA164)</f>
        <v>0</v>
      </c>
      <c r="AB28" s="301">
        <f t="shared" si="0"/>
        <v>0</v>
      </c>
      <c r="AC28" s="300">
        <f>SUM(AC121:AC129,AC142:AC146,AC153:AC156,AC162:AC164)</f>
        <v>0</v>
      </c>
      <c r="AD28" s="304" t="s">
        <v>413</v>
      </c>
      <c r="AE28" s="302" t="s">
        <v>777</v>
      </c>
      <c r="AF28" s="296"/>
    </row>
    <row r="29" spans="2:32" ht="13.5" customHeight="1" x14ac:dyDescent="0.15">
      <c r="B29" s="314"/>
      <c r="S29" s="179"/>
      <c r="V29" s="296"/>
      <c r="W29" s="296" t="s">
        <v>484</v>
      </c>
      <c r="X29" s="296"/>
      <c r="Y29" s="296"/>
      <c r="Z29" s="300">
        <f>SUM(Z130:Z135,Z147,Z157,Z165)</f>
        <v>0</v>
      </c>
      <c r="AA29" s="300">
        <f>SUM(AA130:AA135,AA147,AA157,AA165)</f>
        <v>0</v>
      </c>
      <c r="AB29" s="301">
        <f t="shared" si="0"/>
        <v>0</v>
      </c>
      <c r="AC29" s="300">
        <f>SUM(AC130:AC135,AC147,AC157,AC165)</f>
        <v>0</v>
      </c>
      <c r="AD29" s="304" t="s">
        <v>495</v>
      </c>
      <c r="AE29" s="302" t="s">
        <v>500</v>
      </c>
      <c r="AF29" s="296"/>
    </row>
    <row r="30" spans="2:32" x14ac:dyDescent="0.15">
      <c r="B30" s="314"/>
      <c r="S30" s="179"/>
      <c r="V30" s="296"/>
      <c r="W30" s="296"/>
      <c r="X30" s="296"/>
      <c r="Y30" s="296"/>
      <c r="Z30" s="305"/>
      <c r="AA30" s="305"/>
      <c r="AB30" s="301"/>
      <c r="AC30" s="305"/>
      <c r="AD30" s="296"/>
      <c r="AE30" s="296"/>
      <c r="AF30" s="296"/>
    </row>
    <row r="31" spans="2:32" ht="14.25" customHeight="1" x14ac:dyDescent="0.15">
      <c r="B31" s="314"/>
      <c r="C31" s="21"/>
      <c r="D31" s="180" t="s">
        <v>747</v>
      </c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S31" s="179"/>
      <c r="V31" s="296"/>
      <c r="W31" s="296"/>
      <c r="X31" s="296"/>
      <c r="Y31" s="296"/>
      <c r="Z31" s="305"/>
      <c r="AA31" s="305"/>
      <c r="AB31" s="301"/>
      <c r="AC31" s="301"/>
      <c r="AD31" s="296"/>
      <c r="AE31" s="296"/>
      <c r="AF31" s="296"/>
    </row>
    <row r="32" spans="2:32" ht="12" customHeight="1" x14ac:dyDescent="0.15">
      <c r="B32" s="314"/>
      <c r="C32" s="21"/>
      <c r="D32" s="1" t="s">
        <v>89</v>
      </c>
      <c r="S32" s="179"/>
      <c r="V32" s="296"/>
      <c r="W32" s="296"/>
      <c r="X32" s="296"/>
      <c r="Y32" s="296"/>
      <c r="Z32" s="297" t="s">
        <v>101</v>
      </c>
      <c r="AA32" s="303" t="s">
        <v>653</v>
      </c>
      <c r="AB32" s="298" t="s">
        <v>19</v>
      </c>
      <c r="AC32" s="299" t="s">
        <v>786</v>
      </c>
      <c r="AD32" s="296"/>
      <c r="AE32" s="296"/>
      <c r="AF32" s="296"/>
    </row>
    <row r="33" spans="2:32" ht="10.5" customHeight="1" x14ac:dyDescent="0.15">
      <c r="B33" s="314"/>
      <c r="C33" s="21"/>
      <c r="E33" s="19" t="s">
        <v>979</v>
      </c>
      <c r="F33" s="19"/>
      <c r="S33" s="179"/>
      <c r="V33" s="296" t="s">
        <v>89</v>
      </c>
      <c r="W33" s="296" t="s">
        <v>979</v>
      </c>
      <c r="X33" s="296"/>
      <c r="Y33" s="296"/>
      <c r="Z33" s="300">
        <f>複数管理者用評価結果!AH10</f>
        <v>0</v>
      </c>
      <c r="AA33" s="300">
        <f>SUM(複数管理者用評価結果!BA10:BA14)</f>
        <v>0</v>
      </c>
      <c r="AB33" s="301">
        <f>IF(OR(AA33=0,AA33="-"),0,Z33/AA33)</f>
        <v>0</v>
      </c>
      <c r="AC33" s="300">
        <f>複数管理者用評価結果!AH11</f>
        <v>0</v>
      </c>
      <c r="AD33" s="304" t="s">
        <v>1</v>
      </c>
      <c r="AE33" s="296"/>
      <c r="AF33" s="296"/>
    </row>
    <row r="34" spans="2:32" ht="10.5" customHeight="1" x14ac:dyDescent="0.15">
      <c r="B34" s="314"/>
      <c r="C34" s="21"/>
      <c r="E34" s="19" t="s">
        <v>375</v>
      </c>
      <c r="F34" s="19"/>
      <c r="S34" s="179"/>
      <c r="V34" s="296"/>
      <c r="W34" s="296" t="s">
        <v>375</v>
      </c>
      <c r="X34" s="296"/>
      <c r="Y34" s="296"/>
      <c r="Z34" s="300">
        <f>複数管理者用評価結果!AH15</f>
        <v>0</v>
      </c>
      <c r="AA34" s="300">
        <f>SUM(複数管理者用評価結果!BA15:BA17)</f>
        <v>0</v>
      </c>
      <c r="AB34" s="301">
        <f>IF(OR(AA34=0,AA34="-"),0,Z34/AA34)</f>
        <v>0</v>
      </c>
      <c r="AC34" s="300">
        <f>複数管理者用評価結果!AH16</f>
        <v>0</v>
      </c>
      <c r="AD34" s="304" t="s">
        <v>411</v>
      </c>
      <c r="AE34" s="296"/>
      <c r="AF34" s="296"/>
    </row>
    <row r="35" spans="2:32" ht="10.5" customHeight="1" x14ac:dyDescent="0.15">
      <c r="B35" s="314"/>
      <c r="C35" s="21"/>
      <c r="E35" s="19" t="s">
        <v>376</v>
      </c>
      <c r="F35" s="19"/>
      <c r="S35" s="179"/>
      <c r="V35" s="296"/>
      <c r="W35" s="296" t="s">
        <v>212</v>
      </c>
      <c r="X35" s="296"/>
      <c r="Y35" s="296"/>
      <c r="Z35" s="300">
        <f>複数管理者用評価結果!AH18</f>
        <v>0</v>
      </c>
      <c r="AA35" s="300">
        <f>SUM(複数管理者用評価結果!BA18:BA23)</f>
        <v>0</v>
      </c>
      <c r="AB35" s="301">
        <f>IF(OR(AA35=0,AA35="-"),0,Z35/AA35)</f>
        <v>0</v>
      </c>
      <c r="AC35" s="300">
        <f>複数管理者用評価結果!AH19</f>
        <v>0</v>
      </c>
      <c r="AD35" s="304" t="s">
        <v>412</v>
      </c>
      <c r="AE35" s="296"/>
      <c r="AF35" s="296"/>
    </row>
    <row r="36" spans="2:32" ht="10.5" customHeight="1" x14ac:dyDescent="0.15">
      <c r="B36" s="314"/>
      <c r="C36" s="21"/>
      <c r="E36" s="19" t="s">
        <v>980</v>
      </c>
      <c r="F36" s="19"/>
      <c r="S36" s="179"/>
      <c r="V36" s="296"/>
      <c r="W36" s="296" t="s">
        <v>980</v>
      </c>
      <c r="X36" s="296"/>
      <c r="Y36" s="296"/>
      <c r="Z36" s="300">
        <f>複数管理者用評価結果!AH24</f>
        <v>0</v>
      </c>
      <c r="AA36" s="300">
        <f>SUM(複数管理者用評価結果!BA24:BA31)</f>
        <v>0</v>
      </c>
      <c r="AB36" s="301">
        <f>IF(OR(AA36=0,AA36="-"),0,Z36/AA36)</f>
        <v>0</v>
      </c>
      <c r="AC36" s="300">
        <f>複数管理者用評価結果!AH25</f>
        <v>0</v>
      </c>
      <c r="AD36" s="304" t="s">
        <v>378</v>
      </c>
      <c r="AE36" s="296"/>
      <c r="AF36" s="296"/>
    </row>
    <row r="37" spans="2:32" ht="10.5" customHeight="1" x14ac:dyDescent="0.15">
      <c r="B37" s="314"/>
      <c r="C37" s="21"/>
      <c r="E37" s="19" t="s">
        <v>377</v>
      </c>
      <c r="F37" s="19"/>
      <c r="S37" s="179"/>
      <c r="V37" s="296"/>
      <c r="W37" s="296" t="s">
        <v>377</v>
      </c>
      <c r="X37" s="296"/>
      <c r="Y37" s="296"/>
      <c r="Z37" s="300">
        <f>複数管理者用評価結果!AH32</f>
        <v>0</v>
      </c>
      <c r="AA37" s="300">
        <f>SUM(複数管理者用評価結果!BA32:BA32)</f>
        <v>0</v>
      </c>
      <c r="AB37" s="301">
        <f t="shared" ref="AB37:AB60" si="1">IF(OR(AA37=0,AA37="-"),0,Z37/AA37)</f>
        <v>0</v>
      </c>
      <c r="AC37" s="300"/>
      <c r="AD37" s="304" t="s">
        <v>413</v>
      </c>
      <c r="AE37" s="296"/>
      <c r="AF37" s="296"/>
    </row>
    <row r="38" spans="2:32" ht="10.5" customHeight="1" x14ac:dyDescent="0.15">
      <c r="B38" s="314"/>
      <c r="C38" s="21"/>
      <c r="E38" s="19"/>
      <c r="F38" s="19"/>
      <c r="S38" s="179"/>
      <c r="V38" s="296" t="s">
        <v>748</v>
      </c>
      <c r="W38" s="304" t="s">
        <v>419</v>
      </c>
      <c r="X38" s="296" t="s">
        <v>129</v>
      </c>
      <c r="Y38" s="296"/>
      <c r="Z38" s="300">
        <f>Z80</f>
        <v>0</v>
      </c>
      <c r="AA38" s="300">
        <f>AA80</f>
        <v>0</v>
      </c>
      <c r="AB38" s="301">
        <f t="shared" si="1"/>
        <v>0</v>
      </c>
      <c r="AC38" s="300">
        <f>AC80</f>
        <v>0</v>
      </c>
      <c r="AD38" s="304" t="s">
        <v>130</v>
      </c>
      <c r="AE38" s="296"/>
      <c r="AF38" s="296"/>
    </row>
    <row r="39" spans="2:32" ht="12" customHeight="1" x14ac:dyDescent="0.15">
      <c r="B39" s="314"/>
      <c r="C39" s="21"/>
      <c r="D39" s="1" t="s">
        <v>592</v>
      </c>
      <c r="E39" s="19"/>
      <c r="F39" s="19"/>
      <c r="S39" s="179"/>
      <c r="V39" s="296"/>
      <c r="W39" s="296"/>
      <c r="X39" s="296" t="s">
        <v>365</v>
      </c>
      <c r="Y39" s="296"/>
      <c r="Z39" s="300">
        <f>Z81</f>
        <v>0</v>
      </c>
      <c r="AA39" s="300">
        <f>AA81</f>
        <v>0</v>
      </c>
      <c r="AB39" s="301">
        <f t="shared" si="1"/>
        <v>0</v>
      </c>
      <c r="AC39" s="300">
        <f>AC81</f>
        <v>0</v>
      </c>
      <c r="AD39" s="296" t="s">
        <v>569</v>
      </c>
      <c r="AE39" s="296"/>
      <c r="AF39" s="296"/>
    </row>
    <row r="40" spans="2:32" ht="10.5" customHeight="1" x14ac:dyDescent="0.15">
      <c r="B40" s="314"/>
      <c r="C40" s="21"/>
      <c r="E40" s="184" t="s">
        <v>791</v>
      </c>
      <c r="F40" s="19"/>
      <c r="S40" s="179"/>
      <c r="V40" s="296"/>
      <c r="W40" s="296"/>
      <c r="X40" s="296" t="s">
        <v>830</v>
      </c>
      <c r="Y40" s="296"/>
      <c r="Z40" s="300">
        <f>Z84</f>
        <v>0</v>
      </c>
      <c r="AA40" s="300">
        <f>AA84</f>
        <v>0</v>
      </c>
      <c r="AB40" s="301">
        <f t="shared" si="1"/>
        <v>0</v>
      </c>
      <c r="AC40" s="300">
        <f>AC84</f>
        <v>0</v>
      </c>
      <c r="AD40" s="296" t="s">
        <v>570</v>
      </c>
      <c r="AE40" s="296"/>
      <c r="AF40" s="296"/>
    </row>
    <row r="41" spans="2:32" ht="10.5" customHeight="1" x14ac:dyDescent="0.15">
      <c r="B41" s="314"/>
      <c r="C41" s="21"/>
      <c r="F41" s="19" t="s">
        <v>792</v>
      </c>
      <c r="S41" s="179"/>
      <c r="V41" s="296"/>
      <c r="W41" s="296"/>
      <c r="X41" s="296" t="s">
        <v>244</v>
      </c>
      <c r="Y41" s="296"/>
      <c r="Z41" s="300">
        <f>SUM(Z82,Z83,Z85)</f>
        <v>0</v>
      </c>
      <c r="AA41" s="300">
        <f>SUM(AA82,AA83,AA85)</f>
        <v>0</v>
      </c>
      <c r="AB41" s="301">
        <f t="shared" si="1"/>
        <v>0</v>
      </c>
      <c r="AC41" s="300">
        <f>SUM(AC82,AC83,AC85)</f>
        <v>0</v>
      </c>
      <c r="AD41" s="296" t="s">
        <v>831</v>
      </c>
      <c r="AE41" s="296"/>
      <c r="AF41" s="296"/>
    </row>
    <row r="42" spans="2:32" ht="10.5" customHeight="1" x14ac:dyDescent="0.15">
      <c r="B42" s="314"/>
      <c r="C42" s="21"/>
      <c r="F42" s="19" t="s">
        <v>365</v>
      </c>
      <c r="S42" s="179"/>
      <c r="V42" s="296"/>
      <c r="W42" s="304" t="s">
        <v>832</v>
      </c>
      <c r="X42" s="296" t="s">
        <v>300</v>
      </c>
      <c r="Y42" s="296"/>
      <c r="Z42" s="300">
        <f>Z86</f>
        <v>0</v>
      </c>
      <c r="AA42" s="300">
        <f>AA86</f>
        <v>0</v>
      </c>
      <c r="AB42" s="301">
        <f t="shared" si="1"/>
        <v>0</v>
      </c>
      <c r="AC42" s="300">
        <f>AC86</f>
        <v>0</v>
      </c>
      <c r="AD42" s="296" t="s">
        <v>833</v>
      </c>
      <c r="AE42" s="296"/>
      <c r="AF42" s="296"/>
    </row>
    <row r="43" spans="2:32" ht="10.5" customHeight="1" x14ac:dyDescent="0.15">
      <c r="B43" s="314"/>
      <c r="C43" s="21"/>
      <c r="F43" s="19" t="s">
        <v>705</v>
      </c>
      <c r="S43" s="179"/>
      <c r="V43" s="296"/>
      <c r="W43" s="296"/>
      <c r="X43" s="296" t="s">
        <v>834</v>
      </c>
      <c r="Y43" s="296"/>
      <c r="Z43" s="300">
        <f>Z87</f>
        <v>0</v>
      </c>
      <c r="AA43" s="300">
        <f>AA87</f>
        <v>0</v>
      </c>
      <c r="AB43" s="301">
        <f t="shared" si="1"/>
        <v>0</v>
      </c>
      <c r="AC43" s="300">
        <f>AC87</f>
        <v>0</v>
      </c>
      <c r="AD43" s="296" t="s">
        <v>835</v>
      </c>
      <c r="AE43" s="296"/>
      <c r="AF43" s="296"/>
    </row>
    <row r="44" spans="2:32" ht="10.5" customHeight="1" x14ac:dyDescent="0.15">
      <c r="B44" s="314"/>
      <c r="C44" s="21"/>
      <c r="F44" s="19" t="s">
        <v>182</v>
      </c>
      <c r="S44" s="179"/>
      <c r="V44" s="296"/>
      <c r="W44" s="296"/>
      <c r="X44" s="296" t="s">
        <v>244</v>
      </c>
      <c r="Y44" s="296"/>
      <c r="Z44" s="300">
        <f>SUM(Z88:Z93)</f>
        <v>0</v>
      </c>
      <c r="AA44" s="300">
        <f>SUM(AA88:AA93)</f>
        <v>0</v>
      </c>
      <c r="AB44" s="301">
        <f t="shared" si="1"/>
        <v>0</v>
      </c>
      <c r="AC44" s="300">
        <f>SUM(AC88:AC93)</f>
        <v>0</v>
      </c>
      <c r="AD44" s="296" t="s">
        <v>836</v>
      </c>
      <c r="AE44" s="296"/>
      <c r="AF44" s="296"/>
    </row>
    <row r="45" spans="2:32" ht="10.5" customHeight="1" x14ac:dyDescent="0.15">
      <c r="B45" s="314"/>
      <c r="C45" s="21"/>
      <c r="E45" s="184" t="s">
        <v>184</v>
      </c>
      <c r="F45" s="185"/>
      <c r="S45" s="179"/>
      <c r="V45" s="296"/>
      <c r="W45" s="296" t="s">
        <v>485</v>
      </c>
      <c r="X45" s="296" t="s">
        <v>185</v>
      </c>
      <c r="Y45" s="296"/>
      <c r="Z45" s="300">
        <f>SUM(Z111:Z114)</f>
        <v>0</v>
      </c>
      <c r="AA45" s="300">
        <f>SUM(AA111:AA114)</f>
        <v>0</v>
      </c>
      <c r="AB45" s="301">
        <f t="shared" si="1"/>
        <v>0</v>
      </c>
      <c r="AC45" s="300">
        <f>SUM(AC111:AC114)</f>
        <v>0</v>
      </c>
      <c r="AD45" s="296" t="s">
        <v>837</v>
      </c>
      <c r="AE45" s="296"/>
      <c r="AF45" s="296"/>
    </row>
    <row r="46" spans="2:32" ht="10.5" customHeight="1" x14ac:dyDescent="0.15">
      <c r="B46" s="314"/>
      <c r="C46" s="21"/>
      <c r="F46" s="19" t="s">
        <v>300</v>
      </c>
      <c r="S46" s="179"/>
      <c r="V46" s="296"/>
      <c r="W46" s="296"/>
      <c r="X46" s="296" t="s">
        <v>186</v>
      </c>
      <c r="Y46" s="296"/>
      <c r="Z46" s="300">
        <f>Z115</f>
        <v>0</v>
      </c>
      <c r="AA46" s="300">
        <f>AA115</f>
        <v>0</v>
      </c>
      <c r="AB46" s="301">
        <f t="shared" si="1"/>
        <v>0</v>
      </c>
      <c r="AC46" s="300">
        <f>AC115</f>
        <v>0</v>
      </c>
      <c r="AD46" s="296" t="s">
        <v>838</v>
      </c>
      <c r="AE46" s="296"/>
      <c r="AF46" s="296"/>
    </row>
    <row r="47" spans="2:32" ht="10.5" customHeight="1" x14ac:dyDescent="0.15">
      <c r="B47" s="314"/>
      <c r="C47" s="21"/>
      <c r="F47" s="19" t="s">
        <v>116</v>
      </c>
      <c r="S47" s="179"/>
      <c r="V47" s="296"/>
      <c r="W47" s="296"/>
      <c r="X47" s="296" t="s">
        <v>187</v>
      </c>
      <c r="Y47" s="296"/>
      <c r="Z47" s="300">
        <f>SUM(Z116:Z120)</f>
        <v>0</v>
      </c>
      <c r="AA47" s="300">
        <f>SUM(AA116:AA120)</f>
        <v>0</v>
      </c>
      <c r="AB47" s="301">
        <f t="shared" si="1"/>
        <v>0</v>
      </c>
      <c r="AC47" s="300">
        <f>SUM(AC116:AC120)</f>
        <v>0</v>
      </c>
      <c r="AD47" s="296" t="s">
        <v>839</v>
      </c>
      <c r="AE47" s="296"/>
      <c r="AF47" s="296"/>
    </row>
    <row r="48" spans="2:32" ht="10.5" customHeight="1" x14ac:dyDescent="0.15">
      <c r="B48" s="314"/>
      <c r="C48" s="21"/>
      <c r="F48" s="19" t="s">
        <v>183</v>
      </c>
      <c r="S48" s="179"/>
      <c r="V48" s="296" t="s">
        <v>840</v>
      </c>
      <c r="W48" s="304" t="s">
        <v>841</v>
      </c>
      <c r="X48" s="296" t="s">
        <v>842</v>
      </c>
      <c r="Y48" s="296"/>
      <c r="Z48" s="300">
        <f>Z94</f>
        <v>0</v>
      </c>
      <c r="AA48" s="300">
        <f>AA94</f>
        <v>0</v>
      </c>
      <c r="AB48" s="301">
        <f t="shared" si="1"/>
        <v>0</v>
      </c>
      <c r="AC48" s="300">
        <f>AC94</f>
        <v>0</v>
      </c>
      <c r="AD48" s="296" t="s">
        <v>843</v>
      </c>
      <c r="AE48" s="296"/>
      <c r="AF48" s="296"/>
    </row>
    <row r="49" spans="2:32" ht="10.5" customHeight="1" x14ac:dyDescent="0.15">
      <c r="B49" s="314"/>
      <c r="C49" s="21"/>
      <c r="E49" s="19" t="s">
        <v>776</v>
      </c>
      <c r="S49" s="179"/>
      <c r="V49" s="296"/>
      <c r="W49" s="296"/>
      <c r="X49" s="296" t="s">
        <v>365</v>
      </c>
      <c r="Y49" s="296"/>
      <c r="Z49" s="300">
        <f>Z95</f>
        <v>0</v>
      </c>
      <c r="AA49" s="300">
        <f>AA95</f>
        <v>0</v>
      </c>
      <c r="AB49" s="301">
        <f t="shared" si="1"/>
        <v>0</v>
      </c>
      <c r="AC49" s="300">
        <f>AC95</f>
        <v>0</v>
      </c>
      <c r="AD49" s="296" t="s">
        <v>844</v>
      </c>
      <c r="AE49" s="296"/>
      <c r="AF49" s="296"/>
    </row>
    <row r="50" spans="2:32" ht="10.5" customHeight="1" x14ac:dyDescent="0.15">
      <c r="B50" s="314"/>
      <c r="C50" s="21"/>
      <c r="E50" s="19"/>
      <c r="F50" s="19" t="s">
        <v>185</v>
      </c>
      <c r="S50" s="179"/>
      <c r="V50" s="296"/>
      <c r="W50" s="296"/>
      <c r="X50" s="296" t="s">
        <v>845</v>
      </c>
      <c r="Y50" s="296"/>
      <c r="Z50" s="300">
        <f>Z98</f>
        <v>0</v>
      </c>
      <c r="AA50" s="300">
        <f>AA98</f>
        <v>0</v>
      </c>
      <c r="AB50" s="301">
        <f t="shared" si="1"/>
        <v>0</v>
      </c>
      <c r="AC50" s="300">
        <f>AC98</f>
        <v>0</v>
      </c>
      <c r="AD50" s="296" t="s">
        <v>846</v>
      </c>
      <c r="AE50" s="296"/>
      <c r="AF50" s="296"/>
    </row>
    <row r="51" spans="2:32" ht="10.5" customHeight="1" x14ac:dyDescent="0.15">
      <c r="B51" s="314"/>
      <c r="C51" s="21"/>
      <c r="E51" s="19"/>
      <c r="F51" s="19" t="s">
        <v>186</v>
      </c>
      <c r="S51" s="179"/>
      <c r="V51" s="296"/>
      <c r="W51" s="296"/>
      <c r="X51" s="296" t="s">
        <v>244</v>
      </c>
      <c r="Y51" s="296"/>
      <c r="Z51" s="300">
        <f>SUM(Z96,Z97,Z99)</f>
        <v>0</v>
      </c>
      <c r="AA51" s="300">
        <f>SUM(AA96,AA97,AA99)</f>
        <v>0</v>
      </c>
      <c r="AB51" s="301">
        <f t="shared" si="1"/>
        <v>0</v>
      </c>
      <c r="AC51" s="300">
        <f>SUM(AC96,AC97,AC99)</f>
        <v>0</v>
      </c>
      <c r="AD51" s="296" t="s">
        <v>847</v>
      </c>
      <c r="AE51" s="296"/>
      <c r="AF51" s="296"/>
    </row>
    <row r="52" spans="2:32" ht="10.5" customHeight="1" x14ac:dyDescent="0.15">
      <c r="B52" s="314"/>
      <c r="C52" s="21"/>
      <c r="F52" s="19" t="s">
        <v>187</v>
      </c>
      <c r="S52" s="179"/>
      <c r="V52" s="296"/>
      <c r="W52" s="296" t="s">
        <v>848</v>
      </c>
      <c r="X52" s="296"/>
      <c r="Y52" s="296"/>
      <c r="Z52" s="300">
        <f>SUM(Z100:Z103)</f>
        <v>0</v>
      </c>
      <c r="AA52" s="300">
        <f>SUM(AA100:AA103)</f>
        <v>0</v>
      </c>
      <c r="AB52" s="301">
        <f t="shared" si="1"/>
        <v>0</v>
      </c>
      <c r="AC52" s="300">
        <f>SUM(AC100:AC103)</f>
        <v>0</v>
      </c>
      <c r="AD52" s="304" t="s">
        <v>411</v>
      </c>
      <c r="AE52" s="296"/>
      <c r="AF52" s="296"/>
    </row>
    <row r="53" spans="2:32" ht="10.5" customHeight="1" x14ac:dyDescent="0.15">
      <c r="B53" s="314"/>
      <c r="C53" s="21"/>
      <c r="S53" s="179"/>
      <c r="V53" s="296"/>
      <c r="W53" s="296" t="s">
        <v>849</v>
      </c>
      <c r="X53" s="296" t="s">
        <v>300</v>
      </c>
      <c r="Y53" s="296"/>
      <c r="Z53" s="300">
        <f>Z104</f>
        <v>0</v>
      </c>
      <c r="AA53" s="300">
        <f>AA104</f>
        <v>0</v>
      </c>
      <c r="AB53" s="301">
        <f t="shared" si="1"/>
        <v>0</v>
      </c>
      <c r="AC53" s="300">
        <f>AC104</f>
        <v>0</v>
      </c>
      <c r="AD53" s="296" t="s">
        <v>850</v>
      </c>
      <c r="AE53" s="296"/>
      <c r="AF53" s="296"/>
    </row>
    <row r="54" spans="2:32" ht="12" customHeight="1" x14ac:dyDescent="0.15">
      <c r="B54" s="314"/>
      <c r="C54" s="21"/>
      <c r="D54" s="1" t="s">
        <v>157</v>
      </c>
      <c r="E54" s="19"/>
      <c r="F54" s="19"/>
      <c r="S54" s="179"/>
      <c r="V54" s="296"/>
      <c r="W54" s="296"/>
      <c r="X54" s="296" t="s">
        <v>851</v>
      </c>
      <c r="Y54" s="296"/>
      <c r="Z54" s="300">
        <f>Z105</f>
        <v>0</v>
      </c>
      <c r="AA54" s="300">
        <f>AA105</f>
        <v>0</v>
      </c>
      <c r="AB54" s="301">
        <f t="shared" si="1"/>
        <v>0</v>
      </c>
      <c r="AC54" s="300">
        <f>AC105</f>
        <v>0</v>
      </c>
      <c r="AD54" s="296" t="s">
        <v>852</v>
      </c>
      <c r="AE54" s="296"/>
      <c r="AF54" s="296"/>
    </row>
    <row r="55" spans="2:32" ht="10.5" customHeight="1" x14ac:dyDescent="0.15">
      <c r="B55" s="314"/>
      <c r="C55" s="21"/>
      <c r="E55" s="184" t="s">
        <v>278</v>
      </c>
      <c r="F55" s="19"/>
      <c r="S55" s="179"/>
      <c r="V55" s="296"/>
      <c r="W55" s="296"/>
      <c r="X55" s="296" t="s">
        <v>244</v>
      </c>
      <c r="Y55" s="296"/>
      <c r="Z55" s="300">
        <f>SUM(Z106:Z108)</f>
        <v>0</v>
      </c>
      <c r="AA55" s="300">
        <f>SUM(AA106:AA108)</f>
        <v>0</v>
      </c>
      <c r="AB55" s="301">
        <f t="shared" si="1"/>
        <v>0</v>
      </c>
      <c r="AC55" s="300">
        <f>SUM(AC106:AC108)</f>
        <v>0</v>
      </c>
      <c r="AD55" s="296" t="s">
        <v>853</v>
      </c>
      <c r="AE55" s="296"/>
      <c r="AF55" s="296"/>
    </row>
    <row r="56" spans="2:32" ht="10.5" customHeight="1" x14ac:dyDescent="0.15">
      <c r="B56" s="314"/>
      <c r="C56" s="21"/>
      <c r="F56" s="19" t="s">
        <v>792</v>
      </c>
      <c r="S56" s="179"/>
      <c r="V56" s="296"/>
      <c r="W56" s="296" t="s">
        <v>854</v>
      </c>
      <c r="X56" s="296"/>
      <c r="Y56" s="296"/>
      <c r="Z56" s="300">
        <f>SUM(Z109:Z110)</f>
        <v>0</v>
      </c>
      <c r="AA56" s="300">
        <f>SUM(AA109:AA110)</f>
        <v>0</v>
      </c>
      <c r="AB56" s="301">
        <f t="shared" si="1"/>
        <v>0</v>
      </c>
      <c r="AC56" s="300">
        <f>SUM(AC109:AC110)</f>
        <v>0</v>
      </c>
      <c r="AD56" s="304" t="s">
        <v>378</v>
      </c>
      <c r="AE56" s="296"/>
      <c r="AF56" s="296"/>
    </row>
    <row r="57" spans="2:32" ht="10.5" customHeight="1" x14ac:dyDescent="0.15">
      <c r="B57" s="314"/>
      <c r="C57" s="21"/>
      <c r="F57" s="19" t="s">
        <v>365</v>
      </c>
      <c r="S57" s="179"/>
      <c r="V57" s="296"/>
      <c r="W57" s="296" t="s">
        <v>486</v>
      </c>
      <c r="X57" s="296" t="s">
        <v>185</v>
      </c>
      <c r="Y57" s="296"/>
      <c r="Z57" s="300">
        <f>SUM(Z121:Z124)</f>
        <v>0</v>
      </c>
      <c r="AA57" s="300">
        <f>SUM(AA121:AA124)</f>
        <v>0</v>
      </c>
      <c r="AB57" s="301">
        <f t="shared" si="1"/>
        <v>0</v>
      </c>
      <c r="AC57" s="300">
        <f>SUM(AC121:AC124)</f>
        <v>0</v>
      </c>
      <c r="AD57" s="296" t="s">
        <v>855</v>
      </c>
      <c r="AE57" s="296"/>
      <c r="AF57" s="296"/>
    </row>
    <row r="58" spans="2:32" ht="10.5" customHeight="1" x14ac:dyDescent="0.15">
      <c r="B58" s="314"/>
      <c r="C58" s="21"/>
      <c r="F58" s="19" t="s">
        <v>705</v>
      </c>
      <c r="S58" s="179"/>
      <c r="V58" s="296"/>
      <c r="W58" s="296"/>
      <c r="X58" s="296" t="s">
        <v>186</v>
      </c>
      <c r="Y58" s="296"/>
      <c r="Z58" s="300">
        <f>Z125</f>
        <v>0</v>
      </c>
      <c r="AA58" s="300">
        <f>AA125</f>
        <v>0</v>
      </c>
      <c r="AB58" s="301">
        <f t="shared" si="1"/>
        <v>0</v>
      </c>
      <c r="AC58" s="300">
        <f>AC125</f>
        <v>0</v>
      </c>
      <c r="AD58" s="296" t="s">
        <v>856</v>
      </c>
      <c r="AE58" s="296"/>
      <c r="AF58" s="296"/>
    </row>
    <row r="59" spans="2:32" ht="10.5" customHeight="1" x14ac:dyDescent="0.15">
      <c r="B59" s="314"/>
      <c r="C59" s="21"/>
      <c r="F59" s="19" t="s">
        <v>182</v>
      </c>
      <c r="S59" s="179"/>
      <c r="V59" s="296"/>
      <c r="W59" s="296"/>
      <c r="X59" s="296" t="s">
        <v>188</v>
      </c>
      <c r="Y59" s="296"/>
      <c r="Z59" s="300">
        <f>SUM(Z126:Z129)</f>
        <v>0</v>
      </c>
      <c r="AA59" s="300">
        <f>SUM(AA126:AA129)</f>
        <v>0</v>
      </c>
      <c r="AB59" s="301">
        <f t="shared" si="1"/>
        <v>0</v>
      </c>
      <c r="AC59" s="300">
        <f>SUM(AC126:AC129)</f>
        <v>0</v>
      </c>
      <c r="AD59" s="296" t="s">
        <v>857</v>
      </c>
      <c r="AE59" s="296"/>
      <c r="AF59" s="296"/>
    </row>
    <row r="60" spans="2:32" ht="10.5" customHeight="1" x14ac:dyDescent="0.15">
      <c r="B60" s="314"/>
      <c r="C60" s="21"/>
      <c r="E60" s="19" t="s">
        <v>433</v>
      </c>
      <c r="S60" s="179"/>
      <c r="V60" s="296"/>
      <c r="W60" s="296" t="s">
        <v>484</v>
      </c>
      <c r="X60" s="296"/>
      <c r="Y60" s="296"/>
      <c r="Z60" s="300">
        <f>SUM(Z130:Z135)</f>
        <v>0</v>
      </c>
      <c r="AA60" s="300">
        <f>SUM(AA130:AA135)</f>
        <v>0</v>
      </c>
      <c r="AB60" s="301">
        <f t="shared" si="1"/>
        <v>0</v>
      </c>
      <c r="AC60" s="300">
        <f>SUM(AC130:AC135)</f>
        <v>0</v>
      </c>
      <c r="AD60" s="304" t="s">
        <v>858</v>
      </c>
      <c r="AE60" s="296"/>
      <c r="AF60" s="296"/>
    </row>
    <row r="61" spans="2:32" ht="10.5" customHeight="1" x14ac:dyDescent="0.15">
      <c r="B61" s="314"/>
      <c r="C61" s="21"/>
      <c r="E61" s="19" t="s">
        <v>502</v>
      </c>
      <c r="S61" s="179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</row>
    <row r="62" spans="2:32" ht="10.5" customHeight="1" x14ac:dyDescent="0.15">
      <c r="B62" s="314"/>
      <c r="C62" s="21"/>
      <c r="F62" s="19" t="s">
        <v>300</v>
      </c>
      <c r="S62" s="179"/>
      <c r="V62" s="296"/>
      <c r="W62" s="296"/>
      <c r="X62" s="296"/>
      <c r="Y62" s="296"/>
      <c r="Z62" s="300"/>
      <c r="AA62" s="300"/>
      <c r="AB62" s="301"/>
      <c r="AC62" s="300"/>
      <c r="AD62" s="296"/>
      <c r="AE62" s="296"/>
      <c r="AF62" s="296"/>
    </row>
    <row r="63" spans="2:32" ht="10.5" customHeight="1" x14ac:dyDescent="0.15">
      <c r="B63" s="314"/>
      <c r="C63" s="21"/>
      <c r="F63" s="19" t="s">
        <v>116</v>
      </c>
      <c r="S63" s="179"/>
      <c r="V63" s="296"/>
      <c r="W63" s="296"/>
      <c r="X63" s="296"/>
      <c r="Y63" s="296"/>
      <c r="Z63" s="300"/>
      <c r="AA63" s="300"/>
      <c r="AB63" s="301"/>
      <c r="AC63" s="300"/>
      <c r="AD63" s="296"/>
      <c r="AE63" s="296"/>
      <c r="AF63" s="296"/>
    </row>
    <row r="64" spans="2:32" ht="10.5" customHeight="1" x14ac:dyDescent="0.15">
      <c r="B64" s="314"/>
      <c r="C64" s="21"/>
      <c r="F64" s="19" t="s">
        <v>615</v>
      </c>
      <c r="S64" s="179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</row>
    <row r="65" spans="2:32" ht="10.5" customHeight="1" x14ac:dyDescent="0.15">
      <c r="B65" s="314"/>
      <c r="C65" s="21"/>
      <c r="E65" s="19" t="s">
        <v>503</v>
      </c>
      <c r="S65" s="179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</row>
    <row r="66" spans="2:32" ht="10.5" customHeight="1" x14ac:dyDescent="0.15">
      <c r="B66" s="314"/>
      <c r="C66" s="21"/>
      <c r="E66" s="19" t="s">
        <v>486</v>
      </c>
      <c r="F66" s="19"/>
      <c r="S66" s="179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</row>
    <row r="67" spans="2:32" ht="10.5" customHeight="1" x14ac:dyDescent="0.15">
      <c r="B67" s="314"/>
      <c r="C67" s="21"/>
      <c r="F67" s="19" t="s">
        <v>185</v>
      </c>
      <c r="S67" s="179"/>
      <c r="V67" s="296"/>
      <c r="W67" s="296"/>
      <c r="X67" s="296"/>
      <c r="Y67" s="296"/>
      <c r="Z67" s="300"/>
      <c r="AA67" s="300"/>
      <c r="AB67" s="301"/>
      <c r="AC67" s="300"/>
      <c r="AD67" s="304"/>
      <c r="AE67" s="296"/>
      <c r="AF67" s="296"/>
    </row>
    <row r="68" spans="2:32" ht="10.5" customHeight="1" x14ac:dyDescent="0.15">
      <c r="B68" s="314"/>
      <c r="C68" s="21"/>
      <c r="F68" s="19" t="s">
        <v>186</v>
      </c>
      <c r="S68" s="179"/>
      <c r="V68" s="296"/>
      <c r="W68" s="296"/>
      <c r="X68" s="296"/>
      <c r="Y68" s="296"/>
      <c r="Z68" s="300"/>
      <c r="AA68" s="300"/>
      <c r="AB68" s="301"/>
      <c r="AC68" s="300"/>
      <c r="AD68" s="304"/>
      <c r="AE68" s="296"/>
      <c r="AF68" s="296"/>
    </row>
    <row r="69" spans="2:32" ht="10.5" customHeight="1" x14ac:dyDescent="0.15">
      <c r="B69" s="314"/>
      <c r="C69" s="21"/>
      <c r="F69" s="19" t="s">
        <v>187</v>
      </c>
      <c r="S69" s="179"/>
      <c r="V69" s="296"/>
      <c r="W69" s="296"/>
      <c r="X69" s="296"/>
      <c r="Y69" s="296"/>
      <c r="Z69" s="300"/>
      <c r="AA69" s="300"/>
      <c r="AB69" s="301"/>
      <c r="AC69" s="300"/>
      <c r="AD69" s="304"/>
      <c r="AE69" s="296"/>
      <c r="AF69" s="296"/>
    </row>
    <row r="70" spans="2:32" ht="10.5" customHeight="1" x14ac:dyDescent="0.15">
      <c r="B70" s="314"/>
      <c r="E70" s="19" t="s">
        <v>484</v>
      </c>
      <c r="S70" s="179"/>
      <c r="V70" s="296"/>
      <c r="W70" s="296"/>
      <c r="X70" s="296"/>
      <c r="Y70" s="296"/>
      <c r="Z70" s="300"/>
      <c r="AA70" s="300"/>
      <c r="AB70" s="301"/>
      <c r="AC70" s="300"/>
      <c r="AD70" s="304"/>
      <c r="AE70" s="296"/>
      <c r="AF70" s="296"/>
    </row>
    <row r="71" spans="2:32" ht="10.5" customHeight="1" x14ac:dyDescent="0.15">
      <c r="B71" s="314"/>
      <c r="E71" s="19"/>
      <c r="S71" s="179"/>
      <c r="V71" s="296"/>
      <c r="W71" s="296"/>
      <c r="X71" s="296"/>
      <c r="Y71" s="296"/>
      <c r="Z71" s="300"/>
      <c r="AA71" s="300"/>
      <c r="AB71" s="301"/>
      <c r="AC71" s="300"/>
      <c r="AD71" s="304"/>
      <c r="AE71" s="296"/>
      <c r="AF71" s="296"/>
    </row>
    <row r="72" spans="2:32" x14ac:dyDescent="0.15">
      <c r="B72" s="314"/>
      <c r="D72" s="198" t="s">
        <v>519</v>
      </c>
      <c r="E72" s="182"/>
      <c r="F72" s="182"/>
      <c r="G72" s="186"/>
      <c r="H72" s="344"/>
      <c r="I72" s="344"/>
      <c r="J72" s="186"/>
      <c r="K72" s="182"/>
      <c r="L72" s="182"/>
      <c r="M72" s="182"/>
      <c r="N72" s="182"/>
      <c r="O72" s="182"/>
      <c r="P72" s="182"/>
      <c r="Q72" s="182"/>
      <c r="S72" s="179"/>
      <c r="V72" s="296"/>
      <c r="W72" s="296"/>
      <c r="X72" s="296"/>
      <c r="Y72" s="296"/>
      <c r="Z72" s="300"/>
      <c r="AA72" s="300"/>
      <c r="AB72" s="301"/>
      <c r="AC72" s="300"/>
      <c r="AD72" s="304"/>
      <c r="AE72" s="296"/>
      <c r="AF72" s="296"/>
    </row>
    <row r="73" spans="2:32" ht="13.15" customHeight="1" x14ac:dyDescent="0.15">
      <c r="B73" s="314"/>
      <c r="D73" s="330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2"/>
      <c r="S73" s="179"/>
      <c r="V73" s="296"/>
      <c r="W73" s="296"/>
      <c r="X73" s="296"/>
      <c r="Y73" s="296"/>
      <c r="Z73" s="300"/>
      <c r="AA73" s="300"/>
      <c r="AB73" s="301"/>
      <c r="AC73" s="300"/>
      <c r="AD73" s="304"/>
      <c r="AE73" s="296"/>
      <c r="AF73" s="296"/>
    </row>
    <row r="74" spans="2:32" ht="13.15" customHeight="1" x14ac:dyDescent="0.15">
      <c r="B74" s="314"/>
      <c r="D74" s="333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5"/>
      <c r="S74" s="179"/>
      <c r="V74" s="296"/>
      <c r="W74" s="296"/>
      <c r="X74" s="296"/>
      <c r="Y74" s="296"/>
      <c r="Z74" s="300"/>
      <c r="AA74" s="300"/>
      <c r="AB74" s="301"/>
      <c r="AC74" s="300"/>
      <c r="AD74" s="304"/>
      <c r="AE74" s="296"/>
      <c r="AF74" s="296"/>
    </row>
    <row r="75" spans="2:32" ht="13.15" customHeight="1" x14ac:dyDescent="0.15">
      <c r="B75" s="314"/>
      <c r="D75" s="333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5"/>
      <c r="S75" s="179"/>
      <c r="V75" s="296"/>
      <c r="W75" s="296"/>
      <c r="X75" s="296"/>
      <c r="Y75" s="296"/>
      <c r="Z75" s="300"/>
      <c r="AA75" s="300"/>
      <c r="AB75" s="301"/>
      <c r="AC75" s="300"/>
      <c r="AD75" s="304"/>
      <c r="AE75" s="296"/>
      <c r="AF75" s="296"/>
    </row>
    <row r="76" spans="2:32" ht="13.15" customHeight="1" x14ac:dyDescent="0.15">
      <c r="B76" s="314"/>
      <c r="D76" s="333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5"/>
      <c r="S76" s="179"/>
      <c r="V76" s="296"/>
      <c r="W76" s="296"/>
      <c r="X76" s="296"/>
      <c r="Y76" s="296"/>
      <c r="Z76" s="300"/>
      <c r="AA76" s="300"/>
      <c r="AB76" s="301"/>
      <c r="AC76" s="300"/>
      <c r="AD76" s="304"/>
      <c r="AE76" s="296"/>
      <c r="AF76" s="296"/>
    </row>
    <row r="77" spans="2:32" ht="13.15" customHeight="1" x14ac:dyDescent="0.15">
      <c r="B77" s="314"/>
      <c r="D77" s="336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8"/>
      <c r="S77" s="179"/>
      <c r="V77" s="296"/>
      <c r="W77" s="296"/>
      <c r="X77" s="296"/>
      <c r="Y77" s="296"/>
      <c r="Z77" s="300"/>
      <c r="AA77" s="300"/>
      <c r="AB77" s="301"/>
      <c r="AC77" s="300"/>
      <c r="AD77" s="304"/>
      <c r="AE77" s="296"/>
      <c r="AF77" s="296"/>
    </row>
    <row r="78" spans="2:32" x14ac:dyDescent="0.15">
      <c r="B78" s="318"/>
      <c r="C78" s="175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56"/>
      <c r="V78" s="296"/>
      <c r="W78" s="296"/>
      <c r="X78" s="296"/>
      <c r="Y78" s="296"/>
      <c r="Z78" s="300"/>
      <c r="AA78" s="300"/>
      <c r="AB78" s="301"/>
      <c r="AC78" s="300"/>
      <c r="AD78" s="304"/>
      <c r="AE78" s="296"/>
      <c r="AF78" s="296"/>
    </row>
    <row r="79" spans="2:32" ht="11.1" customHeight="1" x14ac:dyDescent="0.15">
      <c r="R79" s="223"/>
      <c r="S79" s="329" t="s">
        <v>973</v>
      </c>
      <c r="Z79" s="105"/>
      <c r="AA79" s="105"/>
      <c r="AB79" s="68"/>
      <c r="AC79" s="105"/>
      <c r="AD79" s="6"/>
    </row>
    <row r="80" spans="2:32" hidden="1" x14ac:dyDescent="0.15">
      <c r="V80" s="1" t="s">
        <v>748</v>
      </c>
      <c r="W80" s="6" t="s">
        <v>735</v>
      </c>
      <c r="X80" s="1" t="s">
        <v>129</v>
      </c>
      <c r="Z80" s="105">
        <f>複数管理者用評価結果!AH33</f>
        <v>0</v>
      </c>
      <c r="AA80" s="105">
        <f>SUM(複数管理者用評価結果!BA33:BA48)</f>
        <v>0</v>
      </c>
      <c r="AB80" s="68">
        <f>IF(OR(AA80=0,AA80="-"),0,Z80/AA80)</f>
        <v>0</v>
      </c>
      <c r="AC80" s="105">
        <f>複数管理者用評価結果!AH34</f>
        <v>0</v>
      </c>
      <c r="AD80" s="6" t="s">
        <v>130</v>
      </c>
    </row>
    <row r="81" spans="22:30" hidden="1" x14ac:dyDescent="0.15">
      <c r="X81" s="1" t="s">
        <v>365</v>
      </c>
      <c r="Z81" s="105">
        <f>複数管理者用評価結果!AH55</f>
        <v>0</v>
      </c>
      <c r="AA81" s="105">
        <f>SUM(複数管理者用評価結果!BA55:BA76)</f>
        <v>0</v>
      </c>
      <c r="AB81" s="68">
        <f>IF(OR(AA81=0,AA81="-"),0,Z81/AA81)</f>
        <v>0</v>
      </c>
      <c r="AC81" s="105">
        <f>複数管理者用評価結果!AH56</f>
        <v>0</v>
      </c>
      <c r="AD81" s="1" t="s">
        <v>569</v>
      </c>
    </row>
    <row r="82" spans="22:30" hidden="1" x14ac:dyDescent="0.15">
      <c r="X82" s="1" t="s">
        <v>701</v>
      </c>
      <c r="Z82" s="105"/>
      <c r="AA82" s="105"/>
      <c r="AB82" s="68"/>
      <c r="AC82" s="105">
        <f>複数管理者用評価結果!AH77</f>
        <v>0</v>
      </c>
      <c r="AD82" s="1" t="s">
        <v>736</v>
      </c>
    </row>
    <row r="83" spans="22:30" hidden="1" x14ac:dyDescent="0.15">
      <c r="X83" s="1" t="s">
        <v>366</v>
      </c>
      <c r="Z83" s="105">
        <f>複数管理者用評価結果!AH78</f>
        <v>0</v>
      </c>
      <c r="AA83" s="105">
        <f>SUM(複数管理者用評価結果!BA78:BA86)</f>
        <v>0</v>
      </c>
      <c r="AB83" s="68">
        <f t="shared" ref="AB83:AB90" si="2">IF(OR(AA83=0,AA83="-"),0,Z83/AA83)</f>
        <v>0</v>
      </c>
      <c r="AC83" s="105">
        <f>複数管理者用評価結果!AH79</f>
        <v>0</v>
      </c>
      <c r="AD83" s="1" t="s">
        <v>737</v>
      </c>
    </row>
    <row r="84" spans="22:30" hidden="1" x14ac:dyDescent="0.15">
      <c r="X84" s="1" t="s">
        <v>386</v>
      </c>
      <c r="Z84" s="105">
        <f>複数管理者用評価結果!AH87</f>
        <v>0</v>
      </c>
      <c r="AA84" s="105">
        <f>SUM(複数管理者用評価結果!BA87:BA99)</f>
        <v>0</v>
      </c>
      <c r="AB84" s="68">
        <f t="shared" si="2"/>
        <v>0</v>
      </c>
      <c r="AC84" s="105">
        <f>複数管理者用評価結果!AH88</f>
        <v>0</v>
      </c>
      <c r="AD84" s="1" t="s">
        <v>570</v>
      </c>
    </row>
    <row r="85" spans="22:30" hidden="1" x14ac:dyDescent="0.15">
      <c r="X85" s="1" t="s">
        <v>387</v>
      </c>
      <c r="Z85" s="105">
        <f>複数管理者用評価結果!AH100</f>
        <v>0</v>
      </c>
      <c r="AA85" s="105">
        <f>SUM(複数管理者用評価結果!BA100:BA106)</f>
        <v>0</v>
      </c>
      <c r="AB85" s="68">
        <f t="shared" si="2"/>
        <v>0</v>
      </c>
      <c r="AC85" s="105">
        <f>複数管理者用評価結果!AH101</f>
        <v>0</v>
      </c>
      <c r="AD85" s="1" t="s">
        <v>571</v>
      </c>
    </row>
    <row r="86" spans="22:30" hidden="1" x14ac:dyDescent="0.15">
      <c r="W86" s="6" t="s">
        <v>388</v>
      </c>
      <c r="X86" s="1" t="s">
        <v>300</v>
      </c>
      <c r="Z86" s="105">
        <f>複数管理者用評価結果!AH113</f>
        <v>0</v>
      </c>
      <c r="AA86" s="105">
        <f>SUM(複数管理者用評価結果!BA113:BA135)</f>
        <v>0</v>
      </c>
      <c r="AB86" s="68">
        <f t="shared" si="2"/>
        <v>0</v>
      </c>
      <c r="AC86" s="105">
        <f>複数管理者用評価結果!AH114</f>
        <v>0</v>
      </c>
      <c r="AD86" s="6" t="s">
        <v>568</v>
      </c>
    </row>
    <row r="87" spans="22:30" hidden="1" x14ac:dyDescent="0.15">
      <c r="X87" s="1" t="s">
        <v>389</v>
      </c>
      <c r="Z87" s="105">
        <f>複数管理者用評価結果!AH136</f>
        <v>0</v>
      </c>
      <c r="AA87" s="105">
        <f>SUM(複数管理者用評価結果!BA136:BA147)</f>
        <v>0</v>
      </c>
      <c r="AB87" s="68">
        <f t="shared" si="2"/>
        <v>0</v>
      </c>
      <c r="AC87" s="105">
        <f>複数管理者用評価結果!AH137</f>
        <v>0</v>
      </c>
      <c r="AD87" s="1" t="s">
        <v>572</v>
      </c>
    </row>
    <row r="88" spans="22:30" hidden="1" x14ac:dyDescent="0.15">
      <c r="X88" s="1" t="s">
        <v>582</v>
      </c>
      <c r="Z88" s="105">
        <f>複数管理者用評価結果!AH148</f>
        <v>0</v>
      </c>
      <c r="AA88" s="105">
        <f>SUM(複数管理者用評価結果!BA148:BA153)</f>
        <v>0</v>
      </c>
      <c r="AB88" s="68">
        <f t="shared" si="2"/>
        <v>0</v>
      </c>
      <c r="AC88" s="105">
        <f>複数管理者用評価結果!AH149</f>
        <v>0</v>
      </c>
      <c r="AD88" s="1" t="s">
        <v>279</v>
      </c>
    </row>
    <row r="89" spans="22:30" hidden="1" x14ac:dyDescent="0.15">
      <c r="X89" s="1" t="s">
        <v>390</v>
      </c>
      <c r="Z89" s="105">
        <f>複数管理者用評価結果!AH154</f>
        <v>0</v>
      </c>
      <c r="AA89" s="105">
        <f>SUM(複数管理者用評価結果!BA154:BA157)</f>
        <v>0</v>
      </c>
      <c r="AB89" s="68">
        <f t="shared" si="2"/>
        <v>0</v>
      </c>
      <c r="AC89" s="105">
        <f>複数管理者用評価結果!AH155</f>
        <v>0</v>
      </c>
      <c r="AD89" s="1" t="s">
        <v>280</v>
      </c>
    </row>
    <row r="90" spans="22:30" hidden="1" x14ac:dyDescent="0.15">
      <c r="X90" s="1" t="s">
        <v>391</v>
      </c>
      <c r="Z90" s="105">
        <f>複数管理者用評価結果!AH158</f>
        <v>0</v>
      </c>
      <c r="AA90" s="105">
        <f>SUM(複数管理者用評価結果!BA158:BA160)</f>
        <v>0</v>
      </c>
      <c r="AB90" s="68">
        <f t="shared" si="2"/>
        <v>0</v>
      </c>
      <c r="AC90" s="105">
        <f>複数管理者用評価結果!AH159</f>
        <v>0</v>
      </c>
      <c r="AD90" s="1" t="s">
        <v>281</v>
      </c>
    </row>
    <row r="91" spans="22:30" hidden="1" x14ac:dyDescent="0.15">
      <c r="W91" s="1" t="s">
        <v>148</v>
      </c>
      <c r="X91" s="1" t="s">
        <v>149</v>
      </c>
      <c r="Z91" s="105"/>
      <c r="AA91" s="105"/>
      <c r="AB91" s="68"/>
      <c r="AC91" s="105">
        <f>複数管理者用評価結果!AH168</f>
        <v>0</v>
      </c>
      <c r="AD91" s="6" t="s">
        <v>282</v>
      </c>
    </row>
    <row r="92" spans="22:30" hidden="1" x14ac:dyDescent="0.15">
      <c r="X92" s="1" t="s">
        <v>392</v>
      </c>
      <c r="Z92" s="105"/>
      <c r="AA92" s="105"/>
      <c r="AB92" s="68"/>
      <c r="AC92" s="105">
        <f>複数管理者用評価結果!AH175</f>
        <v>0</v>
      </c>
      <c r="AD92" s="1" t="s">
        <v>283</v>
      </c>
    </row>
    <row r="93" spans="22:30" hidden="1" x14ac:dyDescent="0.15">
      <c r="W93" s="1" t="s">
        <v>393</v>
      </c>
      <c r="Z93" s="105"/>
      <c r="AA93" s="105"/>
      <c r="AB93" s="68"/>
      <c r="AC93" s="105">
        <f>複数管理者用評価結果!AH178</f>
        <v>0</v>
      </c>
      <c r="AD93" s="6" t="s">
        <v>378</v>
      </c>
    </row>
    <row r="94" spans="22:30" hidden="1" x14ac:dyDescent="0.15">
      <c r="V94" s="1" t="s">
        <v>394</v>
      </c>
      <c r="W94" s="6" t="s">
        <v>395</v>
      </c>
      <c r="X94" s="1" t="s">
        <v>396</v>
      </c>
      <c r="Z94" s="105">
        <f>複数管理者用評価結果!AH179</f>
        <v>0</v>
      </c>
      <c r="AA94" s="105">
        <f>SUM(複数管理者用評価結果!BA179:BA187)</f>
        <v>0</v>
      </c>
      <c r="AB94" s="68">
        <f>IF(OR(AA94=0,AA94="-"),0,Z94/AA94)</f>
        <v>0</v>
      </c>
      <c r="AC94" s="105">
        <f>複数管理者用評価結果!AH180</f>
        <v>0</v>
      </c>
      <c r="AD94" s="6" t="s">
        <v>397</v>
      </c>
    </row>
    <row r="95" spans="22:30" hidden="1" x14ac:dyDescent="0.15">
      <c r="X95" s="1" t="s">
        <v>365</v>
      </c>
      <c r="Z95" s="105">
        <f>複数管理者用評価結果!AH188</f>
        <v>0</v>
      </c>
      <c r="AA95" s="105">
        <f>SUM(複数管理者用評価結果!BA188:BA199)</f>
        <v>0</v>
      </c>
      <c r="AB95" s="68">
        <f>IF(OR(AA95=0,AA95="-"),0,Z95/AA95)</f>
        <v>0</v>
      </c>
      <c r="AC95" s="105">
        <f>複数管理者用評価結果!AH189</f>
        <v>0</v>
      </c>
      <c r="AD95" s="1" t="s">
        <v>569</v>
      </c>
    </row>
    <row r="96" spans="22:30" hidden="1" x14ac:dyDescent="0.15">
      <c r="X96" s="1" t="s">
        <v>701</v>
      </c>
      <c r="Z96" s="105"/>
      <c r="AA96" s="105"/>
      <c r="AB96" s="68"/>
      <c r="AC96" s="105">
        <f>複数管理者用評価結果!AH200</f>
        <v>0</v>
      </c>
      <c r="AD96" s="1" t="s">
        <v>736</v>
      </c>
    </row>
    <row r="97" spans="22:30" hidden="1" x14ac:dyDescent="0.15">
      <c r="X97" s="1" t="s">
        <v>366</v>
      </c>
      <c r="Z97" s="105">
        <f>複数管理者用評価結果!AH201</f>
        <v>0</v>
      </c>
      <c r="AA97" s="105">
        <f>SUM(複数管理者用評価結果!BA201:BA203)</f>
        <v>0</v>
      </c>
      <c r="AB97" s="68">
        <f t="shared" ref="AB97:AB119" si="3">IF(OR(AA97=0,AA97="-"),0,Z97/AA97)</f>
        <v>0</v>
      </c>
      <c r="AC97" s="105">
        <f>複数管理者用評価結果!AH202</f>
        <v>0</v>
      </c>
      <c r="AD97" s="1" t="s">
        <v>737</v>
      </c>
    </row>
    <row r="98" spans="22:30" hidden="1" x14ac:dyDescent="0.15">
      <c r="X98" s="1" t="s">
        <v>386</v>
      </c>
      <c r="Z98" s="105">
        <f>複数管理者用評価結果!AH204</f>
        <v>0</v>
      </c>
      <c r="AA98" s="105">
        <f>SUM(複数管理者用評価結果!BA204:BA209)</f>
        <v>0</v>
      </c>
      <c r="AB98" s="68">
        <f t="shared" si="3"/>
        <v>0</v>
      </c>
      <c r="AC98" s="105">
        <f>複数管理者用評価結果!AH205</f>
        <v>0</v>
      </c>
      <c r="AD98" s="1" t="s">
        <v>570</v>
      </c>
    </row>
    <row r="99" spans="22:30" hidden="1" x14ac:dyDescent="0.15">
      <c r="X99" s="1" t="s">
        <v>387</v>
      </c>
      <c r="Z99" s="105">
        <f>複数管理者用評価結果!AH210</f>
        <v>0</v>
      </c>
      <c r="AA99" s="105">
        <f>SUM(複数管理者用評価結果!BA210:BA215)</f>
        <v>0</v>
      </c>
      <c r="AB99" s="68">
        <f t="shared" si="3"/>
        <v>0</v>
      </c>
      <c r="AC99" s="105">
        <f>複数管理者用評価結果!AH211</f>
        <v>0</v>
      </c>
      <c r="AD99" s="1" t="s">
        <v>571</v>
      </c>
    </row>
    <row r="100" spans="22:30" hidden="1" x14ac:dyDescent="0.15">
      <c r="W100" s="1" t="s">
        <v>418</v>
      </c>
      <c r="X100" s="1" t="s">
        <v>398</v>
      </c>
      <c r="Z100" s="105">
        <f>複数管理者用評価結果!AH222</f>
        <v>0</v>
      </c>
      <c r="AA100" s="105">
        <f>SUM(複数管理者用評価結果!BA222:BA225)</f>
        <v>0</v>
      </c>
      <c r="AB100" s="68">
        <f t="shared" si="3"/>
        <v>0</v>
      </c>
      <c r="AC100" s="105">
        <f>複数管理者用評価結果!AH223</f>
        <v>0</v>
      </c>
      <c r="AD100" s="6" t="s">
        <v>568</v>
      </c>
    </row>
    <row r="101" spans="22:30" hidden="1" x14ac:dyDescent="0.15">
      <c r="X101" s="1" t="s">
        <v>365</v>
      </c>
      <c r="Z101" s="105">
        <f>複数管理者用評価結果!AH226</f>
        <v>0</v>
      </c>
      <c r="AA101" s="105">
        <f>SUM(複数管理者用評価結果!BA226:BA230)</f>
        <v>0</v>
      </c>
      <c r="AB101" s="68">
        <f t="shared" si="3"/>
        <v>0</v>
      </c>
      <c r="AC101" s="105">
        <f>複数管理者用評価結果!AH227</f>
        <v>0</v>
      </c>
      <c r="AD101" s="1" t="s">
        <v>572</v>
      </c>
    </row>
    <row r="102" spans="22:30" hidden="1" x14ac:dyDescent="0.15">
      <c r="X102" s="1" t="s">
        <v>701</v>
      </c>
      <c r="Z102" s="105">
        <f>複数管理者用評価結果!AH231</f>
        <v>0</v>
      </c>
      <c r="AA102" s="105">
        <f>SUM(複数管理者用評価結果!BA231)</f>
        <v>0</v>
      </c>
      <c r="AB102" s="68">
        <f t="shared" si="3"/>
        <v>0</v>
      </c>
      <c r="AD102" s="1" t="s">
        <v>279</v>
      </c>
    </row>
    <row r="103" spans="22:30" hidden="1" x14ac:dyDescent="0.15">
      <c r="X103" s="1" t="s">
        <v>386</v>
      </c>
      <c r="Z103" s="105">
        <f>複数管理者用評価結果!AH232</f>
        <v>0</v>
      </c>
      <c r="AA103" s="105">
        <f>SUM(複数管理者用評価結果!BA232:BA234)</f>
        <v>0</v>
      </c>
      <c r="AB103" s="68">
        <f t="shared" si="3"/>
        <v>0</v>
      </c>
      <c r="AC103" s="105">
        <f>複数管理者用評価結果!AH233</f>
        <v>0</v>
      </c>
      <c r="AD103" s="1" t="s">
        <v>281</v>
      </c>
    </row>
    <row r="104" spans="22:30" hidden="1" x14ac:dyDescent="0.15">
      <c r="W104" s="1" t="s">
        <v>633</v>
      </c>
      <c r="X104" s="1" t="s">
        <v>300</v>
      </c>
      <c r="Z104" s="105">
        <f>複数管理者用評価結果!AH235</f>
        <v>0</v>
      </c>
      <c r="AA104" s="105">
        <f>SUM(複数管理者用評価結果!BA235:BA245)</f>
        <v>0</v>
      </c>
      <c r="AB104" s="68">
        <f t="shared" si="3"/>
        <v>0</v>
      </c>
      <c r="AC104" s="105">
        <f>複数管理者用評価結果!AH236</f>
        <v>0</v>
      </c>
      <c r="AD104" s="6" t="s">
        <v>282</v>
      </c>
    </row>
    <row r="105" spans="22:30" hidden="1" x14ac:dyDescent="0.15">
      <c r="X105" s="1" t="s">
        <v>389</v>
      </c>
      <c r="Z105" s="105">
        <f>複数管理者用評価結果!AH246</f>
        <v>0</v>
      </c>
      <c r="AA105" s="105">
        <f>SUM(複数管理者用評価結果!BA246:BA250)</f>
        <v>0</v>
      </c>
      <c r="AB105" s="68">
        <f t="shared" si="3"/>
        <v>0</v>
      </c>
      <c r="AC105" s="105">
        <f>複数管理者用評価結果!AH247</f>
        <v>0</v>
      </c>
      <c r="AD105" s="1" t="s">
        <v>283</v>
      </c>
    </row>
    <row r="106" spans="22:30" hidden="1" x14ac:dyDescent="0.15">
      <c r="X106" s="1" t="s">
        <v>399</v>
      </c>
      <c r="Z106" s="105"/>
      <c r="AA106" s="105"/>
      <c r="AB106" s="68"/>
      <c r="AC106" s="105">
        <f>複数管理者用評価結果!AH252</f>
        <v>0</v>
      </c>
      <c r="AD106" s="1" t="s">
        <v>289</v>
      </c>
    </row>
    <row r="107" spans="22:30" hidden="1" x14ac:dyDescent="0.15">
      <c r="X107" s="1" t="s">
        <v>400</v>
      </c>
      <c r="Z107" s="105"/>
      <c r="AA107" s="105"/>
      <c r="AB107" s="68"/>
      <c r="AC107" s="105">
        <f>複数管理者用評価結果!AH255</f>
        <v>0</v>
      </c>
      <c r="AD107" s="1" t="s">
        <v>290</v>
      </c>
    </row>
    <row r="108" spans="22:30" hidden="1" x14ac:dyDescent="0.15">
      <c r="X108" s="1" t="s">
        <v>401</v>
      </c>
      <c r="Z108" s="105">
        <f>複数管理者用評価結果!AH256</f>
        <v>0</v>
      </c>
      <c r="AA108" s="105">
        <f>SUM(複数管理者用評価結果!BA256:BA257)</f>
        <v>0</v>
      </c>
      <c r="AB108" s="68">
        <f t="shared" si="3"/>
        <v>0</v>
      </c>
      <c r="AC108" s="105">
        <f>複数管理者用評価結果!AH257</f>
        <v>0</v>
      </c>
      <c r="AD108" s="1" t="s">
        <v>291</v>
      </c>
    </row>
    <row r="109" spans="22:30" hidden="1" x14ac:dyDescent="0.15">
      <c r="W109" s="1" t="s">
        <v>634</v>
      </c>
      <c r="X109" s="1" t="s">
        <v>300</v>
      </c>
      <c r="Z109" s="105">
        <f>複数管理者用評価結果!AH258</f>
        <v>0</v>
      </c>
      <c r="AA109" s="105">
        <f>SUM(複数管理者用評価結果!BA258:BA263)</f>
        <v>0</v>
      </c>
      <c r="AB109" s="68">
        <f t="shared" si="3"/>
        <v>0</v>
      </c>
      <c r="AC109" s="105">
        <f>複数管理者用評価結果!AH259</f>
        <v>0</v>
      </c>
      <c r="AD109" s="6" t="s">
        <v>292</v>
      </c>
    </row>
    <row r="110" spans="22:30" hidden="1" x14ac:dyDescent="0.15">
      <c r="X110" s="1" t="s">
        <v>389</v>
      </c>
      <c r="Z110" s="105">
        <f>複数管理者用評価結果!AH264</f>
        <v>0</v>
      </c>
      <c r="AA110" s="105">
        <f>SUM(複数管理者用評価結果!BA264:BA266)</f>
        <v>0</v>
      </c>
      <c r="AB110" s="68">
        <f t="shared" si="3"/>
        <v>0</v>
      </c>
      <c r="AC110" s="105">
        <f>複数管理者用評価結果!AH265</f>
        <v>0</v>
      </c>
      <c r="AD110" s="1" t="s">
        <v>293</v>
      </c>
    </row>
    <row r="111" spans="22:30" hidden="1" x14ac:dyDescent="0.15">
      <c r="V111" s="1" t="s">
        <v>748</v>
      </c>
      <c r="W111" s="1" t="s">
        <v>485</v>
      </c>
      <c r="X111" s="1" t="s">
        <v>402</v>
      </c>
      <c r="Z111" s="105">
        <f>複数管理者用評価結果!AH273</f>
        <v>0</v>
      </c>
      <c r="AA111" s="105">
        <f>SUM(複数管理者用評価結果!BA273:BA277)</f>
        <v>0</v>
      </c>
      <c r="AB111" s="68">
        <f t="shared" si="3"/>
        <v>0</v>
      </c>
      <c r="AC111" s="105">
        <f>複数管理者用評価結果!AH274</f>
        <v>0</v>
      </c>
      <c r="AD111" s="6" t="s">
        <v>284</v>
      </c>
    </row>
    <row r="112" spans="22:30" hidden="1" x14ac:dyDescent="0.15">
      <c r="X112" s="1" t="s">
        <v>150</v>
      </c>
      <c r="Z112" s="105">
        <f>複数管理者用評価結果!AH278</f>
        <v>0</v>
      </c>
      <c r="AA112" s="105">
        <f>SUM(複数管理者用評価結果!BA278:BA279)</f>
        <v>0</v>
      </c>
      <c r="AB112" s="68">
        <f t="shared" si="3"/>
        <v>0</v>
      </c>
      <c r="AC112" s="105">
        <f>複数管理者用評価結果!AH279</f>
        <v>0</v>
      </c>
      <c r="AD112" s="1" t="s">
        <v>285</v>
      </c>
    </row>
    <row r="113" spans="22:30" hidden="1" x14ac:dyDescent="0.15">
      <c r="X113" s="1" t="s">
        <v>964</v>
      </c>
      <c r="Z113" s="105">
        <f>複数管理者用評価結果!AH280</f>
        <v>0</v>
      </c>
      <c r="AA113" s="105">
        <f>SUM(複数管理者用評価結果!BA280)</f>
        <v>0</v>
      </c>
      <c r="AB113" s="68">
        <f t="shared" si="3"/>
        <v>0</v>
      </c>
      <c r="AC113" s="105"/>
      <c r="AD113" s="1" t="s">
        <v>286</v>
      </c>
    </row>
    <row r="114" spans="22:30" hidden="1" x14ac:dyDescent="0.15">
      <c r="X114" s="1" t="s">
        <v>403</v>
      </c>
      <c r="Z114" s="105">
        <f>複数管理者用評価結果!AH281</f>
        <v>0</v>
      </c>
      <c r="AA114" s="105">
        <f>SUM(複数管理者用評価結果!BA281:BA285)</f>
        <v>0</v>
      </c>
      <c r="AB114" s="68">
        <f t="shared" si="3"/>
        <v>0</v>
      </c>
      <c r="AC114" s="105">
        <f>複数管理者用評価結果!AH282</f>
        <v>0</v>
      </c>
      <c r="AD114" s="1" t="s">
        <v>287</v>
      </c>
    </row>
    <row r="115" spans="22:30" hidden="1" x14ac:dyDescent="0.15">
      <c r="X115" s="1" t="s">
        <v>134</v>
      </c>
      <c r="Z115" s="105">
        <f>複数管理者用評価結果!AH286</f>
        <v>0</v>
      </c>
      <c r="AA115" s="105">
        <f>SUM(複数管理者用評価結果!BA286:BA303)</f>
        <v>0</v>
      </c>
      <c r="AB115" s="68">
        <f t="shared" si="3"/>
        <v>0</v>
      </c>
      <c r="AC115" s="105">
        <f>複数管理者用評価結果!AH287</f>
        <v>0</v>
      </c>
      <c r="AD115" s="1" t="s">
        <v>288</v>
      </c>
    </row>
    <row r="116" spans="22:30" hidden="1" x14ac:dyDescent="0.15">
      <c r="X116" s="1" t="s">
        <v>135</v>
      </c>
      <c r="Z116" s="105">
        <f>複数管理者用評価結果!AH304</f>
        <v>0</v>
      </c>
      <c r="AA116" s="105">
        <f>SUM(複数管理者用評価結果!BA304:BA326)</f>
        <v>0</v>
      </c>
      <c r="AB116" s="68">
        <f t="shared" si="3"/>
        <v>0</v>
      </c>
      <c r="AC116" s="105">
        <f>複数管理者用評価結果!AH305</f>
        <v>0</v>
      </c>
      <c r="AD116" s="1" t="s">
        <v>136</v>
      </c>
    </row>
    <row r="117" spans="22:30" hidden="1" x14ac:dyDescent="0.15">
      <c r="X117" s="1" t="s">
        <v>137</v>
      </c>
      <c r="Z117" s="105">
        <f>複数管理者用評価結果!AH333</f>
        <v>0</v>
      </c>
      <c r="AA117" s="105">
        <f>SUM(複数管理者用評価結果!BA333:BA338)</f>
        <v>0</v>
      </c>
      <c r="AB117" s="68">
        <f t="shared" si="3"/>
        <v>0</v>
      </c>
      <c r="AC117" s="105">
        <f>複数管理者用評価結果!AH334</f>
        <v>0</v>
      </c>
      <c r="AD117" s="1" t="s">
        <v>138</v>
      </c>
    </row>
    <row r="118" spans="22:30" hidden="1" x14ac:dyDescent="0.15">
      <c r="X118" s="1" t="s">
        <v>139</v>
      </c>
      <c r="Z118" s="105">
        <f>複数管理者用評価結果!AH339</f>
        <v>0</v>
      </c>
      <c r="AA118" s="105">
        <f>SUM(複数管理者用評価結果!BA339:BA344)</f>
        <v>0</v>
      </c>
      <c r="AB118" s="68">
        <f t="shared" si="3"/>
        <v>0</v>
      </c>
      <c r="AC118" s="105">
        <f>複数管理者用評価結果!AH340</f>
        <v>0</v>
      </c>
      <c r="AD118" s="1" t="s">
        <v>140</v>
      </c>
    </row>
    <row r="119" spans="22:30" hidden="1" x14ac:dyDescent="0.15">
      <c r="X119" s="1" t="s">
        <v>141</v>
      </c>
      <c r="Z119" s="105">
        <f>複数管理者用評価結果!AH345</f>
        <v>0</v>
      </c>
      <c r="AA119" s="105">
        <f>SUM(複数管理者用評価結果!BA345:BA347)</f>
        <v>0</v>
      </c>
      <c r="AB119" s="68">
        <f t="shared" si="3"/>
        <v>0</v>
      </c>
      <c r="AC119" s="105">
        <f>複数管理者用評価結果!AH346</f>
        <v>0</v>
      </c>
      <c r="AD119" s="1" t="s">
        <v>142</v>
      </c>
    </row>
    <row r="120" spans="22:30" hidden="1" x14ac:dyDescent="0.15">
      <c r="X120" s="1" t="s">
        <v>143</v>
      </c>
      <c r="Z120" s="105"/>
      <c r="AA120" s="105"/>
      <c r="AB120" s="68"/>
      <c r="AC120" s="105">
        <f>複数管理者用評価結果!AH348</f>
        <v>0</v>
      </c>
      <c r="AD120" s="1" t="s">
        <v>144</v>
      </c>
    </row>
    <row r="121" spans="22:30" hidden="1" x14ac:dyDescent="0.15">
      <c r="V121" s="1" t="s">
        <v>635</v>
      </c>
      <c r="W121" s="1" t="s">
        <v>486</v>
      </c>
      <c r="X121" s="1" t="s">
        <v>402</v>
      </c>
      <c r="Z121" s="105">
        <f>複数管理者用評価結果!AH349</f>
        <v>0</v>
      </c>
      <c r="AA121" s="105">
        <f>SUM(複数管理者用評価結果!BA349:BA352)</f>
        <v>0</v>
      </c>
      <c r="AB121" s="68">
        <f t="shared" ref="AB121:AB135" si="4">IF(OR(AA121=0,AA121="-"),0,Z121/AA121)</f>
        <v>0</v>
      </c>
      <c r="AC121" s="105">
        <f>複数管理者用評価結果!AH350</f>
        <v>0</v>
      </c>
      <c r="AD121" s="6" t="s">
        <v>284</v>
      </c>
    </row>
    <row r="122" spans="22:30" hidden="1" x14ac:dyDescent="0.15">
      <c r="X122" s="1" t="s">
        <v>150</v>
      </c>
      <c r="Z122" s="105">
        <f>複数管理者用評価結果!AH353</f>
        <v>0</v>
      </c>
      <c r="AA122" s="105">
        <f>SUM(複数管理者用評価結果!BA353:BA361)</f>
        <v>0</v>
      </c>
      <c r="AB122" s="68">
        <f t="shared" si="4"/>
        <v>0</v>
      </c>
      <c r="AC122" s="105">
        <f>複数管理者用評価結果!AH354</f>
        <v>0</v>
      </c>
      <c r="AD122" s="1" t="s">
        <v>285</v>
      </c>
    </row>
    <row r="123" spans="22:30" hidden="1" x14ac:dyDescent="0.15">
      <c r="X123" s="1" t="s">
        <v>964</v>
      </c>
      <c r="Z123" s="105">
        <f>複数管理者用評価結果!AH362</f>
        <v>0</v>
      </c>
      <c r="AA123" s="105">
        <f>SUM(複数管理者用評価結果!BA362)</f>
        <v>0</v>
      </c>
      <c r="AB123" s="68">
        <f t="shared" si="4"/>
        <v>0</v>
      </c>
      <c r="AC123" s="105"/>
      <c r="AD123" s="1" t="s">
        <v>286</v>
      </c>
    </row>
    <row r="124" spans="22:30" hidden="1" x14ac:dyDescent="0.15">
      <c r="X124" s="1" t="s">
        <v>403</v>
      </c>
      <c r="Z124" s="105">
        <f>複数管理者用評価結果!AH363</f>
        <v>0</v>
      </c>
      <c r="AA124" s="105">
        <f>SUM(複数管理者用評価結果!BA363)</f>
        <v>0</v>
      </c>
      <c r="AB124" s="68">
        <f t="shared" si="4"/>
        <v>0</v>
      </c>
      <c r="AC124" s="105"/>
      <c r="AD124" s="1" t="s">
        <v>287</v>
      </c>
    </row>
    <row r="125" spans="22:30" hidden="1" x14ac:dyDescent="0.15">
      <c r="X125" s="1" t="s">
        <v>134</v>
      </c>
      <c r="Z125" s="105">
        <f>複数管理者用評価結果!AH364</f>
        <v>0</v>
      </c>
      <c r="AA125" s="105">
        <f>SUM(複数管理者用評価結果!BA364:BA372)</f>
        <v>0</v>
      </c>
      <c r="AB125" s="68">
        <f t="shared" si="4"/>
        <v>0</v>
      </c>
      <c r="AC125" s="105">
        <f>複数管理者用評価結果!AH365</f>
        <v>0</v>
      </c>
      <c r="AD125" s="1" t="s">
        <v>288</v>
      </c>
    </row>
    <row r="126" spans="22:30" hidden="1" x14ac:dyDescent="0.15">
      <c r="X126" s="1" t="s">
        <v>135</v>
      </c>
      <c r="Z126" s="105">
        <f>複数管理者用評価結果!AH373</f>
        <v>0</v>
      </c>
      <c r="AA126" s="105">
        <f>SUM(複数管理者用評価結果!BA373:BA379)</f>
        <v>0</v>
      </c>
      <c r="AB126" s="68">
        <f t="shared" si="4"/>
        <v>0</v>
      </c>
      <c r="AC126" s="105">
        <f>複数管理者用評価結果!AH374</f>
        <v>0</v>
      </c>
      <c r="AD126" s="1" t="s">
        <v>136</v>
      </c>
    </row>
    <row r="127" spans="22:30" hidden="1" x14ac:dyDescent="0.15">
      <c r="X127" s="1" t="s">
        <v>137</v>
      </c>
      <c r="Z127" s="105">
        <f>複数管理者用評価結果!AH386</f>
        <v>0</v>
      </c>
      <c r="AA127" s="105">
        <f>SUM(複数管理者用評価結果!BA386:BA387)</f>
        <v>0</v>
      </c>
      <c r="AB127" s="68">
        <f t="shared" si="4"/>
        <v>0</v>
      </c>
      <c r="AC127" s="105">
        <f>複数管理者用評価結果!AH387</f>
        <v>0</v>
      </c>
      <c r="AD127" s="1" t="s">
        <v>138</v>
      </c>
    </row>
    <row r="128" spans="22:30" hidden="1" x14ac:dyDescent="0.15">
      <c r="X128" s="1" t="s">
        <v>139</v>
      </c>
      <c r="Z128" s="105">
        <f>複数管理者用評価結果!AH388</f>
        <v>0</v>
      </c>
      <c r="AA128" s="105">
        <f>SUM(複数管理者用評価結果!BA388:BA392)</f>
        <v>0</v>
      </c>
      <c r="AB128" s="68">
        <f t="shared" si="4"/>
        <v>0</v>
      </c>
      <c r="AC128" s="105">
        <f>複数管理者用評価結果!AH389</f>
        <v>0</v>
      </c>
      <c r="AD128" s="1" t="s">
        <v>140</v>
      </c>
    </row>
    <row r="129" spans="23:30" hidden="1" x14ac:dyDescent="0.15">
      <c r="X129" s="1" t="s">
        <v>141</v>
      </c>
      <c r="Z129" s="105"/>
      <c r="AA129" s="105">
        <f>SUM(複数管理者用評価結果!BA393:BA393)</f>
        <v>0</v>
      </c>
      <c r="AB129" s="68">
        <f t="shared" si="4"/>
        <v>0</v>
      </c>
      <c r="AC129" s="105">
        <f>複数管理者用評価結果!AH393</f>
        <v>0</v>
      </c>
      <c r="AD129" s="1" t="s">
        <v>142</v>
      </c>
    </row>
    <row r="130" spans="23:30" hidden="1" x14ac:dyDescent="0.15">
      <c r="W130" s="1" t="s">
        <v>484</v>
      </c>
      <c r="X130" s="1" t="s">
        <v>145</v>
      </c>
      <c r="Z130" s="105">
        <f>複数管理者用評価結果!AH394</f>
        <v>0</v>
      </c>
      <c r="AA130" s="105">
        <f>SUM(複数管理者用評価結果!BA394)</f>
        <v>0</v>
      </c>
      <c r="AB130" s="68">
        <f t="shared" si="4"/>
        <v>0</v>
      </c>
      <c r="AC130" s="105"/>
      <c r="AD130" s="6" t="s">
        <v>295</v>
      </c>
    </row>
    <row r="131" spans="23:30" hidden="1" x14ac:dyDescent="0.15">
      <c r="X131" s="1" t="s">
        <v>150</v>
      </c>
      <c r="Z131" s="105">
        <f>複数管理者用評価結果!AH395</f>
        <v>0</v>
      </c>
      <c r="AA131" s="105">
        <f>SUM(複数管理者用評価結果!BA395)</f>
        <v>0</v>
      </c>
      <c r="AB131" s="68">
        <f t="shared" si="4"/>
        <v>0</v>
      </c>
      <c r="AC131" s="105"/>
      <c r="AD131" s="1" t="s">
        <v>296</v>
      </c>
    </row>
    <row r="132" spans="23:30" hidden="1" x14ac:dyDescent="0.15">
      <c r="X132" s="1" t="s">
        <v>964</v>
      </c>
      <c r="Z132" s="105">
        <f>複数管理者用評価結果!AH396</f>
        <v>0</v>
      </c>
      <c r="AA132" s="105">
        <f>SUM(複数管理者用評価結果!BA396)</f>
        <v>0</v>
      </c>
      <c r="AB132" s="68">
        <f t="shared" si="4"/>
        <v>0</v>
      </c>
      <c r="AC132" s="105"/>
      <c r="AD132" s="1" t="s">
        <v>297</v>
      </c>
    </row>
    <row r="133" spans="23:30" hidden="1" x14ac:dyDescent="0.15">
      <c r="X133" s="1" t="s">
        <v>403</v>
      </c>
      <c r="Z133" s="105">
        <f>複数管理者用評価結果!AH397</f>
        <v>0</v>
      </c>
      <c r="AA133" s="105">
        <f>SUM(複数管理者用評価結果!BA397:BA399)</f>
        <v>0</v>
      </c>
      <c r="AB133" s="68">
        <f t="shared" si="4"/>
        <v>0</v>
      </c>
      <c r="AC133" s="105">
        <f>複数管理者用評価結果!AH398</f>
        <v>0</v>
      </c>
      <c r="AD133" s="1" t="s">
        <v>298</v>
      </c>
    </row>
    <row r="134" spans="23:30" hidden="1" x14ac:dyDescent="0.15">
      <c r="X134" s="1" t="s">
        <v>134</v>
      </c>
      <c r="Z134" s="105">
        <f>複数管理者用評価結果!AH400</f>
        <v>0</v>
      </c>
      <c r="AA134" s="105">
        <f>SUM(複数管理者用評価結果!BA400:BA401)</f>
        <v>0</v>
      </c>
      <c r="AB134" s="68">
        <f t="shared" si="4"/>
        <v>0</v>
      </c>
      <c r="AC134" s="105"/>
      <c r="AD134" s="1" t="s">
        <v>299</v>
      </c>
    </row>
    <row r="135" spans="23:30" hidden="1" x14ac:dyDescent="0.15">
      <c r="X135" s="1" t="s">
        <v>135</v>
      </c>
      <c r="Z135" s="105">
        <f>複数管理者用評価結果!AH402</f>
        <v>0</v>
      </c>
      <c r="AA135" s="105">
        <f>SUM(複数管理者用評価結果!BA402:BA403)</f>
        <v>0</v>
      </c>
      <c r="AB135" s="68">
        <f t="shared" si="4"/>
        <v>0</v>
      </c>
      <c r="AC135" s="105"/>
      <c r="AD135" s="1" t="s">
        <v>294</v>
      </c>
    </row>
    <row r="137" spans="23:30" hidden="1" x14ac:dyDescent="0.15">
      <c r="Z137" s="105"/>
      <c r="AA137" s="105"/>
      <c r="AB137" s="68"/>
    </row>
    <row r="138" spans="23:30" hidden="1" x14ac:dyDescent="0.15">
      <c r="Z138" s="105"/>
      <c r="AA138" s="105"/>
      <c r="AB138" s="68"/>
    </row>
    <row r="139" spans="23:30" hidden="1" x14ac:dyDescent="0.15">
      <c r="Z139" s="105"/>
      <c r="AA139" s="105"/>
      <c r="AB139" s="68"/>
    </row>
    <row r="140" spans="23:30" hidden="1" x14ac:dyDescent="0.15">
      <c r="Z140" s="105"/>
      <c r="AA140" s="105"/>
      <c r="AB140" s="68"/>
    </row>
    <row r="141" spans="23:30" hidden="1" x14ac:dyDescent="0.15">
      <c r="Z141" s="105"/>
      <c r="AA141" s="105"/>
      <c r="AB141" s="68"/>
    </row>
    <row r="142" spans="23:30" hidden="1" x14ac:dyDescent="0.15">
      <c r="Z142" s="105"/>
      <c r="AA142" s="105"/>
      <c r="AB142" s="68"/>
    </row>
    <row r="143" spans="23:30" hidden="1" x14ac:dyDescent="0.15">
      <c r="Z143" s="105"/>
      <c r="AA143" s="105"/>
      <c r="AB143" s="68"/>
    </row>
    <row r="144" spans="23:30" hidden="1" x14ac:dyDescent="0.15">
      <c r="Z144" s="105"/>
      <c r="AA144" s="105"/>
      <c r="AB144" s="68"/>
    </row>
    <row r="145" spans="26:28" hidden="1" x14ac:dyDescent="0.15">
      <c r="Z145" s="105"/>
      <c r="AA145" s="105"/>
      <c r="AB145" s="68"/>
    </row>
    <row r="146" spans="26:28" hidden="1" x14ac:dyDescent="0.15">
      <c r="Z146" s="105"/>
      <c r="AA146" s="105"/>
      <c r="AB146" s="68"/>
    </row>
    <row r="147" spans="26:28" hidden="1" x14ac:dyDescent="0.15">
      <c r="Z147" s="105"/>
      <c r="AA147" s="105"/>
      <c r="AB147" s="68"/>
    </row>
    <row r="148" spans="26:28" hidden="1" x14ac:dyDescent="0.15">
      <c r="Z148" s="105"/>
      <c r="AA148" s="105"/>
      <c r="AB148" s="68"/>
    </row>
    <row r="149" spans="26:28" hidden="1" x14ac:dyDescent="0.15">
      <c r="Z149" s="105"/>
      <c r="AA149" s="105"/>
      <c r="AB149" s="68"/>
    </row>
    <row r="150" spans="26:28" hidden="1" x14ac:dyDescent="0.15">
      <c r="Z150" s="105"/>
      <c r="AA150" s="105"/>
      <c r="AB150" s="68"/>
    </row>
    <row r="151" spans="26:28" hidden="1" x14ac:dyDescent="0.15">
      <c r="Z151" s="105"/>
      <c r="AA151" s="105"/>
      <c r="AB151" s="68"/>
    </row>
    <row r="152" spans="26:28" hidden="1" x14ac:dyDescent="0.15">
      <c r="Z152" s="105"/>
      <c r="AA152" s="105"/>
      <c r="AB152" s="68"/>
    </row>
    <row r="153" spans="26:28" hidden="1" x14ac:dyDescent="0.15">
      <c r="Z153" s="105"/>
      <c r="AA153" s="105"/>
      <c r="AB153" s="68"/>
    </row>
    <row r="154" spans="26:28" hidden="1" x14ac:dyDescent="0.15">
      <c r="Z154" s="105"/>
      <c r="AA154" s="105"/>
      <c r="AB154" s="68"/>
    </row>
    <row r="155" spans="26:28" hidden="1" x14ac:dyDescent="0.15">
      <c r="Z155" s="105"/>
      <c r="AA155" s="105"/>
      <c r="AB155" s="68"/>
    </row>
    <row r="156" spans="26:28" hidden="1" x14ac:dyDescent="0.15">
      <c r="Z156" s="105"/>
      <c r="AA156" s="105"/>
      <c r="AB156" s="68"/>
    </row>
    <row r="157" spans="26:28" hidden="1" x14ac:dyDescent="0.15">
      <c r="Z157" s="105"/>
      <c r="AA157" s="105"/>
      <c r="AB157" s="68"/>
    </row>
    <row r="158" spans="26:28" hidden="1" x14ac:dyDescent="0.15">
      <c r="Z158" s="105"/>
      <c r="AA158" s="105"/>
      <c r="AB158" s="68"/>
    </row>
    <row r="159" spans="26:28" hidden="1" x14ac:dyDescent="0.15">
      <c r="Z159" s="105"/>
      <c r="AA159" s="105"/>
      <c r="AB159" s="68"/>
    </row>
    <row r="160" spans="26:28" hidden="1" x14ac:dyDescent="0.15">
      <c r="Z160" s="105"/>
      <c r="AA160" s="105"/>
      <c r="AB160" s="68"/>
    </row>
    <row r="161" spans="26:28" hidden="1" x14ac:dyDescent="0.15">
      <c r="Z161" s="105"/>
      <c r="AA161" s="105"/>
      <c r="AB161" s="68"/>
    </row>
    <row r="162" spans="26:28" hidden="1" x14ac:dyDescent="0.15">
      <c r="Z162" s="105"/>
      <c r="AA162" s="105"/>
      <c r="AB162" s="68"/>
    </row>
    <row r="163" spans="26:28" hidden="1" x14ac:dyDescent="0.15">
      <c r="Z163" s="105"/>
      <c r="AA163" s="105"/>
      <c r="AB163" s="68"/>
    </row>
    <row r="164" spans="26:28" hidden="1" x14ac:dyDescent="0.15">
      <c r="Z164" s="105"/>
      <c r="AA164" s="105"/>
      <c r="AB164" s="68"/>
    </row>
    <row r="165" spans="26:28" hidden="1" x14ac:dyDescent="0.15">
      <c r="Z165" s="105"/>
      <c r="AA165" s="105"/>
      <c r="AB165" s="68"/>
    </row>
  </sheetData>
  <sheetProtection algorithmName="SHA-512" hashValue="nBKxyha351/68SePeYy8t/Y1lvmxbSYqq8PHfcPip849v4BJvAYvL1Up6Pu3eoEe2bp5YFdnDEY1BnVD9Nayeg==" saltValue="wOO/50L8aaGIZ4SZ016JWA==" spinCount="100000" sheet="1" selectLockedCells="1"/>
  <mergeCells count="6">
    <mergeCell ref="D73:Q77"/>
    <mergeCell ref="G11:H11"/>
    <mergeCell ref="G9:P9"/>
    <mergeCell ref="G10:P10"/>
    <mergeCell ref="L13:M13"/>
    <mergeCell ref="H72:I72"/>
  </mergeCells>
  <phoneticPr fontId="2"/>
  <printOptions horizontalCentered="1"/>
  <pageMargins left="0.39370078740157483" right="0.19685039370078741" top="0.55118110236220474" bottom="0" header="0.51181102362204722" footer="0.19685039370078741"/>
  <pageSetup paperSize="9" scale="93" orientation="portrait" r:id="rId1"/>
  <headerFooter alignWithMargins="0"/>
  <ignoredErrors>
    <ignoredError sqref="AB11:AD18 Z41:AA41 AB19:AC60" formula="1"/>
    <ignoredError sqref="AD19:AD60" numberStoredAsText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346"/>
  <sheetViews>
    <sheetView showGridLines="0" tabSelected="1" zoomScaleNormal="100" zoomScaleSheetLayoutView="85" workbookViewId="0">
      <selection activeCell="H11" sqref="H11:I11"/>
    </sheetView>
  </sheetViews>
  <sheetFormatPr defaultColWidth="0" defaultRowHeight="13.5" zeroHeight="1" x14ac:dyDescent="0.15"/>
  <cols>
    <col min="1" max="1" width="2.125" style="21" customWidth="1"/>
    <col min="2" max="2" width="0.5" style="21" customWidth="1"/>
    <col min="3" max="3" width="1.625" style="16" customWidth="1"/>
    <col min="4" max="4" width="2.125" style="21" customWidth="1"/>
    <col min="5" max="5" width="3.125" style="21" customWidth="1"/>
    <col min="6" max="6" width="6.625" style="21" customWidth="1"/>
    <col min="7" max="7" width="7.625" style="21" customWidth="1"/>
    <col min="8" max="16" width="8.125" style="21" customWidth="1"/>
    <col min="17" max="17" width="2.625" style="21" customWidth="1"/>
    <col min="18" max="18" width="3.125" style="21" customWidth="1"/>
    <col min="19" max="19" width="2.125" style="21" customWidth="1"/>
    <col min="20" max="20" width="1.625" style="21" customWidth="1"/>
    <col min="21" max="21" width="0.5" style="21" customWidth="1"/>
    <col min="22" max="22" width="1.625" style="21" customWidth="1"/>
    <col min="23" max="24" width="7.625" style="21" hidden="1" customWidth="1"/>
    <col min="25" max="38" width="7.125" style="21" hidden="1" customWidth="1"/>
    <col min="39" max="40" width="7.625" style="21" hidden="1" customWidth="1"/>
    <col min="41" max="16384" width="0" style="21" hidden="1"/>
  </cols>
  <sheetData>
    <row r="1" spans="1:26" x14ac:dyDescent="0.15"/>
    <row r="2" spans="1:26" x14ac:dyDescent="0.15">
      <c r="F2" s="27"/>
      <c r="G2" s="19" t="s">
        <v>371</v>
      </c>
      <c r="H2" s="19"/>
    </row>
    <row r="3" spans="1:26" x14ac:dyDescent="0.15">
      <c r="F3" s="28"/>
      <c r="G3" s="19" t="s">
        <v>372</v>
      </c>
      <c r="H3" s="19"/>
    </row>
    <row r="4" spans="1:26" ht="14.25" x14ac:dyDescent="0.15">
      <c r="D4" s="25"/>
    </row>
    <row r="5" spans="1:26" ht="24" customHeight="1" x14ac:dyDescent="0.15">
      <c r="D5" s="71"/>
      <c r="E5" s="71"/>
      <c r="F5" s="69" t="s">
        <v>643</v>
      </c>
      <c r="G5" s="72"/>
      <c r="H5" s="72"/>
      <c r="I5" s="73"/>
      <c r="J5" s="73"/>
      <c r="K5" s="73"/>
      <c r="L5" s="73"/>
      <c r="M5" s="69"/>
      <c r="N5" s="69"/>
      <c r="O5" s="69"/>
      <c r="P5" s="73"/>
      <c r="Q5" s="73"/>
      <c r="R5" s="73"/>
      <c r="S5" s="74"/>
    </row>
    <row r="6" spans="1:26" ht="13.5" customHeight="1" x14ac:dyDescent="0.15">
      <c r="A6" s="109" t="s">
        <v>103</v>
      </c>
      <c r="B6" s="109"/>
      <c r="C6" s="107"/>
      <c r="D6" s="150"/>
      <c r="E6" s="150"/>
      <c r="F6" s="151"/>
      <c r="G6" s="152"/>
      <c r="H6" s="152"/>
      <c r="M6" s="151"/>
      <c r="N6" s="151"/>
      <c r="O6" s="151"/>
      <c r="S6" s="153"/>
      <c r="T6" s="222"/>
      <c r="U6" s="222"/>
    </row>
    <row r="7" spans="1:26" ht="3" customHeight="1" x14ac:dyDescent="0.15">
      <c r="A7" s="109"/>
      <c r="B7" s="322"/>
      <c r="C7" s="306"/>
      <c r="D7" s="187"/>
      <c r="E7" s="187"/>
      <c r="F7" s="188"/>
      <c r="G7" s="189"/>
      <c r="H7" s="189"/>
      <c r="I7" s="190"/>
      <c r="J7" s="190"/>
      <c r="K7" s="190"/>
      <c r="L7" s="190"/>
      <c r="M7" s="188"/>
      <c r="N7" s="188"/>
      <c r="O7" s="188"/>
      <c r="P7" s="190"/>
      <c r="Q7" s="190"/>
      <c r="R7" s="190"/>
      <c r="S7" s="191"/>
      <c r="T7" s="323"/>
      <c r="U7" s="317"/>
    </row>
    <row r="8" spans="1:26" ht="9" customHeight="1" x14ac:dyDescent="0.15">
      <c r="B8" s="183"/>
      <c r="D8" s="150"/>
      <c r="E8" s="150"/>
      <c r="F8" s="151"/>
      <c r="G8" s="152"/>
      <c r="H8" s="152"/>
      <c r="M8" s="151"/>
      <c r="N8" s="151"/>
      <c r="O8" s="151"/>
      <c r="S8" s="153"/>
      <c r="U8" s="192"/>
    </row>
    <row r="9" spans="1:26" ht="6" customHeight="1" x14ac:dyDescent="0.15">
      <c r="B9" s="183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9"/>
      <c r="U9" s="192"/>
    </row>
    <row r="10" spans="1:26" x14ac:dyDescent="0.15">
      <c r="B10" s="183"/>
      <c r="D10" s="80"/>
      <c r="E10" s="29" t="s">
        <v>812</v>
      </c>
      <c r="L10" s="311"/>
      <c r="M10" s="325"/>
      <c r="N10" s="2" t="str">
        <f>IF(L10=$X$10,"認定年度","")</f>
        <v/>
      </c>
      <c r="O10" s="326"/>
      <c r="R10" s="327" t="s">
        <v>991</v>
      </c>
      <c r="S10" s="81"/>
      <c r="U10" s="192"/>
      <c r="W10" s="315" t="s">
        <v>875</v>
      </c>
      <c r="X10" s="9" t="s">
        <v>876</v>
      </c>
      <c r="Y10" s="21">
        <f>VALUE(M10)</f>
        <v>0</v>
      </c>
      <c r="Z10" s="21">
        <f>VALUE(O10)</f>
        <v>0</v>
      </c>
    </row>
    <row r="11" spans="1:26" x14ac:dyDescent="0.15">
      <c r="B11" s="183"/>
      <c r="D11" s="80"/>
      <c r="F11" s="1" t="s">
        <v>709</v>
      </c>
      <c r="G11" s="1"/>
      <c r="H11" s="359"/>
      <c r="I11" s="359"/>
      <c r="J11" s="1"/>
      <c r="K11" s="1"/>
      <c r="L11" s="1"/>
      <c r="M11" s="1"/>
      <c r="N11" s="1"/>
      <c r="O11" s="1"/>
      <c r="P11" s="1"/>
      <c r="S11" s="81"/>
      <c r="U11" s="192"/>
    </row>
    <row r="12" spans="1:26" x14ac:dyDescent="0.15">
      <c r="B12" s="183"/>
      <c r="D12" s="80"/>
      <c r="F12" s="1" t="s">
        <v>710</v>
      </c>
      <c r="G12" s="1" t="s">
        <v>815</v>
      </c>
      <c r="H12" s="362"/>
      <c r="I12" s="363"/>
      <c r="J12" s="363"/>
      <c r="K12" s="363"/>
      <c r="L12" s="363"/>
      <c r="M12" s="363"/>
      <c r="N12" s="363"/>
      <c r="O12" s="363"/>
      <c r="P12" s="363"/>
      <c r="Q12" s="364"/>
      <c r="S12" s="81"/>
      <c r="U12" s="192"/>
    </row>
    <row r="13" spans="1:26" x14ac:dyDescent="0.15">
      <c r="B13" s="183"/>
      <c r="D13" s="80"/>
      <c r="F13" s="1"/>
      <c r="G13" s="1" t="s">
        <v>69</v>
      </c>
      <c r="H13" s="362"/>
      <c r="I13" s="363"/>
      <c r="J13" s="363"/>
      <c r="K13" s="363"/>
      <c r="L13" s="363"/>
      <c r="M13" s="363"/>
      <c r="N13" s="363"/>
      <c r="O13" s="363"/>
      <c r="P13" s="363"/>
      <c r="Q13" s="364"/>
      <c r="S13" s="81"/>
      <c r="U13" s="192"/>
    </row>
    <row r="14" spans="1:26" x14ac:dyDescent="0.15">
      <c r="B14" s="183"/>
      <c r="D14" s="80"/>
      <c r="F14" s="1"/>
      <c r="G14" s="1" t="s">
        <v>825</v>
      </c>
      <c r="H14" s="361"/>
      <c r="I14" s="361"/>
      <c r="J14" s="1"/>
      <c r="K14" s="1"/>
      <c r="L14" s="1"/>
      <c r="M14" s="1"/>
      <c r="N14" s="1"/>
      <c r="O14" s="1"/>
      <c r="P14" s="1"/>
      <c r="S14" s="81"/>
      <c r="U14" s="192"/>
    </row>
    <row r="15" spans="1:26" ht="9" customHeight="1" x14ac:dyDescent="0.15">
      <c r="B15" s="183"/>
      <c r="D15" s="8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S15" s="81"/>
      <c r="U15" s="192"/>
    </row>
    <row r="16" spans="1:26" x14ac:dyDescent="0.15">
      <c r="B16" s="183"/>
      <c r="D16" s="80"/>
      <c r="F16" s="1" t="s">
        <v>813</v>
      </c>
      <c r="G16" s="1"/>
      <c r="H16" s="360"/>
      <c r="I16" s="360"/>
      <c r="J16" s="1"/>
      <c r="K16" s="1"/>
      <c r="L16" s="1"/>
      <c r="M16" s="1"/>
      <c r="N16" s="1"/>
      <c r="O16" s="1"/>
      <c r="P16" s="1"/>
      <c r="S16" s="81"/>
      <c r="U16" s="192"/>
    </row>
    <row r="17" spans="2:27" x14ac:dyDescent="0.15">
      <c r="B17" s="183"/>
      <c r="D17" s="80"/>
      <c r="F17" s="1" t="s">
        <v>814</v>
      </c>
      <c r="G17" s="1" t="s">
        <v>815</v>
      </c>
      <c r="H17" s="368"/>
      <c r="I17" s="369"/>
      <c r="J17" s="369"/>
      <c r="K17" s="369"/>
      <c r="L17" s="369"/>
      <c r="M17" s="369"/>
      <c r="N17" s="369"/>
      <c r="O17" s="369"/>
      <c r="P17" s="369"/>
      <c r="Q17" s="370"/>
      <c r="S17" s="81"/>
      <c r="U17" s="192"/>
    </row>
    <row r="18" spans="2:27" x14ac:dyDescent="0.15">
      <c r="B18" s="183"/>
      <c r="D18" s="80"/>
      <c r="F18" s="1"/>
      <c r="G18" s="1" t="s">
        <v>69</v>
      </c>
      <c r="H18" s="368"/>
      <c r="I18" s="369"/>
      <c r="J18" s="369"/>
      <c r="K18" s="369"/>
      <c r="L18" s="369"/>
      <c r="M18" s="369"/>
      <c r="N18" s="369"/>
      <c r="O18" s="369"/>
      <c r="P18" s="369"/>
      <c r="Q18" s="370"/>
      <c r="S18" s="81"/>
      <c r="U18" s="192"/>
    </row>
    <row r="19" spans="2:27" x14ac:dyDescent="0.15">
      <c r="B19" s="183"/>
      <c r="D19" s="80"/>
      <c r="F19" s="1"/>
      <c r="G19" s="1" t="s">
        <v>825</v>
      </c>
      <c r="H19" s="361"/>
      <c r="I19" s="361"/>
      <c r="J19" s="1"/>
      <c r="K19" s="1"/>
      <c r="L19" s="1"/>
      <c r="M19" s="1"/>
      <c r="N19" s="1"/>
      <c r="O19" s="1"/>
      <c r="P19" s="1"/>
      <c r="S19" s="81"/>
      <c r="U19" s="192"/>
    </row>
    <row r="20" spans="2:27" ht="9" customHeight="1" x14ac:dyDescent="0.15">
      <c r="B20" s="183"/>
      <c r="D20" s="82"/>
      <c r="E20" s="83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5"/>
      <c r="U20" s="192"/>
    </row>
    <row r="21" spans="2:27" ht="6" customHeight="1" x14ac:dyDescent="0.15">
      <c r="B21" s="183"/>
      <c r="D21" s="77"/>
      <c r="E21" s="78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79"/>
      <c r="U21" s="192"/>
    </row>
    <row r="22" spans="2:27" x14ac:dyDescent="0.15">
      <c r="B22" s="183"/>
      <c r="D22" s="80"/>
      <c r="E22" s="29" t="s">
        <v>23</v>
      </c>
      <c r="F22" s="1"/>
      <c r="G22" s="1"/>
      <c r="H22" s="1"/>
      <c r="I22" s="1"/>
      <c r="J22" s="1"/>
      <c r="K22" s="1"/>
      <c r="L22" s="1"/>
      <c r="R22" s="1"/>
      <c r="S22" s="81"/>
      <c r="U22" s="192"/>
    </row>
    <row r="23" spans="2:27" ht="14.25" customHeight="1" x14ac:dyDescent="0.15">
      <c r="B23" s="183"/>
      <c r="D23" s="80"/>
      <c r="F23" s="1" t="s">
        <v>50</v>
      </c>
      <c r="G23" s="1"/>
      <c r="H23" s="161"/>
      <c r="I23" s="1"/>
      <c r="J23" s="1"/>
      <c r="K23" s="1"/>
      <c r="L23" s="1"/>
      <c r="M23" s="1"/>
      <c r="N23" s="1"/>
      <c r="O23" s="1"/>
      <c r="P23" s="1"/>
      <c r="Q23" s="1"/>
      <c r="R23" s="1"/>
      <c r="S23" s="81"/>
      <c r="U23" s="192"/>
    </row>
    <row r="24" spans="2:27" ht="36" customHeight="1" x14ac:dyDescent="0.15">
      <c r="B24" s="183"/>
      <c r="D24" s="80"/>
      <c r="F24" s="371" t="s">
        <v>263</v>
      </c>
      <c r="G24" s="371"/>
      <c r="H24" s="368"/>
      <c r="I24" s="369"/>
      <c r="J24" s="369"/>
      <c r="K24" s="369"/>
      <c r="L24" s="369"/>
      <c r="M24" s="369"/>
      <c r="N24" s="369"/>
      <c r="O24" s="369"/>
      <c r="P24" s="369"/>
      <c r="Q24" s="370"/>
      <c r="S24" s="81"/>
      <c r="U24" s="192"/>
    </row>
    <row r="25" spans="2:27" ht="24" customHeight="1" x14ac:dyDescent="0.15">
      <c r="B25" s="183"/>
      <c r="D25" s="80"/>
      <c r="F25" s="1" t="s">
        <v>647</v>
      </c>
      <c r="G25" s="1"/>
      <c r="H25" s="368"/>
      <c r="I25" s="369"/>
      <c r="J25" s="369"/>
      <c r="K25" s="369"/>
      <c r="L25" s="369"/>
      <c r="M25" s="369"/>
      <c r="N25" s="369"/>
      <c r="O25" s="369"/>
      <c r="P25" s="369"/>
      <c r="Q25" s="370"/>
      <c r="S25" s="81"/>
      <c r="U25" s="192"/>
    </row>
    <row r="26" spans="2:27" x14ac:dyDescent="0.15">
      <c r="B26" s="183"/>
      <c r="D26" s="80"/>
      <c r="F26" s="1" t="s">
        <v>801</v>
      </c>
      <c r="G26" s="1"/>
      <c r="H26" s="372"/>
      <c r="I26" s="373"/>
      <c r="J26" s="2"/>
      <c r="N26" s="1"/>
      <c r="O26" s="1"/>
      <c r="P26" s="1"/>
      <c r="S26" s="81"/>
      <c r="U26" s="192"/>
    </row>
    <row r="27" spans="2:27" x14ac:dyDescent="0.15">
      <c r="B27" s="183"/>
      <c r="D27" s="80"/>
      <c r="F27" s="1" t="s">
        <v>648</v>
      </c>
      <c r="G27" s="1"/>
      <c r="H27" s="291"/>
      <c r="I27" s="1" t="s">
        <v>225</v>
      </c>
      <c r="J27" s="5" t="s">
        <v>656</v>
      </c>
      <c r="K27" s="5"/>
      <c r="L27" s="5"/>
      <c r="M27" s="291"/>
      <c r="N27" s="1" t="s">
        <v>225</v>
      </c>
      <c r="O27" s="2" t="s">
        <v>27</v>
      </c>
      <c r="P27" s="291"/>
      <c r="Q27" s="1" t="s">
        <v>379</v>
      </c>
      <c r="S27" s="81"/>
      <c r="U27" s="192"/>
      <c r="W27" s="9" t="s">
        <v>68</v>
      </c>
      <c r="X27" s="9" t="s">
        <v>576</v>
      </c>
      <c r="Y27" s="9" t="s">
        <v>575</v>
      </c>
      <c r="Z27" s="9" t="s">
        <v>591</v>
      </c>
      <c r="AA27" s="9" t="s">
        <v>244</v>
      </c>
    </row>
    <row r="28" spans="2:27" x14ac:dyDescent="0.15">
      <c r="B28" s="183"/>
      <c r="D28" s="87"/>
      <c r="E28" s="26"/>
      <c r="F28" s="1" t="s">
        <v>26</v>
      </c>
      <c r="H28" s="291"/>
      <c r="I28" s="1" t="s">
        <v>453</v>
      </c>
      <c r="K28" s="1"/>
      <c r="L28" s="1" t="s">
        <v>824</v>
      </c>
      <c r="M28" s="379"/>
      <c r="N28" s="380"/>
      <c r="P28" s="1"/>
      <c r="Q28" s="1"/>
      <c r="S28" s="81"/>
      <c r="U28" s="192"/>
      <c r="W28" s="324">
        <f>VALUE(M28)</f>
        <v>0</v>
      </c>
    </row>
    <row r="29" spans="2:27" x14ac:dyDescent="0.15">
      <c r="B29" s="183"/>
      <c r="D29" s="80"/>
      <c r="F29" s="1" t="s">
        <v>678</v>
      </c>
      <c r="G29" s="1"/>
      <c r="H29" s="291"/>
      <c r="I29" s="1" t="s">
        <v>976</v>
      </c>
      <c r="J29" s="5" t="s">
        <v>977</v>
      </c>
      <c r="K29" s="5"/>
      <c r="L29" s="5"/>
      <c r="M29" s="291"/>
      <c r="N29" s="1" t="s">
        <v>976</v>
      </c>
      <c r="O29" s="321" t="str">
        <f>IF(M27=0,"",M29*1000/M27)</f>
        <v/>
      </c>
      <c r="P29" s="1" t="s">
        <v>978</v>
      </c>
      <c r="S29" s="81"/>
      <c r="U29" s="192"/>
    </row>
    <row r="30" spans="2:27" x14ac:dyDescent="0.15">
      <c r="B30" s="183"/>
      <c r="D30" s="80"/>
      <c r="J30" s="5" t="s">
        <v>83</v>
      </c>
      <c r="K30" s="5"/>
      <c r="L30" s="5"/>
      <c r="M30" s="291"/>
      <c r="N30" s="1" t="s">
        <v>235</v>
      </c>
      <c r="O30" s="292" t="str">
        <f>IF(M27=0,"",M30*1000/M27)</f>
        <v/>
      </c>
      <c r="P30" s="1" t="s">
        <v>236</v>
      </c>
      <c r="Q30" s="1"/>
      <c r="S30" s="81"/>
      <c r="U30" s="192"/>
    </row>
    <row r="31" spans="2:27" ht="9" customHeight="1" x14ac:dyDescent="0.15">
      <c r="B31" s="183"/>
      <c r="D31" s="82"/>
      <c r="E31" s="8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5"/>
      <c r="U31" s="192"/>
    </row>
    <row r="32" spans="2:27" ht="9" customHeight="1" x14ac:dyDescent="0.15">
      <c r="B32" s="183"/>
      <c r="D32" s="77"/>
      <c r="E32" s="78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79"/>
      <c r="U32" s="192"/>
    </row>
    <row r="33" spans="2:28" ht="24" customHeight="1" x14ac:dyDescent="0.15">
      <c r="B33" s="183"/>
      <c r="D33" s="80"/>
      <c r="E33" s="29" t="s">
        <v>472</v>
      </c>
      <c r="F33" s="1"/>
      <c r="G33" s="1"/>
      <c r="I33" s="155"/>
      <c r="J33" s="381"/>
      <c r="K33" s="381"/>
      <c r="L33" s="381"/>
      <c r="M33" s="381"/>
      <c r="N33" s="381"/>
      <c r="O33" s="381"/>
      <c r="P33" s="381"/>
      <c r="R33" s="1"/>
      <c r="S33" s="81"/>
      <c r="U33" s="192"/>
      <c r="Y33" s="1"/>
    </row>
    <row r="34" spans="2:28" x14ac:dyDescent="0.15">
      <c r="B34" s="183"/>
      <c r="D34" s="80"/>
      <c r="F34" s="348" t="s">
        <v>580</v>
      </c>
      <c r="G34" s="349"/>
      <c r="H34" s="350"/>
      <c r="I34" s="113" t="s">
        <v>237</v>
      </c>
      <c r="J34" s="75"/>
      <c r="K34" s="75"/>
      <c r="L34" s="75"/>
      <c r="M34" s="75"/>
      <c r="N34" s="154"/>
      <c r="O34" s="113"/>
      <c r="P34" s="382" t="s">
        <v>241</v>
      </c>
      <c r="R34" s="1"/>
      <c r="S34" s="81"/>
      <c r="U34" s="192"/>
      <c r="W34" s="1">
        <v>1</v>
      </c>
      <c r="X34" s="1"/>
      <c r="Z34" s="93"/>
      <c r="AA34" s="100"/>
      <c r="AB34" s="100"/>
    </row>
    <row r="35" spans="2:28" x14ac:dyDescent="0.15">
      <c r="B35" s="183"/>
      <c r="D35" s="80"/>
      <c r="F35" s="351"/>
      <c r="G35" s="352"/>
      <c r="H35" s="353"/>
      <c r="I35" s="209" t="s">
        <v>238</v>
      </c>
      <c r="J35" s="209" t="s">
        <v>448</v>
      </c>
      <c r="K35" s="209" t="s">
        <v>449</v>
      </c>
      <c r="L35" s="209" t="s">
        <v>450</v>
      </c>
      <c r="M35" s="209" t="s">
        <v>451</v>
      </c>
      <c r="N35" s="209" t="s">
        <v>452</v>
      </c>
      <c r="O35" s="113" t="s">
        <v>66</v>
      </c>
      <c r="P35" s="383"/>
      <c r="R35" s="1"/>
      <c r="S35" s="81"/>
      <c r="U35" s="192"/>
      <c r="W35" s="1">
        <v>2</v>
      </c>
      <c r="X35" s="1"/>
      <c r="Z35" s="93"/>
      <c r="AA35" s="100"/>
      <c r="AB35" s="100"/>
    </row>
    <row r="36" spans="2:28" ht="13.5" customHeight="1" x14ac:dyDescent="0.15">
      <c r="B36" s="183"/>
      <c r="D36" s="80"/>
      <c r="F36" s="354" t="s">
        <v>100</v>
      </c>
      <c r="G36" s="355"/>
      <c r="H36" s="356"/>
      <c r="I36" s="291"/>
      <c r="J36" s="291"/>
      <c r="K36" s="291"/>
      <c r="L36" s="291"/>
      <c r="M36" s="291"/>
      <c r="N36" s="291"/>
      <c r="O36" s="290">
        <f>IF(SUM(I36:N36)=0,0,SUM(I36:N36))</f>
        <v>0</v>
      </c>
      <c r="P36" s="156">
        <f t="shared" ref="P36:P42" si="0">IF(OR($O36=0,$O$43=0),0,$O36/$O$43)</f>
        <v>0</v>
      </c>
      <c r="R36" s="1"/>
      <c r="S36" s="81"/>
      <c r="U36" s="192"/>
      <c r="W36" s="1">
        <v>3</v>
      </c>
      <c r="X36" s="1" t="str">
        <f t="shared" ref="X36:X42" si="1">IF(O36=0,"",CONCATENATE(F36,"　"))</f>
        <v/>
      </c>
      <c r="Z36" s="93"/>
    </row>
    <row r="37" spans="2:28" ht="13.5" customHeight="1" x14ac:dyDescent="0.15">
      <c r="B37" s="183"/>
      <c r="D37" s="80"/>
      <c r="F37" s="354" t="s">
        <v>195</v>
      </c>
      <c r="G37" s="355"/>
      <c r="H37" s="356"/>
      <c r="I37" s="291"/>
      <c r="J37" s="291"/>
      <c r="K37" s="291"/>
      <c r="L37" s="291"/>
      <c r="M37" s="291"/>
      <c r="N37" s="291"/>
      <c r="O37" s="290">
        <f t="shared" ref="O37:O42" si="2">IF(SUM(I37:N37)=0,0,SUM(I37:N37))</f>
        <v>0</v>
      </c>
      <c r="P37" s="156">
        <f t="shared" si="0"/>
        <v>0</v>
      </c>
      <c r="R37" s="1"/>
      <c r="S37" s="81"/>
      <c r="U37" s="192"/>
      <c r="W37" s="1">
        <v>4</v>
      </c>
      <c r="X37" s="1" t="str">
        <f t="shared" si="1"/>
        <v/>
      </c>
      <c r="Z37" s="93"/>
    </row>
    <row r="38" spans="2:28" ht="13.5" customHeight="1" x14ac:dyDescent="0.15">
      <c r="B38" s="183"/>
      <c r="D38" s="80"/>
      <c r="F38" s="354" t="s">
        <v>25</v>
      </c>
      <c r="G38" s="355"/>
      <c r="H38" s="356"/>
      <c r="I38" s="291"/>
      <c r="J38" s="291"/>
      <c r="K38" s="291"/>
      <c r="L38" s="291"/>
      <c r="M38" s="291"/>
      <c r="N38" s="291"/>
      <c r="O38" s="290">
        <f t="shared" si="2"/>
        <v>0</v>
      </c>
      <c r="P38" s="156">
        <f t="shared" si="0"/>
        <v>0</v>
      </c>
      <c r="R38" s="1"/>
      <c r="S38" s="81"/>
      <c r="U38" s="192"/>
      <c r="W38" s="1">
        <v>5</v>
      </c>
      <c r="X38" s="1" t="str">
        <f t="shared" si="1"/>
        <v/>
      </c>
    </row>
    <row r="39" spans="2:28" ht="13.5" customHeight="1" x14ac:dyDescent="0.15">
      <c r="B39" s="183"/>
      <c r="D39" s="80"/>
      <c r="F39" s="354" t="s">
        <v>431</v>
      </c>
      <c r="G39" s="355"/>
      <c r="H39" s="356"/>
      <c r="I39" s="291"/>
      <c r="J39" s="291"/>
      <c r="K39" s="291"/>
      <c r="L39" s="291"/>
      <c r="M39" s="291"/>
      <c r="N39" s="291"/>
      <c r="O39" s="290">
        <f t="shared" si="2"/>
        <v>0</v>
      </c>
      <c r="P39" s="156">
        <f t="shared" si="0"/>
        <v>0</v>
      </c>
      <c r="R39" s="1"/>
      <c r="S39" s="81"/>
      <c r="U39" s="192"/>
      <c r="W39" s="1">
        <v>6</v>
      </c>
      <c r="X39" s="1" t="str">
        <f t="shared" si="1"/>
        <v/>
      </c>
      <c r="Z39" s="93"/>
    </row>
    <row r="40" spans="2:28" ht="13.5" customHeight="1" x14ac:dyDescent="0.15">
      <c r="B40" s="183"/>
      <c r="D40" s="80"/>
      <c r="F40" s="354" t="s">
        <v>501</v>
      </c>
      <c r="G40" s="355"/>
      <c r="H40" s="356"/>
      <c r="I40" s="291"/>
      <c r="J40" s="291"/>
      <c r="K40" s="291"/>
      <c r="L40" s="291"/>
      <c r="M40" s="291"/>
      <c r="N40" s="291"/>
      <c r="O40" s="290">
        <f t="shared" si="2"/>
        <v>0</v>
      </c>
      <c r="P40" s="156">
        <f t="shared" si="0"/>
        <v>0</v>
      </c>
      <c r="R40" s="1"/>
      <c r="S40" s="81"/>
      <c r="U40" s="192"/>
      <c r="W40" s="1">
        <v>7</v>
      </c>
      <c r="X40" s="1" t="str">
        <f t="shared" si="1"/>
        <v/>
      </c>
    </row>
    <row r="41" spans="2:28" ht="13.5" customHeight="1" x14ac:dyDescent="0.15">
      <c r="B41" s="183"/>
      <c r="D41" s="80"/>
      <c r="F41" s="354" t="s">
        <v>430</v>
      </c>
      <c r="G41" s="355"/>
      <c r="H41" s="356"/>
      <c r="I41" s="291"/>
      <c r="J41" s="291"/>
      <c r="K41" s="291"/>
      <c r="L41" s="291"/>
      <c r="M41" s="291"/>
      <c r="N41" s="291"/>
      <c r="O41" s="290">
        <f t="shared" si="2"/>
        <v>0</v>
      </c>
      <c r="P41" s="156">
        <f t="shared" si="0"/>
        <v>0</v>
      </c>
      <c r="R41" s="1"/>
      <c r="S41" s="81"/>
      <c r="U41" s="192"/>
      <c r="W41" s="1">
        <v>8</v>
      </c>
      <c r="X41" s="1" t="str">
        <f t="shared" si="1"/>
        <v/>
      </c>
    </row>
    <row r="42" spans="2:28" ht="13.5" customHeight="1" x14ac:dyDescent="0.15">
      <c r="B42" s="183"/>
      <c r="D42" s="80"/>
      <c r="F42" s="354" t="s">
        <v>471</v>
      </c>
      <c r="G42" s="355"/>
      <c r="H42" s="356"/>
      <c r="I42" s="291"/>
      <c r="J42" s="291"/>
      <c r="K42" s="291"/>
      <c r="L42" s="291"/>
      <c r="M42" s="291"/>
      <c r="N42" s="291"/>
      <c r="O42" s="290">
        <f t="shared" si="2"/>
        <v>0</v>
      </c>
      <c r="P42" s="156">
        <f t="shared" si="0"/>
        <v>0</v>
      </c>
      <c r="R42" s="1"/>
      <c r="S42" s="81"/>
      <c r="U42" s="192"/>
      <c r="W42" s="1">
        <v>9</v>
      </c>
      <c r="X42" s="1" t="str">
        <f t="shared" si="1"/>
        <v/>
      </c>
    </row>
    <row r="43" spans="2:28" x14ac:dyDescent="0.15">
      <c r="B43" s="183"/>
      <c r="D43" s="80"/>
      <c r="F43" s="374" t="s">
        <v>818</v>
      </c>
      <c r="G43" s="375"/>
      <c r="H43" s="376"/>
      <c r="I43" s="290">
        <f t="shared" ref="I43:N43" si="3">IF(SUM(I$36:I$42)=0,0,SUM(I$36:I$42))</f>
        <v>0</v>
      </c>
      <c r="J43" s="290">
        <f t="shared" si="3"/>
        <v>0</v>
      </c>
      <c r="K43" s="290">
        <f t="shared" si="3"/>
        <v>0</v>
      </c>
      <c r="L43" s="290">
        <f t="shared" si="3"/>
        <v>0</v>
      </c>
      <c r="M43" s="290">
        <f t="shared" si="3"/>
        <v>0</v>
      </c>
      <c r="N43" s="290">
        <f t="shared" si="3"/>
        <v>0</v>
      </c>
      <c r="O43" s="292" t="str">
        <f>IF(SUM(O$36:O$42)=0,"",SUM(O$36:O$42))</f>
        <v/>
      </c>
      <c r="P43" s="156">
        <f>IF(OR($O43="",$O$43=0),0,$O43/$O$43)</f>
        <v>0</v>
      </c>
      <c r="R43" s="1"/>
      <c r="S43" s="81"/>
      <c r="U43" s="192"/>
      <c r="W43" s="1">
        <v>10</v>
      </c>
      <c r="X43" s="1" t="str">
        <f>CONCATENATE(X36,X37,X38,X39,X40,X41,X42)</f>
        <v/>
      </c>
    </row>
    <row r="44" spans="2:28" x14ac:dyDescent="0.15">
      <c r="B44" s="183"/>
      <c r="D44" s="80"/>
      <c r="F44" s="374" t="s">
        <v>240</v>
      </c>
      <c r="G44" s="375"/>
      <c r="H44" s="376"/>
      <c r="I44" s="216">
        <f t="shared" ref="I44:N44" si="4">IF(OR(I43=0,$O$43=0),0,I43/$O$43)</f>
        <v>0</v>
      </c>
      <c r="J44" s="216">
        <f t="shared" si="4"/>
        <v>0</v>
      </c>
      <c r="K44" s="216">
        <f t="shared" si="4"/>
        <v>0</v>
      </c>
      <c r="L44" s="216">
        <f t="shared" si="4"/>
        <v>0</v>
      </c>
      <c r="M44" s="216">
        <f t="shared" si="4"/>
        <v>0</v>
      </c>
      <c r="N44" s="216">
        <f t="shared" si="4"/>
        <v>0</v>
      </c>
      <c r="O44" s="216">
        <f>IF(OR(O43="",$O$43=0),0,O43/$O$43)</f>
        <v>0</v>
      </c>
      <c r="P44" s="287" t="s">
        <v>783</v>
      </c>
      <c r="R44" s="1"/>
      <c r="S44" s="81"/>
      <c r="U44" s="192"/>
      <c r="W44" s="1">
        <v>11</v>
      </c>
      <c r="X44" s="1"/>
    </row>
    <row r="45" spans="2:28" x14ac:dyDescent="0.15">
      <c r="B45" s="183"/>
      <c r="D45" s="8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81"/>
      <c r="U45" s="192"/>
      <c r="W45" s="1"/>
      <c r="X45" s="1"/>
    </row>
    <row r="46" spans="2:28" ht="18" customHeight="1" x14ac:dyDescent="0.15">
      <c r="B46" s="183"/>
      <c r="D46" s="80"/>
      <c r="E46" s="29" t="s">
        <v>174</v>
      </c>
      <c r="F46" s="1"/>
      <c r="G46" s="1"/>
      <c r="H46" s="1"/>
      <c r="I46" s="19"/>
      <c r="J46" s="1"/>
      <c r="K46" s="1"/>
      <c r="L46" s="1"/>
      <c r="M46" s="1"/>
      <c r="N46" s="1"/>
      <c r="O46" s="1"/>
      <c r="P46" s="1"/>
      <c r="Q46" s="1"/>
      <c r="R46" s="1"/>
      <c r="S46" s="81"/>
      <c r="U46" s="192"/>
    </row>
    <row r="47" spans="2:28" ht="13.5" customHeight="1" x14ac:dyDescent="0.15">
      <c r="B47" s="183"/>
      <c r="D47" s="80"/>
      <c r="F47" s="386" t="s">
        <v>595</v>
      </c>
      <c r="G47" s="387"/>
      <c r="H47" s="388"/>
      <c r="I47" s="213" t="s">
        <v>239</v>
      </c>
      <c r="J47" s="213"/>
      <c r="K47" s="214"/>
      <c r="L47" s="214"/>
      <c r="M47" s="215"/>
      <c r="N47" s="213"/>
      <c r="O47" s="213"/>
      <c r="P47" s="377" t="s">
        <v>10</v>
      </c>
      <c r="S47" s="81"/>
      <c r="U47" s="192"/>
      <c r="W47" s="65"/>
      <c r="X47" s="65"/>
    </row>
    <row r="48" spans="2:28" ht="13.5" customHeight="1" x14ac:dyDescent="0.15">
      <c r="B48" s="183"/>
      <c r="D48" s="80"/>
      <c r="F48" s="217" t="s">
        <v>533</v>
      </c>
      <c r="G48" s="384" t="s">
        <v>520</v>
      </c>
      <c r="H48" s="385"/>
      <c r="I48" s="209" t="s">
        <v>238</v>
      </c>
      <c r="J48" s="209" t="s">
        <v>448</v>
      </c>
      <c r="K48" s="209" t="s">
        <v>449</v>
      </c>
      <c r="L48" s="209" t="s">
        <v>450</v>
      </c>
      <c r="M48" s="209" t="s">
        <v>451</v>
      </c>
      <c r="N48" s="209" t="s">
        <v>452</v>
      </c>
      <c r="O48" s="113" t="s">
        <v>66</v>
      </c>
      <c r="P48" s="378"/>
      <c r="S48" s="81"/>
      <c r="U48" s="192"/>
      <c r="W48" s="65"/>
      <c r="X48" s="65"/>
    </row>
    <row r="49" spans="2:40" x14ac:dyDescent="0.15">
      <c r="B49" s="183"/>
      <c r="D49" s="80"/>
      <c r="F49" s="365" t="s">
        <v>334</v>
      </c>
      <c r="G49" s="357" t="s">
        <v>596</v>
      </c>
      <c r="H49" s="358"/>
      <c r="I49" s="289"/>
      <c r="J49" s="289"/>
      <c r="K49" s="289"/>
      <c r="L49" s="289"/>
      <c r="M49" s="289"/>
      <c r="N49" s="289"/>
      <c r="O49" s="290">
        <f t="shared" ref="O49:O75" si="5">IF(SUM(I49:N49)=0,0,SUM(I49:N49))</f>
        <v>0</v>
      </c>
      <c r="P49" s="156">
        <f t="shared" ref="P49:P75" si="6">IF(OR($O49=0,$O$76=0),0,$O49/$O$76)</f>
        <v>0</v>
      </c>
      <c r="S49" s="81"/>
      <c r="U49" s="192"/>
      <c r="W49" s="65"/>
      <c r="X49" s="65"/>
    </row>
    <row r="50" spans="2:40" ht="13.5" customHeight="1" x14ac:dyDescent="0.15">
      <c r="B50" s="183"/>
      <c r="D50" s="80"/>
      <c r="F50" s="366"/>
      <c r="G50" s="357" t="s">
        <v>9</v>
      </c>
      <c r="H50" s="358"/>
      <c r="I50" s="289"/>
      <c r="J50" s="289"/>
      <c r="K50" s="289"/>
      <c r="L50" s="289"/>
      <c r="M50" s="289"/>
      <c r="N50" s="289"/>
      <c r="O50" s="290">
        <f t="shared" si="5"/>
        <v>0</v>
      </c>
      <c r="P50" s="156">
        <f t="shared" si="6"/>
        <v>0</v>
      </c>
      <c r="S50" s="81"/>
      <c r="U50" s="192"/>
      <c r="W50" s="65"/>
      <c r="X50" s="65"/>
    </row>
    <row r="51" spans="2:40" ht="13.5" customHeight="1" x14ac:dyDescent="0.15">
      <c r="B51" s="183"/>
      <c r="D51" s="80"/>
      <c r="F51" s="366"/>
      <c r="G51" s="357" t="s">
        <v>597</v>
      </c>
      <c r="H51" s="358"/>
      <c r="I51" s="289"/>
      <c r="J51" s="289"/>
      <c r="K51" s="289"/>
      <c r="L51" s="289"/>
      <c r="M51" s="289"/>
      <c r="N51" s="289"/>
      <c r="O51" s="290">
        <f t="shared" si="5"/>
        <v>0</v>
      </c>
      <c r="P51" s="156">
        <f t="shared" si="6"/>
        <v>0</v>
      </c>
      <c r="S51" s="81"/>
      <c r="U51" s="192"/>
      <c r="W51" s="65"/>
      <c r="X51" s="65"/>
    </row>
    <row r="52" spans="2:40" ht="13.5" customHeight="1" x14ac:dyDescent="0.15">
      <c r="B52" s="183"/>
      <c r="D52" s="80"/>
      <c r="F52" s="366"/>
      <c r="G52" s="357" t="s">
        <v>521</v>
      </c>
      <c r="H52" s="358"/>
      <c r="I52" s="289"/>
      <c r="J52" s="289"/>
      <c r="K52" s="289"/>
      <c r="L52" s="289"/>
      <c r="M52" s="289"/>
      <c r="N52" s="289"/>
      <c r="O52" s="290">
        <f t="shared" si="5"/>
        <v>0</v>
      </c>
      <c r="P52" s="156">
        <f t="shared" si="6"/>
        <v>0</v>
      </c>
      <c r="S52" s="81"/>
      <c r="U52" s="192"/>
      <c r="W52" s="65"/>
      <c r="X52" s="65"/>
    </row>
    <row r="53" spans="2:40" ht="13.5" customHeight="1" x14ac:dyDescent="0.15">
      <c r="B53" s="183"/>
      <c r="D53" s="80"/>
      <c r="F53" s="366"/>
      <c r="G53" s="357" t="s">
        <v>470</v>
      </c>
      <c r="H53" s="358"/>
      <c r="I53" s="289"/>
      <c r="J53" s="289"/>
      <c r="K53" s="289"/>
      <c r="L53" s="289"/>
      <c r="M53" s="289"/>
      <c r="N53" s="289"/>
      <c r="O53" s="290">
        <f t="shared" si="5"/>
        <v>0</v>
      </c>
      <c r="P53" s="156">
        <f t="shared" si="6"/>
        <v>0</v>
      </c>
      <c r="S53" s="81"/>
      <c r="U53" s="192"/>
      <c r="W53" s="65"/>
      <c r="X53" s="65"/>
    </row>
    <row r="54" spans="2:40" ht="13.5" customHeight="1" x14ac:dyDescent="0.15">
      <c r="B54" s="183"/>
      <c r="D54" s="80"/>
      <c r="F54" s="366"/>
      <c r="G54" s="357" t="s">
        <v>598</v>
      </c>
      <c r="H54" s="358"/>
      <c r="I54" s="289"/>
      <c r="J54" s="289"/>
      <c r="K54" s="289"/>
      <c r="L54" s="289"/>
      <c r="M54" s="289"/>
      <c r="N54" s="289"/>
      <c r="O54" s="290">
        <f t="shared" si="5"/>
        <v>0</v>
      </c>
      <c r="P54" s="156">
        <f t="shared" si="6"/>
        <v>0</v>
      </c>
      <c r="S54" s="81"/>
      <c r="U54" s="192"/>
      <c r="W54" s="65"/>
      <c r="X54" s="65"/>
    </row>
    <row r="55" spans="2:40" x14ac:dyDescent="0.15">
      <c r="B55" s="183"/>
      <c r="D55" s="80"/>
      <c r="F55" s="366"/>
      <c r="G55" s="357" t="s">
        <v>599</v>
      </c>
      <c r="H55" s="358"/>
      <c r="I55" s="289"/>
      <c r="J55" s="289"/>
      <c r="K55" s="289"/>
      <c r="L55" s="289"/>
      <c r="M55" s="289"/>
      <c r="N55" s="289"/>
      <c r="O55" s="290">
        <f t="shared" si="5"/>
        <v>0</v>
      </c>
      <c r="P55" s="156">
        <f t="shared" si="6"/>
        <v>0</v>
      </c>
      <c r="S55" s="81"/>
      <c r="U55" s="192"/>
      <c r="W55" s="65"/>
      <c r="X55" s="65"/>
    </row>
    <row r="56" spans="2:40" x14ac:dyDescent="0.15">
      <c r="B56" s="183"/>
      <c r="D56" s="80"/>
      <c r="F56" s="366"/>
      <c r="G56" s="357" t="s">
        <v>684</v>
      </c>
      <c r="H56" s="358"/>
      <c r="I56" s="289"/>
      <c r="J56" s="289"/>
      <c r="K56" s="289"/>
      <c r="L56" s="289"/>
      <c r="M56" s="289"/>
      <c r="N56" s="289"/>
      <c r="O56" s="290">
        <f t="shared" si="5"/>
        <v>0</v>
      </c>
      <c r="P56" s="156">
        <f t="shared" si="6"/>
        <v>0</v>
      </c>
      <c r="S56" s="81"/>
      <c r="U56" s="192"/>
      <c r="W56" s="65"/>
      <c r="X56" s="65"/>
    </row>
    <row r="57" spans="2:40" x14ac:dyDescent="0.15">
      <c r="B57" s="183"/>
      <c r="D57" s="80"/>
      <c r="F57" s="366"/>
      <c r="G57" s="357" t="s">
        <v>18</v>
      </c>
      <c r="H57" s="358"/>
      <c r="I57" s="289"/>
      <c r="J57" s="289"/>
      <c r="K57" s="289"/>
      <c r="L57" s="289"/>
      <c r="M57" s="289"/>
      <c r="N57" s="289"/>
      <c r="O57" s="290">
        <f t="shared" si="5"/>
        <v>0</v>
      </c>
      <c r="P57" s="156">
        <f t="shared" si="6"/>
        <v>0</v>
      </c>
      <c r="S57" s="81"/>
      <c r="U57" s="192"/>
      <c r="W57" s="65"/>
      <c r="X57" s="65"/>
    </row>
    <row r="58" spans="2:40" x14ac:dyDescent="0.15">
      <c r="B58" s="183"/>
      <c r="D58" s="80"/>
      <c r="F58" s="367"/>
      <c r="G58" s="357" t="s">
        <v>600</v>
      </c>
      <c r="H58" s="358"/>
      <c r="I58" s="289"/>
      <c r="J58" s="289"/>
      <c r="K58" s="289"/>
      <c r="L58" s="289"/>
      <c r="M58" s="289"/>
      <c r="N58" s="289"/>
      <c r="O58" s="290">
        <f t="shared" si="5"/>
        <v>0</v>
      </c>
      <c r="P58" s="156">
        <f t="shared" si="6"/>
        <v>0</v>
      </c>
      <c r="S58" s="81"/>
      <c r="U58" s="192"/>
      <c r="W58" s="65"/>
      <c r="X58" s="65"/>
    </row>
    <row r="59" spans="2:40" x14ac:dyDescent="0.15">
      <c r="B59" s="183"/>
      <c r="D59" s="80"/>
      <c r="F59" s="365" t="s">
        <v>581</v>
      </c>
      <c r="G59" s="357" t="s">
        <v>601</v>
      </c>
      <c r="H59" s="358"/>
      <c r="I59" s="289"/>
      <c r="J59" s="289"/>
      <c r="K59" s="289"/>
      <c r="L59" s="289"/>
      <c r="M59" s="289"/>
      <c r="N59" s="289"/>
      <c r="O59" s="290">
        <f t="shared" si="5"/>
        <v>0</v>
      </c>
      <c r="P59" s="156">
        <f t="shared" si="6"/>
        <v>0</v>
      </c>
      <c r="S59" s="81"/>
      <c r="U59" s="192"/>
      <c r="W59" s="65"/>
      <c r="X59" s="65"/>
      <c r="AF59" s="112"/>
      <c r="AG59" s="112"/>
      <c r="AH59" s="112"/>
      <c r="AI59" s="112"/>
      <c r="AJ59" s="65"/>
      <c r="AK59" s="65"/>
      <c r="AL59" s="67"/>
      <c r="AM59" s="1"/>
      <c r="AN59" s="1"/>
    </row>
    <row r="60" spans="2:40" x14ac:dyDescent="0.15">
      <c r="B60" s="183"/>
      <c r="D60" s="80"/>
      <c r="F60" s="366"/>
      <c r="G60" s="357" t="s">
        <v>602</v>
      </c>
      <c r="H60" s="358"/>
      <c r="I60" s="289"/>
      <c r="J60" s="289"/>
      <c r="K60" s="289"/>
      <c r="L60" s="289"/>
      <c r="M60" s="289"/>
      <c r="N60" s="289"/>
      <c r="O60" s="290">
        <f t="shared" si="5"/>
        <v>0</v>
      </c>
      <c r="P60" s="156">
        <f t="shared" si="6"/>
        <v>0</v>
      </c>
      <c r="S60" s="81"/>
      <c r="U60" s="192"/>
      <c r="W60" s="65"/>
      <c r="X60" s="65"/>
      <c r="AJ60" s="65"/>
      <c r="AK60" s="65"/>
      <c r="AL60" s="67"/>
      <c r="AM60" s="1"/>
      <c r="AN60" s="1"/>
    </row>
    <row r="61" spans="2:40" x14ac:dyDescent="0.15">
      <c r="B61" s="183"/>
      <c r="D61" s="80"/>
      <c r="F61" s="366"/>
      <c r="G61" s="357" t="s">
        <v>173</v>
      </c>
      <c r="H61" s="358"/>
      <c r="I61" s="289"/>
      <c r="J61" s="289"/>
      <c r="K61" s="289"/>
      <c r="L61" s="289"/>
      <c r="M61" s="289"/>
      <c r="N61" s="289"/>
      <c r="O61" s="290">
        <f t="shared" si="5"/>
        <v>0</v>
      </c>
      <c r="P61" s="156">
        <f t="shared" si="6"/>
        <v>0</v>
      </c>
      <c r="S61" s="81"/>
      <c r="U61" s="192"/>
      <c r="W61" s="65"/>
      <c r="X61" s="65"/>
      <c r="AJ61" s="65"/>
      <c r="AK61" s="65"/>
      <c r="AL61" s="67"/>
      <c r="AM61" s="1"/>
      <c r="AN61" s="1"/>
    </row>
    <row r="62" spans="2:40" x14ac:dyDescent="0.15">
      <c r="B62" s="183"/>
      <c r="D62" s="80"/>
      <c r="F62" s="366"/>
      <c r="G62" s="357" t="s">
        <v>522</v>
      </c>
      <c r="H62" s="358"/>
      <c r="I62" s="289"/>
      <c r="J62" s="289"/>
      <c r="K62" s="289"/>
      <c r="L62" s="289"/>
      <c r="M62" s="289"/>
      <c r="N62" s="289"/>
      <c r="O62" s="290">
        <f t="shared" si="5"/>
        <v>0</v>
      </c>
      <c r="P62" s="156">
        <f t="shared" si="6"/>
        <v>0</v>
      </c>
      <c r="S62" s="81"/>
      <c r="U62" s="192"/>
      <c r="W62" s="65"/>
      <c r="X62" s="65"/>
      <c r="AJ62" s="65"/>
      <c r="AK62" s="65"/>
      <c r="AL62" s="67"/>
      <c r="AM62" s="1"/>
      <c r="AN62" s="1"/>
    </row>
    <row r="63" spans="2:40" x14ac:dyDescent="0.15">
      <c r="B63" s="183"/>
      <c r="D63" s="80"/>
      <c r="F63" s="366"/>
      <c r="G63" s="357" t="s">
        <v>548</v>
      </c>
      <c r="H63" s="358"/>
      <c r="I63" s="289"/>
      <c r="J63" s="289"/>
      <c r="K63" s="289"/>
      <c r="L63" s="289"/>
      <c r="M63" s="289"/>
      <c r="N63" s="289"/>
      <c r="O63" s="290">
        <f t="shared" si="5"/>
        <v>0</v>
      </c>
      <c r="P63" s="156">
        <f t="shared" si="6"/>
        <v>0</v>
      </c>
      <c r="S63" s="81"/>
      <c r="U63" s="192"/>
      <c r="W63" s="65"/>
      <c r="X63" s="65"/>
      <c r="AJ63" s="65"/>
      <c r="AK63" s="65"/>
      <c r="AL63" s="67"/>
      <c r="AM63" s="1"/>
      <c r="AN63" s="1"/>
    </row>
    <row r="64" spans="2:40" x14ac:dyDescent="0.15">
      <c r="B64" s="183"/>
      <c r="D64" s="80"/>
      <c r="F64" s="366"/>
      <c r="G64" s="357" t="s">
        <v>15</v>
      </c>
      <c r="H64" s="358"/>
      <c r="I64" s="289"/>
      <c r="J64" s="289"/>
      <c r="K64" s="289"/>
      <c r="L64" s="289"/>
      <c r="M64" s="289"/>
      <c r="N64" s="289"/>
      <c r="O64" s="290">
        <f t="shared" si="5"/>
        <v>0</v>
      </c>
      <c r="P64" s="156">
        <f t="shared" si="6"/>
        <v>0</v>
      </c>
      <c r="S64" s="81"/>
      <c r="U64" s="192"/>
      <c r="W64" s="65"/>
      <c r="X64" s="65"/>
      <c r="AJ64" s="65"/>
      <c r="AK64" s="65"/>
      <c r="AL64" s="67"/>
      <c r="AM64" s="1"/>
      <c r="AN64" s="1"/>
    </row>
    <row r="65" spans="2:40" x14ac:dyDescent="0.15">
      <c r="B65" s="183"/>
      <c r="D65" s="80"/>
      <c r="F65" s="367"/>
      <c r="G65" s="357" t="s">
        <v>432</v>
      </c>
      <c r="H65" s="358"/>
      <c r="I65" s="289"/>
      <c r="J65" s="289"/>
      <c r="K65" s="289"/>
      <c r="L65" s="289"/>
      <c r="M65" s="289"/>
      <c r="N65" s="289"/>
      <c r="O65" s="290">
        <f t="shared" si="5"/>
        <v>0</v>
      </c>
      <c r="P65" s="156">
        <f t="shared" si="6"/>
        <v>0</v>
      </c>
      <c r="S65" s="81"/>
      <c r="U65" s="192"/>
      <c r="W65" s="65"/>
      <c r="X65" s="65"/>
      <c r="AJ65" s="65"/>
      <c r="AK65" s="65"/>
      <c r="AL65" s="67"/>
      <c r="AM65" s="1"/>
      <c r="AN65" s="1"/>
    </row>
    <row r="66" spans="2:40" ht="13.5" customHeight="1" x14ac:dyDescent="0.15">
      <c r="B66" s="183"/>
      <c r="D66" s="80"/>
      <c r="F66" s="365" t="s">
        <v>775</v>
      </c>
      <c r="G66" s="357" t="s">
        <v>323</v>
      </c>
      <c r="H66" s="358"/>
      <c r="I66" s="289"/>
      <c r="J66" s="289"/>
      <c r="K66" s="289"/>
      <c r="L66" s="289"/>
      <c r="M66" s="289"/>
      <c r="N66" s="289"/>
      <c r="O66" s="290">
        <f t="shared" si="5"/>
        <v>0</v>
      </c>
      <c r="P66" s="156">
        <f t="shared" si="6"/>
        <v>0</v>
      </c>
      <c r="S66" s="81"/>
      <c r="U66" s="192"/>
      <c r="AF66" s="65"/>
      <c r="AG66" s="65"/>
      <c r="AH66" s="65"/>
      <c r="AI66" s="65"/>
      <c r="AJ66" s="65"/>
      <c r="AK66" s="65"/>
      <c r="AL66" s="67"/>
      <c r="AM66" s="1"/>
      <c r="AN66" s="1"/>
    </row>
    <row r="67" spans="2:40" x14ac:dyDescent="0.15">
      <c r="B67" s="183"/>
      <c r="D67" s="80"/>
      <c r="F67" s="366"/>
      <c r="G67" s="357" t="s">
        <v>374</v>
      </c>
      <c r="H67" s="358"/>
      <c r="I67" s="289"/>
      <c r="J67" s="289"/>
      <c r="K67" s="289"/>
      <c r="L67" s="289"/>
      <c r="M67" s="289"/>
      <c r="N67" s="289"/>
      <c r="O67" s="290">
        <f t="shared" si="5"/>
        <v>0</v>
      </c>
      <c r="P67" s="156">
        <f t="shared" si="6"/>
        <v>0</v>
      </c>
      <c r="S67" s="81"/>
      <c r="U67" s="192"/>
      <c r="W67" s="65"/>
      <c r="X67" s="65"/>
      <c r="AJ67" s="65"/>
      <c r="AK67" s="65"/>
      <c r="AL67" s="67"/>
      <c r="AM67" s="1"/>
      <c r="AN67" s="1"/>
    </row>
    <row r="68" spans="2:40" x14ac:dyDescent="0.15">
      <c r="B68" s="183"/>
      <c r="D68" s="80"/>
      <c r="F68" s="366"/>
      <c r="G68" s="357" t="s">
        <v>324</v>
      </c>
      <c r="H68" s="358"/>
      <c r="I68" s="289"/>
      <c r="J68" s="289"/>
      <c r="K68" s="289"/>
      <c r="L68" s="289"/>
      <c r="M68" s="289"/>
      <c r="N68" s="289"/>
      <c r="O68" s="290">
        <f t="shared" si="5"/>
        <v>0</v>
      </c>
      <c r="P68" s="156">
        <f t="shared" si="6"/>
        <v>0</v>
      </c>
      <c r="S68" s="81"/>
      <c r="U68" s="192"/>
      <c r="W68" s="65"/>
      <c r="X68" s="65"/>
      <c r="AJ68" s="65"/>
      <c r="AK68" s="65"/>
      <c r="AL68" s="67"/>
      <c r="AM68" s="1"/>
      <c r="AN68" s="1"/>
    </row>
    <row r="69" spans="2:40" x14ac:dyDescent="0.15">
      <c r="B69" s="183"/>
      <c r="D69" s="80"/>
      <c r="F69" s="366"/>
      <c r="G69" s="357" t="s">
        <v>325</v>
      </c>
      <c r="H69" s="358"/>
      <c r="I69" s="289"/>
      <c r="J69" s="289"/>
      <c r="K69" s="289"/>
      <c r="L69" s="289"/>
      <c r="M69" s="289"/>
      <c r="N69" s="289"/>
      <c r="O69" s="290">
        <f t="shared" si="5"/>
        <v>0</v>
      </c>
      <c r="P69" s="156">
        <f t="shared" si="6"/>
        <v>0</v>
      </c>
      <c r="S69" s="81"/>
      <c r="U69" s="192"/>
      <c r="W69" s="65"/>
      <c r="X69" s="65"/>
      <c r="AJ69" s="65"/>
      <c r="AK69" s="65"/>
      <c r="AL69" s="67"/>
      <c r="AM69" s="1"/>
      <c r="AN69" s="1"/>
    </row>
    <row r="70" spans="2:40" x14ac:dyDescent="0.15">
      <c r="B70" s="183"/>
      <c r="D70" s="80"/>
      <c r="F70" s="366"/>
      <c r="G70" s="357" t="s">
        <v>603</v>
      </c>
      <c r="H70" s="358"/>
      <c r="I70" s="289"/>
      <c r="J70" s="289"/>
      <c r="K70" s="289"/>
      <c r="L70" s="289"/>
      <c r="M70" s="289"/>
      <c r="N70" s="289"/>
      <c r="O70" s="290">
        <f t="shared" si="5"/>
        <v>0</v>
      </c>
      <c r="P70" s="156">
        <f t="shared" si="6"/>
        <v>0</v>
      </c>
      <c r="S70" s="81"/>
      <c r="U70" s="192"/>
      <c r="W70" s="65"/>
      <c r="X70" s="65"/>
      <c r="AJ70" s="65"/>
      <c r="AK70" s="65"/>
      <c r="AL70" s="67"/>
      <c r="AM70" s="1"/>
      <c r="AN70" s="1"/>
    </row>
    <row r="71" spans="2:40" x14ac:dyDescent="0.15">
      <c r="B71" s="183"/>
      <c r="D71" s="80"/>
      <c r="F71" s="366"/>
      <c r="G71" s="357" t="s">
        <v>604</v>
      </c>
      <c r="H71" s="358"/>
      <c r="I71" s="289"/>
      <c r="J71" s="289"/>
      <c r="K71" s="289"/>
      <c r="L71" s="289"/>
      <c r="M71" s="289"/>
      <c r="N71" s="289"/>
      <c r="O71" s="290">
        <f t="shared" si="5"/>
        <v>0</v>
      </c>
      <c r="P71" s="156">
        <f t="shared" si="6"/>
        <v>0</v>
      </c>
      <c r="S71" s="81"/>
      <c r="U71" s="192"/>
      <c r="W71" s="65"/>
      <c r="X71" s="65"/>
      <c r="AJ71" s="65"/>
      <c r="AK71" s="65"/>
      <c r="AL71" s="67"/>
      <c r="AM71" s="1"/>
      <c r="AN71" s="1"/>
    </row>
    <row r="72" spans="2:40" x14ac:dyDescent="0.15">
      <c r="B72" s="183"/>
      <c r="D72" s="80"/>
      <c r="F72" s="366"/>
      <c r="G72" s="357" t="s">
        <v>605</v>
      </c>
      <c r="H72" s="358"/>
      <c r="I72" s="289"/>
      <c r="J72" s="289"/>
      <c r="K72" s="289"/>
      <c r="L72" s="289"/>
      <c r="M72" s="289"/>
      <c r="N72" s="289"/>
      <c r="O72" s="290">
        <f t="shared" si="5"/>
        <v>0</v>
      </c>
      <c r="P72" s="156">
        <f t="shared" si="6"/>
        <v>0</v>
      </c>
      <c r="S72" s="81"/>
      <c r="U72" s="192"/>
      <c r="W72" s="65"/>
      <c r="X72" s="65"/>
      <c r="AJ72" s="65"/>
      <c r="AK72" s="65"/>
      <c r="AL72" s="67"/>
      <c r="AM72" s="1"/>
      <c r="AN72" s="1"/>
    </row>
    <row r="73" spans="2:40" x14ac:dyDescent="0.15">
      <c r="B73" s="183"/>
      <c r="D73" s="80"/>
      <c r="F73" s="366"/>
      <c r="G73" s="357" t="s">
        <v>606</v>
      </c>
      <c r="H73" s="358"/>
      <c r="I73" s="289"/>
      <c r="J73" s="289"/>
      <c r="K73" s="289"/>
      <c r="L73" s="289"/>
      <c r="M73" s="289"/>
      <c r="N73" s="289"/>
      <c r="O73" s="290">
        <f t="shared" si="5"/>
        <v>0</v>
      </c>
      <c r="P73" s="156">
        <f t="shared" si="6"/>
        <v>0</v>
      </c>
      <c r="S73" s="81"/>
      <c r="U73" s="192"/>
      <c r="W73" s="65"/>
      <c r="X73" s="65"/>
      <c r="AJ73" s="65"/>
      <c r="AK73" s="65"/>
      <c r="AL73" s="67"/>
      <c r="AM73" s="1"/>
      <c r="AN73" s="1"/>
    </row>
    <row r="74" spans="2:40" x14ac:dyDescent="0.15">
      <c r="B74" s="183"/>
      <c r="D74" s="80"/>
      <c r="F74" s="366"/>
      <c r="G74" s="357" t="s">
        <v>607</v>
      </c>
      <c r="H74" s="358"/>
      <c r="I74" s="289"/>
      <c r="J74" s="289"/>
      <c r="K74" s="289"/>
      <c r="L74" s="289"/>
      <c r="M74" s="289"/>
      <c r="N74" s="289"/>
      <c r="O74" s="290">
        <f t="shared" si="5"/>
        <v>0</v>
      </c>
      <c r="P74" s="156">
        <f t="shared" si="6"/>
        <v>0</v>
      </c>
      <c r="S74" s="81"/>
      <c r="U74" s="192"/>
      <c r="W74" s="65"/>
      <c r="X74" s="65"/>
      <c r="AJ74" s="65"/>
      <c r="AK74" s="65"/>
      <c r="AL74" s="67"/>
      <c r="AM74" s="1"/>
      <c r="AN74" s="1"/>
    </row>
    <row r="75" spans="2:40" x14ac:dyDescent="0.15">
      <c r="B75" s="183"/>
      <c r="D75" s="80"/>
      <c r="F75" s="367"/>
      <c r="G75" s="357" t="s">
        <v>608</v>
      </c>
      <c r="H75" s="358"/>
      <c r="I75" s="289"/>
      <c r="J75" s="289"/>
      <c r="K75" s="289"/>
      <c r="L75" s="289"/>
      <c r="M75" s="289"/>
      <c r="N75" s="289"/>
      <c r="O75" s="290">
        <f t="shared" si="5"/>
        <v>0</v>
      </c>
      <c r="P75" s="156">
        <f t="shared" si="6"/>
        <v>0</v>
      </c>
      <c r="S75" s="81"/>
      <c r="U75" s="192"/>
      <c r="W75" s="65"/>
      <c r="X75" s="65"/>
      <c r="AJ75" s="65"/>
      <c r="AK75" s="65"/>
      <c r="AL75" s="67"/>
      <c r="AM75" s="1"/>
      <c r="AN75" s="1"/>
    </row>
    <row r="76" spans="2:40" x14ac:dyDescent="0.15">
      <c r="B76" s="183"/>
      <c r="D76" s="80"/>
      <c r="F76" s="91" t="s">
        <v>66</v>
      </c>
      <c r="G76" s="357" t="s">
        <v>49</v>
      </c>
      <c r="H76" s="358"/>
      <c r="I76" s="290">
        <f t="shared" ref="I76:N76" si="7">IF(SUM(I49:I75)=0,0,SUM(I49:I75))</f>
        <v>0</v>
      </c>
      <c r="J76" s="290">
        <f t="shared" si="7"/>
        <v>0</v>
      </c>
      <c r="K76" s="290">
        <f t="shared" si="7"/>
        <v>0</v>
      </c>
      <c r="L76" s="290">
        <f t="shared" si="7"/>
        <v>0</v>
      </c>
      <c r="M76" s="290">
        <f t="shared" si="7"/>
        <v>0</v>
      </c>
      <c r="N76" s="290">
        <f t="shared" si="7"/>
        <v>0</v>
      </c>
      <c r="O76" s="290" t="str">
        <f>IF(SUM(O49:O75)=0,"",SUM(O49:O75))</f>
        <v/>
      </c>
      <c r="P76" s="156">
        <f>IF(OR($O76="",$O$76=0),0,$O76/$O$76)</f>
        <v>0</v>
      </c>
      <c r="S76" s="81"/>
      <c r="U76" s="192"/>
      <c r="W76" s="65"/>
      <c r="X76" s="65"/>
      <c r="AJ76" s="65"/>
      <c r="AK76" s="65"/>
      <c r="AL76" s="67"/>
      <c r="AM76" s="1"/>
      <c r="AN76" s="1"/>
    </row>
    <row r="77" spans="2:40" x14ac:dyDescent="0.15">
      <c r="B77" s="183"/>
      <c r="D77" s="80"/>
      <c r="F77" s="345" t="s">
        <v>240</v>
      </c>
      <c r="G77" s="346"/>
      <c r="H77" s="347"/>
      <c r="I77" s="216">
        <f t="shared" ref="I77:N77" si="8">IF(OR(I76=0,$O$76=0),0,I76/$O$76)</f>
        <v>0</v>
      </c>
      <c r="J77" s="216">
        <f t="shared" si="8"/>
        <v>0</v>
      </c>
      <c r="K77" s="216">
        <f t="shared" si="8"/>
        <v>0</v>
      </c>
      <c r="L77" s="216">
        <f t="shared" si="8"/>
        <v>0</v>
      </c>
      <c r="M77" s="216">
        <f t="shared" si="8"/>
        <v>0</v>
      </c>
      <c r="N77" s="216">
        <f t="shared" si="8"/>
        <v>0</v>
      </c>
      <c r="O77" s="216">
        <f>IF(OR(O76="",$O$76=0),0,O76/$O$76)</f>
        <v>0</v>
      </c>
      <c r="P77" s="287" t="s">
        <v>783</v>
      </c>
      <c r="S77" s="81"/>
      <c r="U77" s="192"/>
      <c r="W77" s="65"/>
      <c r="X77" s="65"/>
      <c r="AJ77" s="65"/>
      <c r="AK77" s="65"/>
      <c r="AL77" s="67"/>
      <c r="AM77" s="1"/>
      <c r="AN77" s="1"/>
    </row>
    <row r="78" spans="2:40" ht="9" customHeight="1" x14ac:dyDescent="0.15">
      <c r="B78" s="183"/>
      <c r="D78" s="82"/>
      <c r="E78" s="83"/>
      <c r="F78" s="88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5"/>
      <c r="U78" s="192"/>
      <c r="AF78" s="66"/>
      <c r="AG78" s="66"/>
      <c r="AH78" s="66"/>
      <c r="AI78" s="66"/>
      <c r="AJ78" s="66"/>
      <c r="AK78" s="66"/>
      <c r="AL78" s="67"/>
    </row>
    <row r="79" spans="2:40" ht="9" customHeight="1" x14ac:dyDescent="0.15">
      <c r="B79" s="18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U79" s="192"/>
      <c r="AF79" s="66"/>
      <c r="AG79" s="66"/>
      <c r="AH79" s="66"/>
      <c r="AI79" s="66"/>
      <c r="AJ79" s="66"/>
      <c r="AK79" s="66"/>
      <c r="AL79" s="67"/>
    </row>
    <row r="80" spans="2:40" ht="3" customHeight="1" x14ac:dyDescent="0.15">
      <c r="B80" s="319"/>
      <c r="C80" s="175"/>
      <c r="D80" s="132"/>
      <c r="E80" s="132"/>
      <c r="F80" s="132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32"/>
      <c r="T80" s="132"/>
      <c r="U80" s="193"/>
      <c r="AF80" s="66"/>
      <c r="AG80" s="66"/>
      <c r="AH80" s="66"/>
      <c r="AI80" s="66"/>
      <c r="AJ80" s="66"/>
      <c r="AK80" s="66"/>
      <c r="AL80" s="67"/>
    </row>
    <row r="81" spans="7:38" ht="11.1" customHeight="1" x14ac:dyDescent="0.15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T81" s="223"/>
      <c r="U81" s="329" t="s">
        <v>973</v>
      </c>
      <c r="AF81" s="66"/>
      <c r="AG81" s="66"/>
      <c r="AH81" s="66"/>
      <c r="AI81" s="66"/>
      <c r="AJ81" s="66"/>
      <c r="AK81" s="66"/>
      <c r="AL81" s="67"/>
    </row>
    <row r="82" spans="7:38" hidden="1" x14ac:dyDescent="0.15">
      <c r="W82" s="1"/>
    </row>
    <row r="346" spans="10:10" hidden="1" x14ac:dyDescent="0.15">
      <c r="J346" s="1"/>
    </row>
  </sheetData>
  <sheetProtection algorithmName="SHA-512" hashValue="9FkXfxW1E0TThwv8P11PdBBpFaraVYZvzdTZ4ERV/TYpgJOXyFl8G+zlzpFmTHqt6tNtcFPhlYxuM6zii3SX9A==" saltValue="WUdLSRvFgXWqShbpvaN1kw==" spinCount="100000" sheet="1" selectLockedCells="1"/>
  <mergeCells count="60">
    <mergeCell ref="G58:H58"/>
    <mergeCell ref="G59:H59"/>
    <mergeCell ref="H17:Q17"/>
    <mergeCell ref="H18:Q18"/>
    <mergeCell ref="F24:G24"/>
    <mergeCell ref="H24:Q24"/>
    <mergeCell ref="H25:Q25"/>
    <mergeCell ref="H26:I26"/>
    <mergeCell ref="F43:H43"/>
    <mergeCell ref="F44:H44"/>
    <mergeCell ref="P47:P48"/>
    <mergeCell ref="M28:N28"/>
    <mergeCell ref="J33:P33"/>
    <mergeCell ref="P34:P35"/>
    <mergeCell ref="G48:H48"/>
    <mergeCell ref="F47:H47"/>
    <mergeCell ref="F66:F75"/>
    <mergeCell ref="F49:F58"/>
    <mergeCell ref="F59:F65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60:H60"/>
    <mergeCell ref="G61:H61"/>
    <mergeCell ref="G66:H66"/>
    <mergeCell ref="G67:H67"/>
    <mergeCell ref="H11:I11"/>
    <mergeCell ref="H16:I16"/>
    <mergeCell ref="H14:I14"/>
    <mergeCell ref="H19:I19"/>
    <mergeCell ref="H12:Q12"/>
    <mergeCell ref="H13:Q13"/>
    <mergeCell ref="G72:H72"/>
    <mergeCell ref="G68:H68"/>
    <mergeCell ref="G62:H62"/>
    <mergeCell ref="G63:H63"/>
    <mergeCell ref="G64:H64"/>
    <mergeCell ref="G65:H65"/>
    <mergeCell ref="F77:H77"/>
    <mergeCell ref="F34:H35"/>
    <mergeCell ref="F36:H36"/>
    <mergeCell ref="F37:H37"/>
    <mergeCell ref="F38:H38"/>
    <mergeCell ref="F39:H39"/>
    <mergeCell ref="F40:H40"/>
    <mergeCell ref="F41:H41"/>
    <mergeCell ref="F42:H42"/>
    <mergeCell ref="G73:H73"/>
    <mergeCell ref="G74:H74"/>
    <mergeCell ref="G75:H75"/>
    <mergeCell ref="G76:H76"/>
    <mergeCell ref="G69:H69"/>
    <mergeCell ref="G70:H70"/>
    <mergeCell ref="G71:H71"/>
  </mergeCells>
  <phoneticPr fontId="2"/>
  <conditionalFormatting sqref="M10">
    <cfRule type="expression" dxfId="3" priority="2" stopIfTrue="1">
      <formula>ISERROR($Y$10)</formula>
    </cfRule>
  </conditionalFormatting>
  <conditionalFormatting sqref="M28:N28">
    <cfRule type="expression" dxfId="2" priority="3" stopIfTrue="1">
      <formula>ISERROR($W$28)</formula>
    </cfRule>
  </conditionalFormatting>
  <conditionalFormatting sqref="O10">
    <cfRule type="expression" dxfId="1" priority="1" stopIfTrue="1">
      <formula>ISERROR($Z$10)</formula>
    </cfRule>
    <cfRule type="expression" dxfId="0" priority="4" stopIfTrue="1">
      <formula>$L$10=$X$10</formula>
    </cfRule>
  </conditionalFormatting>
  <dataValidations count="2">
    <dataValidation type="list" allowBlank="1" showInputMessage="1" showErrorMessage="1" sqref="L10" xr:uid="{00000000-0002-0000-0100-000000000000}">
      <formula1>$W$10:$X$10</formula1>
    </dataValidation>
    <dataValidation type="list" allowBlank="1" showInputMessage="1" showErrorMessage="1" sqref="H26:I26" xr:uid="{00000000-0002-0000-0100-000001000000}">
      <formula1>$W$27:$AA$27</formula1>
    </dataValidation>
  </dataValidations>
  <printOptions horizontalCentered="1"/>
  <pageMargins left="0.59055118110236227" right="0.59055118110236227" top="0.59055118110236227" bottom="0" header="0.51181102362204722" footer="0.19685039370078741"/>
  <pageSetup paperSize="9" scale="83" orientation="portrait" blackAndWhite="1" r:id="rId1"/>
  <headerFooter alignWithMargins="0"/>
  <ignoredErrors>
    <ignoredError sqref="O29:O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F578"/>
  <sheetViews>
    <sheetView showGridLines="0" zoomScale="85" zoomScaleNormal="85" zoomScaleSheetLayoutView="85" workbookViewId="0">
      <selection activeCell="I10" sqref="I10"/>
    </sheetView>
  </sheetViews>
  <sheetFormatPr defaultColWidth="0" defaultRowHeight="13.5" zeroHeight="1" x14ac:dyDescent="0.15"/>
  <cols>
    <col min="1" max="1" width="2.125" customWidth="1"/>
    <col min="2" max="2" width="0.5" customWidth="1"/>
    <col min="3" max="3" width="1.625" customWidth="1"/>
    <col min="4" max="5" width="3.125" customWidth="1"/>
    <col min="6" max="6" width="15.625" customWidth="1"/>
    <col min="7" max="7" width="4.125" style="1" customWidth="1"/>
    <col min="8" max="8" width="45.625" style="1" customWidth="1"/>
    <col min="9" max="10" width="4.125" style="1" customWidth="1"/>
    <col min="11" max="12" width="5.125" customWidth="1"/>
    <col min="13" max="14" width="4.125" style="1" customWidth="1"/>
    <col min="15" max="16" width="5.125" customWidth="1"/>
    <col min="17" max="18" width="4.125" style="1" customWidth="1"/>
    <col min="19" max="20" width="5.125" customWidth="1"/>
    <col min="21" max="22" width="4.125" style="1" customWidth="1"/>
    <col min="23" max="24" width="5.125" customWidth="1"/>
    <col min="25" max="26" width="4.125" style="1" customWidth="1"/>
    <col min="27" max="28" width="5.125" customWidth="1"/>
    <col min="29" max="30" width="4.125" style="1" customWidth="1"/>
    <col min="31" max="33" width="5.125" customWidth="1"/>
    <col min="34" max="34" width="5.625" customWidth="1"/>
    <col min="35" max="35" width="1.625" customWidth="1"/>
    <col min="36" max="36" width="0.5" customWidth="1"/>
    <col min="37" max="37" width="1.625" customWidth="1"/>
    <col min="38" max="38" width="4.125" hidden="1" customWidth="1"/>
    <col min="39" max="53" width="6.625" hidden="1" customWidth="1"/>
    <col min="54" max="58" width="9" hidden="1" customWidth="1"/>
  </cols>
  <sheetData>
    <row r="1" spans="1:55" ht="13.5" customHeight="1" x14ac:dyDescent="0.15">
      <c r="X1" t="str">
        <f>IF(X7=0,"",1)</f>
        <v/>
      </c>
      <c r="AB1" t="str">
        <f>IF(AB7=0,"",1)</f>
        <v/>
      </c>
      <c r="AF1" t="str">
        <f>IF(AF7=0,"",1)</f>
        <v/>
      </c>
      <c r="AG1" s="5"/>
    </row>
    <row r="2" spans="1:55" x14ac:dyDescent="0.15">
      <c r="E2" s="199"/>
      <c r="F2" t="s">
        <v>151</v>
      </c>
      <c r="AG2" s="5"/>
    </row>
    <row r="3" spans="1:55" ht="13.5" customHeight="1" x14ac:dyDescent="0.15">
      <c r="O3" s="1"/>
      <c r="S3" s="1"/>
      <c r="AG3" s="5"/>
    </row>
    <row r="4" spans="1:55" ht="18" customHeight="1" x14ac:dyDescent="0.15">
      <c r="A4" s="107" t="s">
        <v>104</v>
      </c>
      <c r="B4" s="107"/>
      <c r="C4" s="107"/>
      <c r="D4" s="108"/>
      <c r="E4" s="7"/>
      <c r="F4" s="7"/>
      <c r="I4" s="63"/>
      <c r="J4" s="63"/>
      <c r="K4" s="4"/>
      <c r="L4" s="4"/>
      <c r="M4" s="63"/>
      <c r="N4" s="63"/>
      <c r="O4" s="4"/>
      <c r="P4" s="4"/>
      <c r="Q4" s="63"/>
      <c r="R4" s="63"/>
      <c r="S4" s="4"/>
      <c r="T4" s="4"/>
      <c r="U4" s="63"/>
      <c r="V4" s="63"/>
      <c r="W4" s="4"/>
      <c r="X4" s="4"/>
      <c r="Y4" s="63"/>
      <c r="Z4" s="63"/>
      <c r="AA4" s="4"/>
      <c r="AB4" s="4"/>
      <c r="AC4" s="63"/>
      <c r="AD4" s="63"/>
      <c r="AE4" s="4"/>
      <c r="AF4" s="4"/>
      <c r="AG4" s="4"/>
      <c r="AJ4" s="328"/>
    </row>
    <row r="5" spans="1:55" ht="21" customHeight="1" x14ac:dyDescent="0.15">
      <c r="B5" s="170"/>
      <c r="C5" s="307"/>
      <c r="D5" s="171" t="s">
        <v>642</v>
      </c>
      <c r="E5" s="172"/>
      <c r="F5" s="172"/>
      <c r="G5" s="169"/>
      <c r="H5" s="169"/>
      <c r="I5" s="169"/>
      <c r="J5" s="169"/>
      <c r="K5" s="167"/>
      <c r="L5" s="167"/>
      <c r="M5" s="169"/>
      <c r="N5" s="169"/>
      <c r="O5" s="167"/>
      <c r="P5" s="167"/>
      <c r="Q5" s="169"/>
      <c r="R5" s="169"/>
      <c r="S5" s="167"/>
      <c r="T5" s="167"/>
      <c r="U5" s="169"/>
      <c r="V5" s="169"/>
      <c r="W5" s="167"/>
      <c r="X5" s="167"/>
      <c r="Y5" s="169"/>
      <c r="Z5" s="169"/>
      <c r="AA5" s="167"/>
      <c r="AB5" s="167"/>
      <c r="AC5" s="169"/>
      <c r="AD5" s="169"/>
      <c r="AE5" s="167"/>
      <c r="AF5" s="167"/>
      <c r="AG5" s="167"/>
      <c r="AH5" s="167"/>
      <c r="AI5" s="167"/>
      <c r="AJ5" s="200"/>
    </row>
    <row r="6" spans="1:55" ht="24" customHeight="1" x14ac:dyDescent="0.15">
      <c r="B6" s="201"/>
      <c r="F6" s="159"/>
      <c r="H6" s="417" t="s">
        <v>649</v>
      </c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22"/>
      <c r="AJ6" s="202"/>
    </row>
    <row r="7" spans="1:55" x14ac:dyDescent="0.15">
      <c r="B7" s="201"/>
      <c r="D7" s="393" t="s">
        <v>746</v>
      </c>
      <c r="E7" s="399"/>
      <c r="F7" s="400"/>
      <c r="G7" s="382" t="s">
        <v>88</v>
      </c>
      <c r="H7" s="393" t="s">
        <v>255</v>
      </c>
      <c r="I7" s="390" t="s">
        <v>650</v>
      </c>
      <c r="J7" s="391"/>
      <c r="K7" s="392"/>
      <c r="L7" s="234">
        <f>複数管理者用メイン!$I$77</f>
        <v>0</v>
      </c>
      <c r="M7" s="391" t="s">
        <v>651</v>
      </c>
      <c r="N7" s="391"/>
      <c r="O7" s="392"/>
      <c r="P7" s="252">
        <f>複数管理者用メイン!$J$77</f>
        <v>0</v>
      </c>
      <c r="Q7" s="390" t="s">
        <v>583</v>
      </c>
      <c r="R7" s="391"/>
      <c r="S7" s="392"/>
      <c r="T7" s="234">
        <f>複数管理者用メイン!$K$77</f>
        <v>0</v>
      </c>
      <c r="U7" s="391" t="s">
        <v>247</v>
      </c>
      <c r="V7" s="391"/>
      <c r="W7" s="392"/>
      <c r="X7" s="252">
        <f>複数管理者用メイン!$L$77</f>
        <v>0</v>
      </c>
      <c r="Y7" s="390" t="s">
        <v>248</v>
      </c>
      <c r="Z7" s="391"/>
      <c r="AA7" s="392"/>
      <c r="AB7" s="234">
        <f>複数管理者用メイン!$M$77</f>
        <v>0</v>
      </c>
      <c r="AC7" s="391" t="s">
        <v>249</v>
      </c>
      <c r="AD7" s="391"/>
      <c r="AE7" s="392"/>
      <c r="AF7" s="281">
        <f>複数管理者用メイン!$N$77</f>
        <v>0</v>
      </c>
      <c r="AG7" s="408" t="s">
        <v>652</v>
      </c>
      <c r="AH7" s="382" t="s">
        <v>420</v>
      </c>
      <c r="AI7" s="308"/>
      <c r="AJ7" s="202"/>
      <c r="AL7" s="389" t="s">
        <v>272</v>
      </c>
      <c r="AM7" s="5" t="s">
        <v>652</v>
      </c>
      <c r="AN7" s="5"/>
      <c r="AO7" s="5"/>
      <c r="AP7" s="5"/>
      <c r="AQ7" s="5"/>
      <c r="AR7" s="5"/>
      <c r="AS7" s="5"/>
      <c r="AT7" s="389" t="s">
        <v>51</v>
      </c>
      <c r="AU7" s="5" t="s">
        <v>653</v>
      </c>
      <c r="AV7" s="5"/>
      <c r="AW7" s="5"/>
      <c r="AX7" s="5"/>
      <c r="AY7" s="5"/>
      <c r="AZ7" s="5"/>
      <c r="BA7" s="389" t="s">
        <v>555</v>
      </c>
      <c r="BB7" s="389" t="s">
        <v>250</v>
      </c>
      <c r="BC7" s="389" t="s">
        <v>786</v>
      </c>
    </row>
    <row r="8" spans="1:55" ht="33.75" x14ac:dyDescent="0.15">
      <c r="B8" s="201"/>
      <c r="D8" s="384"/>
      <c r="E8" s="401"/>
      <c r="F8" s="385"/>
      <c r="G8" s="383"/>
      <c r="H8" s="384"/>
      <c r="I8" s="235" t="s">
        <v>630</v>
      </c>
      <c r="J8" s="8" t="s">
        <v>646</v>
      </c>
      <c r="K8" s="8" t="s">
        <v>652</v>
      </c>
      <c r="L8" s="236" t="s">
        <v>631</v>
      </c>
      <c r="M8" s="225" t="s">
        <v>630</v>
      </c>
      <c r="N8" s="8" t="s">
        <v>646</v>
      </c>
      <c r="O8" s="8" t="s">
        <v>652</v>
      </c>
      <c r="P8" s="253" t="s">
        <v>631</v>
      </c>
      <c r="Q8" s="235" t="s">
        <v>630</v>
      </c>
      <c r="R8" s="8" t="s">
        <v>646</v>
      </c>
      <c r="S8" s="8" t="s">
        <v>652</v>
      </c>
      <c r="T8" s="236" t="s">
        <v>631</v>
      </c>
      <c r="U8" s="225" t="s">
        <v>630</v>
      </c>
      <c r="V8" s="8" t="s">
        <v>646</v>
      </c>
      <c r="W8" s="8" t="s">
        <v>652</v>
      </c>
      <c r="X8" s="253" t="s">
        <v>631</v>
      </c>
      <c r="Y8" s="235" t="s">
        <v>630</v>
      </c>
      <c r="Z8" s="8" t="s">
        <v>646</v>
      </c>
      <c r="AA8" s="8" t="s">
        <v>652</v>
      </c>
      <c r="AB8" s="236" t="s">
        <v>631</v>
      </c>
      <c r="AC8" s="225" t="s">
        <v>630</v>
      </c>
      <c r="AD8" s="8" t="s">
        <v>646</v>
      </c>
      <c r="AE8" s="8" t="s">
        <v>652</v>
      </c>
      <c r="AF8" s="236" t="s">
        <v>631</v>
      </c>
      <c r="AG8" s="409"/>
      <c r="AH8" s="383"/>
      <c r="AI8" s="308"/>
      <c r="AJ8" s="202"/>
      <c r="AL8" s="389"/>
      <c r="AM8" s="102" t="s">
        <v>251</v>
      </c>
      <c r="AN8" s="102" t="s">
        <v>496</v>
      </c>
      <c r="AO8" s="102" t="s">
        <v>153</v>
      </c>
      <c r="AP8" s="102" t="s">
        <v>154</v>
      </c>
      <c r="AQ8" s="102" t="s">
        <v>155</v>
      </c>
      <c r="AR8" s="102" t="s">
        <v>156</v>
      </c>
      <c r="AS8" s="102" t="s">
        <v>555</v>
      </c>
      <c r="AT8" s="389"/>
      <c r="AU8" s="102" t="s">
        <v>273</v>
      </c>
      <c r="AV8" s="102" t="s">
        <v>496</v>
      </c>
      <c r="AW8" s="102" t="s">
        <v>153</v>
      </c>
      <c r="AX8" s="102" t="s">
        <v>154</v>
      </c>
      <c r="AY8" s="102" t="s">
        <v>155</v>
      </c>
      <c r="AZ8" s="102" t="s">
        <v>156</v>
      </c>
      <c r="BA8" s="389"/>
      <c r="BB8" s="389"/>
      <c r="BC8" s="389"/>
    </row>
    <row r="9" spans="1:55" ht="1.5" customHeight="1" x14ac:dyDescent="0.15">
      <c r="B9" s="201"/>
      <c r="D9" s="97"/>
      <c r="E9" s="98"/>
      <c r="F9" s="99"/>
      <c r="G9" s="11"/>
      <c r="H9" s="98"/>
      <c r="I9" s="237"/>
      <c r="J9" s="10"/>
      <c r="K9" s="10"/>
      <c r="L9" s="238"/>
      <c r="M9" s="226"/>
      <c r="N9" s="10"/>
      <c r="O9" s="10"/>
      <c r="P9" s="10"/>
      <c r="Q9" s="237"/>
      <c r="R9" s="10"/>
      <c r="S9" s="10"/>
      <c r="T9" s="238"/>
      <c r="U9" s="226"/>
      <c r="V9" s="10"/>
      <c r="W9" s="10"/>
      <c r="X9" s="10"/>
      <c r="Y9" s="237"/>
      <c r="Z9" s="10"/>
      <c r="AA9" s="10"/>
      <c r="AB9" s="238"/>
      <c r="AC9" s="226"/>
      <c r="AD9" s="10"/>
      <c r="AE9" s="10"/>
      <c r="AF9" s="238"/>
      <c r="AG9" s="285"/>
      <c r="AH9" s="11"/>
      <c r="AI9" s="308"/>
      <c r="AJ9" s="202"/>
      <c r="AT9" s="389"/>
      <c r="BA9" s="389"/>
    </row>
    <row r="10" spans="1:55" ht="15.75" customHeight="1" x14ac:dyDescent="0.15">
      <c r="B10" s="201"/>
      <c r="D10" s="405" t="s">
        <v>89</v>
      </c>
      <c r="E10" s="30" t="s">
        <v>554</v>
      </c>
      <c r="F10" s="410" t="s">
        <v>981</v>
      </c>
      <c r="G10" s="61">
        <v>1.1000000000000001</v>
      </c>
      <c r="H10" s="58" t="s">
        <v>982</v>
      </c>
      <c r="I10" s="239"/>
      <c r="J10" s="220"/>
      <c r="K10" s="118"/>
      <c r="L10" s="240"/>
      <c r="M10" s="227"/>
      <c r="N10" s="220"/>
      <c r="O10" s="118"/>
      <c r="P10" s="118"/>
      <c r="Q10" s="239"/>
      <c r="R10" s="220"/>
      <c r="S10" s="118"/>
      <c r="T10" s="240"/>
      <c r="U10" s="227"/>
      <c r="V10" s="129"/>
      <c r="W10" s="118"/>
      <c r="X10" s="118"/>
      <c r="Y10" s="239"/>
      <c r="Z10" s="129"/>
      <c r="AA10" s="118"/>
      <c r="AB10" s="240"/>
      <c r="AC10" s="227"/>
      <c r="AD10" s="129"/>
      <c r="AE10" s="118"/>
      <c r="AF10" s="240"/>
      <c r="AG10" s="275">
        <f t="shared" ref="AG10:AG48" si="0">AS10</f>
        <v>0</v>
      </c>
      <c r="AH10" s="53">
        <f>SUM(BB10:BB14)</f>
        <v>0</v>
      </c>
      <c r="AI10" s="131"/>
      <c r="AJ10" s="202"/>
      <c r="AL10" s="4" t="str">
        <f>IF(OR(I10="＋",M10="＋",Q10="＋"),"＋",IF(OR(I10="○",M10="○",Q10="○"),"○",IF(OR(I10="◎",M10="◎",Q10="◎"),"◎","")))</f>
        <v/>
      </c>
      <c r="AM10" s="1">
        <f>IF(K10="-",0,K10)</f>
        <v>0</v>
      </c>
      <c r="AN10" s="1">
        <f>IF(O10="-",0,O10)</f>
        <v>0</v>
      </c>
      <c r="AO10" s="1">
        <f>IF(S10="-",0,S10)</f>
        <v>0</v>
      </c>
      <c r="AP10" s="1">
        <f>IF(W10="-",0,W10)</f>
        <v>0</v>
      </c>
      <c r="AQ10" s="1">
        <f>IF(AA10="-",0,AA10)</f>
        <v>0</v>
      </c>
      <c r="AR10" s="1">
        <f>IF(AE10="-",0,AE10)</f>
        <v>0</v>
      </c>
      <c r="AS10" s="1">
        <f>IF(AND(K10="-",$P$7=0,$T$7=0,$X$7=0,$AB$7=0,$AF$7=0),"-",IF(AND(K10="-",O10="-",$T$7=0,$X$7=0,$AB$7=0,$AF$7=0),"-",IF(AND(K10="-",O10="-",S10="-",$X$7=0,$AB$7=0,$AF$7=0),"-",IF(AND(K10="-",O10="-",S10="-",W10="-",$AB$7=0,$AF$7=0),"-",IF(AND(K10="-",O10="-",S10="-",W10="-",AA10="-",$AF$7=0),"-",IF(AND(K10="-",O10="-",S10="-",W10="-",AA10="-",AE10="-"),"-",ROUND(AM10*$L$7+AN10*$P$7+AO10*$T$7+AP10*$X$7+AQ10*$AB$7+AR10*$AF$7,3)))))))</f>
        <v>0</v>
      </c>
      <c r="AT10" t="str">
        <f>IF(COUNTIF(I10:AF10,"×")=0,"",IF(COUNTIF(I10:AF10,"×")=COUNTA(K10,O10,S10,W10,AA10,AE10)-COUNTIF(I10:AF10,"-"),1,""))</f>
        <v/>
      </c>
      <c r="AU10" s="1">
        <f>IF(L10="",0,L10)</f>
        <v>0</v>
      </c>
      <c r="AV10" s="1">
        <f>IF(P10="",0,P10)</f>
        <v>0</v>
      </c>
      <c r="AW10" s="1">
        <f>IF(T10="",0,T10)</f>
        <v>0</v>
      </c>
      <c r="AX10" s="1">
        <f>IF(X10="",0,X10)</f>
        <v>0</v>
      </c>
      <c r="AY10" s="1">
        <f>IF(AB10="",0,AB10)</f>
        <v>0</v>
      </c>
      <c r="AZ10" s="1">
        <f>IF(AF10="",0,AF10)</f>
        <v>0</v>
      </c>
      <c r="BA10" s="1" t="str">
        <f>IF(AND(L10="",P10="",T10="",X10="",AB10="",AF10=""),"",ROUND(AU10*$L$7+AV10*$P$7+AW10*$T$7+AX10*$X$7+AY10*$AB$7+AZ10*$AF$7,3))</f>
        <v/>
      </c>
      <c r="BB10" s="1">
        <f>IF(AL10="＋","",AS10)</f>
        <v>0</v>
      </c>
      <c r="BC10" s="1" t="str">
        <f>IF(AL10="＋",AS10,"")</f>
        <v/>
      </c>
    </row>
    <row r="11" spans="1:55" ht="15.75" customHeight="1" x14ac:dyDescent="0.15">
      <c r="B11" s="201"/>
      <c r="D11" s="406"/>
      <c r="E11" s="32"/>
      <c r="F11" s="411"/>
      <c r="G11" s="39">
        <v>1.2</v>
      </c>
      <c r="H11" s="40" t="s">
        <v>217</v>
      </c>
      <c r="I11" s="241"/>
      <c r="J11" s="127"/>
      <c r="K11" s="115"/>
      <c r="L11" s="242"/>
      <c r="M11" s="228"/>
      <c r="N11" s="127"/>
      <c r="O11" s="115"/>
      <c r="P11" s="115"/>
      <c r="Q11" s="241"/>
      <c r="R11" s="127"/>
      <c r="S11" s="115"/>
      <c r="T11" s="242"/>
      <c r="U11" s="228"/>
      <c r="V11" s="127"/>
      <c r="W11" s="115"/>
      <c r="X11" s="115"/>
      <c r="Y11" s="241"/>
      <c r="Z11" s="127"/>
      <c r="AA11" s="115"/>
      <c r="AB11" s="242"/>
      <c r="AC11" s="228"/>
      <c r="AD11" s="127"/>
      <c r="AE11" s="115"/>
      <c r="AF11" s="242"/>
      <c r="AG11" s="278">
        <f t="shared" si="0"/>
        <v>0</v>
      </c>
      <c r="AH11" s="110">
        <f>SUM(BC10:BC14)</f>
        <v>0</v>
      </c>
      <c r="AI11" s="309"/>
      <c r="AJ11" s="202"/>
      <c r="AL11" s="4" t="str">
        <f t="shared" ref="AL11:AL48" si="1">IF(OR(I11="＋",M11="＋",Q11="＋"),"＋",IF(OR(I11="○",M11="○",Q11="○"),"○",IF(OR(I11="◎",M11="◎",Q11="◎"),"◎","")))</f>
        <v/>
      </c>
      <c r="AM11" s="1">
        <f t="shared" ref="AM11:AM48" si="2">IF(K11="-",0,K11)</f>
        <v>0</v>
      </c>
      <c r="AN11" s="1">
        <f t="shared" ref="AN11:AN48" si="3">IF(O11="-",0,O11)</f>
        <v>0</v>
      </c>
      <c r="AO11" s="1">
        <f t="shared" ref="AO11:AO48" si="4">IF(S11="-",0,S11)</f>
        <v>0</v>
      </c>
      <c r="AP11" s="1">
        <f t="shared" ref="AP11:AP48" si="5">IF(W11="-",0,W11)</f>
        <v>0</v>
      </c>
      <c r="AQ11" s="1">
        <f t="shared" ref="AQ11:AQ48" si="6">IF(AA11="-",0,AA11)</f>
        <v>0</v>
      </c>
      <c r="AR11" s="1">
        <f t="shared" ref="AR11:AR48" si="7">IF(AE11="-",0,AE11)</f>
        <v>0</v>
      </c>
      <c r="AS11" s="1">
        <f t="shared" ref="AS11:AS48" si="8">IF(AND(K11="-",$P$7=0,$T$7=0,$X$7=0,$AB$7=0,$AF$7=0),"-",IF(AND(K11="-",O11="-",$T$7=0,$X$7=0,$AB$7=0,$AF$7=0),"-",IF(AND(K11="-",O11="-",S11="-",$X$7=0,$AB$7=0,$AF$7=0),"-",IF(AND(K11="-",O11="-",S11="-",W11="-",$AB$7=0,$AF$7=0),"-",IF(AND(K11="-",O11="-",S11="-",W11="-",AA11="-",$AF$7=0),"-",IF(AND(K11="-",O11="-",S11="-",W11="-",AA11="-",AE11="-"),"-",ROUND(AM11*$L$7+AN11*$P$7+AO11*$T$7+AP11*$X$7+AQ11*$AB$7+AR11*$AF$7,3)))))))</f>
        <v>0</v>
      </c>
      <c r="AT11" t="str">
        <f t="shared" ref="AT11:AT33" si="9">IF(COUNTIF(I11:AF11,"×")=0,"",IF(COUNTIF(I11:AF11,"×")=COUNTA(K11,O11,S11,W11,AA11,AE11)-COUNTIF(I11:AF11,"-"),1,""))</f>
        <v/>
      </c>
      <c r="AU11" s="1">
        <f t="shared" ref="AU11:AU48" si="10">IF(L11="",0,L11)</f>
        <v>0</v>
      </c>
      <c r="AV11" s="1">
        <f t="shared" ref="AV11:AV48" si="11">IF(P11="",0,P11)</f>
        <v>0</v>
      </c>
      <c r="AW11" s="1">
        <f t="shared" ref="AW11:AW48" si="12">IF(T11="",0,T11)</f>
        <v>0</v>
      </c>
      <c r="AX11" s="1">
        <f t="shared" ref="AX11:AX48" si="13">IF(X11="",0,X11)</f>
        <v>0</v>
      </c>
      <c r="AY11" s="1">
        <f t="shared" ref="AY11:AY48" si="14">IF(AB11="",0,AB11)</f>
        <v>0</v>
      </c>
      <c r="AZ11" s="1">
        <f t="shared" ref="AZ11:AZ48" si="15">IF(AF11="",0,AF11)</f>
        <v>0</v>
      </c>
      <c r="BA11" s="1" t="str">
        <f t="shared" ref="BA11:BA48" si="16">IF(AND(L11="",P11="",T11="",X11="",AB11="",AF11=""),"",ROUND(AU11*$L$7+AV11*$P$7+AW11*$T$7+AX11*$X$7+AY11*$AB$7+AZ11*$AF$7,3))</f>
        <v/>
      </c>
      <c r="BB11" s="1">
        <f t="shared" ref="BB11:BB48" si="17">IF(AL11="＋","",AS11)</f>
        <v>0</v>
      </c>
      <c r="BC11" s="1" t="str">
        <f t="shared" ref="BC11:BC48" si="18">IF(AL11="＋",AS11,"")</f>
        <v/>
      </c>
    </row>
    <row r="12" spans="1:55" ht="15.75" customHeight="1" x14ac:dyDescent="0.15">
      <c r="B12" s="201"/>
      <c r="D12" s="406"/>
      <c r="E12" s="32"/>
      <c r="F12" s="196"/>
      <c r="G12" s="39">
        <v>1.3</v>
      </c>
      <c r="H12" s="40" t="s">
        <v>307</v>
      </c>
      <c r="I12" s="241"/>
      <c r="J12" s="127"/>
      <c r="K12" s="115"/>
      <c r="L12" s="242"/>
      <c r="M12" s="228"/>
      <c r="N12" s="127"/>
      <c r="O12" s="115"/>
      <c r="P12" s="115"/>
      <c r="Q12" s="241"/>
      <c r="R12" s="127"/>
      <c r="S12" s="115"/>
      <c r="T12" s="242"/>
      <c r="U12" s="228"/>
      <c r="V12" s="127"/>
      <c r="W12" s="115"/>
      <c r="X12" s="115"/>
      <c r="Y12" s="241"/>
      <c r="Z12" s="127"/>
      <c r="AA12" s="115"/>
      <c r="AB12" s="242"/>
      <c r="AC12" s="228"/>
      <c r="AD12" s="127"/>
      <c r="AE12" s="115"/>
      <c r="AF12" s="242"/>
      <c r="AG12" s="278">
        <f>AS12</f>
        <v>0</v>
      </c>
      <c r="AH12" s="110"/>
      <c r="AI12" s="309"/>
      <c r="AJ12" s="202"/>
      <c r="AL12" s="4" t="str">
        <f t="shared" si="1"/>
        <v/>
      </c>
      <c r="AM12" s="1">
        <f t="shared" si="2"/>
        <v>0</v>
      </c>
      <c r="AN12" s="1">
        <f t="shared" si="3"/>
        <v>0</v>
      </c>
      <c r="AO12" s="1">
        <f t="shared" si="4"/>
        <v>0</v>
      </c>
      <c r="AP12" s="1">
        <f t="shared" si="5"/>
        <v>0</v>
      </c>
      <c r="AQ12" s="1">
        <f t="shared" si="6"/>
        <v>0</v>
      </c>
      <c r="AR12" s="1">
        <f t="shared" si="7"/>
        <v>0</v>
      </c>
      <c r="AS12" s="1">
        <f t="shared" si="8"/>
        <v>0</v>
      </c>
      <c r="AT12" t="str">
        <f t="shared" si="9"/>
        <v/>
      </c>
      <c r="AU12" s="1">
        <f t="shared" si="10"/>
        <v>0</v>
      </c>
      <c r="AV12" s="1">
        <f t="shared" si="11"/>
        <v>0</v>
      </c>
      <c r="AW12" s="1">
        <f t="shared" si="12"/>
        <v>0</v>
      </c>
      <c r="AX12" s="1">
        <f t="shared" si="13"/>
        <v>0</v>
      </c>
      <c r="AY12" s="1">
        <f t="shared" si="14"/>
        <v>0</v>
      </c>
      <c r="AZ12" s="1">
        <f t="shared" si="15"/>
        <v>0</v>
      </c>
      <c r="BA12" s="1" t="str">
        <f t="shared" si="16"/>
        <v/>
      </c>
      <c r="BB12" s="1">
        <f t="shared" si="17"/>
        <v>0</v>
      </c>
      <c r="BC12" s="1" t="str">
        <f t="shared" si="18"/>
        <v/>
      </c>
    </row>
    <row r="13" spans="1:55" ht="15.75" customHeight="1" x14ac:dyDescent="0.15">
      <c r="B13" s="201"/>
      <c r="D13" s="406"/>
      <c r="E13" s="32"/>
      <c r="F13" s="196"/>
      <c r="G13" s="39">
        <v>1.4</v>
      </c>
      <c r="H13" s="40" t="s">
        <v>983</v>
      </c>
      <c r="I13" s="241"/>
      <c r="J13" s="127"/>
      <c r="K13" s="115"/>
      <c r="L13" s="242"/>
      <c r="M13" s="228"/>
      <c r="N13" s="127"/>
      <c r="O13" s="115"/>
      <c r="P13" s="115"/>
      <c r="Q13" s="241"/>
      <c r="R13" s="127"/>
      <c r="S13" s="115"/>
      <c r="T13" s="242"/>
      <c r="U13" s="228"/>
      <c r="V13" s="127"/>
      <c r="W13" s="115"/>
      <c r="X13" s="115"/>
      <c r="Y13" s="241"/>
      <c r="Z13" s="127"/>
      <c r="AA13" s="115"/>
      <c r="AB13" s="242"/>
      <c r="AC13" s="228"/>
      <c r="AD13" s="127"/>
      <c r="AE13" s="115"/>
      <c r="AF13" s="242"/>
      <c r="AG13" s="278">
        <f>AS13</f>
        <v>0</v>
      </c>
      <c r="AH13" s="110"/>
      <c r="AI13" s="309"/>
      <c r="AJ13" s="202"/>
      <c r="AL13" s="4" t="str">
        <f>IF(OR(I13="＋",M13="＋",Q13="＋"),"＋",IF(OR(I13="○",M13="○",Q13="○"),"○",IF(OR(I13="◎",M13="◎",Q13="◎"),"◎","")))</f>
        <v/>
      </c>
      <c r="AM13" s="1">
        <f>IF(K13="-",0,K13)</f>
        <v>0</v>
      </c>
      <c r="AN13" s="1">
        <f>IF(O13="-",0,O13)</f>
        <v>0</v>
      </c>
      <c r="AO13" s="1">
        <f>IF(S13="-",0,S13)</f>
        <v>0</v>
      </c>
      <c r="AP13" s="1">
        <f>IF(W13="-",0,W13)</f>
        <v>0</v>
      </c>
      <c r="AQ13" s="1">
        <f>IF(AA13="-",0,AA13)</f>
        <v>0</v>
      </c>
      <c r="AR13" s="1">
        <f>IF(AE13="-",0,AE13)</f>
        <v>0</v>
      </c>
      <c r="AS13" s="1">
        <f>IF(AND(K13="-",$P$7=0,$T$7=0,$X$7=0,$AB$7=0,$AF$7=0),"-",IF(AND(K13="-",O13="-",$T$7=0,$X$7=0,$AB$7=0,$AF$7=0),"-",IF(AND(K13="-",O13="-",S13="-",$X$7=0,$AB$7=0,$AF$7=0),"-",IF(AND(K13="-",O13="-",S13="-",W13="-",$AB$7=0,$AF$7=0),"-",IF(AND(K13="-",O13="-",S13="-",W13="-",AA13="-",$AF$7=0),"-",IF(AND(K13="-",O13="-",S13="-",W13="-",AA13="-",AE13="-"),"-",ROUND(AM13*$L$7+AN13*$P$7+AO13*$T$7+AP13*$X$7+AQ13*$AB$7+AR13*$AF$7,3)))))))</f>
        <v>0</v>
      </c>
      <c r="AT13" t="str">
        <f>IF(COUNTIF(I13:AF13,"×")=0,"",IF(COUNTIF(I13:AF13,"×")=COUNTA(K13,O13,S13,W13,AA13,AE13)-COUNTIF(I13:AF13,"-"),1,""))</f>
        <v/>
      </c>
      <c r="AU13" s="1">
        <f>IF(L13="",0,L13)</f>
        <v>0</v>
      </c>
      <c r="AV13" s="1">
        <f>IF(P13="",0,P13)</f>
        <v>0</v>
      </c>
      <c r="AW13" s="1">
        <f>IF(T13="",0,T13)</f>
        <v>0</v>
      </c>
      <c r="AX13" s="1">
        <f>IF(X13="",0,X13)</f>
        <v>0</v>
      </c>
      <c r="AY13" s="1">
        <f>IF(AB13="",0,AB13)</f>
        <v>0</v>
      </c>
      <c r="AZ13" s="1">
        <f>IF(AF13="",0,AF13)</f>
        <v>0</v>
      </c>
      <c r="BA13" s="1" t="str">
        <f>IF(AND(L13="",P13="",T13="",X13="",AB13="",AF13=""),"",ROUND(AU13*$L$7+AV13*$P$7+AW13*$T$7+AX13*$X$7+AY13*$AB$7+AZ13*$AF$7,3))</f>
        <v/>
      </c>
      <c r="BB13" s="1">
        <f>IF(AL13="＋","",AS13)</f>
        <v>0</v>
      </c>
      <c r="BC13" s="1" t="str">
        <f>IF(AL13="＋",AS13,"")</f>
        <v/>
      </c>
    </row>
    <row r="14" spans="1:55" ht="15.75" customHeight="1" x14ac:dyDescent="0.15">
      <c r="B14" s="201"/>
      <c r="D14" s="406"/>
      <c r="E14" s="32"/>
      <c r="F14" s="196"/>
      <c r="G14" s="39">
        <v>1.5</v>
      </c>
      <c r="H14" s="40" t="s">
        <v>906</v>
      </c>
      <c r="I14" s="241"/>
      <c r="J14" s="127"/>
      <c r="K14" s="115"/>
      <c r="L14" s="244"/>
      <c r="M14" s="229"/>
      <c r="N14" s="128"/>
      <c r="O14" s="117"/>
      <c r="P14" s="117"/>
      <c r="Q14" s="243"/>
      <c r="R14" s="128"/>
      <c r="S14" s="117"/>
      <c r="T14" s="244"/>
      <c r="U14" s="229"/>
      <c r="V14" s="128"/>
      <c r="W14" s="117"/>
      <c r="X14" s="117"/>
      <c r="Y14" s="243"/>
      <c r="Z14" s="128"/>
      <c r="AA14" s="117"/>
      <c r="AB14" s="244"/>
      <c r="AC14" s="229"/>
      <c r="AD14" s="128"/>
      <c r="AE14" s="117"/>
      <c r="AF14" s="244"/>
      <c r="AG14" s="278">
        <f>AS14</f>
        <v>0</v>
      </c>
      <c r="AH14" s="110"/>
      <c r="AI14" s="309"/>
      <c r="AJ14" s="202"/>
      <c r="AL14" s="4" t="str">
        <f t="shared" si="1"/>
        <v/>
      </c>
      <c r="AM14" s="1">
        <f t="shared" si="2"/>
        <v>0</v>
      </c>
      <c r="AN14" s="1">
        <f t="shared" si="3"/>
        <v>0</v>
      </c>
      <c r="AO14" s="1">
        <f t="shared" si="4"/>
        <v>0</v>
      </c>
      <c r="AP14" s="1">
        <f t="shared" si="5"/>
        <v>0</v>
      </c>
      <c r="AQ14" s="1">
        <f t="shared" si="6"/>
        <v>0</v>
      </c>
      <c r="AR14" s="1">
        <f t="shared" si="7"/>
        <v>0</v>
      </c>
      <c r="AS14" s="1">
        <f t="shared" si="8"/>
        <v>0</v>
      </c>
      <c r="AT14" t="str">
        <f t="shared" si="9"/>
        <v/>
      </c>
      <c r="AU14" s="1">
        <f t="shared" si="10"/>
        <v>0</v>
      </c>
      <c r="AV14" s="1">
        <f t="shared" si="11"/>
        <v>0</v>
      </c>
      <c r="AW14" s="1">
        <f t="shared" si="12"/>
        <v>0</v>
      </c>
      <c r="AX14" s="1">
        <f t="shared" si="13"/>
        <v>0</v>
      </c>
      <c r="AY14" s="1">
        <f t="shared" si="14"/>
        <v>0</v>
      </c>
      <c r="AZ14" s="1">
        <f t="shared" si="15"/>
        <v>0</v>
      </c>
      <c r="BA14" s="1" t="str">
        <f t="shared" si="16"/>
        <v/>
      </c>
      <c r="BB14" s="1">
        <f t="shared" si="17"/>
        <v>0</v>
      </c>
      <c r="BC14" s="1" t="str">
        <f t="shared" si="18"/>
        <v/>
      </c>
    </row>
    <row r="15" spans="1:55" ht="15.75" customHeight="1" x14ac:dyDescent="0.15">
      <c r="B15" s="201"/>
      <c r="D15" s="406"/>
      <c r="E15" s="30" t="s">
        <v>411</v>
      </c>
      <c r="F15" s="410" t="s">
        <v>767</v>
      </c>
      <c r="G15" s="36">
        <v>2.1</v>
      </c>
      <c r="H15" s="37" t="s">
        <v>768</v>
      </c>
      <c r="I15" s="239"/>
      <c r="J15" s="129"/>
      <c r="K15" s="118"/>
      <c r="L15" s="245"/>
      <c r="M15" s="266"/>
      <c r="N15" s="126"/>
      <c r="O15" s="114"/>
      <c r="P15" s="114"/>
      <c r="Q15" s="272"/>
      <c r="R15" s="126"/>
      <c r="S15" s="114"/>
      <c r="T15" s="245"/>
      <c r="U15" s="266"/>
      <c r="V15" s="126"/>
      <c r="W15" s="114"/>
      <c r="X15" s="114"/>
      <c r="Y15" s="272"/>
      <c r="Z15" s="126"/>
      <c r="AA15" s="114"/>
      <c r="AB15" s="245"/>
      <c r="AC15" s="266"/>
      <c r="AD15" s="126"/>
      <c r="AE15" s="114"/>
      <c r="AF15" s="245"/>
      <c r="AG15" s="275">
        <f t="shared" si="0"/>
        <v>0</v>
      </c>
      <c r="AH15" s="53">
        <f>SUM(BB15:BB17)</f>
        <v>0</v>
      </c>
      <c r="AI15" s="131"/>
      <c r="AJ15" s="202"/>
      <c r="AL15" s="4" t="str">
        <f t="shared" si="1"/>
        <v/>
      </c>
      <c r="AM15" s="1">
        <f t="shared" si="2"/>
        <v>0</v>
      </c>
      <c r="AN15" s="1">
        <f t="shared" si="3"/>
        <v>0</v>
      </c>
      <c r="AO15" s="1">
        <f t="shared" si="4"/>
        <v>0</v>
      </c>
      <c r="AP15" s="1">
        <f t="shared" si="5"/>
        <v>0</v>
      </c>
      <c r="AQ15" s="1">
        <f t="shared" si="6"/>
        <v>0</v>
      </c>
      <c r="AR15" s="1">
        <f t="shared" si="7"/>
        <v>0</v>
      </c>
      <c r="AS15" s="1">
        <f t="shared" si="8"/>
        <v>0</v>
      </c>
      <c r="AT15" t="str">
        <f t="shared" si="9"/>
        <v/>
      </c>
      <c r="AU15" s="1">
        <f t="shared" si="10"/>
        <v>0</v>
      </c>
      <c r="AV15" s="1">
        <f t="shared" si="11"/>
        <v>0</v>
      </c>
      <c r="AW15" s="1">
        <f t="shared" si="12"/>
        <v>0</v>
      </c>
      <c r="AX15" s="1">
        <f t="shared" si="13"/>
        <v>0</v>
      </c>
      <c r="AY15" s="1">
        <f t="shared" si="14"/>
        <v>0</v>
      </c>
      <c r="AZ15" s="1">
        <f t="shared" si="15"/>
        <v>0</v>
      </c>
      <c r="BA15" s="1" t="str">
        <f t="shared" si="16"/>
        <v/>
      </c>
      <c r="BB15" s="1">
        <f t="shared" si="17"/>
        <v>0</v>
      </c>
      <c r="BC15" s="1" t="str">
        <f t="shared" si="18"/>
        <v/>
      </c>
    </row>
    <row r="16" spans="1:55" ht="15.75" customHeight="1" x14ac:dyDescent="0.15">
      <c r="B16" s="201"/>
      <c r="D16" s="406"/>
      <c r="E16" s="32"/>
      <c r="F16" s="411"/>
      <c r="G16" s="39">
        <v>2.2000000000000002</v>
      </c>
      <c r="H16" s="40" t="s">
        <v>439</v>
      </c>
      <c r="I16" s="241"/>
      <c r="J16" s="127"/>
      <c r="K16" s="115"/>
      <c r="L16" s="242"/>
      <c r="M16" s="228"/>
      <c r="N16" s="127"/>
      <c r="O16" s="115"/>
      <c r="P16" s="115"/>
      <c r="Q16" s="241"/>
      <c r="R16" s="127"/>
      <c r="S16" s="115"/>
      <c r="T16" s="242"/>
      <c r="U16" s="228"/>
      <c r="V16" s="127"/>
      <c r="W16" s="115"/>
      <c r="X16" s="115"/>
      <c r="Y16" s="241"/>
      <c r="Z16" s="127"/>
      <c r="AA16" s="115"/>
      <c r="AB16" s="242"/>
      <c r="AC16" s="228"/>
      <c r="AD16" s="127"/>
      <c r="AE16" s="115"/>
      <c r="AF16" s="242"/>
      <c r="AG16" s="278">
        <f t="shared" si="0"/>
        <v>0</v>
      </c>
      <c r="AH16" s="110">
        <f>SUM(BC15:BC17)</f>
        <v>0</v>
      </c>
      <c r="AI16" s="309"/>
      <c r="AJ16" s="202"/>
      <c r="AL16" s="4" t="str">
        <f t="shared" si="1"/>
        <v/>
      </c>
      <c r="AM16" s="1">
        <f t="shared" si="2"/>
        <v>0</v>
      </c>
      <c r="AN16" s="1">
        <f t="shared" si="3"/>
        <v>0</v>
      </c>
      <c r="AO16" s="1">
        <f t="shared" si="4"/>
        <v>0</v>
      </c>
      <c r="AP16" s="1">
        <f t="shared" si="5"/>
        <v>0</v>
      </c>
      <c r="AQ16" s="1">
        <f t="shared" si="6"/>
        <v>0</v>
      </c>
      <c r="AR16" s="1">
        <f t="shared" si="7"/>
        <v>0</v>
      </c>
      <c r="AS16" s="1">
        <f t="shared" si="8"/>
        <v>0</v>
      </c>
      <c r="AT16" t="str">
        <f t="shared" si="9"/>
        <v/>
      </c>
      <c r="AU16" s="1">
        <f t="shared" si="10"/>
        <v>0</v>
      </c>
      <c r="AV16" s="1">
        <f t="shared" si="11"/>
        <v>0</v>
      </c>
      <c r="AW16" s="1">
        <f t="shared" si="12"/>
        <v>0</v>
      </c>
      <c r="AX16" s="1">
        <f t="shared" si="13"/>
        <v>0</v>
      </c>
      <c r="AY16" s="1">
        <f t="shared" si="14"/>
        <v>0</v>
      </c>
      <c r="AZ16" s="1">
        <f t="shared" si="15"/>
        <v>0</v>
      </c>
      <c r="BA16" s="1" t="str">
        <f t="shared" si="16"/>
        <v/>
      </c>
      <c r="BB16" s="1">
        <f t="shared" si="17"/>
        <v>0</v>
      </c>
      <c r="BC16" s="1" t="str">
        <f t="shared" si="18"/>
        <v/>
      </c>
    </row>
    <row r="17" spans="2:55" ht="15.75" customHeight="1" x14ac:dyDescent="0.15">
      <c r="B17" s="201"/>
      <c r="D17" s="406"/>
      <c r="E17" s="24"/>
      <c r="F17" s="34"/>
      <c r="G17" s="39">
        <v>2.2999999999999998</v>
      </c>
      <c r="H17" s="40" t="s">
        <v>769</v>
      </c>
      <c r="I17" s="246"/>
      <c r="J17" s="203"/>
      <c r="K17" s="117"/>
      <c r="L17" s="244"/>
      <c r="M17" s="230"/>
      <c r="N17" s="203"/>
      <c r="O17" s="117"/>
      <c r="P17" s="117"/>
      <c r="Q17" s="246"/>
      <c r="R17" s="203"/>
      <c r="S17" s="117"/>
      <c r="T17" s="244"/>
      <c r="U17" s="230"/>
      <c r="V17" s="203"/>
      <c r="W17" s="117"/>
      <c r="X17" s="117"/>
      <c r="Y17" s="246"/>
      <c r="Z17" s="203"/>
      <c r="AA17" s="117"/>
      <c r="AB17" s="244"/>
      <c r="AC17" s="229"/>
      <c r="AD17" s="128"/>
      <c r="AE17" s="117"/>
      <c r="AF17" s="244"/>
      <c r="AG17" s="276">
        <f t="shared" si="0"/>
        <v>0</v>
      </c>
      <c r="AH17" s="55"/>
      <c r="AI17" s="20"/>
      <c r="AJ17" s="202"/>
      <c r="AL17" s="4" t="str">
        <f t="shared" si="1"/>
        <v/>
      </c>
      <c r="AM17" s="1">
        <f t="shared" si="2"/>
        <v>0</v>
      </c>
      <c r="AN17" s="1">
        <f t="shared" si="3"/>
        <v>0</v>
      </c>
      <c r="AO17" s="1">
        <f t="shared" si="4"/>
        <v>0</v>
      </c>
      <c r="AP17" s="1">
        <f t="shared" si="5"/>
        <v>0</v>
      </c>
      <c r="AQ17" s="1">
        <f t="shared" si="6"/>
        <v>0</v>
      </c>
      <c r="AR17" s="1">
        <f t="shared" si="7"/>
        <v>0</v>
      </c>
      <c r="AS17" s="1">
        <f t="shared" si="8"/>
        <v>0</v>
      </c>
      <c r="AT17" t="str">
        <f t="shared" si="9"/>
        <v/>
      </c>
      <c r="AU17" s="1">
        <f t="shared" si="10"/>
        <v>0</v>
      </c>
      <c r="AV17" s="1">
        <f t="shared" si="11"/>
        <v>0</v>
      </c>
      <c r="AW17" s="1">
        <f t="shared" si="12"/>
        <v>0</v>
      </c>
      <c r="AX17" s="1">
        <f t="shared" si="13"/>
        <v>0</v>
      </c>
      <c r="AY17" s="1">
        <f t="shared" si="14"/>
        <v>0</v>
      </c>
      <c r="AZ17" s="1">
        <f t="shared" si="15"/>
        <v>0</v>
      </c>
      <c r="BA17" s="1" t="str">
        <f t="shared" si="16"/>
        <v/>
      </c>
      <c r="BB17" s="1">
        <f t="shared" si="17"/>
        <v>0</v>
      </c>
      <c r="BC17" s="1" t="str">
        <f t="shared" si="18"/>
        <v/>
      </c>
    </row>
    <row r="18" spans="2:55" ht="15.75" customHeight="1" x14ac:dyDescent="0.15">
      <c r="B18" s="201"/>
      <c r="D18" s="406"/>
      <c r="E18" s="30" t="s">
        <v>412</v>
      </c>
      <c r="F18" s="410" t="s">
        <v>770</v>
      </c>
      <c r="G18" s="36">
        <v>3.1</v>
      </c>
      <c r="H18" s="37" t="s">
        <v>96</v>
      </c>
      <c r="I18" s="241"/>
      <c r="J18" s="126"/>
      <c r="K18" s="118"/>
      <c r="L18" s="245"/>
      <c r="M18" s="228"/>
      <c r="N18" s="126"/>
      <c r="O18" s="118"/>
      <c r="P18" s="114"/>
      <c r="Q18" s="241"/>
      <c r="R18" s="126"/>
      <c r="S18" s="118"/>
      <c r="T18" s="245"/>
      <c r="U18" s="228"/>
      <c r="V18" s="126"/>
      <c r="W18" s="118"/>
      <c r="X18" s="114"/>
      <c r="Y18" s="241"/>
      <c r="Z18" s="204"/>
      <c r="AA18" s="118"/>
      <c r="AB18" s="245"/>
      <c r="AC18" s="228"/>
      <c r="AD18" s="126"/>
      <c r="AE18" s="118"/>
      <c r="AF18" s="245"/>
      <c r="AG18" s="275">
        <f t="shared" si="0"/>
        <v>0</v>
      </c>
      <c r="AH18" s="53">
        <f>SUM(BB18:BB23)</f>
        <v>0</v>
      </c>
      <c r="AI18" s="131"/>
      <c r="AJ18" s="202"/>
      <c r="AL18" s="4" t="str">
        <f t="shared" si="1"/>
        <v/>
      </c>
      <c r="AM18" s="1">
        <f t="shared" si="2"/>
        <v>0</v>
      </c>
      <c r="AN18" s="1">
        <f t="shared" si="3"/>
        <v>0</v>
      </c>
      <c r="AO18" s="1">
        <f t="shared" si="4"/>
        <v>0</v>
      </c>
      <c r="AP18" s="1">
        <f t="shared" si="5"/>
        <v>0</v>
      </c>
      <c r="AQ18" s="1">
        <f t="shared" si="6"/>
        <v>0</v>
      </c>
      <c r="AR18" s="1">
        <f t="shared" si="7"/>
        <v>0</v>
      </c>
      <c r="AS18" s="1">
        <f t="shared" si="8"/>
        <v>0</v>
      </c>
      <c r="AT18" t="str">
        <f t="shared" si="9"/>
        <v/>
      </c>
      <c r="AU18" s="1">
        <f t="shared" si="10"/>
        <v>0</v>
      </c>
      <c r="AV18" s="1">
        <f t="shared" si="11"/>
        <v>0</v>
      </c>
      <c r="AW18" s="1">
        <f t="shared" si="12"/>
        <v>0</v>
      </c>
      <c r="AX18" s="1">
        <f t="shared" si="13"/>
        <v>0</v>
      </c>
      <c r="AY18" s="1">
        <f t="shared" si="14"/>
        <v>0</v>
      </c>
      <c r="AZ18" s="1">
        <f t="shared" si="15"/>
        <v>0</v>
      </c>
      <c r="BA18" s="1" t="str">
        <f t="shared" si="16"/>
        <v/>
      </c>
      <c r="BB18" s="1">
        <f t="shared" si="17"/>
        <v>0</v>
      </c>
      <c r="BC18" s="1" t="str">
        <f t="shared" si="18"/>
        <v/>
      </c>
    </row>
    <row r="19" spans="2:55" ht="15.75" customHeight="1" x14ac:dyDescent="0.15">
      <c r="B19" s="201"/>
      <c r="D19" s="406"/>
      <c r="E19" s="35"/>
      <c r="F19" s="411"/>
      <c r="G19" s="39">
        <v>3.2</v>
      </c>
      <c r="H19" s="40" t="s">
        <v>514</v>
      </c>
      <c r="I19" s="241"/>
      <c r="J19" s="127"/>
      <c r="K19" s="115"/>
      <c r="L19" s="242"/>
      <c r="M19" s="228"/>
      <c r="N19" s="127"/>
      <c r="O19" s="115"/>
      <c r="P19" s="115"/>
      <c r="Q19" s="241"/>
      <c r="R19" s="127"/>
      <c r="S19" s="115"/>
      <c r="T19" s="242"/>
      <c r="U19" s="228"/>
      <c r="V19" s="127"/>
      <c r="W19" s="115"/>
      <c r="X19" s="115"/>
      <c r="Y19" s="241"/>
      <c r="Z19" s="127"/>
      <c r="AA19" s="115"/>
      <c r="AB19" s="242"/>
      <c r="AC19" s="228"/>
      <c r="AD19" s="127"/>
      <c r="AE19" s="115"/>
      <c r="AF19" s="242"/>
      <c r="AG19" s="278">
        <f t="shared" si="0"/>
        <v>0</v>
      </c>
      <c r="AH19" s="110">
        <f>SUM(BC18:BC23)</f>
        <v>0</v>
      </c>
      <c r="AI19" s="309"/>
      <c r="AJ19" s="202"/>
      <c r="AL19" s="4" t="str">
        <f t="shared" si="1"/>
        <v/>
      </c>
      <c r="AM19" s="1">
        <f t="shared" si="2"/>
        <v>0</v>
      </c>
      <c r="AN19" s="1">
        <f t="shared" si="3"/>
        <v>0</v>
      </c>
      <c r="AO19" s="1">
        <f t="shared" si="4"/>
        <v>0</v>
      </c>
      <c r="AP19" s="1">
        <f t="shared" si="5"/>
        <v>0</v>
      </c>
      <c r="AQ19" s="1">
        <f t="shared" si="6"/>
        <v>0</v>
      </c>
      <c r="AR19" s="1">
        <f t="shared" si="7"/>
        <v>0</v>
      </c>
      <c r="AS19" s="1">
        <f t="shared" si="8"/>
        <v>0</v>
      </c>
      <c r="AT19" t="str">
        <f t="shared" si="9"/>
        <v/>
      </c>
      <c r="AU19" s="1">
        <f t="shared" si="10"/>
        <v>0</v>
      </c>
      <c r="AV19" s="1">
        <f t="shared" si="11"/>
        <v>0</v>
      </c>
      <c r="AW19" s="1">
        <f t="shared" si="12"/>
        <v>0</v>
      </c>
      <c r="AX19" s="1">
        <f t="shared" si="13"/>
        <v>0</v>
      </c>
      <c r="AY19" s="1">
        <f t="shared" si="14"/>
        <v>0</v>
      </c>
      <c r="AZ19" s="1">
        <f t="shared" si="15"/>
        <v>0</v>
      </c>
      <c r="BA19" s="1" t="str">
        <f t="shared" si="16"/>
        <v/>
      </c>
      <c r="BB19" s="1">
        <f t="shared" si="17"/>
        <v>0</v>
      </c>
      <c r="BC19" s="1" t="str">
        <f t="shared" si="18"/>
        <v/>
      </c>
    </row>
    <row r="20" spans="2:55" ht="15.75" customHeight="1" x14ac:dyDescent="0.15">
      <c r="B20" s="201"/>
      <c r="D20" s="406"/>
      <c r="E20" s="32"/>
      <c r="F20" s="33"/>
      <c r="G20" s="39">
        <v>3.3</v>
      </c>
      <c r="H20" s="40" t="s">
        <v>771</v>
      </c>
      <c r="I20" s="241"/>
      <c r="J20" s="127"/>
      <c r="K20" s="115"/>
      <c r="L20" s="242"/>
      <c r="M20" s="228"/>
      <c r="N20" s="127"/>
      <c r="O20" s="115"/>
      <c r="P20" s="115"/>
      <c r="Q20" s="241"/>
      <c r="R20" s="127"/>
      <c r="S20" s="115"/>
      <c r="T20" s="242"/>
      <c r="U20" s="228"/>
      <c r="V20" s="127"/>
      <c r="W20" s="115"/>
      <c r="X20" s="115"/>
      <c r="Y20" s="241"/>
      <c r="Z20" s="127"/>
      <c r="AA20" s="115"/>
      <c r="AB20" s="242"/>
      <c r="AC20" s="228"/>
      <c r="AD20" s="127"/>
      <c r="AE20" s="115"/>
      <c r="AF20" s="242"/>
      <c r="AG20" s="278">
        <f t="shared" si="0"/>
        <v>0</v>
      </c>
      <c r="AH20" s="103"/>
      <c r="AI20" s="310"/>
      <c r="AJ20" s="202"/>
      <c r="AL20" s="4" t="str">
        <f t="shared" si="1"/>
        <v/>
      </c>
      <c r="AM20" s="1">
        <f t="shared" si="2"/>
        <v>0</v>
      </c>
      <c r="AN20" s="1">
        <f t="shared" si="3"/>
        <v>0</v>
      </c>
      <c r="AO20" s="1">
        <f t="shared" si="4"/>
        <v>0</v>
      </c>
      <c r="AP20" s="1">
        <f t="shared" si="5"/>
        <v>0</v>
      </c>
      <c r="AQ20" s="1">
        <f t="shared" si="6"/>
        <v>0</v>
      </c>
      <c r="AR20" s="1">
        <f t="shared" si="7"/>
        <v>0</v>
      </c>
      <c r="AS20" s="1">
        <f t="shared" si="8"/>
        <v>0</v>
      </c>
      <c r="AT20" t="str">
        <f t="shared" si="9"/>
        <v/>
      </c>
      <c r="AU20" s="1">
        <f t="shared" si="10"/>
        <v>0</v>
      </c>
      <c r="AV20" s="1">
        <f t="shared" si="11"/>
        <v>0</v>
      </c>
      <c r="AW20" s="1">
        <f t="shared" si="12"/>
        <v>0</v>
      </c>
      <c r="AX20" s="1">
        <f t="shared" si="13"/>
        <v>0</v>
      </c>
      <c r="AY20" s="1">
        <f t="shared" si="14"/>
        <v>0</v>
      </c>
      <c r="AZ20" s="1">
        <f t="shared" si="15"/>
        <v>0</v>
      </c>
      <c r="BA20" s="1" t="str">
        <f t="shared" si="16"/>
        <v/>
      </c>
      <c r="BB20" s="1">
        <f t="shared" si="17"/>
        <v>0</v>
      </c>
      <c r="BC20" s="1" t="str">
        <f t="shared" si="18"/>
        <v/>
      </c>
    </row>
    <row r="21" spans="2:55" ht="15.75" customHeight="1" x14ac:dyDescent="0.15">
      <c r="B21" s="201"/>
      <c r="D21" s="406"/>
      <c r="E21" s="32"/>
      <c r="F21" s="33"/>
      <c r="G21" s="39">
        <v>3.4</v>
      </c>
      <c r="H21" s="40" t="s">
        <v>616</v>
      </c>
      <c r="I21" s="241"/>
      <c r="J21" s="127"/>
      <c r="K21" s="115"/>
      <c r="L21" s="242"/>
      <c r="M21" s="228"/>
      <c r="N21" s="127"/>
      <c r="O21" s="115"/>
      <c r="P21" s="115"/>
      <c r="Q21" s="241"/>
      <c r="R21" s="127"/>
      <c r="S21" s="115"/>
      <c r="T21" s="242"/>
      <c r="U21" s="228"/>
      <c r="V21" s="127"/>
      <c r="W21" s="115"/>
      <c r="X21" s="115"/>
      <c r="Y21" s="241"/>
      <c r="Z21" s="127"/>
      <c r="AA21" s="115"/>
      <c r="AB21" s="242"/>
      <c r="AC21" s="228"/>
      <c r="AD21" s="127"/>
      <c r="AE21" s="115"/>
      <c r="AF21" s="242"/>
      <c r="AG21" s="278">
        <f t="shared" si="0"/>
        <v>0</v>
      </c>
      <c r="AH21" s="54"/>
      <c r="AI21" s="20"/>
      <c r="AJ21" s="202"/>
      <c r="AL21" s="4" t="str">
        <f t="shared" si="1"/>
        <v/>
      </c>
      <c r="AM21" s="1">
        <f t="shared" si="2"/>
        <v>0</v>
      </c>
      <c r="AN21" s="1">
        <f t="shared" si="3"/>
        <v>0</v>
      </c>
      <c r="AO21" s="1">
        <f t="shared" si="4"/>
        <v>0</v>
      </c>
      <c r="AP21" s="1">
        <f t="shared" si="5"/>
        <v>0</v>
      </c>
      <c r="AQ21" s="1">
        <f t="shared" si="6"/>
        <v>0</v>
      </c>
      <c r="AR21" s="1">
        <f t="shared" si="7"/>
        <v>0</v>
      </c>
      <c r="AS21" s="1">
        <f t="shared" si="8"/>
        <v>0</v>
      </c>
      <c r="AT21" t="str">
        <f t="shared" si="9"/>
        <v/>
      </c>
      <c r="AU21" s="1">
        <f t="shared" si="10"/>
        <v>0</v>
      </c>
      <c r="AV21" s="1">
        <f t="shared" si="11"/>
        <v>0</v>
      </c>
      <c r="AW21" s="1">
        <f t="shared" si="12"/>
        <v>0</v>
      </c>
      <c r="AX21" s="1">
        <f t="shared" si="13"/>
        <v>0</v>
      </c>
      <c r="AY21" s="1">
        <f t="shared" si="14"/>
        <v>0</v>
      </c>
      <c r="AZ21" s="1">
        <f t="shared" si="15"/>
        <v>0</v>
      </c>
      <c r="BA21" s="1" t="str">
        <f t="shared" si="16"/>
        <v/>
      </c>
      <c r="BB21" s="1">
        <f t="shared" si="17"/>
        <v>0</v>
      </c>
      <c r="BC21" s="1" t="str">
        <f t="shared" si="18"/>
        <v/>
      </c>
    </row>
    <row r="22" spans="2:55" ht="15.75" customHeight="1" x14ac:dyDescent="0.15">
      <c r="B22" s="201"/>
      <c r="D22" s="406"/>
      <c r="E22" s="32"/>
      <c r="F22" s="33"/>
      <c r="G22" s="39">
        <v>3.5</v>
      </c>
      <c r="H22" s="40" t="s">
        <v>907</v>
      </c>
      <c r="I22" s="241"/>
      <c r="J22" s="127"/>
      <c r="K22" s="115"/>
      <c r="L22" s="242"/>
      <c r="M22" s="228"/>
      <c r="N22" s="127"/>
      <c r="O22" s="115"/>
      <c r="P22" s="115"/>
      <c r="Q22" s="241"/>
      <c r="R22" s="127"/>
      <c r="S22" s="115"/>
      <c r="T22" s="242"/>
      <c r="U22" s="228"/>
      <c r="V22" s="127"/>
      <c r="W22" s="115"/>
      <c r="X22" s="115"/>
      <c r="Y22" s="241"/>
      <c r="Z22" s="127"/>
      <c r="AA22" s="115"/>
      <c r="AB22" s="242"/>
      <c r="AC22" s="228"/>
      <c r="AD22" s="127"/>
      <c r="AE22" s="115"/>
      <c r="AF22" s="242"/>
      <c r="AG22" s="278">
        <f>AS22</f>
        <v>0</v>
      </c>
      <c r="AH22" s="54"/>
      <c r="AI22" s="20"/>
      <c r="AJ22" s="202"/>
      <c r="AL22" s="4" t="str">
        <f>IF(OR(I22="＋",M22="＋",Q22="＋"),"＋",IF(OR(I22="○",M22="○",Q22="○"),"○",IF(OR(I22="◎",M22="◎",Q22="◎"),"◎","")))</f>
        <v/>
      </c>
      <c r="AM22" s="1">
        <f>IF(K22="-",0,K22)</f>
        <v>0</v>
      </c>
      <c r="AN22" s="1">
        <f>IF(O22="-",0,O22)</f>
        <v>0</v>
      </c>
      <c r="AO22" s="1">
        <f>IF(S22="-",0,S22)</f>
        <v>0</v>
      </c>
      <c r="AP22" s="1">
        <f>IF(W22="-",0,W22)</f>
        <v>0</v>
      </c>
      <c r="AQ22" s="1">
        <f>IF(AA22="-",0,AA22)</f>
        <v>0</v>
      </c>
      <c r="AR22" s="1">
        <f>IF(AE22="-",0,AE22)</f>
        <v>0</v>
      </c>
      <c r="AS22" s="1">
        <f>IF(AND(K22="-",$P$7=0,$T$7=0,$X$7=0,$AB$7=0,$AF$7=0),"-",IF(AND(K22="-",O22="-",$T$7=0,$X$7=0,$AB$7=0,$AF$7=0),"-",IF(AND(K22="-",O22="-",S22="-",$X$7=0,$AB$7=0,$AF$7=0),"-",IF(AND(K22="-",O22="-",S22="-",W22="-",$AB$7=0,$AF$7=0),"-",IF(AND(K22="-",O22="-",S22="-",W22="-",AA22="-",$AF$7=0),"-",IF(AND(K22="-",O22="-",S22="-",W22="-",AA22="-",AE22="-"),"-",ROUND(AM22*$L$7+AN22*$P$7+AO22*$T$7+AP22*$X$7+AQ22*$AB$7+AR22*$AF$7,3)))))))</f>
        <v>0</v>
      </c>
      <c r="AT22" t="str">
        <f>IF(COUNTIF(I22:AF22,"×")=0,"",IF(COUNTIF(I22:AF22,"×")=COUNTA(K22,O22,S22,W22,AA22,AE22)-COUNTIF(I22:AF22,"-"),1,""))</f>
        <v/>
      </c>
      <c r="AU22" s="1">
        <f>IF(L22="",0,L22)</f>
        <v>0</v>
      </c>
      <c r="AV22" s="1">
        <f>IF(P22="",0,P22)</f>
        <v>0</v>
      </c>
      <c r="AW22" s="1">
        <f>IF(T22="",0,T22)</f>
        <v>0</v>
      </c>
      <c r="AX22" s="1">
        <f>IF(X22="",0,X22)</f>
        <v>0</v>
      </c>
      <c r="AY22" s="1">
        <f>IF(AB22="",0,AB22)</f>
        <v>0</v>
      </c>
      <c r="AZ22" s="1">
        <f>IF(AF22="",0,AF22)</f>
        <v>0</v>
      </c>
      <c r="BA22" s="1" t="str">
        <f>IF(AND(L22="",P22="",T22="",X22="",AB22="",AF22=""),"",ROUND(AU22*$L$7+AV22*$P$7+AW22*$T$7+AX22*$X$7+AY22*$AB$7+AZ22*$AF$7,3))</f>
        <v/>
      </c>
      <c r="BB22" s="1">
        <f>IF(AL22="＋","",AS22)</f>
        <v>0</v>
      </c>
      <c r="BC22" s="1" t="str">
        <f>IF(AL22="＋",AS22,"")</f>
        <v/>
      </c>
    </row>
    <row r="23" spans="2:55" ht="15.75" customHeight="1" x14ac:dyDescent="0.15">
      <c r="B23" s="201"/>
      <c r="D23" s="406"/>
      <c r="E23" s="24"/>
      <c r="F23" s="34"/>
      <c r="G23" s="39">
        <v>3.6</v>
      </c>
      <c r="H23" s="40" t="s">
        <v>861</v>
      </c>
      <c r="I23" s="246"/>
      <c r="J23" s="203"/>
      <c r="K23" s="117"/>
      <c r="L23" s="244"/>
      <c r="M23" s="230"/>
      <c r="N23" s="203"/>
      <c r="O23" s="117"/>
      <c r="P23" s="117"/>
      <c r="Q23" s="246"/>
      <c r="R23" s="203"/>
      <c r="S23" s="117"/>
      <c r="T23" s="244"/>
      <c r="U23" s="230"/>
      <c r="V23" s="203"/>
      <c r="W23" s="117"/>
      <c r="X23" s="117"/>
      <c r="Y23" s="246"/>
      <c r="Z23" s="203"/>
      <c r="AA23" s="117"/>
      <c r="AB23" s="244"/>
      <c r="AC23" s="230"/>
      <c r="AD23" s="203"/>
      <c r="AE23" s="117"/>
      <c r="AF23" s="244"/>
      <c r="AG23" s="276">
        <f t="shared" si="0"/>
        <v>0</v>
      </c>
      <c r="AH23" s="55"/>
      <c r="AI23" s="20"/>
      <c r="AJ23" s="202"/>
      <c r="AL23" s="4" t="str">
        <f t="shared" si="1"/>
        <v/>
      </c>
      <c r="AM23" s="1">
        <f t="shared" si="2"/>
        <v>0</v>
      </c>
      <c r="AN23" s="1">
        <f t="shared" si="3"/>
        <v>0</v>
      </c>
      <c r="AO23" s="1">
        <f t="shared" si="4"/>
        <v>0</v>
      </c>
      <c r="AP23" s="1">
        <f t="shared" si="5"/>
        <v>0</v>
      </c>
      <c r="AQ23" s="1">
        <f t="shared" si="6"/>
        <v>0</v>
      </c>
      <c r="AR23" s="1">
        <f t="shared" si="7"/>
        <v>0</v>
      </c>
      <c r="AS23" s="1">
        <f t="shared" si="8"/>
        <v>0</v>
      </c>
      <c r="AT23" t="str">
        <f t="shared" si="9"/>
        <v/>
      </c>
      <c r="AU23" s="1">
        <f t="shared" si="10"/>
        <v>0</v>
      </c>
      <c r="AV23" s="1">
        <f t="shared" si="11"/>
        <v>0</v>
      </c>
      <c r="AW23" s="1">
        <f t="shared" si="12"/>
        <v>0</v>
      </c>
      <c r="AX23" s="1">
        <f t="shared" si="13"/>
        <v>0</v>
      </c>
      <c r="AY23" s="1">
        <f t="shared" si="14"/>
        <v>0</v>
      </c>
      <c r="AZ23" s="1">
        <f t="shared" si="15"/>
        <v>0</v>
      </c>
      <c r="BA23" s="1" t="str">
        <f t="shared" si="16"/>
        <v/>
      </c>
      <c r="BB23" s="1">
        <f t="shared" si="17"/>
        <v>0</v>
      </c>
      <c r="BC23" s="1" t="str">
        <f t="shared" si="18"/>
        <v/>
      </c>
    </row>
    <row r="24" spans="2:55" ht="15.75" customHeight="1" x14ac:dyDescent="0.15">
      <c r="B24" s="201"/>
      <c r="D24" s="406"/>
      <c r="E24" s="30" t="s">
        <v>274</v>
      </c>
      <c r="F24" s="410" t="s">
        <v>984</v>
      </c>
      <c r="G24" s="36">
        <v>4.0999999999999996</v>
      </c>
      <c r="H24" s="37" t="s">
        <v>822</v>
      </c>
      <c r="I24" s="239"/>
      <c r="J24" s="129"/>
      <c r="K24" s="118"/>
      <c r="L24" s="245"/>
      <c r="M24" s="227"/>
      <c r="N24" s="129"/>
      <c r="O24" s="118"/>
      <c r="P24" s="114"/>
      <c r="Q24" s="239"/>
      <c r="R24" s="129"/>
      <c r="S24" s="118"/>
      <c r="T24" s="245"/>
      <c r="U24" s="227"/>
      <c r="V24" s="129"/>
      <c r="W24" s="118"/>
      <c r="X24" s="114"/>
      <c r="Y24" s="239"/>
      <c r="Z24" s="129"/>
      <c r="AA24" s="118"/>
      <c r="AB24" s="245"/>
      <c r="AC24" s="227"/>
      <c r="AD24" s="129"/>
      <c r="AE24" s="118"/>
      <c r="AF24" s="245"/>
      <c r="AG24" s="275">
        <f t="shared" si="0"/>
        <v>0</v>
      </c>
      <c r="AH24" s="53">
        <f>SUM(BB24:BB31)</f>
        <v>0</v>
      </c>
      <c r="AI24" s="131"/>
      <c r="AJ24" s="202"/>
      <c r="AL24" s="4" t="str">
        <f t="shared" si="1"/>
        <v/>
      </c>
      <c r="AM24" s="1">
        <f t="shared" si="2"/>
        <v>0</v>
      </c>
      <c r="AN24" s="1">
        <f t="shared" si="3"/>
        <v>0</v>
      </c>
      <c r="AO24" s="1">
        <f t="shared" si="4"/>
        <v>0</v>
      </c>
      <c r="AP24" s="1">
        <f t="shared" si="5"/>
        <v>0</v>
      </c>
      <c r="AQ24" s="1">
        <f t="shared" si="6"/>
        <v>0</v>
      </c>
      <c r="AR24" s="1">
        <f t="shared" si="7"/>
        <v>0</v>
      </c>
      <c r="AS24" s="1">
        <f t="shared" si="8"/>
        <v>0</v>
      </c>
      <c r="AT24" t="str">
        <f t="shared" si="9"/>
        <v/>
      </c>
      <c r="AU24" s="1">
        <f t="shared" si="10"/>
        <v>0</v>
      </c>
      <c r="AV24" s="1">
        <f t="shared" si="11"/>
        <v>0</v>
      </c>
      <c r="AW24" s="1">
        <f t="shared" si="12"/>
        <v>0</v>
      </c>
      <c r="AX24" s="1">
        <f t="shared" si="13"/>
        <v>0</v>
      </c>
      <c r="AY24" s="1">
        <f t="shared" si="14"/>
        <v>0</v>
      </c>
      <c r="AZ24" s="1">
        <f t="shared" si="15"/>
        <v>0</v>
      </c>
      <c r="BA24" s="1" t="str">
        <f t="shared" si="16"/>
        <v/>
      </c>
      <c r="BB24" s="1">
        <f t="shared" si="17"/>
        <v>0</v>
      </c>
      <c r="BC24" s="1" t="str">
        <f t="shared" si="18"/>
        <v/>
      </c>
    </row>
    <row r="25" spans="2:55" ht="15.75" customHeight="1" x14ac:dyDescent="0.15">
      <c r="B25" s="201"/>
      <c r="D25" s="406"/>
      <c r="E25" s="35"/>
      <c r="F25" s="411"/>
      <c r="G25" s="39">
        <v>4.2</v>
      </c>
      <c r="H25" s="58" t="s">
        <v>873</v>
      </c>
      <c r="I25" s="241"/>
      <c r="J25" s="127"/>
      <c r="K25" s="115"/>
      <c r="L25" s="242"/>
      <c r="M25" s="228"/>
      <c r="N25" s="127"/>
      <c r="O25" s="115"/>
      <c r="P25" s="115"/>
      <c r="Q25" s="241"/>
      <c r="R25" s="127"/>
      <c r="S25" s="115"/>
      <c r="T25" s="242"/>
      <c r="U25" s="228"/>
      <c r="V25" s="127"/>
      <c r="W25" s="115"/>
      <c r="X25" s="115"/>
      <c r="Y25" s="241"/>
      <c r="Z25" s="127"/>
      <c r="AA25" s="115"/>
      <c r="AB25" s="242"/>
      <c r="AC25" s="228"/>
      <c r="AD25" s="127"/>
      <c r="AE25" s="115"/>
      <c r="AF25" s="242"/>
      <c r="AG25" s="278">
        <f t="shared" si="0"/>
        <v>0</v>
      </c>
      <c r="AH25" s="110">
        <f>SUM(BC24:BC31)</f>
        <v>0</v>
      </c>
      <c r="AI25" s="309"/>
      <c r="AJ25" s="202"/>
      <c r="AL25" s="4" t="str">
        <f t="shared" si="1"/>
        <v/>
      </c>
      <c r="AM25" s="1">
        <f t="shared" si="2"/>
        <v>0</v>
      </c>
      <c r="AN25" s="1">
        <f t="shared" si="3"/>
        <v>0</v>
      </c>
      <c r="AO25" s="1">
        <f t="shared" si="4"/>
        <v>0</v>
      </c>
      <c r="AP25" s="1">
        <f t="shared" si="5"/>
        <v>0</v>
      </c>
      <c r="AQ25" s="1">
        <f t="shared" si="6"/>
        <v>0</v>
      </c>
      <c r="AR25" s="1">
        <f t="shared" si="7"/>
        <v>0</v>
      </c>
      <c r="AS25" s="1">
        <f t="shared" si="8"/>
        <v>0</v>
      </c>
      <c r="AT25" t="str">
        <f t="shared" si="9"/>
        <v/>
      </c>
      <c r="AU25" s="1">
        <f t="shared" si="10"/>
        <v>0</v>
      </c>
      <c r="AV25" s="1">
        <f t="shared" si="11"/>
        <v>0</v>
      </c>
      <c r="AW25" s="1">
        <f t="shared" si="12"/>
        <v>0</v>
      </c>
      <c r="AX25" s="1">
        <f t="shared" si="13"/>
        <v>0</v>
      </c>
      <c r="AY25" s="1">
        <f t="shared" si="14"/>
        <v>0</v>
      </c>
      <c r="AZ25" s="1">
        <f t="shared" si="15"/>
        <v>0</v>
      </c>
      <c r="BA25" s="1" t="str">
        <f t="shared" si="16"/>
        <v/>
      </c>
      <c r="BB25" s="1">
        <f t="shared" si="17"/>
        <v>0</v>
      </c>
      <c r="BC25" s="1" t="str">
        <f t="shared" si="18"/>
        <v/>
      </c>
    </row>
    <row r="26" spans="2:55" ht="15.75" customHeight="1" x14ac:dyDescent="0.15">
      <c r="B26" s="201"/>
      <c r="D26" s="406"/>
      <c r="E26" s="35"/>
      <c r="F26" s="33"/>
      <c r="G26" s="39">
        <v>4.3</v>
      </c>
      <c r="H26" s="40" t="s">
        <v>985</v>
      </c>
      <c r="I26" s="241"/>
      <c r="J26" s="127"/>
      <c r="K26" s="115"/>
      <c r="L26" s="242"/>
      <c r="M26" s="228"/>
      <c r="N26" s="127"/>
      <c r="O26" s="115"/>
      <c r="P26" s="115"/>
      <c r="Q26" s="241"/>
      <c r="R26" s="127"/>
      <c r="S26" s="115"/>
      <c r="T26" s="242"/>
      <c r="U26" s="228"/>
      <c r="V26" s="127"/>
      <c r="W26" s="115"/>
      <c r="X26" s="115"/>
      <c r="Y26" s="241"/>
      <c r="Z26" s="127"/>
      <c r="AA26" s="115"/>
      <c r="AB26" s="242"/>
      <c r="AC26" s="228"/>
      <c r="AD26" s="127"/>
      <c r="AE26" s="115"/>
      <c r="AF26" s="242"/>
      <c r="AG26" s="278">
        <f t="shared" si="0"/>
        <v>0</v>
      </c>
      <c r="AH26" s="103"/>
      <c r="AI26" s="310"/>
      <c r="AJ26" s="202"/>
      <c r="AL26" s="4" t="str">
        <f t="shared" si="1"/>
        <v/>
      </c>
      <c r="AM26" s="1">
        <f t="shared" si="2"/>
        <v>0</v>
      </c>
      <c r="AN26" s="1">
        <f t="shared" si="3"/>
        <v>0</v>
      </c>
      <c r="AO26" s="1">
        <f t="shared" si="4"/>
        <v>0</v>
      </c>
      <c r="AP26" s="1">
        <f t="shared" si="5"/>
        <v>0</v>
      </c>
      <c r="AQ26" s="1">
        <f t="shared" si="6"/>
        <v>0</v>
      </c>
      <c r="AR26" s="1">
        <f t="shared" si="7"/>
        <v>0</v>
      </c>
      <c r="AS26" s="1">
        <f t="shared" si="8"/>
        <v>0</v>
      </c>
      <c r="AT26" t="str">
        <f t="shared" si="9"/>
        <v/>
      </c>
      <c r="AU26" s="1">
        <f t="shared" si="10"/>
        <v>0</v>
      </c>
      <c r="AV26" s="1">
        <f t="shared" si="11"/>
        <v>0</v>
      </c>
      <c r="AW26" s="1">
        <f t="shared" si="12"/>
        <v>0</v>
      </c>
      <c r="AX26" s="1">
        <f t="shared" si="13"/>
        <v>0</v>
      </c>
      <c r="AY26" s="1">
        <f t="shared" si="14"/>
        <v>0</v>
      </c>
      <c r="AZ26" s="1">
        <f t="shared" si="15"/>
        <v>0</v>
      </c>
      <c r="BA26" s="1" t="str">
        <f t="shared" si="16"/>
        <v/>
      </c>
      <c r="BB26" s="1">
        <f t="shared" si="17"/>
        <v>0</v>
      </c>
      <c r="BC26" s="1" t="str">
        <f t="shared" si="18"/>
        <v/>
      </c>
    </row>
    <row r="27" spans="2:55" ht="15.75" customHeight="1" x14ac:dyDescent="0.15">
      <c r="B27" s="201"/>
      <c r="D27" s="406"/>
      <c r="E27" s="35"/>
      <c r="F27" s="33"/>
      <c r="G27" s="39">
        <v>4.4000000000000004</v>
      </c>
      <c r="H27" s="40" t="s">
        <v>986</v>
      </c>
      <c r="I27" s="241"/>
      <c r="J27" s="127"/>
      <c r="K27" s="115"/>
      <c r="L27" s="242"/>
      <c r="M27" s="228"/>
      <c r="N27" s="127"/>
      <c r="O27" s="115"/>
      <c r="P27" s="115"/>
      <c r="Q27" s="241"/>
      <c r="R27" s="127"/>
      <c r="S27" s="115"/>
      <c r="T27" s="242"/>
      <c r="U27" s="228"/>
      <c r="V27" s="127"/>
      <c r="W27" s="115"/>
      <c r="X27" s="115"/>
      <c r="Y27" s="241"/>
      <c r="Z27" s="127"/>
      <c r="AA27" s="115"/>
      <c r="AB27" s="242"/>
      <c r="AC27" s="228"/>
      <c r="AD27" s="127"/>
      <c r="AE27" s="115"/>
      <c r="AF27" s="242"/>
      <c r="AG27" s="278">
        <f t="shared" si="0"/>
        <v>0</v>
      </c>
      <c r="AH27" s="54"/>
      <c r="AI27" s="20"/>
      <c r="AJ27" s="202"/>
      <c r="AL27" s="4" t="str">
        <f t="shared" si="1"/>
        <v/>
      </c>
      <c r="AM27" s="1">
        <f t="shared" si="2"/>
        <v>0</v>
      </c>
      <c r="AN27" s="1">
        <f t="shared" si="3"/>
        <v>0</v>
      </c>
      <c r="AO27" s="1">
        <f t="shared" si="4"/>
        <v>0</v>
      </c>
      <c r="AP27" s="1">
        <f t="shared" si="5"/>
        <v>0</v>
      </c>
      <c r="AQ27" s="1">
        <f t="shared" si="6"/>
        <v>0</v>
      </c>
      <c r="AR27" s="1">
        <f t="shared" si="7"/>
        <v>0</v>
      </c>
      <c r="AS27" s="1">
        <f t="shared" si="8"/>
        <v>0</v>
      </c>
      <c r="AT27" t="str">
        <f t="shared" si="9"/>
        <v/>
      </c>
      <c r="AU27" s="1">
        <f t="shared" si="10"/>
        <v>0</v>
      </c>
      <c r="AV27" s="1">
        <f t="shared" si="11"/>
        <v>0</v>
      </c>
      <c r="AW27" s="1">
        <f t="shared" si="12"/>
        <v>0</v>
      </c>
      <c r="AX27" s="1">
        <f t="shared" si="13"/>
        <v>0</v>
      </c>
      <c r="AY27" s="1">
        <f t="shared" si="14"/>
        <v>0</v>
      </c>
      <c r="AZ27" s="1">
        <f t="shared" si="15"/>
        <v>0</v>
      </c>
      <c r="BA27" s="1" t="str">
        <f t="shared" si="16"/>
        <v/>
      </c>
      <c r="BB27" s="1">
        <f t="shared" si="17"/>
        <v>0</v>
      </c>
      <c r="BC27" s="1" t="str">
        <f t="shared" si="18"/>
        <v/>
      </c>
    </row>
    <row r="28" spans="2:55" ht="15.75" customHeight="1" x14ac:dyDescent="0.15">
      <c r="B28" s="201"/>
      <c r="D28" s="406"/>
      <c r="E28" s="35"/>
      <c r="F28" s="33"/>
      <c r="G28" s="39">
        <v>4.5</v>
      </c>
      <c r="H28" s="40" t="s">
        <v>987</v>
      </c>
      <c r="I28" s="241"/>
      <c r="J28" s="127"/>
      <c r="K28" s="115"/>
      <c r="L28" s="242"/>
      <c r="M28" s="228"/>
      <c r="N28" s="127"/>
      <c r="O28" s="115"/>
      <c r="P28" s="115"/>
      <c r="Q28" s="241"/>
      <c r="R28" s="127"/>
      <c r="S28" s="115"/>
      <c r="T28" s="242"/>
      <c r="U28" s="228"/>
      <c r="V28" s="127"/>
      <c r="W28" s="115"/>
      <c r="X28" s="115"/>
      <c r="Y28" s="241"/>
      <c r="Z28" s="127"/>
      <c r="AA28" s="115"/>
      <c r="AB28" s="242"/>
      <c r="AC28" s="228"/>
      <c r="AD28" s="127"/>
      <c r="AE28" s="115"/>
      <c r="AF28" s="242"/>
      <c r="AG28" s="278">
        <f t="shared" si="0"/>
        <v>0</v>
      </c>
      <c r="AH28" s="54"/>
      <c r="AI28" s="20"/>
      <c r="AJ28" s="202"/>
      <c r="AL28" s="4" t="str">
        <f t="shared" si="1"/>
        <v/>
      </c>
      <c r="AM28" s="1">
        <f t="shared" si="2"/>
        <v>0</v>
      </c>
      <c r="AN28" s="1">
        <f t="shared" si="3"/>
        <v>0</v>
      </c>
      <c r="AO28" s="1">
        <f t="shared" si="4"/>
        <v>0</v>
      </c>
      <c r="AP28" s="1">
        <f t="shared" si="5"/>
        <v>0</v>
      </c>
      <c r="AQ28" s="1">
        <f t="shared" si="6"/>
        <v>0</v>
      </c>
      <c r="AR28" s="1">
        <f t="shared" si="7"/>
        <v>0</v>
      </c>
      <c r="AS28" s="1">
        <f t="shared" si="8"/>
        <v>0</v>
      </c>
      <c r="AT28" t="str">
        <f t="shared" si="9"/>
        <v/>
      </c>
      <c r="AU28" s="1">
        <f t="shared" si="10"/>
        <v>0</v>
      </c>
      <c r="AV28" s="1">
        <f t="shared" si="11"/>
        <v>0</v>
      </c>
      <c r="AW28" s="1">
        <f t="shared" si="12"/>
        <v>0</v>
      </c>
      <c r="AX28" s="1">
        <f t="shared" si="13"/>
        <v>0</v>
      </c>
      <c r="AY28" s="1">
        <f t="shared" si="14"/>
        <v>0</v>
      </c>
      <c r="AZ28" s="1">
        <f t="shared" si="15"/>
        <v>0</v>
      </c>
      <c r="BA28" s="1" t="str">
        <f t="shared" si="16"/>
        <v/>
      </c>
      <c r="BB28" s="1">
        <f t="shared" si="17"/>
        <v>0</v>
      </c>
      <c r="BC28" s="1" t="str">
        <f t="shared" si="18"/>
        <v/>
      </c>
    </row>
    <row r="29" spans="2:55" ht="15.75" customHeight="1" x14ac:dyDescent="0.15">
      <c r="B29" s="201"/>
      <c r="D29" s="406"/>
      <c r="E29" s="35"/>
      <c r="F29" s="33"/>
      <c r="G29" s="39">
        <v>4.5999999999999996</v>
      </c>
      <c r="H29" s="40" t="s">
        <v>859</v>
      </c>
      <c r="I29" s="241"/>
      <c r="J29" s="127"/>
      <c r="K29" s="115"/>
      <c r="L29" s="242"/>
      <c r="M29" s="228"/>
      <c r="N29" s="127"/>
      <c r="O29" s="115"/>
      <c r="P29" s="115"/>
      <c r="Q29" s="241"/>
      <c r="R29" s="127"/>
      <c r="S29" s="115"/>
      <c r="T29" s="242"/>
      <c r="U29" s="228"/>
      <c r="V29" s="127"/>
      <c r="W29" s="115"/>
      <c r="X29" s="115"/>
      <c r="Y29" s="241"/>
      <c r="Z29" s="127"/>
      <c r="AA29" s="115"/>
      <c r="AB29" s="242"/>
      <c r="AC29" s="228"/>
      <c r="AD29" s="127"/>
      <c r="AE29" s="115"/>
      <c r="AF29" s="242"/>
      <c r="AG29" s="278">
        <f t="shared" si="0"/>
        <v>0</v>
      </c>
      <c r="AH29" s="54"/>
      <c r="AI29" s="20"/>
      <c r="AJ29" s="202"/>
      <c r="AL29" s="4" t="str">
        <f t="shared" si="1"/>
        <v/>
      </c>
      <c r="AM29" s="1">
        <f t="shared" si="2"/>
        <v>0</v>
      </c>
      <c r="AN29" s="1">
        <f t="shared" si="3"/>
        <v>0</v>
      </c>
      <c r="AO29" s="1">
        <f t="shared" si="4"/>
        <v>0</v>
      </c>
      <c r="AP29" s="1">
        <f t="shared" si="5"/>
        <v>0</v>
      </c>
      <c r="AQ29" s="1">
        <f t="shared" si="6"/>
        <v>0</v>
      </c>
      <c r="AR29" s="1">
        <f t="shared" si="7"/>
        <v>0</v>
      </c>
      <c r="AS29" s="1">
        <f t="shared" si="8"/>
        <v>0</v>
      </c>
      <c r="AT29" t="str">
        <f t="shared" si="9"/>
        <v/>
      </c>
      <c r="AU29" s="1">
        <f t="shared" si="10"/>
        <v>0</v>
      </c>
      <c r="AV29" s="1">
        <f t="shared" si="11"/>
        <v>0</v>
      </c>
      <c r="AW29" s="1">
        <f t="shared" si="12"/>
        <v>0</v>
      </c>
      <c r="AX29" s="1">
        <f t="shared" si="13"/>
        <v>0</v>
      </c>
      <c r="AY29" s="1">
        <f t="shared" si="14"/>
        <v>0</v>
      </c>
      <c r="AZ29" s="1">
        <f t="shared" si="15"/>
        <v>0</v>
      </c>
      <c r="BA29" s="1" t="str">
        <f t="shared" si="16"/>
        <v/>
      </c>
      <c r="BB29" s="1">
        <f t="shared" si="17"/>
        <v>0</v>
      </c>
      <c r="BC29" s="1" t="str">
        <f t="shared" si="18"/>
        <v/>
      </c>
    </row>
    <row r="30" spans="2:55" ht="15.75" customHeight="1" x14ac:dyDescent="0.15">
      <c r="B30" s="201"/>
      <c r="D30" s="406"/>
      <c r="E30" s="35"/>
      <c r="F30" s="33"/>
      <c r="G30" s="39">
        <v>4.7</v>
      </c>
      <c r="H30" s="40" t="s">
        <v>125</v>
      </c>
      <c r="I30" s="241"/>
      <c r="J30" s="127"/>
      <c r="K30" s="115"/>
      <c r="L30" s="242"/>
      <c r="M30" s="228"/>
      <c r="N30" s="127"/>
      <c r="O30" s="115"/>
      <c r="P30" s="115"/>
      <c r="Q30" s="241"/>
      <c r="R30" s="127"/>
      <c r="S30" s="115"/>
      <c r="T30" s="242"/>
      <c r="U30" s="228"/>
      <c r="V30" s="127"/>
      <c r="W30" s="115"/>
      <c r="X30" s="115"/>
      <c r="Y30" s="241"/>
      <c r="Z30" s="127"/>
      <c r="AA30" s="115"/>
      <c r="AB30" s="242"/>
      <c r="AC30" s="228"/>
      <c r="AD30" s="127"/>
      <c r="AE30" s="115"/>
      <c r="AF30" s="242"/>
      <c r="AG30" s="278">
        <f t="shared" si="0"/>
        <v>0</v>
      </c>
      <c r="AH30" s="54"/>
      <c r="AI30" s="20"/>
      <c r="AJ30" s="202"/>
      <c r="AL30" s="4" t="str">
        <f t="shared" si="1"/>
        <v/>
      </c>
      <c r="AM30" s="1">
        <f t="shared" si="2"/>
        <v>0</v>
      </c>
      <c r="AN30" s="1">
        <f t="shared" si="3"/>
        <v>0</v>
      </c>
      <c r="AO30" s="1">
        <f t="shared" si="4"/>
        <v>0</v>
      </c>
      <c r="AP30" s="1">
        <f t="shared" si="5"/>
        <v>0</v>
      </c>
      <c r="AQ30" s="1">
        <f t="shared" si="6"/>
        <v>0</v>
      </c>
      <c r="AR30" s="1">
        <f t="shared" si="7"/>
        <v>0</v>
      </c>
      <c r="AS30" s="1">
        <f t="shared" si="8"/>
        <v>0</v>
      </c>
      <c r="AT30" t="str">
        <f t="shared" si="9"/>
        <v/>
      </c>
      <c r="AU30" s="1">
        <f t="shared" si="10"/>
        <v>0</v>
      </c>
      <c r="AV30" s="1">
        <f t="shared" si="11"/>
        <v>0</v>
      </c>
      <c r="AW30" s="1">
        <f t="shared" si="12"/>
        <v>0</v>
      </c>
      <c r="AX30" s="1">
        <f t="shared" si="13"/>
        <v>0</v>
      </c>
      <c r="AY30" s="1">
        <f t="shared" si="14"/>
        <v>0</v>
      </c>
      <c r="AZ30" s="1">
        <f t="shared" si="15"/>
        <v>0</v>
      </c>
      <c r="BA30" s="1" t="str">
        <f t="shared" si="16"/>
        <v/>
      </c>
      <c r="BB30" s="1">
        <f t="shared" si="17"/>
        <v>0</v>
      </c>
      <c r="BC30" s="1" t="str">
        <f t="shared" si="18"/>
        <v/>
      </c>
    </row>
    <row r="31" spans="2:55" ht="15.75" customHeight="1" x14ac:dyDescent="0.15">
      <c r="B31" s="201"/>
      <c r="D31" s="406"/>
      <c r="E31" s="35"/>
      <c r="F31" s="33"/>
      <c r="G31" s="48">
        <v>4.8</v>
      </c>
      <c r="H31" s="92" t="s">
        <v>862</v>
      </c>
      <c r="I31" s="248"/>
      <c r="J31" s="130"/>
      <c r="K31" s="119"/>
      <c r="L31" s="249"/>
      <c r="M31" s="232"/>
      <c r="N31" s="130"/>
      <c r="O31" s="119"/>
      <c r="P31" s="158"/>
      <c r="Q31" s="248"/>
      <c r="R31" s="130"/>
      <c r="S31" s="119"/>
      <c r="T31" s="249"/>
      <c r="U31" s="232"/>
      <c r="V31" s="130"/>
      <c r="W31" s="119"/>
      <c r="X31" s="158"/>
      <c r="Y31" s="248"/>
      <c r="Z31" s="130"/>
      <c r="AA31" s="119"/>
      <c r="AB31" s="249"/>
      <c r="AC31" s="232"/>
      <c r="AD31" s="130"/>
      <c r="AE31" s="119"/>
      <c r="AF31" s="249"/>
      <c r="AG31" s="283">
        <f t="shared" si="0"/>
        <v>0</v>
      </c>
      <c r="AH31" s="54"/>
      <c r="AI31" s="20"/>
      <c r="AJ31" s="202"/>
      <c r="AL31" s="4" t="str">
        <f t="shared" si="1"/>
        <v/>
      </c>
      <c r="AM31" s="1">
        <f t="shared" si="2"/>
        <v>0</v>
      </c>
      <c r="AN31" s="1">
        <f t="shared" si="3"/>
        <v>0</v>
      </c>
      <c r="AO31" s="1">
        <f t="shared" si="4"/>
        <v>0</v>
      </c>
      <c r="AP31" s="1">
        <f t="shared" si="5"/>
        <v>0</v>
      </c>
      <c r="AQ31" s="1">
        <f t="shared" si="6"/>
        <v>0</v>
      </c>
      <c r="AR31" s="1">
        <f t="shared" si="7"/>
        <v>0</v>
      </c>
      <c r="AS31" s="1">
        <f t="shared" si="8"/>
        <v>0</v>
      </c>
      <c r="AT31" t="str">
        <f t="shared" si="9"/>
        <v/>
      </c>
      <c r="AU31" s="1">
        <f t="shared" si="10"/>
        <v>0</v>
      </c>
      <c r="AV31" s="1">
        <f t="shared" si="11"/>
        <v>0</v>
      </c>
      <c r="AW31" s="1">
        <f t="shared" si="12"/>
        <v>0</v>
      </c>
      <c r="AX31" s="1">
        <f t="shared" si="13"/>
        <v>0</v>
      </c>
      <c r="AY31" s="1">
        <f t="shared" si="14"/>
        <v>0</v>
      </c>
      <c r="AZ31" s="1">
        <f t="shared" si="15"/>
        <v>0</v>
      </c>
      <c r="BA31" s="1" t="str">
        <f t="shared" si="16"/>
        <v/>
      </c>
      <c r="BB31" s="1">
        <f t="shared" si="17"/>
        <v>0</v>
      </c>
      <c r="BC31" s="1" t="str">
        <f t="shared" si="18"/>
        <v/>
      </c>
    </row>
    <row r="32" spans="2:55" ht="15.75" customHeight="1" x14ac:dyDescent="0.15">
      <c r="B32" s="201"/>
      <c r="D32" s="406"/>
      <c r="E32" s="30" t="s">
        <v>275</v>
      </c>
      <c r="F32" s="31" t="s">
        <v>578</v>
      </c>
      <c r="G32" s="36">
        <v>5.0999999999999996</v>
      </c>
      <c r="H32" s="37" t="s">
        <v>860</v>
      </c>
      <c r="I32" s="239"/>
      <c r="J32" s="129"/>
      <c r="K32" s="118"/>
      <c r="L32" s="245"/>
      <c r="M32" s="227"/>
      <c r="N32" s="129"/>
      <c r="O32" s="118"/>
      <c r="P32" s="114"/>
      <c r="Q32" s="239"/>
      <c r="R32" s="129"/>
      <c r="S32" s="118"/>
      <c r="T32" s="245"/>
      <c r="U32" s="227"/>
      <c r="V32" s="129"/>
      <c r="W32" s="118"/>
      <c r="X32" s="114"/>
      <c r="Y32" s="239"/>
      <c r="Z32" s="129"/>
      <c r="AA32" s="118"/>
      <c r="AB32" s="245"/>
      <c r="AC32" s="227"/>
      <c r="AD32" s="129"/>
      <c r="AE32" s="118"/>
      <c r="AF32" s="245"/>
      <c r="AG32" s="286">
        <f t="shared" si="0"/>
        <v>0</v>
      </c>
      <c r="AH32" s="53">
        <f>SUM(BB32:BB32)</f>
        <v>0</v>
      </c>
      <c r="AI32" s="131"/>
      <c r="AJ32" s="202"/>
      <c r="AL32" s="4" t="str">
        <f t="shared" si="1"/>
        <v/>
      </c>
      <c r="AM32" s="1">
        <f t="shared" si="2"/>
        <v>0</v>
      </c>
      <c r="AN32" s="1">
        <f t="shared" si="3"/>
        <v>0</v>
      </c>
      <c r="AO32" s="1">
        <f t="shared" si="4"/>
        <v>0</v>
      </c>
      <c r="AP32" s="1">
        <f t="shared" si="5"/>
        <v>0</v>
      </c>
      <c r="AQ32" s="1">
        <f t="shared" si="6"/>
        <v>0</v>
      </c>
      <c r="AR32" s="1">
        <f t="shared" si="7"/>
        <v>0</v>
      </c>
      <c r="AS32" s="1">
        <f t="shared" si="8"/>
        <v>0</v>
      </c>
      <c r="AT32" t="str">
        <f t="shared" si="9"/>
        <v/>
      </c>
      <c r="AU32" s="1">
        <f t="shared" si="10"/>
        <v>0</v>
      </c>
      <c r="AV32" s="1">
        <f t="shared" si="11"/>
        <v>0</v>
      </c>
      <c r="AW32" s="1">
        <f t="shared" si="12"/>
        <v>0</v>
      </c>
      <c r="AX32" s="1">
        <f t="shared" si="13"/>
        <v>0</v>
      </c>
      <c r="AY32" s="1">
        <f t="shared" si="14"/>
        <v>0</v>
      </c>
      <c r="AZ32" s="1">
        <f t="shared" si="15"/>
        <v>0</v>
      </c>
      <c r="BA32" s="1" t="str">
        <f t="shared" si="16"/>
        <v/>
      </c>
      <c r="BB32" s="1">
        <f t="shared" si="17"/>
        <v>0</v>
      </c>
      <c r="BC32" s="1" t="str">
        <f t="shared" si="18"/>
        <v/>
      </c>
    </row>
    <row r="33" spans="2:55" ht="15.75" customHeight="1" x14ac:dyDescent="0.15">
      <c r="B33" s="201"/>
      <c r="D33" s="394" t="s">
        <v>541</v>
      </c>
      <c r="E33" s="414" t="s">
        <v>497</v>
      </c>
      <c r="F33" s="31" t="s">
        <v>792</v>
      </c>
      <c r="G33" s="47" t="s">
        <v>380</v>
      </c>
      <c r="H33" s="37" t="s">
        <v>933</v>
      </c>
      <c r="I33" s="250"/>
      <c r="J33" s="123"/>
      <c r="K33" s="118"/>
      <c r="L33" s="240"/>
      <c r="M33" s="233"/>
      <c r="N33" s="123"/>
      <c r="O33" s="118"/>
      <c r="P33" s="118"/>
      <c r="Q33" s="250"/>
      <c r="R33" s="123"/>
      <c r="S33" s="118"/>
      <c r="T33" s="240"/>
      <c r="U33" s="233"/>
      <c r="V33" s="123"/>
      <c r="W33" s="118"/>
      <c r="X33" s="118"/>
      <c r="Y33" s="250"/>
      <c r="Z33" s="123"/>
      <c r="AA33" s="118"/>
      <c r="AB33" s="240"/>
      <c r="AC33" s="233"/>
      <c r="AD33" s="123"/>
      <c r="AE33" s="118"/>
      <c r="AF33" s="240"/>
      <c r="AG33" s="275">
        <f t="shared" si="0"/>
        <v>0</v>
      </c>
      <c r="AH33" s="53">
        <f>SUM(BB33:BB48)</f>
        <v>0</v>
      </c>
      <c r="AI33" s="131"/>
      <c r="AJ33" s="202"/>
      <c r="AL33" s="4" t="str">
        <f t="shared" si="1"/>
        <v/>
      </c>
      <c r="AM33" s="1">
        <f t="shared" si="2"/>
        <v>0</v>
      </c>
      <c r="AN33" s="1">
        <f t="shared" si="3"/>
        <v>0</v>
      </c>
      <c r="AO33" s="1">
        <f t="shared" si="4"/>
        <v>0</v>
      </c>
      <c r="AP33" s="1">
        <f t="shared" si="5"/>
        <v>0</v>
      </c>
      <c r="AQ33" s="1">
        <f t="shared" si="6"/>
        <v>0</v>
      </c>
      <c r="AR33" s="1">
        <f t="shared" si="7"/>
        <v>0</v>
      </c>
      <c r="AS33" s="1">
        <f t="shared" si="8"/>
        <v>0</v>
      </c>
      <c r="AT33" t="str">
        <f t="shared" si="9"/>
        <v/>
      </c>
      <c r="AU33" s="1">
        <f t="shared" si="10"/>
        <v>0</v>
      </c>
      <c r="AV33" s="1">
        <f t="shared" si="11"/>
        <v>0</v>
      </c>
      <c r="AW33" s="1">
        <f t="shared" si="12"/>
        <v>0</v>
      </c>
      <c r="AX33" s="1">
        <f t="shared" si="13"/>
        <v>0</v>
      </c>
      <c r="AY33" s="1">
        <f t="shared" si="14"/>
        <v>0</v>
      </c>
      <c r="AZ33" s="1">
        <f t="shared" si="15"/>
        <v>0</v>
      </c>
      <c r="BA33" s="1" t="str">
        <f t="shared" si="16"/>
        <v/>
      </c>
      <c r="BB33" s="1">
        <f t="shared" si="17"/>
        <v>0</v>
      </c>
      <c r="BC33" s="1" t="str">
        <f t="shared" si="18"/>
        <v/>
      </c>
    </row>
    <row r="34" spans="2:55" ht="15.75" customHeight="1" x14ac:dyDescent="0.15">
      <c r="B34" s="201"/>
      <c r="D34" s="395"/>
      <c r="E34" s="415"/>
      <c r="F34" s="33"/>
      <c r="G34" s="61" t="s">
        <v>700</v>
      </c>
      <c r="H34" s="40" t="s">
        <v>793</v>
      </c>
      <c r="I34" s="247"/>
      <c r="J34" s="121"/>
      <c r="K34" s="115"/>
      <c r="L34" s="242"/>
      <c r="M34" s="231"/>
      <c r="N34" s="121"/>
      <c r="O34" s="115"/>
      <c r="P34" s="115"/>
      <c r="Q34" s="247"/>
      <c r="R34" s="121"/>
      <c r="S34" s="115"/>
      <c r="T34" s="242"/>
      <c r="U34" s="231"/>
      <c r="V34" s="121"/>
      <c r="W34" s="115"/>
      <c r="X34" s="115"/>
      <c r="Y34" s="247"/>
      <c r="Z34" s="121"/>
      <c r="AA34" s="115"/>
      <c r="AB34" s="242"/>
      <c r="AC34" s="231"/>
      <c r="AD34" s="121"/>
      <c r="AE34" s="115"/>
      <c r="AF34" s="242"/>
      <c r="AG34" s="278">
        <f t="shared" si="0"/>
        <v>0</v>
      </c>
      <c r="AH34" s="110">
        <f>SUM(BC33:BC48)</f>
        <v>0</v>
      </c>
      <c r="AI34" s="309"/>
      <c r="AJ34" s="202"/>
      <c r="AL34" s="4" t="str">
        <f t="shared" si="1"/>
        <v/>
      </c>
      <c r="AM34" s="1">
        <f t="shared" si="2"/>
        <v>0</v>
      </c>
      <c r="AN34" s="1">
        <f t="shared" si="3"/>
        <v>0</v>
      </c>
      <c r="AO34" s="1">
        <f t="shared" si="4"/>
        <v>0</v>
      </c>
      <c r="AP34" s="1">
        <f t="shared" si="5"/>
        <v>0</v>
      </c>
      <c r="AQ34" s="1">
        <f t="shared" si="6"/>
        <v>0</v>
      </c>
      <c r="AR34" s="1">
        <f t="shared" si="7"/>
        <v>0</v>
      </c>
      <c r="AS34" s="1">
        <f t="shared" si="8"/>
        <v>0</v>
      </c>
      <c r="AT34" t="str">
        <f>IF(COUNTIF(I34:AF34,"×")=0,"",IF(COUNTIF(I34:AF34,"×")=COUNTA(K34,O34,S34,W34,AA34,AE34)-COUNTIF(I34:AF34,"-"),1,""))</f>
        <v/>
      </c>
      <c r="AU34" s="1">
        <f t="shared" si="10"/>
        <v>0</v>
      </c>
      <c r="AV34" s="1">
        <f t="shared" si="11"/>
        <v>0</v>
      </c>
      <c r="AW34" s="1">
        <f t="shared" si="12"/>
        <v>0</v>
      </c>
      <c r="AX34" s="1">
        <f t="shared" si="13"/>
        <v>0</v>
      </c>
      <c r="AY34" s="1">
        <f t="shared" si="14"/>
        <v>0</v>
      </c>
      <c r="AZ34" s="1">
        <f t="shared" si="15"/>
        <v>0</v>
      </c>
      <c r="BA34" s="1" t="str">
        <f t="shared" si="16"/>
        <v/>
      </c>
      <c r="BB34" s="1">
        <f t="shared" si="17"/>
        <v>0</v>
      </c>
      <c r="BC34" s="1" t="str">
        <f t="shared" si="18"/>
        <v/>
      </c>
    </row>
    <row r="35" spans="2:55" ht="15.75" customHeight="1" x14ac:dyDescent="0.15">
      <c r="B35" s="201"/>
      <c r="D35" s="395"/>
      <c r="E35" s="415"/>
      <c r="F35" s="33"/>
      <c r="G35" s="61" t="s">
        <v>550</v>
      </c>
      <c r="H35" s="40" t="s">
        <v>810</v>
      </c>
      <c r="I35" s="247"/>
      <c r="J35" s="121"/>
      <c r="K35" s="115"/>
      <c r="L35" s="242"/>
      <c r="M35" s="231"/>
      <c r="N35" s="121"/>
      <c r="O35" s="115"/>
      <c r="P35" s="115"/>
      <c r="Q35" s="247"/>
      <c r="R35" s="121"/>
      <c r="S35" s="115"/>
      <c r="T35" s="242"/>
      <c r="U35" s="231"/>
      <c r="V35" s="121"/>
      <c r="W35" s="115"/>
      <c r="X35" s="115"/>
      <c r="Y35" s="247"/>
      <c r="Z35" s="121"/>
      <c r="AA35" s="115"/>
      <c r="AB35" s="242"/>
      <c r="AC35" s="231"/>
      <c r="AD35" s="121"/>
      <c r="AE35" s="115"/>
      <c r="AF35" s="242"/>
      <c r="AG35" s="278">
        <f t="shared" si="0"/>
        <v>0</v>
      </c>
      <c r="AH35" s="103"/>
      <c r="AI35" s="310"/>
      <c r="AJ35" s="202"/>
      <c r="AL35" s="4" t="str">
        <f t="shared" si="1"/>
        <v/>
      </c>
      <c r="AM35" s="1">
        <f t="shared" si="2"/>
        <v>0</v>
      </c>
      <c r="AN35" s="1">
        <f t="shared" si="3"/>
        <v>0</v>
      </c>
      <c r="AO35" s="1">
        <f t="shared" si="4"/>
        <v>0</v>
      </c>
      <c r="AP35" s="1">
        <f t="shared" si="5"/>
        <v>0</v>
      </c>
      <c r="AQ35" s="1">
        <f t="shared" si="6"/>
        <v>0</v>
      </c>
      <c r="AR35" s="1">
        <f t="shared" si="7"/>
        <v>0</v>
      </c>
      <c r="AS35" s="1">
        <f t="shared" si="8"/>
        <v>0</v>
      </c>
      <c r="AT35" t="str">
        <f t="shared" ref="AT35:AT48" si="19">IF(COUNTIF(I35:AF35,"×")=0,"",IF(COUNTIF(I35:AF35,"×")=COUNTA(K35,O35,S35,W35,AA35,AE35)-COUNTIF(I35:AF35,"-"),1,""))</f>
        <v/>
      </c>
      <c r="AU35" s="1">
        <f t="shared" si="10"/>
        <v>0</v>
      </c>
      <c r="AV35" s="1">
        <f t="shared" si="11"/>
        <v>0</v>
      </c>
      <c r="AW35" s="1">
        <f t="shared" si="12"/>
        <v>0</v>
      </c>
      <c r="AX35" s="1">
        <f t="shared" si="13"/>
        <v>0</v>
      </c>
      <c r="AY35" s="1">
        <f t="shared" si="14"/>
        <v>0</v>
      </c>
      <c r="AZ35" s="1">
        <f t="shared" si="15"/>
        <v>0</v>
      </c>
      <c r="BA35" s="1" t="str">
        <f t="shared" si="16"/>
        <v/>
      </c>
      <c r="BB35" s="1">
        <f t="shared" si="17"/>
        <v>0</v>
      </c>
      <c r="BC35" s="1" t="str">
        <f t="shared" si="18"/>
        <v/>
      </c>
    </row>
    <row r="36" spans="2:55" ht="15.75" customHeight="1" x14ac:dyDescent="0.15">
      <c r="B36" s="201"/>
      <c r="D36" s="395"/>
      <c r="E36" s="415"/>
      <c r="F36" s="33"/>
      <c r="G36" s="61" t="s">
        <v>551</v>
      </c>
      <c r="H36" s="40" t="s">
        <v>253</v>
      </c>
      <c r="I36" s="247"/>
      <c r="J36" s="121"/>
      <c r="K36" s="115"/>
      <c r="L36" s="242"/>
      <c r="M36" s="231"/>
      <c r="N36" s="121"/>
      <c r="O36" s="115"/>
      <c r="P36" s="115"/>
      <c r="Q36" s="247"/>
      <c r="R36" s="121"/>
      <c r="S36" s="115"/>
      <c r="T36" s="242"/>
      <c r="U36" s="231"/>
      <c r="V36" s="121"/>
      <c r="W36" s="115"/>
      <c r="X36" s="115"/>
      <c r="Y36" s="247"/>
      <c r="Z36" s="121"/>
      <c r="AA36" s="115"/>
      <c r="AB36" s="242"/>
      <c r="AC36" s="231"/>
      <c r="AD36" s="121"/>
      <c r="AE36" s="115"/>
      <c r="AF36" s="242"/>
      <c r="AG36" s="278">
        <f t="shared" si="0"/>
        <v>0</v>
      </c>
      <c r="AH36" s="54"/>
      <c r="AI36" s="20"/>
      <c r="AJ36" s="202"/>
      <c r="AL36" s="4" t="str">
        <f t="shared" si="1"/>
        <v/>
      </c>
      <c r="AM36" s="1">
        <f t="shared" si="2"/>
        <v>0</v>
      </c>
      <c r="AN36" s="1">
        <f t="shared" si="3"/>
        <v>0</v>
      </c>
      <c r="AO36" s="1">
        <f t="shared" si="4"/>
        <v>0</v>
      </c>
      <c r="AP36" s="1">
        <f t="shared" si="5"/>
        <v>0</v>
      </c>
      <c r="AQ36" s="1">
        <f t="shared" si="6"/>
        <v>0</v>
      </c>
      <c r="AR36" s="1">
        <f t="shared" si="7"/>
        <v>0</v>
      </c>
      <c r="AS36" s="1">
        <f t="shared" si="8"/>
        <v>0</v>
      </c>
      <c r="AT36" t="str">
        <f t="shared" si="19"/>
        <v/>
      </c>
      <c r="AU36" s="1">
        <f t="shared" si="10"/>
        <v>0</v>
      </c>
      <c r="AV36" s="1">
        <f t="shared" si="11"/>
        <v>0</v>
      </c>
      <c r="AW36" s="1">
        <f t="shared" si="12"/>
        <v>0</v>
      </c>
      <c r="AX36" s="1">
        <f t="shared" si="13"/>
        <v>0</v>
      </c>
      <c r="AY36" s="1">
        <f t="shared" si="14"/>
        <v>0</v>
      </c>
      <c r="AZ36" s="1">
        <f t="shared" si="15"/>
        <v>0</v>
      </c>
      <c r="BA36" s="1" t="str">
        <f t="shared" si="16"/>
        <v/>
      </c>
      <c r="BB36" s="1">
        <f t="shared" si="17"/>
        <v>0</v>
      </c>
      <c r="BC36" s="1" t="str">
        <f t="shared" si="18"/>
        <v/>
      </c>
    </row>
    <row r="37" spans="2:55" ht="15.75" customHeight="1" x14ac:dyDescent="0.15">
      <c r="B37" s="201"/>
      <c r="D37" s="395"/>
      <c r="E37" s="415"/>
      <c r="F37" s="33"/>
      <c r="G37" s="61" t="s">
        <v>552</v>
      </c>
      <c r="H37" s="40" t="s">
        <v>254</v>
      </c>
      <c r="I37" s="247"/>
      <c r="J37" s="121"/>
      <c r="K37" s="115"/>
      <c r="L37" s="242"/>
      <c r="M37" s="231"/>
      <c r="N37" s="121"/>
      <c r="O37" s="115"/>
      <c r="P37" s="115"/>
      <c r="Q37" s="247"/>
      <c r="R37" s="121"/>
      <c r="S37" s="115"/>
      <c r="T37" s="242"/>
      <c r="U37" s="231"/>
      <c r="V37" s="121"/>
      <c r="W37" s="115"/>
      <c r="X37" s="115"/>
      <c r="Y37" s="247"/>
      <c r="Z37" s="121"/>
      <c r="AA37" s="115"/>
      <c r="AB37" s="242"/>
      <c r="AC37" s="231"/>
      <c r="AD37" s="121"/>
      <c r="AE37" s="115"/>
      <c r="AF37" s="242"/>
      <c r="AG37" s="278">
        <f t="shared" si="0"/>
        <v>0</v>
      </c>
      <c r="AH37" s="54"/>
      <c r="AI37" s="20"/>
      <c r="AJ37" s="202"/>
      <c r="AL37" s="4" t="str">
        <f t="shared" si="1"/>
        <v/>
      </c>
      <c r="AM37" s="1">
        <f t="shared" si="2"/>
        <v>0</v>
      </c>
      <c r="AN37" s="1">
        <f t="shared" si="3"/>
        <v>0</v>
      </c>
      <c r="AO37" s="1">
        <f t="shared" si="4"/>
        <v>0</v>
      </c>
      <c r="AP37" s="1">
        <f t="shared" si="5"/>
        <v>0</v>
      </c>
      <c r="AQ37" s="1">
        <f t="shared" si="6"/>
        <v>0</v>
      </c>
      <c r="AR37" s="1">
        <f t="shared" si="7"/>
        <v>0</v>
      </c>
      <c r="AS37" s="1">
        <f t="shared" si="8"/>
        <v>0</v>
      </c>
      <c r="AT37" t="str">
        <f t="shared" si="19"/>
        <v/>
      </c>
      <c r="AU37" s="1">
        <f t="shared" si="10"/>
        <v>0</v>
      </c>
      <c r="AV37" s="1">
        <f t="shared" si="11"/>
        <v>0</v>
      </c>
      <c r="AW37" s="1">
        <f t="shared" si="12"/>
        <v>0</v>
      </c>
      <c r="AX37" s="1">
        <f t="shared" si="13"/>
        <v>0</v>
      </c>
      <c r="AY37" s="1">
        <f t="shared" si="14"/>
        <v>0</v>
      </c>
      <c r="AZ37" s="1">
        <f t="shared" si="15"/>
        <v>0</v>
      </c>
      <c r="BA37" s="1" t="str">
        <f t="shared" si="16"/>
        <v/>
      </c>
      <c r="BB37" s="1">
        <f t="shared" si="17"/>
        <v>0</v>
      </c>
      <c r="BC37" s="1" t="str">
        <f t="shared" si="18"/>
        <v/>
      </c>
    </row>
    <row r="38" spans="2:55" ht="15.75" customHeight="1" x14ac:dyDescent="0.15">
      <c r="B38" s="201"/>
      <c r="D38" s="395"/>
      <c r="E38" s="415"/>
      <c r="F38" s="33"/>
      <c r="G38" s="61" t="s">
        <v>553</v>
      </c>
      <c r="H38" s="40" t="s">
        <v>48</v>
      </c>
      <c r="I38" s="247"/>
      <c r="J38" s="121"/>
      <c r="K38" s="115"/>
      <c r="L38" s="242"/>
      <c r="M38" s="231"/>
      <c r="N38" s="121"/>
      <c r="O38" s="115"/>
      <c r="P38" s="115"/>
      <c r="Q38" s="247"/>
      <c r="R38" s="121"/>
      <c r="S38" s="115"/>
      <c r="T38" s="242"/>
      <c r="U38" s="231"/>
      <c r="V38" s="121"/>
      <c r="W38" s="115"/>
      <c r="X38" s="115"/>
      <c r="Y38" s="247"/>
      <c r="Z38" s="121"/>
      <c r="AA38" s="115"/>
      <c r="AB38" s="242"/>
      <c r="AC38" s="231"/>
      <c r="AD38" s="121"/>
      <c r="AE38" s="115"/>
      <c r="AF38" s="242"/>
      <c r="AG38" s="278">
        <f>AS38</f>
        <v>0</v>
      </c>
      <c r="AH38" s="54"/>
      <c r="AI38" s="20"/>
      <c r="AJ38" s="202"/>
      <c r="AL38" s="4" t="str">
        <f>IF(OR(I38="＋",M38="＋",Q38="＋"),"＋",IF(OR(I38="○",M38="○",Q38="○"),"○",IF(OR(I38="◎",M38="◎",Q38="◎"),"◎","")))</f>
        <v/>
      </c>
      <c r="AM38" s="1">
        <f>IF(K38="-",0,K38)</f>
        <v>0</v>
      </c>
      <c r="AN38" s="1">
        <f>IF(O38="-",0,O38)</f>
        <v>0</v>
      </c>
      <c r="AO38" s="1">
        <f>IF(S38="-",0,S38)</f>
        <v>0</v>
      </c>
      <c r="AP38" s="1">
        <f>IF(W38="-",0,W38)</f>
        <v>0</v>
      </c>
      <c r="AQ38" s="1">
        <f>IF(AA38="-",0,AA38)</f>
        <v>0</v>
      </c>
      <c r="AR38" s="1">
        <f>IF(AE38="-",0,AE38)</f>
        <v>0</v>
      </c>
      <c r="AS38" s="1">
        <f>IF(AND(K38="-",$P$7=0,$T$7=0,$X$7=0,$AB$7=0,$AF$7=0),"-",IF(AND(K38="-",O38="-",$T$7=0,$X$7=0,$AB$7=0,$AF$7=0),"-",IF(AND(K38="-",O38="-",S38="-",$X$7=0,$AB$7=0,$AF$7=0),"-",IF(AND(K38="-",O38="-",S38="-",W38="-",$AB$7=0,$AF$7=0),"-",IF(AND(K38="-",O38="-",S38="-",W38="-",AA38="-",$AF$7=0),"-",IF(AND(K38="-",O38="-",S38="-",W38="-",AA38="-",AE38="-"),"-",ROUND(AM38*$L$7+AN38*$P$7+AO38*$T$7+AP38*$X$7+AQ38*$AB$7+AR38*$AF$7,3)))))))</f>
        <v>0</v>
      </c>
      <c r="AT38" t="str">
        <f>IF(COUNTIF(I38:AF38,"×")=0,"",IF(COUNTIF(I38:AF38,"×")=COUNTA(K38,O38,S38,W38,AA38,AE38)-COUNTIF(I38:AF38,"-"),1,""))</f>
        <v/>
      </c>
      <c r="AU38" s="1">
        <f>IF(L38="",0,L38)</f>
        <v>0</v>
      </c>
      <c r="AV38" s="1">
        <f>IF(P38="",0,P38)</f>
        <v>0</v>
      </c>
      <c r="AW38" s="1">
        <f>IF(T38="",0,T38)</f>
        <v>0</v>
      </c>
      <c r="AX38" s="1">
        <f>IF(X38="",0,X38)</f>
        <v>0</v>
      </c>
      <c r="AY38" s="1">
        <f>IF(AB38="",0,AB38)</f>
        <v>0</v>
      </c>
      <c r="AZ38" s="1">
        <f>IF(AF38="",0,AF38)</f>
        <v>0</v>
      </c>
      <c r="BA38" s="1" t="str">
        <f>IF(AND(L38="",P38="",T38="",X38="",AB38="",AF38=""),"",ROUND(AU38*$L$7+AV38*$P$7+AW38*$T$7+AX38*$X$7+AY38*$AB$7+AZ38*$AF$7,3))</f>
        <v/>
      </c>
      <c r="BB38" s="1">
        <f>IF(AL38="＋","",AS38)</f>
        <v>0</v>
      </c>
      <c r="BC38" s="1" t="str">
        <f>IF(AL38="＋",AS38,"")</f>
        <v/>
      </c>
    </row>
    <row r="39" spans="2:55" ht="15.75" customHeight="1" x14ac:dyDescent="0.15">
      <c r="B39" s="201"/>
      <c r="D39" s="395"/>
      <c r="E39" s="415"/>
      <c r="F39" s="33"/>
      <c r="G39" s="61" t="s">
        <v>405</v>
      </c>
      <c r="H39" s="40" t="s">
        <v>619</v>
      </c>
      <c r="I39" s="247"/>
      <c r="J39" s="121"/>
      <c r="K39" s="115"/>
      <c r="L39" s="242"/>
      <c r="M39" s="231"/>
      <c r="N39" s="121"/>
      <c r="O39" s="115"/>
      <c r="P39" s="115"/>
      <c r="Q39" s="247"/>
      <c r="R39" s="121"/>
      <c r="S39" s="115"/>
      <c r="T39" s="242"/>
      <c r="U39" s="231"/>
      <c r="V39" s="121"/>
      <c r="W39" s="115"/>
      <c r="X39" s="115"/>
      <c r="Y39" s="247"/>
      <c r="Z39" s="121"/>
      <c r="AA39" s="115"/>
      <c r="AB39" s="242"/>
      <c r="AC39" s="231"/>
      <c r="AD39" s="121"/>
      <c r="AE39" s="115"/>
      <c r="AF39" s="242"/>
      <c r="AG39" s="278">
        <f t="shared" si="0"/>
        <v>0</v>
      </c>
      <c r="AH39" s="54"/>
      <c r="AI39" s="20"/>
      <c r="AJ39" s="202"/>
      <c r="AL39" s="4" t="str">
        <f t="shared" si="1"/>
        <v/>
      </c>
      <c r="AM39" s="1">
        <f t="shared" si="2"/>
        <v>0</v>
      </c>
      <c r="AN39" s="1">
        <f t="shared" si="3"/>
        <v>0</v>
      </c>
      <c r="AO39" s="1">
        <f t="shared" si="4"/>
        <v>0</v>
      </c>
      <c r="AP39" s="1">
        <f t="shared" si="5"/>
        <v>0</v>
      </c>
      <c r="AQ39" s="1">
        <f t="shared" si="6"/>
        <v>0</v>
      </c>
      <c r="AR39" s="1">
        <f t="shared" si="7"/>
        <v>0</v>
      </c>
      <c r="AS39" s="1">
        <f t="shared" si="8"/>
        <v>0</v>
      </c>
      <c r="AT39" t="str">
        <f t="shared" si="19"/>
        <v/>
      </c>
      <c r="AU39" s="1">
        <f t="shared" si="10"/>
        <v>0</v>
      </c>
      <c r="AV39" s="1">
        <f t="shared" si="11"/>
        <v>0</v>
      </c>
      <c r="AW39" s="1">
        <f t="shared" si="12"/>
        <v>0</v>
      </c>
      <c r="AX39" s="1">
        <f t="shared" si="13"/>
        <v>0</v>
      </c>
      <c r="AY39" s="1">
        <f t="shared" si="14"/>
        <v>0</v>
      </c>
      <c r="AZ39" s="1">
        <f t="shared" si="15"/>
        <v>0</v>
      </c>
      <c r="BA39" s="1" t="str">
        <f t="shared" si="16"/>
        <v/>
      </c>
      <c r="BB39" s="1">
        <f t="shared" si="17"/>
        <v>0</v>
      </c>
      <c r="BC39" s="1" t="str">
        <f t="shared" si="18"/>
        <v/>
      </c>
    </row>
    <row r="40" spans="2:55" ht="15.75" customHeight="1" x14ac:dyDescent="0.15">
      <c r="B40" s="201"/>
      <c r="D40" s="395"/>
      <c r="E40" s="415"/>
      <c r="F40" s="33"/>
      <c r="G40" s="61" t="s">
        <v>78</v>
      </c>
      <c r="H40" s="40" t="s">
        <v>348</v>
      </c>
      <c r="I40" s="247"/>
      <c r="J40" s="121"/>
      <c r="K40" s="115"/>
      <c r="L40" s="242"/>
      <c r="M40" s="231"/>
      <c r="N40" s="121"/>
      <c r="O40" s="115"/>
      <c r="P40" s="115"/>
      <c r="Q40" s="247"/>
      <c r="R40" s="121"/>
      <c r="S40" s="115"/>
      <c r="T40" s="242"/>
      <c r="U40" s="231"/>
      <c r="V40" s="121"/>
      <c r="W40" s="115"/>
      <c r="X40" s="115"/>
      <c r="Y40" s="247"/>
      <c r="Z40" s="121"/>
      <c r="AA40" s="115"/>
      <c r="AB40" s="242"/>
      <c r="AC40" s="231"/>
      <c r="AD40" s="121"/>
      <c r="AE40" s="115"/>
      <c r="AF40" s="242"/>
      <c r="AG40" s="278">
        <f t="shared" si="0"/>
        <v>0</v>
      </c>
      <c r="AH40" s="54"/>
      <c r="AI40" s="20"/>
      <c r="AJ40" s="202"/>
      <c r="AL40" s="4" t="str">
        <f t="shared" si="1"/>
        <v/>
      </c>
      <c r="AM40" s="1">
        <f t="shared" si="2"/>
        <v>0</v>
      </c>
      <c r="AN40" s="1">
        <f t="shared" si="3"/>
        <v>0</v>
      </c>
      <c r="AO40" s="1">
        <f t="shared" si="4"/>
        <v>0</v>
      </c>
      <c r="AP40" s="1">
        <f t="shared" si="5"/>
        <v>0</v>
      </c>
      <c r="AQ40" s="1">
        <f t="shared" si="6"/>
        <v>0</v>
      </c>
      <c r="AR40" s="1">
        <f t="shared" si="7"/>
        <v>0</v>
      </c>
      <c r="AS40" s="1">
        <f t="shared" si="8"/>
        <v>0</v>
      </c>
      <c r="AT40" t="str">
        <f t="shared" si="19"/>
        <v/>
      </c>
      <c r="AU40" s="1">
        <f t="shared" si="10"/>
        <v>0</v>
      </c>
      <c r="AV40" s="1">
        <f t="shared" si="11"/>
        <v>0</v>
      </c>
      <c r="AW40" s="1">
        <f t="shared" si="12"/>
        <v>0</v>
      </c>
      <c r="AX40" s="1">
        <f t="shared" si="13"/>
        <v>0</v>
      </c>
      <c r="AY40" s="1">
        <f t="shared" si="14"/>
        <v>0</v>
      </c>
      <c r="AZ40" s="1">
        <f t="shared" si="15"/>
        <v>0</v>
      </c>
      <c r="BA40" s="1" t="str">
        <f t="shared" si="16"/>
        <v/>
      </c>
      <c r="BB40" s="1">
        <f t="shared" si="17"/>
        <v>0</v>
      </c>
      <c r="BC40" s="1" t="str">
        <f t="shared" si="18"/>
        <v/>
      </c>
    </row>
    <row r="41" spans="2:55" ht="15.75" customHeight="1" x14ac:dyDescent="0.15">
      <c r="B41" s="201"/>
      <c r="D41" s="395"/>
      <c r="E41" s="415"/>
      <c r="F41" s="33"/>
      <c r="G41" s="61" t="s">
        <v>686</v>
      </c>
      <c r="H41" s="40" t="s">
        <v>618</v>
      </c>
      <c r="I41" s="247"/>
      <c r="J41" s="121"/>
      <c r="K41" s="115"/>
      <c r="L41" s="242"/>
      <c r="M41" s="231"/>
      <c r="N41" s="121"/>
      <c r="O41" s="115"/>
      <c r="P41" s="115"/>
      <c r="Q41" s="247"/>
      <c r="R41" s="121"/>
      <c r="S41" s="115"/>
      <c r="T41" s="242"/>
      <c r="U41" s="231"/>
      <c r="V41" s="121"/>
      <c r="W41" s="115"/>
      <c r="X41" s="115"/>
      <c r="Y41" s="247"/>
      <c r="Z41" s="121"/>
      <c r="AA41" s="115"/>
      <c r="AB41" s="242"/>
      <c r="AC41" s="231"/>
      <c r="AD41" s="121"/>
      <c r="AE41" s="115"/>
      <c r="AF41" s="242"/>
      <c r="AG41" s="278">
        <f>AS41</f>
        <v>0</v>
      </c>
      <c r="AH41" s="54"/>
      <c r="AI41" s="20"/>
      <c r="AJ41" s="202"/>
      <c r="AL41" s="4" t="str">
        <f>IF(OR(I41="＋",M41="＋",Q41="＋"),"＋",IF(OR(I41="○",M41="○",Q41="○"),"○",IF(OR(I41="◎",M41="◎",Q41="◎"),"◎","")))</f>
        <v/>
      </c>
      <c r="AM41" s="1">
        <f>IF(K41="-",0,K41)</f>
        <v>0</v>
      </c>
      <c r="AN41" s="1">
        <f>IF(O41="-",0,O41)</f>
        <v>0</v>
      </c>
      <c r="AO41" s="1">
        <f>IF(S41="-",0,S41)</f>
        <v>0</v>
      </c>
      <c r="AP41" s="1">
        <f>IF(W41="-",0,W41)</f>
        <v>0</v>
      </c>
      <c r="AQ41" s="1">
        <f>IF(AA41="-",0,AA41)</f>
        <v>0</v>
      </c>
      <c r="AR41" s="1">
        <f>IF(AE41="-",0,AE41)</f>
        <v>0</v>
      </c>
      <c r="AS41" s="1">
        <f>IF(AND(K41="-",$P$7=0,$T$7=0,$X$7=0,$AB$7=0,$AF$7=0),"-",IF(AND(K41="-",O41="-",$T$7=0,$X$7=0,$AB$7=0,$AF$7=0),"-",IF(AND(K41="-",O41="-",S41="-",$X$7=0,$AB$7=0,$AF$7=0),"-",IF(AND(K41="-",O41="-",S41="-",W41="-",$AB$7=0,$AF$7=0),"-",IF(AND(K41="-",O41="-",S41="-",W41="-",AA41="-",$AF$7=0),"-",IF(AND(K41="-",O41="-",S41="-",W41="-",AA41="-",AE41="-"),"-",ROUND(AM41*$L$7+AN41*$P$7+AO41*$T$7+AP41*$X$7+AQ41*$AB$7+AR41*$AF$7,3)))))))</f>
        <v>0</v>
      </c>
      <c r="AT41" t="str">
        <f>IF(COUNTIF(I41:AF41,"×")=0,"",IF(COUNTIF(I41:AF41,"×")=COUNTA(K41,O41,S41,W41,AA41,AE41)-COUNTIF(I41:AF41,"-"),1,""))</f>
        <v/>
      </c>
      <c r="AU41" s="1">
        <f>IF(L41="",0,L41)</f>
        <v>0</v>
      </c>
      <c r="AV41" s="1">
        <f>IF(P41="",0,P41)</f>
        <v>0</v>
      </c>
      <c r="AW41" s="1">
        <f>IF(T41="",0,T41)</f>
        <v>0</v>
      </c>
      <c r="AX41" s="1">
        <f>IF(X41="",0,X41)</f>
        <v>0</v>
      </c>
      <c r="AY41" s="1">
        <f>IF(AB41="",0,AB41)</f>
        <v>0</v>
      </c>
      <c r="AZ41" s="1">
        <f>IF(AF41="",0,AF41)</f>
        <v>0</v>
      </c>
      <c r="BA41" s="1" t="str">
        <f>IF(AND(L41="",P41="",T41="",X41="",AB41="",AF41=""),"",ROUND(AU41*$L$7+AV41*$P$7+AW41*$T$7+AX41*$X$7+AY41*$AB$7+AZ41*$AF$7,3))</f>
        <v/>
      </c>
      <c r="BB41" s="1">
        <f>IF(AL41="＋","",AS41)</f>
        <v>0</v>
      </c>
      <c r="BC41" s="1" t="str">
        <f>IF(AL41="＋",AS41,"")</f>
        <v/>
      </c>
    </row>
    <row r="42" spans="2:55" ht="15.75" customHeight="1" x14ac:dyDescent="0.15">
      <c r="B42" s="201"/>
      <c r="D42" s="395"/>
      <c r="E42" s="415"/>
      <c r="F42" s="33"/>
      <c r="G42" s="61" t="s">
        <v>687</v>
      </c>
      <c r="H42" s="40" t="s">
        <v>45</v>
      </c>
      <c r="I42" s="247"/>
      <c r="J42" s="121"/>
      <c r="K42" s="115"/>
      <c r="L42" s="242"/>
      <c r="M42" s="231"/>
      <c r="N42" s="121"/>
      <c r="O42" s="115"/>
      <c r="P42" s="115"/>
      <c r="Q42" s="247"/>
      <c r="R42" s="121"/>
      <c r="S42" s="115"/>
      <c r="T42" s="242"/>
      <c r="U42" s="231"/>
      <c r="V42" s="121"/>
      <c r="W42" s="115"/>
      <c r="X42" s="115"/>
      <c r="Y42" s="247"/>
      <c r="Z42" s="121"/>
      <c r="AA42" s="115"/>
      <c r="AB42" s="242"/>
      <c r="AC42" s="231"/>
      <c r="AD42" s="121"/>
      <c r="AE42" s="115"/>
      <c r="AF42" s="242"/>
      <c r="AG42" s="278">
        <f t="shared" si="0"/>
        <v>0</v>
      </c>
      <c r="AH42" s="54"/>
      <c r="AI42" s="20"/>
      <c r="AJ42" s="202"/>
      <c r="AL42" s="4" t="str">
        <f t="shared" si="1"/>
        <v/>
      </c>
      <c r="AM42" s="1">
        <f t="shared" si="2"/>
        <v>0</v>
      </c>
      <c r="AN42" s="1">
        <f t="shared" si="3"/>
        <v>0</v>
      </c>
      <c r="AO42" s="1">
        <f t="shared" si="4"/>
        <v>0</v>
      </c>
      <c r="AP42" s="1">
        <f t="shared" si="5"/>
        <v>0</v>
      </c>
      <c r="AQ42" s="1">
        <f t="shared" si="6"/>
        <v>0</v>
      </c>
      <c r="AR42" s="1">
        <f t="shared" si="7"/>
        <v>0</v>
      </c>
      <c r="AS42" s="1">
        <f t="shared" si="8"/>
        <v>0</v>
      </c>
      <c r="AT42" t="str">
        <f t="shared" si="19"/>
        <v/>
      </c>
      <c r="AU42" s="1">
        <f t="shared" si="10"/>
        <v>0</v>
      </c>
      <c r="AV42" s="1">
        <f t="shared" si="11"/>
        <v>0</v>
      </c>
      <c r="AW42" s="1">
        <f t="shared" si="12"/>
        <v>0</v>
      </c>
      <c r="AX42" s="1">
        <f t="shared" si="13"/>
        <v>0</v>
      </c>
      <c r="AY42" s="1">
        <f t="shared" si="14"/>
        <v>0</v>
      </c>
      <c r="AZ42" s="1">
        <f t="shared" si="15"/>
        <v>0</v>
      </c>
      <c r="BA42" s="1" t="str">
        <f t="shared" si="16"/>
        <v/>
      </c>
      <c r="BB42" s="1">
        <f t="shared" si="17"/>
        <v>0</v>
      </c>
      <c r="BC42" s="1" t="str">
        <f t="shared" si="18"/>
        <v/>
      </c>
    </row>
    <row r="43" spans="2:55" ht="15.75" customHeight="1" x14ac:dyDescent="0.15">
      <c r="B43" s="201"/>
      <c r="D43" s="395"/>
      <c r="E43" s="415"/>
      <c r="F43" s="33"/>
      <c r="G43" s="61" t="s">
        <v>688</v>
      </c>
      <c r="H43" s="40" t="s">
        <v>124</v>
      </c>
      <c r="I43" s="247"/>
      <c r="J43" s="121"/>
      <c r="K43" s="115"/>
      <c r="L43" s="242"/>
      <c r="M43" s="231"/>
      <c r="N43" s="121"/>
      <c r="O43" s="115"/>
      <c r="P43" s="115"/>
      <c r="Q43" s="247"/>
      <c r="R43" s="121"/>
      <c r="S43" s="115"/>
      <c r="T43" s="242"/>
      <c r="U43" s="231"/>
      <c r="V43" s="121"/>
      <c r="W43" s="115"/>
      <c r="X43" s="115"/>
      <c r="Y43" s="247"/>
      <c r="Z43" s="121"/>
      <c r="AA43" s="115"/>
      <c r="AB43" s="242"/>
      <c r="AC43" s="231"/>
      <c r="AD43" s="121"/>
      <c r="AE43" s="115"/>
      <c r="AF43" s="242"/>
      <c r="AG43" s="278">
        <f t="shared" si="0"/>
        <v>0</v>
      </c>
      <c r="AH43" s="54"/>
      <c r="AI43" s="20"/>
      <c r="AJ43" s="202"/>
      <c r="AL43" s="4" t="str">
        <f t="shared" si="1"/>
        <v/>
      </c>
      <c r="AM43" s="1">
        <f t="shared" si="2"/>
        <v>0</v>
      </c>
      <c r="AN43" s="1">
        <f t="shared" si="3"/>
        <v>0</v>
      </c>
      <c r="AO43" s="1">
        <f t="shared" si="4"/>
        <v>0</v>
      </c>
      <c r="AP43" s="1">
        <f t="shared" si="5"/>
        <v>0</v>
      </c>
      <c r="AQ43" s="1">
        <f t="shared" si="6"/>
        <v>0</v>
      </c>
      <c r="AR43" s="1">
        <f t="shared" si="7"/>
        <v>0</v>
      </c>
      <c r="AS43" s="1">
        <f t="shared" si="8"/>
        <v>0</v>
      </c>
      <c r="AT43" t="str">
        <f t="shared" si="19"/>
        <v/>
      </c>
      <c r="AU43" s="1">
        <f t="shared" si="10"/>
        <v>0</v>
      </c>
      <c r="AV43" s="1">
        <f t="shared" si="11"/>
        <v>0</v>
      </c>
      <c r="AW43" s="1">
        <f t="shared" si="12"/>
        <v>0</v>
      </c>
      <c r="AX43" s="1">
        <f t="shared" si="13"/>
        <v>0</v>
      </c>
      <c r="AY43" s="1">
        <f t="shared" si="14"/>
        <v>0</v>
      </c>
      <c r="AZ43" s="1">
        <f t="shared" si="15"/>
        <v>0</v>
      </c>
      <c r="BA43" s="1" t="str">
        <f t="shared" si="16"/>
        <v/>
      </c>
      <c r="BB43" s="1">
        <f t="shared" si="17"/>
        <v>0</v>
      </c>
      <c r="BC43" s="1" t="str">
        <f t="shared" si="18"/>
        <v/>
      </c>
    </row>
    <row r="44" spans="2:55" ht="15.75" customHeight="1" x14ac:dyDescent="0.15">
      <c r="B44" s="201"/>
      <c r="D44" s="395"/>
      <c r="E44" s="415"/>
      <c r="F44" s="33"/>
      <c r="G44" s="61" t="s">
        <v>689</v>
      </c>
      <c r="H44" s="40" t="s">
        <v>46</v>
      </c>
      <c r="I44" s="247"/>
      <c r="J44" s="121"/>
      <c r="K44" s="115"/>
      <c r="L44" s="242"/>
      <c r="M44" s="231"/>
      <c r="N44" s="121"/>
      <c r="O44" s="115"/>
      <c r="P44" s="115"/>
      <c r="Q44" s="247"/>
      <c r="R44" s="121"/>
      <c r="S44" s="115"/>
      <c r="T44" s="242"/>
      <c r="U44" s="231"/>
      <c r="V44" s="121"/>
      <c r="W44" s="115"/>
      <c r="X44" s="115"/>
      <c r="Y44" s="247"/>
      <c r="Z44" s="121"/>
      <c r="AA44" s="115"/>
      <c r="AB44" s="242"/>
      <c r="AC44" s="231"/>
      <c r="AD44" s="121"/>
      <c r="AE44" s="115"/>
      <c r="AF44" s="242"/>
      <c r="AG44" s="278">
        <f t="shared" si="0"/>
        <v>0</v>
      </c>
      <c r="AH44" s="54"/>
      <c r="AI44" s="20"/>
      <c r="AJ44" s="202"/>
      <c r="AL44" s="4" t="str">
        <f t="shared" si="1"/>
        <v/>
      </c>
      <c r="AM44" s="1">
        <f t="shared" si="2"/>
        <v>0</v>
      </c>
      <c r="AN44" s="1">
        <f t="shared" si="3"/>
        <v>0</v>
      </c>
      <c r="AO44" s="1">
        <f t="shared" si="4"/>
        <v>0</v>
      </c>
      <c r="AP44" s="1">
        <f t="shared" si="5"/>
        <v>0</v>
      </c>
      <c r="AQ44" s="1">
        <f t="shared" si="6"/>
        <v>0</v>
      </c>
      <c r="AR44" s="1">
        <f t="shared" si="7"/>
        <v>0</v>
      </c>
      <c r="AS44" s="1">
        <f t="shared" si="8"/>
        <v>0</v>
      </c>
      <c r="AT44" t="str">
        <f t="shared" si="19"/>
        <v/>
      </c>
      <c r="AU44" s="1">
        <f t="shared" si="10"/>
        <v>0</v>
      </c>
      <c r="AV44" s="1">
        <f t="shared" si="11"/>
        <v>0</v>
      </c>
      <c r="AW44" s="1">
        <f t="shared" si="12"/>
        <v>0</v>
      </c>
      <c r="AX44" s="1">
        <f t="shared" si="13"/>
        <v>0</v>
      </c>
      <c r="AY44" s="1">
        <f t="shared" si="14"/>
        <v>0</v>
      </c>
      <c r="AZ44" s="1">
        <f t="shared" si="15"/>
        <v>0</v>
      </c>
      <c r="BA44" s="1" t="str">
        <f t="shared" si="16"/>
        <v/>
      </c>
      <c r="BB44" s="1">
        <f t="shared" si="17"/>
        <v>0</v>
      </c>
      <c r="BC44" s="1" t="str">
        <f t="shared" si="18"/>
        <v/>
      </c>
    </row>
    <row r="45" spans="2:55" ht="15.75" customHeight="1" x14ac:dyDescent="0.15">
      <c r="B45" s="201"/>
      <c r="D45" s="395"/>
      <c r="E45" s="415"/>
      <c r="F45" s="33"/>
      <c r="G45" s="61" t="s">
        <v>369</v>
      </c>
      <c r="H45" s="40" t="s">
        <v>47</v>
      </c>
      <c r="I45" s="247"/>
      <c r="J45" s="121"/>
      <c r="K45" s="115"/>
      <c r="L45" s="242"/>
      <c r="M45" s="231"/>
      <c r="N45" s="121"/>
      <c r="O45" s="115"/>
      <c r="P45" s="115"/>
      <c r="Q45" s="247"/>
      <c r="R45" s="121"/>
      <c r="S45" s="115"/>
      <c r="T45" s="242"/>
      <c r="U45" s="231"/>
      <c r="V45" s="121"/>
      <c r="W45" s="115"/>
      <c r="X45" s="115"/>
      <c r="Y45" s="247"/>
      <c r="Z45" s="121"/>
      <c r="AA45" s="115"/>
      <c r="AB45" s="242"/>
      <c r="AC45" s="231"/>
      <c r="AD45" s="121"/>
      <c r="AE45" s="115"/>
      <c r="AF45" s="242"/>
      <c r="AG45" s="278">
        <f t="shared" si="0"/>
        <v>0</v>
      </c>
      <c r="AH45" s="54"/>
      <c r="AI45" s="20"/>
      <c r="AJ45" s="202"/>
      <c r="AL45" s="4" t="str">
        <f t="shared" si="1"/>
        <v/>
      </c>
      <c r="AM45" s="1">
        <f t="shared" si="2"/>
        <v>0</v>
      </c>
      <c r="AN45" s="1">
        <f t="shared" si="3"/>
        <v>0</v>
      </c>
      <c r="AO45" s="1">
        <f t="shared" si="4"/>
        <v>0</v>
      </c>
      <c r="AP45" s="1">
        <f t="shared" si="5"/>
        <v>0</v>
      </c>
      <c r="AQ45" s="1">
        <f t="shared" si="6"/>
        <v>0</v>
      </c>
      <c r="AR45" s="1">
        <f t="shared" si="7"/>
        <v>0</v>
      </c>
      <c r="AS45" s="1">
        <f t="shared" si="8"/>
        <v>0</v>
      </c>
      <c r="AT45" t="str">
        <f t="shared" si="19"/>
        <v/>
      </c>
      <c r="AU45" s="1">
        <f t="shared" si="10"/>
        <v>0</v>
      </c>
      <c r="AV45" s="1">
        <f t="shared" si="11"/>
        <v>0</v>
      </c>
      <c r="AW45" s="1">
        <f t="shared" si="12"/>
        <v>0</v>
      </c>
      <c r="AX45" s="1">
        <f t="shared" si="13"/>
        <v>0</v>
      </c>
      <c r="AY45" s="1">
        <f t="shared" si="14"/>
        <v>0</v>
      </c>
      <c r="AZ45" s="1">
        <f t="shared" si="15"/>
        <v>0</v>
      </c>
      <c r="BA45" s="1" t="str">
        <f t="shared" si="16"/>
        <v/>
      </c>
      <c r="BB45" s="1">
        <f t="shared" si="17"/>
        <v>0</v>
      </c>
      <c r="BC45" s="1" t="str">
        <f t="shared" si="18"/>
        <v/>
      </c>
    </row>
    <row r="46" spans="2:55" ht="15.75" customHeight="1" x14ac:dyDescent="0.15">
      <c r="B46" s="201"/>
      <c r="D46" s="395"/>
      <c r="E46" s="415"/>
      <c r="F46" s="33"/>
      <c r="G46" s="61" t="s">
        <v>370</v>
      </c>
      <c r="H46" s="40" t="s">
        <v>427</v>
      </c>
      <c r="I46" s="247"/>
      <c r="J46" s="121"/>
      <c r="K46" s="115"/>
      <c r="L46" s="242"/>
      <c r="M46" s="231"/>
      <c r="N46" s="121"/>
      <c r="O46" s="115"/>
      <c r="P46" s="115"/>
      <c r="Q46" s="247"/>
      <c r="R46" s="121"/>
      <c r="S46" s="115"/>
      <c r="T46" s="242"/>
      <c r="U46" s="231"/>
      <c r="V46" s="121"/>
      <c r="W46" s="115"/>
      <c r="X46" s="115"/>
      <c r="Y46" s="247"/>
      <c r="Z46" s="121"/>
      <c r="AA46" s="115"/>
      <c r="AB46" s="242"/>
      <c r="AC46" s="231"/>
      <c r="AD46" s="121"/>
      <c r="AE46" s="115"/>
      <c r="AF46" s="242"/>
      <c r="AG46" s="278">
        <f t="shared" si="0"/>
        <v>0</v>
      </c>
      <c r="AH46" s="54"/>
      <c r="AI46" s="20"/>
      <c r="AJ46" s="202"/>
      <c r="AL46" s="4" t="str">
        <f t="shared" si="1"/>
        <v/>
      </c>
      <c r="AM46" s="1">
        <f t="shared" si="2"/>
        <v>0</v>
      </c>
      <c r="AN46" s="1">
        <f t="shared" si="3"/>
        <v>0</v>
      </c>
      <c r="AO46" s="1">
        <f t="shared" si="4"/>
        <v>0</v>
      </c>
      <c r="AP46" s="1">
        <f t="shared" si="5"/>
        <v>0</v>
      </c>
      <c r="AQ46" s="1">
        <f t="shared" si="6"/>
        <v>0</v>
      </c>
      <c r="AR46" s="1">
        <f t="shared" si="7"/>
        <v>0</v>
      </c>
      <c r="AS46" s="1">
        <f t="shared" si="8"/>
        <v>0</v>
      </c>
      <c r="AT46" t="str">
        <f t="shared" si="19"/>
        <v/>
      </c>
      <c r="AU46" s="1">
        <f t="shared" si="10"/>
        <v>0</v>
      </c>
      <c r="AV46" s="1">
        <f t="shared" si="11"/>
        <v>0</v>
      </c>
      <c r="AW46" s="1">
        <f t="shared" si="12"/>
        <v>0</v>
      </c>
      <c r="AX46" s="1">
        <f t="shared" si="13"/>
        <v>0</v>
      </c>
      <c r="AY46" s="1">
        <f t="shared" si="14"/>
        <v>0</v>
      </c>
      <c r="AZ46" s="1">
        <f t="shared" si="15"/>
        <v>0</v>
      </c>
      <c r="BA46" s="1" t="str">
        <f t="shared" si="16"/>
        <v/>
      </c>
      <c r="BB46" s="1">
        <f t="shared" si="17"/>
        <v>0</v>
      </c>
      <c r="BC46" s="1" t="str">
        <f t="shared" si="18"/>
        <v/>
      </c>
    </row>
    <row r="47" spans="2:55" ht="15.75" customHeight="1" x14ac:dyDescent="0.15">
      <c r="B47" s="201"/>
      <c r="D47" s="395"/>
      <c r="E47" s="415"/>
      <c r="F47" s="33"/>
      <c r="G47" s="61" t="s">
        <v>546</v>
      </c>
      <c r="H47" s="40" t="s">
        <v>428</v>
      </c>
      <c r="I47" s="247"/>
      <c r="J47" s="121"/>
      <c r="K47" s="115"/>
      <c r="L47" s="242"/>
      <c r="M47" s="231"/>
      <c r="N47" s="121"/>
      <c r="O47" s="115"/>
      <c r="P47" s="115"/>
      <c r="Q47" s="247"/>
      <c r="R47" s="121"/>
      <c r="S47" s="115"/>
      <c r="T47" s="242"/>
      <c r="U47" s="231"/>
      <c r="V47" s="121"/>
      <c r="W47" s="115"/>
      <c r="X47" s="115"/>
      <c r="Y47" s="247"/>
      <c r="Z47" s="121"/>
      <c r="AA47" s="115"/>
      <c r="AB47" s="242"/>
      <c r="AC47" s="231"/>
      <c r="AD47" s="121"/>
      <c r="AE47" s="115"/>
      <c r="AF47" s="242"/>
      <c r="AG47" s="278">
        <f t="shared" si="0"/>
        <v>0</v>
      </c>
      <c r="AH47" s="54"/>
      <c r="AI47" s="20"/>
      <c r="AJ47" s="202"/>
      <c r="AL47" s="4" t="str">
        <f t="shared" si="1"/>
        <v/>
      </c>
      <c r="AM47" s="1">
        <f t="shared" si="2"/>
        <v>0</v>
      </c>
      <c r="AN47" s="1">
        <f t="shared" si="3"/>
        <v>0</v>
      </c>
      <c r="AO47" s="1">
        <f t="shared" si="4"/>
        <v>0</v>
      </c>
      <c r="AP47" s="1">
        <f t="shared" si="5"/>
        <v>0</v>
      </c>
      <c r="AQ47" s="1">
        <f t="shared" si="6"/>
        <v>0</v>
      </c>
      <c r="AR47" s="1">
        <f t="shared" si="7"/>
        <v>0</v>
      </c>
      <c r="AS47" s="1">
        <f t="shared" si="8"/>
        <v>0</v>
      </c>
      <c r="AT47" t="str">
        <f t="shared" si="19"/>
        <v/>
      </c>
      <c r="AU47" s="1">
        <f t="shared" si="10"/>
        <v>0</v>
      </c>
      <c r="AV47" s="1">
        <f t="shared" si="11"/>
        <v>0</v>
      </c>
      <c r="AW47" s="1">
        <f t="shared" si="12"/>
        <v>0</v>
      </c>
      <c r="AX47" s="1">
        <f t="shared" si="13"/>
        <v>0</v>
      </c>
      <c r="AY47" s="1">
        <f t="shared" si="14"/>
        <v>0</v>
      </c>
      <c r="AZ47" s="1">
        <f t="shared" si="15"/>
        <v>0</v>
      </c>
      <c r="BA47" s="1" t="str">
        <f t="shared" si="16"/>
        <v/>
      </c>
      <c r="BB47" s="1">
        <f t="shared" si="17"/>
        <v>0</v>
      </c>
      <c r="BC47" s="1" t="str">
        <f t="shared" si="18"/>
        <v/>
      </c>
    </row>
    <row r="48" spans="2:55" ht="15.75" customHeight="1" x14ac:dyDescent="0.15">
      <c r="B48" s="201"/>
      <c r="D48" s="396"/>
      <c r="E48" s="416"/>
      <c r="F48" s="15"/>
      <c r="G48" s="23" t="s">
        <v>788</v>
      </c>
      <c r="H48" s="44" t="s">
        <v>617</v>
      </c>
      <c r="I48" s="251"/>
      <c r="J48" s="122"/>
      <c r="K48" s="117"/>
      <c r="L48" s="244"/>
      <c r="M48" s="231"/>
      <c r="N48" s="121"/>
      <c r="O48" s="115"/>
      <c r="P48" s="115"/>
      <c r="Q48" s="251"/>
      <c r="R48" s="122"/>
      <c r="S48" s="117"/>
      <c r="T48" s="244"/>
      <c r="U48" s="231"/>
      <c r="V48" s="121"/>
      <c r="W48" s="115"/>
      <c r="X48" s="115"/>
      <c r="Y48" s="251"/>
      <c r="Z48" s="122"/>
      <c r="AA48" s="117"/>
      <c r="AB48" s="244"/>
      <c r="AC48" s="231"/>
      <c r="AD48" s="121"/>
      <c r="AE48" s="115"/>
      <c r="AF48" s="244"/>
      <c r="AG48" s="278">
        <f t="shared" si="0"/>
        <v>0</v>
      </c>
      <c r="AH48" s="54"/>
      <c r="AI48" s="20"/>
      <c r="AJ48" s="202"/>
      <c r="AL48" s="4" t="str">
        <f t="shared" si="1"/>
        <v/>
      </c>
      <c r="AM48" s="1">
        <f t="shared" si="2"/>
        <v>0</v>
      </c>
      <c r="AN48" s="1">
        <f t="shared" si="3"/>
        <v>0</v>
      </c>
      <c r="AO48" s="1">
        <f t="shared" si="4"/>
        <v>0</v>
      </c>
      <c r="AP48" s="1">
        <f t="shared" si="5"/>
        <v>0</v>
      </c>
      <c r="AQ48" s="1">
        <f t="shared" si="6"/>
        <v>0</v>
      </c>
      <c r="AR48" s="1">
        <f t="shared" si="7"/>
        <v>0</v>
      </c>
      <c r="AS48" s="1">
        <f t="shared" si="8"/>
        <v>0</v>
      </c>
      <c r="AT48" t="str">
        <f t="shared" si="19"/>
        <v/>
      </c>
      <c r="AU48" s="1">
        <f t="shared" si="10"/>
        <v>0</v>
      </c>
      <c r="AV48" s="1">
        <f t="shared" si="11"/>
        <v>0</v>
      </c>
      <c r="AW48" s="1">
        <f t="shared" si="12"/>
        <v>0</v>
      </c>
      <c r="AX48" s="1">
        <f t="shared" si="13"/>
        <v>0</v>
      </c>
      <c r="AY48" s="1">
        <f t="shared" si="14"/>
        <v>0</v>
      </c>
      <c r="AZ48" s="1">
        <f t="shared" si="15"/>
        <v>0</v>
      </c>
      <c r="BA48" s="1" t="str">
        <f t="shared" si="16"/>
        <v/>
      </c>
      <c r="BB48" s="1">
        <f t="shared" si="17"/>
        <v>0</v>
      </c>
      <c r="BC48" s="1" t="str">
        <f t="shared" si="18"/>
        <v/>
      </c>
    </row>
    <row r="49" spans="1:55" ht="12" customHeight="1" x14ac:dyDescent="0.15">
      <c r="B49" s="205"/>
      <c r="C49" s="168"/>
      <c r="D49" s="168"/>
      <c r="E49" s="168"/>
      <c r="F49" s="206"/>
      <c r="G49" s="106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320"/>
      <c r="AJ49" s="207"/>
    </row>
    <row r="50" spans="1:55" ht="12" customHeight="1" x14ac:dyDescent="0.15">
      <c r="F50" s="159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329" t="s">
        <v>973</v>
      </c>
    </row>
    <row r="51" spans="1:55" ht="18" customHeight="1" x14ac:dyDescent="0.15">
      <c r="A51" s="107" t="s">
        <v>105</v>
      </c>
      <c r="B51" s="107"/>
      <c r="C51" s="107"/>
      <c r="D51" s="108"/>
      <c r="E51" s="7"/>
      <c r="F51" s="7"/>
      <c r="I51" s="63"/>
      <c r="J51" s="63"/>
      <c r="K51" s="4"/>
      <c r="L51" s="4"/>
      <c r="M51" s="63"/>
      <c r="N51" s="63"/>
      <c r="O51" s="4"/>
      <c r="P51" s="4"/>
      <c r="Q51" s="63"/>
      <c r="R51" s="63"/>
      <c r="S51" s="4"/>
      <c r="T51" s="4"/>
      <c r="U51" s="63"/>
      <c r="V51" s="63"/>
      <c r="W51" s="4"/>
      <c r="X51" s="4"/>
      <c r="Y51" s="63"/>
      <c r="Z51" s="63"/>
      <c r="AA51" s="4"/>
      <c r="AB51" s="4"/>
      <c r="AC51" s="63"/>
      <c r="AD51" s="63"/>
      <c r="AE51" s="4"/>
      <c r="AF51" s="4"/>
      <c r="AG51" s="4"/>
      <c r="AJ51" s="328"/>
    </row>
    <row r="52" spans="1:55" ht="12" customHeight="1" x14ac:dyDescent="0.15">
      <c r="B52" s="170"/>
      <c r="C52" s="307"/>
      <c r="D52" s="208"/>
      <c r="E52" s="172"/>
      <c r="F52" s="172"/>
      <c r="G52" s="169"/>
      <c r="H52" s="169"/>
      <c r="I52" s="174"/>
      <c r="J52" s="174"/>
      <c r="K52" s="166"/>
      <c r="L52" s="166"/>
      <c r="M52" s="174"/>
      <c r="N52" s="174"/>
      <c r="O52" s="166"/>
      <c r="P52" s="166"/>
      <c r="Q52" s="174"/>
      <c r="R52" s="174"/>
      <c r="S52" s="166"/>
      <c r="T52" s="166"/>
      <c r="U52" s="174"/>
      <c r="V52" s="174"/>
      <c r="W52" s="166"/>
      <c r="X52" s="166"/>
      <c r="Y52" s="174"/>
      <c r="Z52" s="174"/>
      <c r="AA52" s="166"/>
      <c r="AB52" s="166"/>
      <c r="AC52" s="174"/>
      <c r="AD52" s="174"/>
      <c r="AE52" s="166"/>
      <c r="AF52" s="166"/>
      <c r="AG52" s="166"/>
      <c r="AH52" s="167"/>
      <c r="AI52" s="167"/>
      <c r="AJ52" s="200"/>
    </row>
    <row r="53" spans="1:55" x14ac:dyDescent="0.15">
      <c r="B53" s="201"/>
      <c r="D53" s="393" t="s">
        <v>746</v>
      </c>
      <c r="E53" s="399"/>
      <c r="F53" s="400"/>
      <c r="G53" s="382" t="s">
        <v>88</v>
      </c>
      <c r="H53" s="393" t="s">
        <v>255</v>
      </c>
      <c r="I53" s="390" t="s">
        <v>650</v>
      </c>
      <c r="J53" s="391"/>
      <c r="K53" s="392"/>
      <c r="L53" s="234">
        <f>複数管理者用メイン!$I$77</f>
        <v>0</v>
      </c>
      <c r="M53" s="391" t="s">
        <v>651</v>
      </c>
      <c r="N53" s="391"/>
      <c r="O53" s="392"/>
      <c r="P53" s="252">
        <f>複数管理者用メイン!$J$77</f>
        <v>0</v>
      </c>
      <c r="Q53" s="390" t="s">
        <v>583</v>
      </c>
      <c r="R53" s="391"/>
      <c r="S53" s="392"/>
      <c r="T53" s="234">
        <f>複数管理者用メイン!$K$77</f>
        <v>0</v>
      </c>
      <c r="U53" s="391" t="s">
        <v>247</v>
      </c>
      <c r="V53" s="391"/>
      <c r="W53" s="392"/>
      <c r="X53" s="252">
        <f>複数管理者用メイン!$L$77</f>
        <v>0</v>
      </c>
      <c r="Y53" s="390" t="s">
        <v>248</v>
      </c>
      <c r="Z53" s="391"/>
      <c r="AA53" s="392"/>
      <c r="AB53" s="234">
        <f>複数管理者用メイン!$M$77</f>
        <v>0</v>
      </c>
      <c r="AC53" s="391" t="s">
        <v>249</v>
      </c>
      <c r="AD53" s="391"/>
      <c r="AE53" s="392"/>
      <c r="AF53" s="281">
        <f>複数管理者用メイン!$N$77</f>
        <v>0</v>
      </c>
      <c r="AG53" s="408" t="s">
        <v>652</v>
      </c>
      <c r="AH53" s="382" t="s">
        <v>420</v>
      </c>
      <c r="AI53" s="308"/>
      <c r="AJ53" s="202"/>
      <c r="AL53" s="389" t="s">
        <v>272</v>
      </c>
      <c r="AM53" s="5" t="s">
        <v>652</v>
      </c>
      <c r="AN53" s="5"/>
      <c r="AO53" s="5"/>
      <c r="AP53" s="5"/>
      <c r="AQ53" s="5"/>
      <c r="AR53" s="5"/>
      <c r="AS53" s="5"/>
      <c r="AT53" s="1"/>
      <c r="AU53" s="5" t="s">
        <v>653</v>
      </c>
      <c r="AV53" s="5"/>
      <c r="AW53" s="5"/>
      <c r="AX53" s="5"/>
      <c r="AY53" s="5"/>
      <c r="AZ53" s="5"/>
      <c r="BA53" s="1"/>
      <c r="BB53" s="389" t="s">
        <v>250</v>
      </c>
      <c r="BC53" s="389" t="s">
        <v>786</v>
      </c>
    </row>
    <row r="54" spans="1:55" ht="33.75" x14ac:dyDescent="0.15">
      <c r="B54" s="201"/>
      <c r="D54" s="384"/>
      <c r="E54" s="401"/>
      <c r="F54" s="385"/>
      <c r="G54" s="383"/>
      <c r="H54" s="384"/>
      <c r="I54" s="235" t="s">
        <v>630</v>
      </c>
      <c r="J54" s="8" t="s">
        <v>646</v>
      </c>
      <c r="K54" s="8" t="s">
        <v>652</v>
      </c>
      <c r="L54" s="236" t="s">
        <v>631</v>
      </c>
      <c r="M54" s="225" t="s">
        <v>630</v>
      </c>
      <c r="N54" s="8" t="s">
        <v>646</v>
      </c>
      <c r="O54" s="8" t="s">
        <v>652</v>
      </c>
      <c r="P54" s="253" t="s">
        <v>631</v>
      </c>
      <c r="Q54" s="235" t="s">
        <v>630</v>
      </c>
      <c r="R54" s="8" t="s">
        <v>646</v>
      </c>
      <c r="S54" s="8" t="s">
        <v>652</v>
      </c>
      <c r="T54" s="236" t="s">
        <v>631</v>
      </c>
      <c r="U54" s="225" t="s">
        <v>630</v>
      </c>
      <c r="V54" s="8" t="s">
        <v>646</v>
      </c>
      <c r="W54" s="8" t="s">
        <v>652</v>
      </c>
      <c r="X54" s="253" t="s">
        <v>631</v>
      </c>
      <c r="Y54" s="235" t="s">
        <v>630</v>
      </c>
      <c r="Z54" s="8" t="s">
        <v>646</v>
      </c>
      <c r="AA54" s="8" t="s">
        <v>652</v>
      </c>
      <c r="AB54" s="236" t="s">
        <v>631</v>
      </c>
      <c r="AC54" s="225" t="s">
        <v>630</v>
      </c>
      <c r="AD54" s="8" t="s">
        <v>646</v>
      </c>
      <c r="AE54" s="8" t="s">
        <v>652</v>
      </c>
      <c r="AF54" s="236" t="s">
        <v>631</v>
      </c>
      <c r="AG54" s="409"/>
      <c r="AH54" s="383"/>
      <c r="AI54" s="308"/>
      <c r="AJ54" s="202"/>
      <c r="AL54" s="389"/>
      <c r="AM54" s="102" t="s">
        <v>251</v>
      </c>
      <c r="AN54" s="102" t="s">
        <v>496</v>
      </c>
      <c r="AO54" s="102" t="s">
        <v>153</v>
      </c>
      <c r="AP54" s="102" t="s">
        <v>154</v>
      </c>
      <c r="AQ54" s="102" t="s">
        <v>155</v>
      </c>
      <c r="AR54" s="102" t="s">
        <v>156</v>
      </c>
      <c r="AS54" s="102" t="s">
        <v>555</v>
      </c>
      <c r="AT54" s="1"/>
      <c r="AU54" s="102" t="s">
        <v>273</v>
      </c>
      <c r="AV54" s="102" t="s">
        <v>496</v>
      </c>
      <c r="AW54" s="102" t="s">
        <v>153</v>
      </c>
      <c r="AX54" s="102" t="s">
        <v>154</v>
      </c>
      <c r="AY54" s="102" t="s">
        <v>155</v>
      </c>
      <c r="AZ54" s="102" t="s">
        <v>156</v>
      </c>
      <c r="BA54" s="1"/>
      <c r="BB54" s="389"/>
      <c r="BC54" s="389"/>
    </row>
    <row r="55" spans="1:55" ht="14.1" customHeight="1" x14ac:dyDescent="0.15">
      <c r="B55" s="201"/>
      <c r="D55" s="405" t="s">
        <v>611</v>
      </c>
      <c r="E55" s="414" t="s">
        <v>497</v>
      </c>
      <c r="F55" s="410" t="s">
        <v>704</v>
      </c>
      <c r="G55" s="47" t="s">
        <v>406</v>
      </c>
      <c r="H55" s="37" t="s">
        <v>774</v>
      </c>
      <c r="I55" s="250"/>
      <c r="J55" s="123"/>
      <c r="K55" s="118"/>
      <c r="L55" s="240"/>
      <c r="M55" s="233"/>
      <c r="N55" s="123"/>
      <c r="O55" s="118"/>
      <c r="P55" s="118"/>
      <c r="Q55" s="250"/>
      <c r="R55" s="123"/>
      <c r="S55" s="118"/>
      <c r="T55" s="240"/>
      <c r="U55" s="233"/>
      <c r="V55" s="123"/>
      <c r="W55" s="118"/>
      <c r="X55" s="118"/>
      <c r="Y55" s="250"/>
      <c r="Z55" s="123"/>
      <c r="AA55" s="118"/>
      <c r="AB55" s="240"/>
      <c r="AC55" s="233"/>
      <c r="AD55" s="123"/>
      <c r="AE55" s="118"/>
      <c r="AF55" s="240"/>
      <c r="AG55" s="275">
        <f t="shared" ref="AG55:AG106" si="20">AS55</f>
        <v>0</v>
      </c>
      <c r="AH55" s="53">
        <f>SUM(BB55:BB76)</f>
        <v>0</v>
      </c>
      <c r="AI55" s="131"/>
      <c r="AJ55" s="202"/>
      <c r="AL55" s="4" t="str">
        <f>IF(OR(I55="＋",M55="＋",Q55="＋"),"＋",IF(OR(I55="○",M55="○",Q55="○"),"○",IF(OR(I55="◎",M55="◎",Q55="◎"),"◎","")))</f>
        <v/>
      </c>
      <c r="AM55" s="1">
        <f>IF(K55="-",0,K55)</f>
        <v>0</v>
      </c>
      <c r="AN55" s="1">
        <f>IF(O55="-",0,O55)</f>
        <v>0</v>
      </c>
      <c r="AO55" s="1">
        <f>IF(S55="-",0,S55)</f>
        <v>0</v>
      </c>
      <c r="AP55" s="1">
        <f>IF(W55="-",0,W55)</f>
        <v>0</v>
      </c>
      <c r="AQ55" s="1">
        <f>IF(AA55="-",0,AA55)</f>
        <v>0</v>
      </c>
      <c r="AR55" s="1">
        <f>IF(AE55="-",0,AE55)</f>
        <v>0</v>
      </c>
      <c r="AS55" s="1">
        <f>IF(AND(K55="-",$P$7=0,$T$7=0,$X$7=0,$AB$7=0,$AF$7=0),"-",IF(AND(K55="-",O55="-",$T$7=0,$X$7=0,$AB$7=0,$AF$7=0),"-",IF(AND(K55="-",O55="-",S55="-",$X$7=0,$AB$7=0,$AF$7=0),"-",IF(AND(K55="-",O55="-",S55="-",W55="-",$AB$7=0,$AF$7=0),"-",IF(AND(K55="-",O55="-",S55="-",W55="-",AA55="-",$AF$7=0),"-",IF(AND(K55="-",O55="-",S55="-",W55="-",AA55="-",AE55="-"),"-",ROUND(AM55*$L$7+AN55*$P$7+AO55*$T$7+AP55*$X$7+AQ55*$AB$7+AR55*$AF$7,3)))))))</f>
        <v>0</v>
      </c>
      <c r="AT55" t="str">
        <f t="shared" ref="AT55:AT106" si="21">IF(COUNTIF(I55:AF55,"×")=0,"",IF(COUNTIF(I55:AF55,"×")=COUNTA(K55,O55,S55,W55,AA55,AE55)-COUNTIF(I55:AF55,"-"),1,""))</f>
        <v/>
      </c>
      <c r="AU55" s="1">
        <f>IF(L55="",0,L55)</f>
        <v>0</v>
      </c>
      <c r="AV55" s="1">
        <f>IF(P55="",0,P55)</f>
        <v>0</v>
      </c>
      <c r="AW55" s="1">
        <f>IF(T55="",0,T55)</f>
        <v>0</v>
      </c>
      <c r="AX55" s="1">
        <f>IF(X55="",0,X55)</f>
        <v>0</v>
      </c>
      <c r="AY55" s="1">
        <f>IF(AB55="",0,AB55)</f>
        <v>0</v>
      </c>
      <c r="AZ55" s="1">
        <f>IF(AF55="",0,AF55)</f>
        <v>0</v>
      </c>
      <c r="BA55" s="1" t="str">
        <f>IF(AND(L55="",P55="",T55="",X55="",AB55="",AF55=""),"",ROUND(AU55*$L$7+AV55*$P$7+AW55*$T$7+AX55*$X$7+AY55*$AB$7+AZ55*$AF$7,3))</f>
        <v/>
      </c>
      <c r="BB55" s="1">
        <f>IF(AL55="＋","",AS55)</f>
        <v>0</v>
      </c>
      <c r="BC55" s="1" t="str">
        <f>IF(AL55="＋",AS55,"")</f>
        <v/>
      </c>
    </row>
    <row r="56" spans="1:55" ht="14.1" customHeight="1" x14ac:dyDescent="0.15">
      <c r="B56" s="201"/>
      <c r="D56" s="406"/>
      <c r="E56" s="415"/>
      <c r="F56" s="411"/>
      <c r="G56" s="48" t="s">
        <v>682</v>
      </c>
      <c r="H56" s="40" t="s">
        <v>794</v>
      </c>
      <c r="I56" s="247"/>
      <c r="J56" s="121"/>
      <c r="K56" s="115"/>
      <c r="L56" s="242"/>
      <c r="M56" s="231"/>
      <c r="N56" s="121"/>
      <c r="O56" s="115"/>
      <c r="P56" s="115"/>
      <c r="Q56" s="247"/>
      <c r="R56" s="121"/>
      <c r="S56" s="115"/>
      <c r="T56" s="242"/>
      <c r="U56" s="231"/>
      <c r="V56" s="121"/>
      <c r="W56" s="115"/>
      <c r="X56" s="115"/>
      <c r="Y56" s="247"/>
      <c r="Z56" s="121"/>
      <c r="AA56" s="115"/>
      <c r="AB56" s="242"/>
      <c r="AC56" s="231"/>
      <c r="AD56" s="121"/>
      <c r="AE56" s="115"/>
      <c r="AF56" s="242"/>
      <c r="AG56" s="278">
        <f t="shared" si="20"/>
        <v>0</v>
      </c>
      <c r="AH56" s="110">
        <f>SUM(BC55:BC76)</f>
        <v>0</v>
      </c>
      <c r="AI56" s="309"/>
      <c r="AJ56" s="202"/>
      <c r="AL56" s="4" t="str">
        <f t="shared" ref="AL56:AL106" si="22">IF(OR(I56="＋",M56="＋",Q56="＋"),"＋",IF(OR(I56="○",M56="○",Q56="○"),"○",IF(OR(I56="◎",M56="◎",Q56="◎"),"◎","")))</f>
        <v/>
      </c>
      <c r="AM56" s="1">
        <f t="shared" ref="AM56:AM106" si="23">IF(K56="-",0,K56)</f>
        <v>0</v>
      </c>
      <c r="AN56" s="1">
        <f t="shared" ref="AN56:AN106" si="24">IF(O56="-",0,O56)</f>
        <v>0</v>
      </c>
      <c r="AO56" s="1">
        <f t="shared" ref="AO56:AO106" si="25">IF(S56="-",0,S56)</f>
        <v>0</v>
      </c>
      <c r="AP56" s="1">
        <f t="shared" ref="AP56:AP106" si="26">IF(W56="-",0,W56)</f>
        <v>0</v>
      </c>
      <c r="AQ56" s="1">
        <f t="shared" ref="AQ56:AQ106" si="27">IF(AA56="-",0,AA56)</f>
        <v>0</v>
      </c>
      <c r="AR56" s="1">
        <f t="shared" ref="AR56:AR106" si="28">IF(AE56="-",0,AE56)</f>
        <v>0</v>
      </c>
      <c r="AS56" s="1">
        <f t="shared" ref="AS56:AS106" si="29">IF(AND(K56="-",$P$7=0,$T$7=0,$X$7=0,$AB$7=0,$AF$7=0),"-",IF(AND(K56="-",O56="-",$T$7=0,$X$7=0,$AB$7=0,$AF$7=0),"-",IF(AND(K56="-",O56="-",S56="-",$X$7=0,$AB$7=0,$AF$7=0),"-",IF(AND(K56="-",O56="-",S56="-",W56="-",$AB$7=0,$AF$7=0),"-",IF(AND(K56="-",O56="-",S56="-",W56="-",AA56="-",$AF$7=0),"-",IF(AND(K56="-",O56="-",S56="-",W56="-",AA56="-",AE56="-"),"-",ROUND(AM56*$L$7+AN56*$P$7+AO56*$T$7+AP56*$X$7+AQ56*$AB$7+AR56*$AF$7,3)))))))</f>
        <v>0</v>
      </c>
      <c r="AT56" t="str">
        <f t="shared" si="21"/>
        <v/>
      </c>
      <c r="AU56" s="1">
        <f t="shared" ref="AU56:AU106" si="30">IF(L56="",0,L56)</f>
        <v>0</v>
      </c>
      <c r="AV56" s="1">
        <f t="shared" ref="AV56:AV106" si="31">IF(P56="",0,P56)</f>
        <v>0</v>
      </c>
      <c r="AW56" s="1">
        <f t="shared" ref="AW56:AW106" si="32">IF(T56="",0,T56)</f>
        <v>0</v>
      </c>
      <c r="AX56" s="1">
        <f t="shared" ref="AX56:AX106" si="33">IF(X56="",0,X56)</f>
        <v>0</v>
      </c>
      <c r="AY56" s="1">
        <f t="shared" ref="AY56:AY106" si="34">IF(AB56="",0,AB56)</f>
        <v>0</v>
      </c>
      <c r="AZ56" s="1">
        <f t="shared" ref="AZ56:AZ106" si="35">IF(AF56="",0,AF56)</f>
        <v>0</v>
      </c>
      <c r="BA56" s="1" t="str">
        <f t="shared" ref="BA56:BA106" si="36">IF(AND(L56="",P56="",T56="",X56="",AB56="",AF56=""),"",ROUND(AU56*$L$7+AV56*$P$7+AW56*$T$7+AX56*$X$7+AY56*$AB$7+AZ56*$AF$7,3))</f>
        <v/>
      </c>
      <c r="BB56" s="1">
        <f t="shared" ref="BB56:BB106" si="37">IF(AL56="＋","",AS56)</f>
        <v>0</v>
      </c>
      <c r="BC56" s="1" t="str">
        <f t="shared" ref="BC56:BC106" si="38">IF(AL56="＋",AS56,"")</f>
        <v/>
      </c>
    </row>
    <row r="57" spans="1:55" ht="14.1" customHeight="1" x14ac:dyDescent="0.15">
      <c r="B57" s="201"/>
      <c r="D57" s="406"/>
      <c r="E57" s="415"/>
      <c r="F57" s="33"/>
      <c r="G57" s="48" t="s">
        <v>346</v>
      </c>
      <c r="H57" s="40" t="s">
        <v>349</v>
      </c>
      <c r="I57" s="247"/>
      <c r="J57" s="121"/>
      <c r="K57" s="115"/>
      <c r="L57" s="242"/>
      <c r="M57" s="231"/>
      <c r="N57" s="121"/>
      <c r="O57" s="115"/>
      <c r="P57" s="115"/>
      <c r="Q57" s="247"/>
      <c r="R57" s="121"/>
      <c r="S57" s="115"/>
      <c r="T57" s="242"/>
      <c r="U57" s="231"/>
      <c r="V57" s="121"/>
      <c r="W57" s="115"/>
      <c r="X57" s="115"/>
      <c r="Y57" s="247"/>
      <c r="Z57" s="121"/>
      <c r="AA57" s="115"/>
      <c r="AB57" s="242"/>
      <c r="AC57" s="231"/>
      <c r="AD57" s="121"/>
      <c r="AE57" s="115"/>
      <c r="AF57" s="242"/>
      <c r="AG57" s="278">
        <f t="shared" si="20"/>
        <v>0</v>
      </c>
      <c r="AH57" s="54"/>
      <c r="AI57" s="20"/>
      <c r="AJ57" s="202"/>
      <c r="AL57" s="4" t="str">
        <f t="shared" si="22"/>
        <v/>
      </c>
      <c r="AM57" s="1">
        <f t="shared" si="23"/>
        <v>0</v>
      </c>
      <c r="AN57" s="1">
        <f t="shared" si="24"/>
        <v>0</v>
      </c>
      <c r="AO57" s="1">
        <f t="shared" si="25"/>
        <v>0</v>
      </c>
      <c r="AP57" s="1">
        <f t="shared" si="26"/>
        <v>0</v>
      </c>
      <c r="AQ57" s="1">
        <f t="shared" si="27"/>
        <v>0</v>
      </c>
      <c r="AR57" s="1">
        <f t="shared" si="28"/>
        <v>0</v>
      </c>
      <c r="AS57" s="1">
        <f t="shared" si="29"/>
        <v>0</v>
      </c>
      <c r="AT57" t="str">
        <f t="shared" si="21"/>
        <v/>
      </c>
      <c r="AU57" s="1">
        <f t="shared" si="30"/>
        <v>0</v>
      </c>
      <c r="AV57" s="1">
        <f t="shared" si="31"/>
        <v>0</v>
      </c>
      <c r="AW57" s="1">
        <f t="shared" si="32"/>
        <v>0</v>
      </c>
      <c r="AX57" s="1">
        <f t="shared" si="33"/>
        <v>0</v>
      </c>
      <c r="AY57" s="1">
        <f t="shared" si="34"/>
        <v>0</v>
      </c>
      <c r="AZ57" s="1">
        <f t="shared" si="35"/>
        <v>0</v>
      </c>
      <c r="BA57" s="1" t="str">
        <f t="shared" si="36"/>
        <v/>
      </c>
      <c r="BB57" s="1">
        <f t="shared" si="37"/>
        <v>0</v>
      </c>
      <c r="BC57" s="1" t="str">
        <f t="shared" si="38"/>
        <v/>
      </c>
    </row>
    <row r="58" spans="1:55" ht="14.1" customHeight="1" x14ac:dyDescent="0.15">
      <c r="B58" s="201"/>
      <c r="D58" s="406"/>
      <c r="E58" s="415"/>
      <c r="F58" s="33"/>
      <c r="G58" s="48" t="s">
        <v>408</v>
      </c>
      <c r="H58" s="40" t="s">
        <v>56</v>
      </c>
      <c r="I58" s="247"/>
      <c r="J58" s="121"/>
      <c r="K58" s="115"/>
      <c r="L58" s="242"/>
      <c r="M58" s="231"/>
      <c r="N58" s="121"/>
      <c r="O58" s="115"/>
      <c r="P58" s="115"/>
      <c r="Q58" s="247"/>
      <c r="R58" s="121"/>
      <c r="S58" s="115"/>
      <c r="T58" s="242"/>
      <c r="U58" s="231"/>
      <c r="V58" s="121"/>
      <c r="W58" s="115"/>
      <c r="X58" s="115"/>
      <c r="Y58" s="247"/>
      <c r="Z58" s="121"/>
      <c r="AA58" s="115"/>
      <c r="AB58" s="242"/>
      <c r="AC58" s="231"/>
      <c r="AD58" s="121"/>
      <c r="AE58" s="115"/>
      <c r="AF58" s="242"/>
      <c r="AG58" s="278">
        <f t="shared" si="20"/>
        <v>0</v>
      </c>
      <c r="AH58" s="54"/>
      <c r="AI58" s="20"/>
      <c r="AJ58" s="202"/>
      <c r="AL58" s="4" t="str">
        <f t="shared" si="22"/>
        <v/>
      </c>
      <c r="AM58" s="1">
        <f t="shared" si="23"/>
        <v>0</v>
      </c>
      <c r="AN58" s="1">
        <f t="shared" si="24"/>
        <v>0</v>
      </c>
      <c r="AO58" s="1">
        <f t="shared" si="25"/>
        <v>0</v>
      </c>
      <c r="AP58" s="1">
        <f t="shared" si="26"/>
        <v>0</v>
      </c>
      <c r="AQ58" s="1">
        <f t="shared" si="27"/>
        <v>0</v>
      </c>
      <c r="AR58" s="1">
        <f t="shared" si="28"/>
        <v>0</v>
      </c>
      <c r="AS58" s="1">
        <f t="shared" si="29"/>
        <v>0</v>
      </c>
      <c r="AT58" t="str">
        <f t="shared" si="21"/>
        <v/>
      </c>
      <c r="AU58" s="1">
        <f t="shared" si="30"/>
        <v>0</v>
      </c>
      <c r="AV58" s="1">
        <f t="shared" si="31"/>
        <v>0</v>
      </c>
      <c r="AW58" s="1">
        <f t="shared" si="32"/>
        <v>0</v>
      </c>
      <c r="AX58" s="1">
        <f t="shared" si="33"/>
        <v>0</v>
      </c>
      <c r="AY58" s="1">
        <f t="shared" si="34"/>
        <v>0</v>
      </c>
      <c r="AZ58" s="1">
        <f t="shared" si="35"/>
        <v>0</v>
      </c>
      <c r="BA58" s="1" t="str">
        <f t="shared" si="36"/>
        <v/>
      </c>
      <c r="BB58" s="1">
        <f t="shared" si="37"/>
        <v>0</v>
      </c>
      <c r="BC58" s="1" t="str">
        <f t="shared" si="38"/>
        <v/>
      </c>
    </row>
    <row r="59" spans="1:55" ht="14.1" customHeight="1" x14ac:dyDescent="0.15">
      <c r="B59" s="201"/>
      <c r="D59" s="406"/>
      <c r="E59" s="415"/>
      <c r="F59" s="33"/>
      <c r="G59" s="48" t="s">
        <v>409</v>
      </c>
      <c r="H59" s="40" t="s">
        <v>908</v>
      </c>
      <c r="I59" s="247"/>
      <c r="J59" s="121"/>
      <c r="K59" s="115"/>
      <c r="L59" s="242"/>
      <c r="M59" s="231"/>
      <c r="N59" s="121"/>
      <c r="O59" s="115"/>
      <c r="P59" s="115"/>
      <c r="Q59" s="247"/>
      <c r="R59" s="121"/>
      <c r="S59" s="115"/>
      <c r="T59" s="242"/>
      <c r="U59" s="231"/>
      <c r="V59" s="121"/>
      <c r="W59" s="115"/>
      <c r="X59" s="115"/>
      <c r="Y59" s="247"/>
      <c r="Z59" s="121"/>
      <c r="AA59" s="115"/>
      <c r="AB59" s="242"/>
      <c r="AC59" s="231"/>
      <c r="AD59" s="121"/>
      <c r="AE59" s="115"/>
      <c r="AF59" s="242"/>
      <c r="AG59" s="278">
        <f t="shared" si="20"/>
        <v>0</v>
      </c>
      <c r="AH59" s="54"/>
      <c r="AI59" s="20"/>
      <c r="AJ59" s="202"/>
      <c r="AL59" s="4" t="str">
        <f t="shared" si="22"/>
        <v/>
      </c>
      <c r="AM59" s="1">
        <f t="shared" si="23"/>
        <v>0</v>
      </c>
      <c r="AN59" s="1">
        <f t="shared" si="24"/>
        <v>0</v>
      </c>
      <c r="AO59" s="1">
        <f t="shared" si="25"/>
        <v>0</v>
      </c>
      <c r="AP59" s="1">
        <f t="shared" si="26"/>
        <v>0</v>
      </c>
      <c r="AQ59" s="1">
        <f t="shared" si="27"/>
        <v>0</v>
      </c>
      <c r="AR59" s="1">
        <f t="shared" si="28"/>
        <v>0</v>
      </c>
      <c r="AS59" s="1">
        <f t="shared" si="29"/>
        <v>0</v>
      </c>
      <c r="AT59" t="str">
        <f t="shared" si="21"/>
        <v/>
      </c>
      <c r="AU59" s="1">
        <f t="shared" si="30"/>
        <v>0</v>
      </c>
      <c r="AV59" s="1">
        <f t="shared" si="31"/>
        <v>0</v>
      </c>
      <c r="AW59" s="1">
        <f t="shared" si="32"/>
        <v>0</v>
      </c>
      <c r="AX59" s="1">
        <f t="shared" si="33"/>
        <v>0</v>
      </c>
      <c r="AY59" s="1">
        <f t="shared" si="34"/>
        <v>0</v>
      </c>
      <c r="AZ59" s="1">
        <f t="shared" si="35"/>
        <v>0</v>
      </c>
      <c r="BA59" s="1" t="str">
        <f t="shared" si="36"/>
        <v/>
      </c>
      <c r="BB59" s="1">
        <f t="shared" si="37"/>
        <v>0</v>
      </c>
      <c r="BC59" s="1" t="str">
        <f t="shared" si="38"/>
        <v/>
      </c>
    </row>
    <row r="60" spans="1:55" ht="14.1" customHeight="1" x14ac:dyDescent="0.15">
      <c r="B60" s="201"/>
      <c r="D60" s="406"/>
      <c r="E60" s="415"/>
      <c r="F60" s="33"/>
      <c r="G60" s="48" t="s">
        <v>410</v>
      </c>
      <c r="H60" s="40" t="s">
        <v>934</v>
      </c>
      <c r="I60" s="247"/>
      <c r="J60" s="121"/>
      <c r="K60" s="115"/>
      <c r="L60" s="242"/>
      <c r="M60" s="231"/>
      <c r="N60" s="121"/>
      <c r="O60" s="115"/>
      <c r="P60" s="115"/>
      <c r="Q60" s="247"/>
      <c r="R60" s="121"/>
      <c r="S60" s="115"/>
      <c r="T60" s="242"/>
      <c r="U60" s="231"/>
      <c r="V60" s="121"/>
      <c r="W60" s="115"/>
      <c r="X60" s="115"/>
      <c r="Y60" s="247"/>
      <c r="Z60" s="121"/>
      <c r="AA60" s="115"/>
      <c r="AB60" s="242"/>
      <c r="AC60" s="231"/>
      <c r="AD60" s="121"/>
      <c r="AE60" s="115"/>
      <c r="AF60" s="242"/>
      <c r="AG60" s="278">
        <f t="shared" si="20"/>
        <v>0</v>
      </c>
      <c r="AH60" s="54"/>
      <c r="AI60" s="20"/>
      <c r="AJ60" s="202"/>
      <c r="AL60" s="4" t="str">
        <f t="shared" si="22"/>
        <v/>
      </c>
      <c r="AM60" s="1">
        <f t="shared" si="23"/>
        <v>0</v>
      </c>
      <c r="AN60" s="1">
        <f t="shared" si="24"/>
        <v>0</v>
      </c>
      <c r="AO60" s="1">
        <f t="shared" si="25"/>
        <v>0</v>
      </c>
      <c r="AP60" s="1">
        <f t="shared" si="26"/>
        <v>0</v>
      </c>
      <c r="AQ60" s="1">
        <f t="shared" si="27"/>
        <v>0</v>
      </c>
      <c r="AR60" s="1">
        <f t="shared" si="28"/>
        <v>0</v>
      </c>
      <c r="AS60" s="1">
        <f t="shared" si="29"/>
        <v>0</v>
      </c>
      <c r="AT60" t="str">
        <f t="shared" si="21"/>
        <v/>
      </c>
      <c r="AU60" s="1">
        <f t="shared" si="30"/>
        <v>0</v>
      </c>
      <c r="AV60" s="1">
        <f t="shared" si="31"/>
        <v>0</v>
      </c>
      <c r="AW60" s="1">
        <f t="shared" si="32"/>
        <v>0</v>
      </c>
      <c r="AX60" s="1">
        <f t="shared" si="33"/>
        <v>0</v>
      </c>
      <c r="AY60" s="1">
        <f t="shared" si="34"/>
        <v>0</v>
      </c>
      <c r="AZ60" s="1">
        <f t="shared" si="35"/>
        <v>0</v>
      </c>
      <c r="BA60" s="1" t="str">
        <f t="shared" si="36"/>
        <v/>
      </c>
      <c r="BB60" s="1">
        <f t="shared" si="37"/>
        <v>0</v>
      </c>
      <c r="BC60" s="1" t="str">
        <f t="shared" si="38"/>
        <v/>
      </c>
    </row>
    <row r="61" spans="1:55" ht="14.1" customHeight="1" x14ac:dyDescent="0.15">
      <c r="B61" s="201"/>
      <c r="D61" s="406"/>
      <c r="E61" s="415"/>
      <c r="F61" s="33"/>
      <c r="G61" s="48" t="s">
        <v>457</v>
      </c>
      <c r="H61" s="40" t="s">
        <v>753</v>
      </c>
      <c r="I61" s="247"/>
      <c r="J61" s="121"/>
      <c r="K61" s="115"/>
      <c r="L61" s="242"/>
      <c r="M61" s="231"/>
      <c r="N61" s="121"/>
      <c r="O61" s="115"/>
      <c r="P61" s="115"/>
      <c r="Q61" s="247"/>
      <c r="R61" s="121"/>
      <c r="S61" s="115"/>
      <c r="T61" s="242"/>
      <c r="U61" s="231"/>
      <c r="V61" s="121"/>
      <c r="W61" s="115"/>
      <c r="X61" s="115"/>
      <c r="Y61" s="247"/>
      <c r="Z61" s="121"/>
      <c r="AA61" s="115"/>
      <c r="AB61" s="242"/>
      <c r="AC61" s="231"/>
      <c r="AD61" s="121"/>
      <c r="AE61" s="115"/>
      <c r="AF61" s="242"/>
      <c r="AG61" s="278">
        <f t="shared" si="20"/>
        <v>0</v>
      </c>
      <c r="AH61" s="54"/>
      <c r="AI61" s="20"/>
      <c r="AJ61" s="202"/>
      <c r="AL61" s="4" t="str">
        <f t="shared" si="22"/>
        <v/>
      </c>
      <c r="AM61" s="1">
        <f t="shared" si="23"/>
        <v>0</v>
      </c>
      <c r="AN61" s="1">
        <f t="shared" si="24"/>
        <v>0</v>
      </c>
      <c r="AO61" s="1">
        <f t="shared" si="25"/>
        <v>0</v>
      </c>
      <c r="AP61" s="1">
        <f t="shared" si="26"/>
        <v>0</v>
      </c>
      <c r="AQ61" s="1">
        <f t="shared" si="27"/>
        <v>0</v>
      </c>
      <c r="AR61" s="1">
        <f t="shared" si="28"/>
        <v>0</v>
      </c>
      <c r="AS61" s="1">
        <f t="shared" si="29"/>
        <v>0</v>
      </c>
      <c r="AT61" t="str">
        <f t="shared" si="21"/>
        <v/>
      </c>
      <c r="AU61" s="1">
        <f t="shared" si="30"/>
        <v>0</v>
      </c>
      <c r="AV61" s="1">
        <f t="shared" si="31"/>
        <v>0</v>
      </c>
      <c r="AW61" s="1">
        <f t="shared" si="32"/>
        <v>0</v>
      </c>
      <c r="AX61" s="1">
        <f t="shared" si="33"/>
        <v>0</v>
      </c>
      <c r="AY61" s="1">
        <f t="shared" si="34"/>
        <v>0</v>
      </c>
      <c r="AZ61" s="1">
        <f t="shared" si="35"/>
        <v>0</v>
      </c>
      <c r="BA61" s="1" t="str">
        <f t="shared" si="36"/>
        <v/>
      </c>
      <c r="BB61" s="1">
        <f t="shared" si="37"/>
        <v>0</v>
      </c>
      <c r="BC61" s="1" t="str">
        <f t="shared" si="38"/>
        <v/>
      </c>
    </row>
    <row r="62" spans="1:55" ht="14.1" customHeight="1" x14ac:dyDescent="0.15">
      <c r="B62" s="201"/>
      <c r="D62" s="406"/>
      <c r="E62" s="415"/>
      <c r="F62" s="33"/>
      <c r="G62" s="48" t="s">
        <v>458</v>
      </c>
      <c r="H62" s="40" t="s">
        <v>901</v>
      </c>
      <c r="I62" s="247"/>
      <c r="J62" s="121"/>
      <c r="K62" s="115"/>
      <c r="L62" s="242"/>
      <c r="M62" s="231"/>
      <c r="N62" s="121"/>
      <c r="O62" s="115"/>
      <c r="P62" s="115"/>
      <c r="Q62" s="247"/>
      <c r="R62" s="121"/>
      <c r="S62" s="115"/>
      <c r="T62" s="242"/>
      <c r="U62" s="231"/>
      <c r="V62" s="121"/>
      <c r="W62" s="115"/>
      <c r="X62" s="115"/>
      <c r="Y62" s="247"/>
      <c r="Z62" s="121"/>
      <c r="AA62" s="115"/>
      <c r="AB62" s="242"/>
      <c r="AC62" s="231"/>
      <c r="AD62" s="121"/>
      <c r="AE62" s="115"/>
      <c r="AF62" s="242"/>
      <c r="AG62" s="278">
        <f t="shared" si="20"/>
        <v>0</v>
      </c>
      <c r="AH62" s="54"/>
      <c r="AI62" s="20"/>
      <c r="AJ62" s="202"/>
      <c r="AL62" s="4" t="str">
        <f t="shared" si="22"/>
        <v/>
      </c>
      <c r="AM62" s="1">
        <f t="shared" si="23"/>
        <v>0</v>
      </c>
      <c r="AN62" s="1">
        <f t="shared" si="24"/>
        <v>0</v>
      </c>
      <c r="AO62" s="1">
        <f t="shared" si="25"/>
        <v>0</v>
      </c>
      <c r="AP62" s="1">
        <f t="shared" si="26"/>
        <v>0</v>
      </c>
      <c r="AQ62" s="1">
        <f t="shared" si="27"/>
        <v>0</v>
      </c>
      <c r="AR62" s="1">
        <f t="shared" si="28"/>
        <v>0</v>
      </c>
      <c r="AS62" s="1">
        <f t="shared" si="29"/>
        <v>0</v>
      </c>
      <c r="AT62" t="str">
        <f t="shared" si="21"/>
        <v/>
      </c>
      <c r="AU62" s="1">
        <f t="shared" si="30"/>
        <v>0</v>
      </c>
      <c r="AV62" s="1">
        <f t="shared" si="31"/>
        <v>0</v>
      </c>
      <c r="AW62" s="1">
        <f t="shared" si="32"/>
        <v>0</v>
      </c>
      <c r="AX62" s="1">
        <f t="shared" si="33"/>
        <v>0</v>
      </c>
      <c r="AY62" s="1">
        <f t="shared" si="34"/>
        <v>0</v>
      </c>
      <c r="AZ62" s="1">
        <f t="shared" si="35"/>
        <v>0</v>
      </c>
      <c r="BA62" s="1" t="str">
        <f t="shared" si="36"/>
        <v/>
      </c>
      <c r="BB62" s="1">
        <f t="shared" si="37"/>
        <v>0</v>
      </c>
      <c r="BC62" s="1" t="str">
        <f t="shared" si="38"/>
        <v/>
      </c>
    </row>
    <row r="63" spans="1:55" ht="14.1" customHeight="1" x14ac:dyDescent="0.15">
      <c r="B63" s="201"/>
      <c r="D63" s="406"/>
      <c r="E63" s="415"/>
      <c r="F63" s="33"/>
      <c r="G63" s="48" t="s">
        <v>459</v>
      </c>
      <c r="H63" s="40" t="s">
        <v>55</v>
      </c>
      <c r="I63" s="247"/>
      <c r="J63" s="121"/>
      <c r="K63" s="115"/>
      <c r="L63" s="242"/>
      <c r="M63" s="231"/>
      <c r="N63" s="121"/>
      <c r="O63" s="115"/>
      <c r="P63" s="115"/>
      <c r="Q63" s="247"/>
      <c r="R63" s="121"/>
      <c r="S63" s="115"/>
      <c r="T63" s="242"/>
      <c r="U63" s="231"/>
      <c r="V63" s="121"/>
      <c r="W63" s="115"/>
      <c r="X63" s="115"/>
      <c r="Y63" s="247"/>
      <c r="Z63" s="121"/>
      <c r="AA63" s="115"/>
      <c r="AB63" s="242"/>
      <c r="AC63" s="231"/>
      <c r="AD63" s="121"/>
      <c r="AE63" s="115"/>
      <c r="AF63" s="242"/>
      <c r="AG63" s="278">
        <f t="shared" si="20"/>
        <v>0</v>
      </c>
      <c r="AH63" s="54"/>
      <c r="AI63" s="20"/>
      <c r="AJ63" s="202"/>
      <c r="AL63" s="4" t="str">
        <f t="shared" si="22"/>
        <v/>
      </c>
      <c r="AM63" s="1">
        <f t="shared" si="23"/>
        <v>0</v>
      </c>
      <c r="AN63" s="1">
        <f t="shared" si="24"/>
        <v>0</v>
      </c>
      <c r="AO63" s="1">
        <f t="shared" si="25"/>
        <v>0</v>
      </c>
      <c r="AP63" s="1">
        <f t="shared" si="26"/>
        <v>0</v>
      </c>
      <c r="AQ63" s="1">
        <f t="shared" si="27"/>
        <v>0</v>
      </c>
      <c r="AR63" s="1">
        <f t="shared" si="28"/>
        <v>0</v>
      </c>
      <c r="AS63" s="1">
        <f t="shared" si="29"/>
        <v>0</v>
      </c>
      <c r="AT63" t="str">
        <f t="shared" si="21"/>
        <v/>
      </c>
      <c r="AU63" s="1">
        <f t="shared" si="30"/>
        <v>0</v>
      </c>
      <c r="AV63" s="1">
        <f t="shared" si="31"/>
        <v>0</v>
      </c>
      <c r="AW63" s="1">
        <f t="shared" si="32"/>
        <v>0</v>
      </c>
      <c r="AX63" s="1">
        <f t="shared" si="33"/>
        <v>0</v>
      </c>
      <c r="AY63" s="1">
        <f t="shared" si="34"/>
        <v>0</v>
      </c>
      <c r="AZ63" s="1">
        <f t="shared" si="35"/>
        <v>0</v>
      </c>
      <c r="BA63" s="1" t="str">
        <f t="shared" si="36"/>
        <v/>
      </c>
      <c r="BB63" s="1">
        <f t="shared" si="37"/>
        <v>0</v>
      </c>
      <c r="BC63" s="1" t="str">
        <f t="shared" si="38"/>
        <v/>
      </c>
    </row>
    <row r="64" spans="1:55" ht="14.1" customHeight="1" x14ac:dyDescent="0.15">
      <c r="B64" s="201"/>
      <c r="D64" s="406"/>
      <c r="E64" s="415"/>
      <c r="F64" s="33"/>
      <c r="G64" s="48" t="s">
        <v>460</v>
      </c>
      <c r="H64" s="40" t="s">
        <v>24</v>
      </c>
      <c r="I64" s="247"/>
      <c r="J64" s="121"/>
      <c r="K64" s="115"/>
      <c r="L64" s="242"/>
      <c r="M64" s="231"/>
      <c r="N64" s="121"/>
      <c r="O64" s="115"/>
      <c r="P64" s="115"/>
      <c r="Q64" s="247"/>
      <c r="R64" s="121"/>
      <c r="S64" s="115"/>
      <c r="T64" s="242"/>
      <c r="U64" s="231"/>
      <c r="V64" s="121"/>
      <c r="W64" s="115"/>
      <c r="X64" s="115"/>
      <c r="Y64" s="247"/>
      <c r="Z64" s="121"/>
      <c r="AA64" s="115"/>
      <c r="AB64" s="242"/>
      <c r="AC64" s="231"/>
      <c r="AD64" s="121"/>
      <c r="AE64" s="115"/>
      <c r="AF64" s="242"/>
      <c r="AG64" s="278">
        <f t="shared" si="20"/>
        <v>0</v>
      </c>
      <c r="AH64" s="54"/>
      <c r="AI64" s="20"/>
      <c r="AJ64" s="202"/>
      <c r="AL64" s="4" t="str">
        <f t="shared" si="22"/>
        <v/>
      </c>
      <c r="AM64" s="1">
        <f t="shared" si="23"/>
        <v>0</v>
      </c>
      <c r="AN64" s="1">
        <f t="shared" si="24"/>
        <v>0</v>
      </c>
      <c r="AO64" s="1">
        <f t="shared" si="25"/>
        <v>0</v>
      </c>
      <c r="AP64" s="1">
        <f t="shared" si="26"/>
        <v>0</v>
      </c>
      <c r="AQ64" s="1">
        <f t="shared" si="27"/>
        <v>0</v>
      </c>
      <c r="AR64" s="1">
        <f t="shared" si="28"/>
        <v>0</v>
      </c>
      <c r="AS64" s="1">
        <f t="shared" si="29"/>
        <v>0</v>
      </c>
      <c r="AT64" t="str">
        <f t="shared" si="21"/>
        <v/>
      </c>
      <c r="AU64" s="1">
        <f t="shared" si="30"/>
        <v>0</v>
      </c>
      <c r="AV64" s="1">
        <f t="shared" si="31"/>
        <v>0</v>
      </c>
      <c r="AW64" s="1">
        <f t="shared" si="32"/>
        <v>0</v>
      </c>
      <c r="AX64" s="1">
        <f t="shared" si="33"/>
        <v>0</v>
      </c>
      <c r="AY64" s="1">
        <f t="shared" si="34"/>
        <v>0</v>
      </c>
      <c r="AZ64" s="1">
        <f t="shared" si="35"/>
        <v>0</v>
      </c>
      <c r="BA64" s="1" t="str">
        <f t="shared" si="36"/>
        <v/>
      </c>
      <c r="BB64" s="1">
        <f t="shared" si="37"/>
        <v>0</v>
      </c>
      <c r="BC64" s="1" t="str">
        <f t="shared" si="38"/>
        <v/>
      </c>
    </row>
    <row r="65" spans="2:55" ht="14.1" customHeight="1" x14ac:dyDescent="0.15">
      <c r="B65" s="201"/>
      <c r="D65" s="406"/>
      <c r="E65" s="415"/>
      <c r="F65" s="33"/>
      <c r="G65" s="48" t="s">
        <v>461</v>
      </c>
      <c r="H65" s="40" t="s">
        <v>900</v>
      </c>
      <c r="I65" s="247"/>
      <c r="J65" s="121"/>
      <c r="K65" s="115"/>
      <c r="L65" s="242"/>
      <c r="M65" s="231"/>
      <c r="N65" s="121"/>
      <c r="O65" s="115"/>
      <c r="P65" s="115"/>
      <c r="Q65" s="247"/>
      <c r="R65" s="121"/>
      <c r="S65" s="115"/>
      <c r="T65" s="242"/>
      <c r="U65" s="231"/>
      <c r="V65" s="121"/>
      <c r="W65" s="115"/>
      <c r="X65" s="115"/>
      <c r="Y65" s="247"/>
      <c r="Z65" s="121"/>
      <c r="AA65" s="115"/>
      <c r="AB65" s="242"/>
      <c r="AC65" s="231"/>
      <c r="AD65" s="121"/>
      <c r="AE65" s="115"/>
      <c r="AF65" s="242"/>
      <c r="AG65" s="278">
        <f t="shared" si="20"/>
        <v>0</v>
      </c>
      <c r="AH65" s="54"/>
      <c r="AI65" s="20"/>
      <c r="AJ65" s="202"/>
      <c r="AL65" s="4" t="str">
        <f t="shared" si="22"/>
        <v/>
      </c>
      <c r="AM65" s="1">
        <f t="shared" si="23"/>
        <v>0</v>
      </c>
      <c r="AN65" s="1">
        <f t="shared" si="24"/>
        <v>0</v>
      </c>
      <c r="AO65" s="1">
        <f t="shared" si="25"/>
        <v>0</v>
      </c>
      <c r="AP65" s="1">
        <f t="shared" si="26"/>
        <v>0</v>
      </c>
      <c r="AQ65" s="1">
        <f t="shared" si="27"/>
        <v>0</v>
      </c>
      <c r="AR65" s="1">
        <f t="shared" si="28"/>
        <v>0</v>
      </c>
      <c r="AS65" s="1">
        <f t="shared" si="29"/>
        <v>0</v>
      </c>
      <c r="AT65" t="str">
        <f t="shared" si="21"/>
        <v/>
      </c>
      <c r="AU65" s="1">
        <f t="shared" si="30"/>
        <v>0</v>
      </c>
      <c r="AV65" s="1">
        <f t="shared" si="31"/>
        <v>0</v>
      </c>
      <c r="AW65" s="1">
        <f t="shared" si="32"/>
        <v>0</v>
      </c>
      <c r="AX65" s="1">
        <f t="shared" si="33"/>
        <v>0</v>
      </c>
      <c r="AY65" s="1">
        <f t="shared" si="34"/>
        <v>0</v>
      </c>
      <c r="AZ65" s="1">
        <f t="shared" si="35"/>
        <v>0</v>
      </c>
      <c r="BA65" s="1" t="str">
        <f t="shared" si="36"/>
        <v/>
      </c>
      <c r="BB65" s="1">
        <f t="shared" si="37"/>
        <v>0</v>
      </c>
      <c r="BC65" s="1" t="str">
        <f t="shared" si="38"/>
        <v/>
      </c>
    </row>
    <row r="66" spans="2:55" ht="14.1" customHeight="1" x14ac:dyDescent="0.15">
      <c r="B66" s="201"/>
      <c r="D66" s="406"/>
      <c r="E66" s="415"/>
      <c r="F66" s="33"/>
      <c r="G66" s="48" t="s">
        <v>796</v>
      </c>
      <c r="H66" s="40" t="s">
        <v>3</v>
      </c>
      <c r="I66" s="247"/>
      <c r="J66" s="121"/>
      <c r="K66" s="115"/>
      <c r="L66" s="242"/>
      <c r="M66" s="231"/>
      <c r="N66" s="121"/>
      <c r="O66" s="115"/>
      <c r="P66" s="115"/>
      <c r="Q66" s="247"/>
      <c r="R66" s="121"/>
      <c r="S66" s="115"/>
      <c r="T66" s="242"/>
      <c r="U66" s="231"/>
      <c r="V66" s="121"/>
      <c r="W66" s="115"/>
      <c r="X66" s="115"/>
      <c r="Y66" s="247"/>
      <c r="Z66" s="121"/>
      <c r="AA66" s="115"/>
      <c r="AB66" s="242"/>
      <c r="AC66" s="231"/>
      <c r="AD66" s="121"/>
      <c r="AE66" s="115"/>
      <c r="AF66" s="242"/>
      <c r="AG66" s="278">
        <f>AS66</f>
        <v>0</v>
      </c>
      <c r="AH66" s="54"/>
      <c r="AI66" s="20"/>
      <c r="AJ66" s="202"/>
      <c r="AL66" s="4" t="str">
        <f t="shared" si="22"/>
        <v/>
      </c>
      <c r="AM66" s="1">
        <f t="shared" si="23"/>
        <v>0</v>
      </c>
      <c r="AN66" s="1">
        <f t="shared" si="24"/>
        <v>0</v>
      </c>
      <c r="AO66" s="1">
        <f t="shared" si="25"/>
        <v>0</v>
      </c>
      <c r="AP66" s="1">
        <f t="shared" si="26"/>
        <v>0</v>
      </c>
      <c r="AQ66" s="1">
        <f t="shared" si="27"/>
        <v>0</v>
      </c>
      <c r="AR66" s="1">
        <f t="shared" si="28"/>
        <v>0</v>
      </c>
      <c r="AS66" s="1">
        <f t="shared" si="29"/>
        <v>0</v>
      </c>
      <c r="AT66" t="str">
        <f t="shared" si="21"/>
        <v/>
      </c>
      <c r="AU66" s="1">
        <f t="shared" si="30"/>
        <v>0</v>
      </c>
      <c r="AV66" s="1">
        <f t="shared" si="31"/>
        <v>0</v>
      </c>
      <c r="AW66" s="1">
        <f t="shared" si="32"/>
        <v>0</v>
      </c>
      <c r="AX66" s="1">
        <f t="shared" si="33"/>
        <v>0</v>
      </c>
      <c r="AY66" s="1">
        <f t="shared" si="34"/>
        <v>0</v>
      </c>
      <c r="AZ66" s="1">
        <f t="shared" si="35"/>
        <v>0</v>
      </c>
      <c r="BA66" s="1" t="str">
        <f t="shared" si="36"/>
        <v/>
      </c>
      <c r="BB66" s="1">
        <f t="shared" si="37"/>
        <v>0</v>
      </c>
      <c r="BC66" s="1" t="str">
        <f t="shared" si="38"/>
        <v/>
      </c>
    </row>
    <row r="67" spans="2:55" ht="14.1" customHeight="1" x14ac:dyDescent="0.15">
      <c r="B67" s="201"/>
      <c r="D67" s="406"/>
      <c r="E67" s="415"/>
      <c r="F67" s="33"/>
      <c r="G67" s="48" t="s">
        <v>63</v>
      </c>
      <c r="H67" s="40" t="s">
        <v>935</v>
      </c>
      <c r="I67" s="247"/>
      <c r="J67" s="121"/>
      <c r="K67" s="115"/>
      <c r="L67" s="242"/>
      <c r="M67" s="231"/>
      <c r="N67" s="121"/>
      <c r="O67" s="115"/>
      <c r="P67" s="115"/>
      <c r="Q67" s="247"/>
      <c r="R67" s="121"/>
      <c r="S67" s="115"/>
      <c r="T67" s="242"/>
      <c r="U67" s="231"/>
      <c r="V67" s="121"/>
      <c r="W67" s="115"/>
      <c r="X67" s="115"/>
      <c r="Y67" s="247"/>
      <c r="Z67" s="121"/>
      <c r="AA67" s="115"/>
      <c r="AB67" s="242"/>
      <c r="AC67" s="231"/>
      <c r="AD67" s="121"/>
      <c r="AE67" s="115"/>
      <c r="AF67" s="242"/>
      <c r="AG67" s="278">
        <f>AS67</f>
        <v>0</v>
      </c>
      <c r="AH67" s="54"/>
      <c r="AI67" s="20"/>
      <c r="AJ67" s="202"/>
      <c r="AL67" s="4" t="str">
        <f t="shared" si="22"/>
        <v/>
      </c>
      <c r="AM67" s="1">
        <f t="shared" si="23"/>
        <v>0</v>
      </c>
      <c r="AN67" s="1">
        <f t="shared" si="24"/>
        <v>0</v>
      </c>
      <c r="AO67" s="1">
        <f t="shared" si="25"/>
        <v>0</v>
      </c>
      <c r="AP67" s="1">
        <f t="shared" si="26"/>
        <v>0</v>
      </c>
      <c r="AQ67" s="1">
        <f t="shared" si="27"/>
        <v>0</v>
      </c>
      <c r="AR67" s="1">
        <f t="shared" si="28"/>
        <v>0</v>
      </c>
      <c r="AS67" s="1">
        <f t="shared" si="29"/>
        <v>0</v>
      </c>
      <c r="AT67" t="str">
        <f t="shared" si="21"/>
        <v/>
      </c>
      <c r="AU67" s="1">
        <f t="shared" si="30"/>
        <v>0</v>
      </c>
      <c r="AV67" s="1">
        <f t="shared" si="31"/>
        <v>0</v>
      </c>
      <c r="AW67" s="1">
        <f t="shared" si="32"/>
        <v>0</v>
      </c>
      <c r="AX67" s="1">
        <f t="shared" si="33"/>
        <v>0</v>
      </c>
      <c r="AY67" s="1">
        <f t="shared" si="34"/>
        <v>0</v>
      </c>
      <c r="AZ67" s="1">
        <f t="shared" si="35"/>
        <v>0</v>
      </c>
      <c r="BA67" s="1" t="str">
        <f t="shared" si="36"/>
        <v/>
      </c>
      <c r="BB67" s="1">
        <f t="shared" si="37"/>
        <v>0</v>
      </c>
      <c r="BC67" s="1" t="str">
        <f t="shared" si="38"/>
        <v/>
      </c>
    </row>
    <row r="68" spans="2:55" ht="14.1" customHeight="1" x14ac:dyDescent="0.15">
      <c r="B68" s="201"/>
      <c r="D68" s="406"/>
      <c r="E68" s="415"/>
      <c r="F68" s="33"/>
      <c r="G68" s="48" t="s">
        <v>64</v>
      </c>
      <c r="H68" s="40" t="s">
        <v>936</v>
      </c>
      <c r="I68" s="247"/>
      <c r="J68" s="121"/>
      <c r="K68" s="115"/>
      <c r="L68" s="242"/>
      <c r="M68" s="231"/>
      <c r="N68" s="121"/>
      <c r="O68" s="115"/>
      <c r="P68" s="115"/>
      <c r="Q68" s="247"/>
      <c r="R68" s="121"/>
      <c r="S68" s="115"/>
      <c r="T68" s="242"/>
      <c r="U68" s="231"/>
      <c r="V68" s="121"/>
      <c r="W68" s="115"/>
      <c r="X68" s="115"/>
      <c r="Y68" s="247"/>
      <c r="Z68" s="121"/>
      <c r="AA68" s="115"/>
      <c r="AB68" s="242"/>
      <c r="AC68" s="231"/>
      <c r="AD68" s="121"/>
      <c r="AE68" s="115"/>
      <c r="AF68" s="242"/>
      <c r="AG68" s="278">
        <f>AS68</f>
        <v>0</v>
      </c>
      <c r="AH68" s="54"/>
      <c r="AI68" s="20"/>
      <c r="AJ68" s="202"/>
      <c r="AL68" s="4" t="str">
        <f>IF(OR(I68="＋",M68="＋",Q68="＋"),"＋",IF(OR(I68="○",M68="○",Q68="○"),"○",IF(OR(I68="◎",M68="◎",Q68="◎"),"◎","")))</f>
        <v/>
      </c>
      <c r="AM68" s="1">
        <f>IF(K68="-",0,K68)</f>
        <v>0</v>
      </c>
      <c r="AN68" s="1">
        <f>IF(O68="-",0,O68)</f>
        <v>0</v>
      </c>
      <c r="AO68" s="1">
        <f>IF(S68="-",0,S68)</f>
        <v>0</v>
      </c>
      <c r="AP68" s="1">
        <f>IF(W68="-",0,W68)</f>
        <v>0</v>
      </c>
      <c r="AQ68" s="1">
        <f>IF(AA68="-",0,AA68)</f>
        <v>0</v>
      </c>
      <c r="AR68" s="1">
        <f>IF(AE68="-",0,AE68)</f>
        <v>0</v>
      </c>
      <c r="AS68" s="1">
        <f>IF(AND(K68="-",$P$7=0,$T$7=0,$X$7=0,$AB$7=0,$AF$7=0),"-",IF(AND(K68="-",O68="-",$T$7=0,$X$7=0,$AB$7=0,$AF$7=0),"-",IF(AND(K68="-",O68="-",S68="-",$X$7=0,$AB$7=0,$AF$7=0),"-",IF(AND(K68="-",O68="-",S68="-",W68="-",$AB$7=0,$AF$7=0),"-",IF(AND(K68="-",O68="-",S68="-",W68="-",AA68="-",$AF$7=0),"-",IF(AND(K68="-",O68="-",S68="-",W68="-",AA68="-",AE68="-"),"-",ROUND(AM68*$L$7+AN68*$P$7+AO68*$T$7+AP68*$X$7+AQ68*$AB$7+AR68*$AF$7,3)))))))</f>
        <v>0</v>
      </c>
      <c r="AT68" t="str">
        <f>IF(COUNTIF(I68:AF68,"×")=0,"",IF(COUNTIF(I68:AF68,"×")=COUNTA(K68,O68,S68,W68,AA68,AE68)-COUNTIF(I68:AF68,"-"),1,""))</f>
        <v/>
      </c>
      <c r="AU68" s="1">
        <f>IF(L68="",0,L68)</f>
        <v>0</v>
      </c>
      <c r="AV68" s="1">
        <f>IF(P68="",0,P68)</f>
        <v>0</v>
      </c>
      <c r="AW68" s="1">
        <f>IF(T68="",0,T68)</f>
        <v>0</v>
      </c>
      <c r="AX68" s="1">
        <f>IF(X68="",0,X68)</f>
        <v>0</v>
      </c>
      <c r="AY68" s="1">
        <f>IF(AB68="",0,AB68)</f>
        <v>0</v>
      </c>
      <c r="AZ68" s="1">
        <f>IF(AF68="",0,AF68)</f>
        <v>0</v>
      </c>
      <c r="BA68" s="1" t="str">
        <f>IF(AND(L68="",P68="",T68="",X68="",AB68="",AF68=""),"",ROUND(AU68*$L$7+AV68*$P$7+AW68*$T$7+AX68*$X$7+AY68*$AB$7+AZ68*$AF$7,3))</f>
        <v/>
      </c>
      <c r="BB68" s="1">
        <f>IF(AL68="＋","",AS68)</f>
        <v>0</v>
      </c>
      <c r="BC68" s="1" t="str">
        <f>IF(AL68="＋",AS68,"")</f>
        <v/>
      </c>
    </row>
    <row r="69" spans="2:55" ht="14.1" customHeight="1" x14ac:dyDescent="0.15">
      <c r="B69" s="201"/>
      <c r="D69" s="406"/>
      <c r="E69" s="415"/>
      <c r="F69" s="33"/>
      <c r="G69" s="48" t="s">
        <v>65</v>
      </c>
      <c r="H69" s="40" t="s">
        <v>57</v>
      </c>
      <c r="I69" s="247"/>
      <c r="J69" s="121"/>
      <c r="K69" s="115"/>
      <c r="L69" s="242"/>
      <c r="M69" s="231"/>
      <c r="N69" s="121"/>
      <c r="O69" s="115"/>
      <c r="P69" s="115"/>
      <c r="Q69" s="247"/>
      <c r="R69" s="121"/>
      <c r="S69" s="115"/>
      <c r="T69" s="242"/>
      <c r="U69" s="231"/>
      <c r="V69" s="121"/>
      <c r="W69" s="115"/>
      <c r="X69" s="115"/>
      <c r="Y69" s="247"/>
      <c r="Z69" s="121"/>
      <c r="AA69" s="115"/>
      <c r="AB69" s="242"/>
      <c r="AC69" s="231"/>
      <c r="AD69" s="121"/>
      <c r="AE69" s="115"/>
      <c r="AF69" s="242"/>
      <c r="AG69" s="278">
        <f>AS69</f>
        <v>0</v>
      </c>
      <c r="AH69" s="54"/>
      <c r="AI69" s="20"/>
      <c r="AJ69" s="202"/>
      <c r="AL69" s="4" t="str">
        <f t="shared" si="22"/>
        <v/>
      </c>
      <c r="AM69" s="1">
        <f t="shared" si="23"/>
        <v>0</v>
      </c>
      <c r="AN69" s="1">
        <f t="shared" si="24"/>
        <v>0</v>
      </c>
      <c r="AO69" s="1">
        <f t="shared" si="25"/>
        <v>0</v>
      </c>
      <c r="AP69" s="1">
        <f t="shared" si="26"/>
        <v>0</v>
      </c>
      <c r="AQ69" s="1">
        <f t="shared" si="27"/>
        <v>0</v>
      </c>
      <c r="AR69" s="1">
        <f t="shared" si="28"/>
        <v>0</v>
      </c>
      <c r="AS69" s="1">
        <f t="shared" si="29"/>
        <v>0</v>
      </c>
      <c r="AT69" t="str">
        <f t="shared" si="21"/>
        <v/>
      </c>
      <c r="AU69" s="1">
        <f t="shared" si="30"/>
        <v>0</v>
      </c>
      <c r="AV69" s="1">
        <f t="shared" si="31"/>
        <v>0</v>
      </c>
      <c r="AW69" s="1">
        <f t="shared" si="32"/>
        <v>0</v>
      </c>
      <c r="AX69" s="1">
        <f t="shared" si="33"/>
        <v>0</v>
      </c>
      <c r="AY69" s="1">
        <f t="shared" si="34"/>
        <v>0</v>
      </c>
      <c r="AZ69" s="1">
        <f t="shared" si="35"/>
        <v>0</v>
      </c>
      <c r="BA69" s="1" t="str">
        <f t="shared" si="36"/>
        <v/>
      </c>
      <c r="BB69" s="1">
        <f t="shared" si="37"/>
        <v>0</v>
      </c>
      <c r="BC69" s="1" t="str">
        <f t="shared" si="38"/>
        <v/>
      </c>
    </row>
    <row r="70" spans="2:55" ht="14.1" customHeight="1" x14ac:dyDescent="0.15">
      <c r="B70" s="201"/>
      <c r="D70" s="406"/>
      <c r="E70" s="415"/>
      <c r="F70" s="33"/>
      <c r="G70" s="48" t="s">
        <v>808</v>
      </c>
      <c r="H70" s="40" t="s">
        <v>79</v>
      </c>
      <c r="I70" s="247"/>
      <c r="J70" s="121"/>
      <c r="K70" s="115"/>
      <c r="L70" s="242"/>
      <c r="M70" s="231"/>
      <c r="N70" s="121"/>
      <c r="O70" s="115"/>
      <c r="P70" s="115"/>
      <c r="Q70" s="247"/>
      <c r="R70" s="121"/>
      <c r="S70" s="115"/>
      <c r="T70" s="242"/>
      <c r="U70" s="231"/>
      <c r="V70" s="121"/>
      <c r="W70" s="115"/>
      <c r="X70" s="115"/>
      <c r="Y70" s="247"/>
      <c r="Z70" s="121"/>
      <c r="AA70" s="115"/>
      <c r="AB70" s="242"/>
      <c r="AC70" s="231"/>
      <c r="AD70" s="121"/>
      <c r="AE70" s="115"/>
      <c r="AF70" s="242"/>
      <c r="AG70" s="278">
        <f t="shared" si="20"/>
        <v>0</v>
      </c>
      <c r="AH70" s="103"/>
      <c r="AI70" s="310"/>
      <c r="AJ70" s="202"/>
      <c r="AL70" s="4" t="str">
        <f t="shared" si="22"/>
        <v/>
      </c>
      <c r="AM70" s="1">
        <f t="shared" si="23"/>
        <v>0</v>
      </c>
      <c r="AN70" s="1">
        <f t="shared" si="24"/>
        <v>0</v>
      </c>
      <c r="AO70" s="1">
        <f t="shared" si="25"/>
        <v>0</v>
      </c>
      <c r="AP70" s="1">
        <f t="shared" si="26"/>
        <v>0</v>
      </c>
      <c r="AQ70" s="1">
        <f t="shared" si="27"/>
        <v>0</v>
      </c>
      <c r="AR70" s="1">
        <f t="shared" si="28"/>
        <v>0</v>
      </c>
      <c r="AS70" s="1">
        <f t="shared" si="29"/>
        <v>0</v>
      </c>
      <c r="AT70" t="str">
        <f t="shared" si="21"/>
        <v/>
      </c>
      <c r="AU70" s="1">
        <f t="shared" si="30"/>
        <v>0</v>
      </c>
      <c r="AV70" s="1">
        <f t="shared" si="31"/>
        <v>0</v>
      </c>
      <c r="AW70" s="1">
        <f t="shared" si="32"/>
        <v>0</v>
      </c>
      <c r="AX70" s="1">
        <f t="shared" si="33"/>
        <v>0</v>
      </c>
      <c r="AY70" s="1">
        <f t="shared" si="34"/>
        <v>0</v>
      </c>
      <c r="AZ70" s="1">
        <f t="shared" si="35"/>
        <v>0</v>
      </c>
      <c r="BA70" s="1" t="str">
        <f t="shared" si="36"/>
        <v/>
      </c>
      <c r="BB70" s="1">
        <f t="shared" si="37"/>
        <v>0</v>
      </c>
      <c r="BC70" s="1" t="str">
        <f t="shared" si="38"/>
        <v/>
      </c>
    </row>
    <row r="71" spans="2:55" ht="14.1" customHeight="1" x14ac:dyDescent="0.15">
      <c r="B71" s="201"/>
      <c r="D71" s="406"/>
      <c r="E71" s="415"/>
      <c r="F71" s="33"/>
      <c r="G71" s="48" t="s">
        <v>228</v>
      </c>
      <c r="H71" s="40" t="s">
        <v>58</v>
      </c>
      <c r="I71" s="247"/>
      <c r="J71" s="121"/>
      <c r="K71" s="115"/>
      <c r="L71" s="242"/>
      <c r="M71" s="231"/>
      <c r="N71" s="121"/>
      <c r="O71" s="115"/>
      <c r="P71" s="115"/>
      <c r="Q71" s="247"/>
      <c r="R71" s="121"/>
      <c r="S71" s="115"/>
      <c r="T71" s="242"/>
      <c r="U71" s="231"/>
      <c r="V71" s="121"/>
      <c r="W71" s="115"/>
      <c r="X71" s="115"/>
      <c r="Y71" s="247"/>
      <c r="Z71" s="121"/>
      <c r="AA71" s="115"/>
      <c r="AB71" s="242"/>
      <c r="AC71" s="231"/>
      <c r="AD71" s="121"/>
      <c r="AE71" s="115"/>
      <c r="AF71" s="242"/>
      <c r="AG71" s="278">
        <f t="shared" si="20"/>
        <v>0</v>
      </c>
      <c r="AH71" s="54"/>
      <c r="AI71" s="20"/>
      <c r="AJ71" s="202"/>
      <c r="AL71" s="4" t="str">
        <f t="shared" si="22"/>
        <v/>
      </c>
      <c r="AM71" s="1">
        <f t="shared" si="23"/>
        <v>0</v>
      </c>
      <c r="AN71" s="1">
        <f t="shared" si="24"/>
        <v>0</v>
      </c>
      <c r="AO71" s="1">
        <f t="shared" si="25"/>
        <v>0</v>
      </c>
      <c r="AP71" s="1">
        <f t="shared" si="26"/>
        <v>0</v>
      </c>
      <c r="AQ71" s="1">
        <f t="shared" si="27"/>
        <v>0</v>
      </c>
      <c r="AR71" s="1">
        <f t="shared" si="28"/>
        <v>0</v>
      </c>
      <c r="AS71" s="1">
        <f t="shared" si="29"/>
        <v>0</v>
      </c>
      <c r="AT71" t="str">
        <f t="shared" si="21"/>
        <v/>
      </c>
      <c r="AU71" s="1">
        <f t="shared" si="30"/>
        <v>0</v>
      </c>
      <c r="AV71" s="1">
        <f t="shared" si="31"/>
        <v>0</v>
      </c>
      <c r="AW71" s="1">
        <f t="shared" si="32"/>
        <v>0</v>
      </c>
      <c r="AX71" s="1">
        <f t="shared" si="33"/>
        <v>0</v>
      </c>
      <c r="AY71" s="1">
        <f t="shared" si="34"/>
        <v>0</v>
      </c>
      <c r="AZ71" s="1">
        <f t="shared" si="35"/>
        <v>0</v>
      </c>
      <c r="BA71" s="1" t="str">
        <f t="shared" si="36"/>
        <v/>
      </c>
      <c r="BB71" s="1">
        <f t="shared" si="37"/>
        <v>0</v>
      </c>
      <c r="BC71" s="1" t="str">
        <f t="shared" si="38"/>
        <v/>
      </c>
    </row>
    <row r="72" spans="2:55" ht="14.1" customHeight="1" x14ac:dyDescent="0.15">
      <c r="B72" s="201"/>
      <c r="D72" s="406"/>
      <c r="E72" s="415"/>
      <c r="F72" s="33"/>
      <c r="G72" s="48" t="s">
        <v>657</v>
      </c>
      <c r="H72" s="40" t="s">
        <v>579</v>
      </c>
      <c r="I72" s="247"/>
      <c r="J72" s="121"/>
      <c r="K72" s="115"/>
      <c r="L72" s="242"/>
      <c r="M72" s="231"/>
      <c r="N72" s="121"/>
      <c r="O72" s="115"/>
      <c r="P72" s="115"/>
      <c r="Q72" s="247"/>
      <c r="R72" s="121"/>
      <c r="S72" s="115"/>
      <c r="T72" s="242"/>
      <c r="U72" s="231"/>
      <c r="V72" s="121"/>
      <c r="W72" s="115"/>
      <c r="X72" s="115"/>
      <c r="Y72" s="247"/>
      <c r="Z72" s="121"/>
      <c r="AA72" s="115"/>
      <c r="AB72" s="242"/>
      <c r="AC72" s="231"/>
      <c r="AD72" s="121"/>
      <c r="AE72" s="115"/>
      <c r="AF72" s="242"/>
      <c r="AG72" s="278">
        <f t="shared" si="20"/>
        <v>0</v>
      </c>
      <c r="AH72" s="54"/>
      <c r="AI72" s="20"/>
      <c r="AJ72" s="202"/>
      <c r="AL72" s="4" t="str">
        <f t="shared" si="22"/>
        <v/>
      </c>
      <c r="AM72" s="1">
        <f t="shared" si="23"/>
        <v>0</v>
      </c>
      <c r="AN72" s="1">
        <f t="shared" si="24"/>
        <v>0</v>
      </c>
      <c r="AO72" s="1">
        <f t="shared" si="25"/>
        <v>0</v>
      </c>
      <c r="AP72" s="1">
        <f t="shared" si="26"/>
        <v>0</v>
      </c>
      <c r="AQ72" s="1">
        <f t="shared" si="27"/>
        <v>0</v>
      </c>
      <c r="AR72" s="1">
        <f t="shared" si="28"/>
        <v>0</v>
      </c>
      <c r="AS72" s="1">
        <f t="shared" si="29"/>
        <v>0</v>
      </c>
      <c r="AT72" t="str">
        <f t="shared" si="21"/>
        <v/>
      </c>
      <c r="AU72" s="1">
        <f t="shared" si="30"/>
        <v>0</v>
      </c>
      <c r="AV72" s="1">
        <f t="shared" si="31"/>
        <v>0</v>
      </c>
      <c r="AW72" s="1">
        <f t="shared" si="32"/>
        <v>0</v>
      </c>
      <c r="AX72" s="1">
        <f t="shared" si="33"/>
        <v>0</v>
      </c>
      <c r="AY72" s="1">
        <f t="shared" si="34"/>
        <v>0</v>
      </c>
      <c r="AZ72" s="1">
        <f t="shared" si="35"/>
        <v>0</v>
      </c>
      <c r="BA72" s="1" t="str">
        <f t="shared" si="36"/>
        <v/>
      </c>
      <c r="BB72" s="1">
        <f t="shared" si="37"/>
        <v>0</v>
      </c>
      <c r="BC72" s="1" t="str">
        <f t="shared" si="38"/>
        <v/>
      </c>
    </row>
    <row r="73" spans="2:55" ht="14.1" customHeight="1" x14ac:dyDescent="0.15">
      <c r="B73" s="201"/>
      <c r="D73" s="406"/>
      <c r="E73" s="415"/>
      <c r="F73" s="33"/>
      <c r="G73" s="48" t="s">
        <v>863</v>
      </c>
      <c r="H73" s="40" t="s">
        <v>909</v>
      </c>
      <c r="I73" s="247"/>
      <c r="J73" s="121"/>
      <c r="K73" s="115"/>
      <c r="L73" s="242"/>
      <c r="M73" s="231"/>
      <c r="N73" s="121"/>
      <c r="O73" s="115"/>
      <c r="P73" s="115"/>
      <c r="Q73" s="247"/>
      <c r="R73" s="121"/>
      <c r="S73" s="115"/>
      <c r="T73" s="242"/>
      <c r="U73" s="231"/>
      <c r="V73" s="121"/>
      <c r="W73" s="115"/>
      <c r="X73" s="115"/>
      <c r="Y73" s="247"/>
      <c r="Z73" s="121"/>
      <c r="AA73" s="115"/>
      <c r="AB73" s="242"/>
      <c r="AC73" s="231"/>
      <c r="AD73" s="121"/>
      <c r="AE73" s="115"/>
      <c r="AF73" s="242"/>
      <c r="AG73" s="278">
        <f>AS73</f>
        <v>0</v>
      </c>
      <c r="AH73" s="54"/>
      <c r="AI73" s="20"/>
      <c r="AJ73" s="202"/>
      <c r="AL73" s="4" t="str">
        <f>IF(OR(I73="＋",M73="＋",Q73="＋"),"＋",IF(OR(I73="○",M73="○",Q73="○"),"○",IF(OR(I73="◎",M73="◎",Q73="◎"),"◎","")))</f>
        <v/>
      </c>
      <c r="AM73" s="1">
        <f>IF(K73="-",0,K73)</f>
        <v>0</v>
      </c>
      <c r="AN73" s="1">
        <f>IF(O73="-",0,O73)</f>
        <v>0</v>
      </c>
      <c r="AO73" s="1">
        <f>IF(S73="-",0,S73)</f>
        <v>0</v>
      </c>
      <c r="AP73" s="1">
        <f>IF(W73="-",0,W73)</f>
        <v>0</v>
      </c>
      <c r="AQ73" s="1">
        <f>IF(AA73="-",0,AA73)</f>
        <v>0</v>
      </c>
      <c r="AR73" s="1">
        <f>IF(AE73="-",0,AE73)</f>
        <v>0</v>
      </c>
      <c r="AS73" s="1">
        <f>IF(AND(K73="-",$P$7=0,$T$7=0,$X$7=0,$AB$7=0,$AF$7=0),"-",IF(AND(K73="-",O73="-",$T$7=0,$X$7=0,$AB$7=0,$AF$7=0),"-",IF(AND(K73="-",O73="-",S73="-",$X$7=0,$AB$7=0,$AF$7=0),"-",IF(AND(K73="-",O73="-",S73="-",W73="-",$AB$7=0,$AF$7=0),"-",IF(AND(K73="-",O73="-",S73="-",W73="-",AA73="-",$AF$7=0),"-",IF(AND(K73="-",O73="-",S73="-",W73="-",AA73="-",AE73="-"),"-",ROUND(AM73*$L$7+AN73*$P$7+AO73*$T$7+AP73*$X$7+AQ73*$AB$7+AR73*$AF$7,3)))))))</f>
        <v>0</v>
      </c>
      <c r="AT73" t="str">
        <f>IF(COUNTIF(I73:AF73,"×")=0,"",IF(COUNTIF(I73:AF73,"×")=COUNTA(K73,O73,S73,W73,AA73,AE73)-COUNTIF(I73:AF73,"-"),1,""))</f>
        <v/>
      </c>
      <c r="AU73" s="1">
        <f>IF(L73="",0,L73)</f>
        <v>0</v>
      </c>
      <c r="AV73" s="1">
        <f>IF(P73="",0,P73)</f>
        <v>0</v>
      </c>
      <c r="AW73" s="1">
        <f>IF(T73="",0,T73)</f>
        <v>0</v>
      </c>
      <c r="AX73" s="1">
        <f>IF(X73="",0,X73)</f>
        <v>0</v>
      </c>
      <c r="AY73" s="1">
        <f>IF(AB73="",0,AB73)</f>
        <v>0</v>
      </c>
      <c r="AZ73" s="1">
        <f>IF(AF73="",0,AF73)</f>
        <v>0</v>
      </c>
      <c r="BA73" s="1" t="str">
        <f>IF(AND(L73="",P73="",T73="",X73="",AB73="",AF73=""),"",ROUND(AU73*$L$7+AV73*$P$7+AW73*$T$7+AX73*$X$7+AY73*$AB$7+AZ73*$AF$7,3))</f>
        <v/>
      </c>
      <c r="BB73" s="1">
        <f>IF(AL73="＋","",AS73)</f>
        <v>0</v>
      </c>
      <c r="BC73" s="1" t="str">
        <f>IF(AL73="＋",AS73,"")</f>
        <v/>
      </c>
    </row>
    <row r="74" spans="2:55" ht="14.1" customHeight="1" x14ac:dyDescent="0.15">
      <c r="B74" s="201"/>
      <c r="D74" s="406"/>
      <c r="E74" s="415"/>
      <c r="F74" s="33"/>
      <c r="G74" s="48" t="s">
        <v>869</v>
      </c>
      <c r="H74" s="40" t="s">
        <v>867</v>
      </c>
      <c r="I74" s="247"/>
      <c r="J74" s="121"/>
      <c r="K74" s="115"/>
      <c r="L74" s="242"/>
      <c r="M74" s="231"/>
      <c r="N74" s="121"/>
      <c r="O74" s="115"/>
      <c r="P74" s="115"/>
      <c r="Q74" s="247"/>
      <c r="R74" s="121"/>
      <c r="S74" s="115"/>
      <c r="T74" s="242"/>
      <c r="U74" s="231"/>
      <c r="V74" s="121"/>
      <c r="W74" s="115"/>
      <c r="X74" s="115"/>
      <c r="Y74" s="247"/>
      <c r="Z74" s="121"/>
      <c r="AA74" s="115"/>
      <c r="AB74" s="242"/>
      <c r="AC74" s="231"/>
      <c r="AD74" s="121"/>
      <c r="AE74" s="115"/>
      <c r="AF74" s="242"/>
      <c r="AG74" s="278">
        <f>AS74</f>
        <v>0</v>
      </c>
      <c r="AH74" s="54"/>
      <c r="AI74" s="20"/>
      <c r="AJ74" s="202"/>
      <c r="AL74" s="4" t="str">
        <f>IF(OR(I74="＋",M74="＋",Q74="＋"),"＋",IF(OR(I74="○",M74="○",Q74="○"),"○",IF(OR(I74="◎",M74="◎",Q74="◎"),"◎","")))</f>
        <v/>
      </c>
      <c r="AM74" s="1">
        <f>IF(K74="-",0,K74)</f>
        <v>0</v>
      </c>
      <c r="AN74" s="1">
        <f>IF(O74="-",0,O74)</f>
        <v>0</v>
      </c>
      <c r="AO74" s="1">
        <f>IF(S74="-",0,S74)</f>
        <v>0</v>
      </c>
      <c r="AP74" s="1">
        <f>IF(W74="-",0,W74)</f>
        <v>0</v>
      </c>
      <c r="AQ74" s="1">
        <f>IF(AA74="-",0,AA74)</f>
        <v>0</v>
      </c>
      <c r="AR74" s="1">
        <f>IF(AE74="-",0,AE74)</f>
        <v>0</v>
      </c>
      <c r="AS74" s="1">
        <f>IF(AND(K74="-",$P$7=0,$T$7=0,$X$7=0,$AB$7=0,$AF$7=0),"-",IF(AND(K74="-",O74="-",$T$7=0,$X$7=0,$AB$7=0,$AF$7=0),"-",IF(AND(K74="-",O74="-",S74="-",$X$7=0,$AB$7=0,$AF$7=0),"-",IF(AND(K74="-",O74="-",S74="-",W74="-",$AB$7=0,$AF$7=0),"-",IF(AND(K74="-",O74="-",S74="-",W74="-",AA74="-",$AF$7=0),"-",IF(AND(K74="-",O74="-",S74="-",W74="-",AA74="-",AE74="-"),"-",ROUND(AM74*$L$7+AN74*$P$7+AO74*$T$7+AP74*$X$7+AQ74*$AB$7+AR74*$AF$7,3)))))))</f>
        <v>0</v>
      </c>
      <c r="AT74" t="str">
        <f>IF(COUNTIF(I74:AF74,"×")=0,"",IF(COUNTIF(I74:AF74,"×")=COUNTA(K74,O74,S74,W74,AA74,AE74)-COUNTIF(I74:AF74,"-"),1,""))</f>
        <v/>
      </c>
      <c r="AU74" s="1">
        <f>IF(L74="",0,L74)</f>
        <v>0</v>
      </c>
      <c r="AV74" s="1">
        <f>IF(P74="",0,P74)</f>
        <v>0</v>
      </c>
      <c r="AW74" s="1">
        <f>IF(T74="",0,T74)</f>
        <v>0</v>
      </c>
      <c r="AX74" s="1">
        <f>IF(X74="",0,X74)</f>
        <v>0</v>
      </c>
      <c r="AY74" s="1">
        <f>IF(AB74="",0,AB74)</f>
        <v>0</v>
      </c>
      <c r="AZ74" s="1">
        <f>IF(AF74="",0,AF74)</f>
        <v>0</v>
      </c>
      <c r="BA74" s="1" t="str">
        <f>IF(AND(L74="",P74="",T74="",X74="",AB74="",AF74=""),"",ROUND(AU74*$L$7+AV74*$P$7+AW74*$T$7+AX74*$X$7+AY74*$AB$7+AZ74*$AF$7,3))</f>
        <v/>
      </c>
      <c r="BB74" s="1">
        <f>IF(AL74="＋","",AS74)</f>
        <v>0</v>
      </c>
      <c r="BC74" s="1" t="str">
        <f>IF(AL74="＋",AS74,"")</f>
        <v/>
      </c>
    </row>
    <row r="75" spans="2:55" ht="14.1" customHeight="1" x14ac:dyDescent="0.15">
      <c r="B75" s="201"/>
      <c r="D75" s="406"/>
      <c r="E75" s="415"/>
      <c r="F75" s="33"/>
      <c r="G75" s="48" t="s">
        <v>870</v>
      </c>
      <c r="H75" s="40" t="s">
        <v>868</v>
      </c>
      <c r="I75" s="247"/>
      <c r="J75" s="121"/>
      <c r="K75" s="115"/>
      <c r="L75" s="242"/>
      <c r="M75" s="231"/>
      <c r="N75" s="121"/>
      <c r="O75" s="115"/>
      <c r="P75" s="115"/>
      <c r="Q75" s="247"/>
      <c r="R75" s="121"/>
      <c r="S75" s="115"/>
      <c r="T75" s="242"/>
      <c r="U75" s="231"/>
      <c r="V75" s="121"/>
      <c r="W75" s="115"/>
      <c r="X75" s="115"/>
      <c r="Y75" s="247"/>
      <c r="Z75" s="121"/>
      <c r="AA75" s="115"/>
      <c r="AB75" s="242"/>
      <c r="AC75" s="231"/>
      <c r="AD75" s="121"/>
      <c r="AE75" s="115"/>
      <c r="AF75" s="242"/>
      <c r="AG75" s="278">
        <f>AS75</f>
        <v>0</v>
      </c>
      <c r="AH75" s="54"/>
      <c r="AI75" s="20"/>
      <c r="AJ75" s="202"/>
      <c r="AL75" s="4" t="str">
        <f>IF(OR(I75="＋",M75="＋",Q75="＋"),"＋",IF(OR(I75="○",M75="○",Q75="○"),"○",IF(OR(I75="◎",M75="◎",Q75="◎"),"◎","")))</f>
        <v/>
      </c>
      <c r="AM75" s="1">
        <f>IF(K75="-",0,K75)</f>
        <v>0</v>
      </c>
      <c r="AN75" s="1">
        <f>IF(O75="-",0,O75)</f>
        <v>0</v>
      </c>
      <c r="AO75" s="1">
        <f>IF(S75="-",0,S75)</f>
        <v>0</v>
      </c>
      <c r="AP75" s="1">
        <f>IF(W75="-",0,W75)</f>
        <v>0</v>
      </c>
      <c r="AQ75" s="1">
        <f>IF(AA75="-",0,AA75)</f>
        <v>0</v>
      </c>
      <c r="AR75" s="1">
        <f>IF(AE75="-",0,AE75)</f>
        <v>0</v>
      </c>
      <c r="AS75" s="1">
        <f>IF(AND(K75="-",$P$7=0,$T$7=0,$X$7=0,$AB$7=0,$AF$7=0),"-",IF(AND(K75="-",O75="-",$T$7=0,$X$7=0,$AB$7=0,$AF$7=0),"-",IF(AND(K75="-",O75="-",S75="-",$X$7=0,$AB$7=0,$AF$7=0),"-",IF(AND(K75="-",O75="-",S75="-",W75="-",$AB$7=0,$AF$7=0),"-",IF(AND(K75="-",O75="-",S75="-",W75="-",AA75="-",$AF$7=0),"-",IF(AND(K75="-",O75="-",S75="-",W75="-",AA75="-",AE75="-"),"-",ROUND(AM75*$L$7+AN75*$P$7+AO75*$T$7+AP75*$X$7+AQ75*$AB$7+AR75*$AF$7,3)))))))</f>
        <v>0</v>
      </c>
      <c r="AT75" t="str">
        <f>IF(COUNTIF(I75:AF75,"×")=0,"",IF(COUNTIF(I75:AF75,"×")=COUNTA(K75,O75,S75,W75,AA75,AE75)-COUNTIF(I75:AF75,"-"),1,""))</f>
        <v/>
      </c>
      <c r="AU75" s="1">
        <f>IF(L75="",0,L75)</f>
        <v>0</v>
      </c>
      <c r="AV75" s="1">
        <f>IF(P75="",0,P75)</f>
        <v>0</v>
      </c>
      <c r="AW75" s="1">
        <f>IF(T75="",0,T75)</f>
        <v>0</v>
      </c>
      <c r="AX75" s="1">
        <f>IF(X75="",0,X75)</f>
        <v>0</v>
      </c>
      <c r="AY75" s="1">
        <f>IF(AB75="",0,AB75)</f>
        <v>0</v>
      </c>
      <c r="AZ75" s="1">
        <f>IF(AF75="",0,AF75)</f>
        <v>0</v>
      </c>
      <c r="BA75" s="1" t="str">
        <f>IF(AND(L75="",P75="",T75="",X75="",AB75="",AF75=""),"",ROUND(AU75*$L$7+AV75*$P$7+AW75*$T$7+AX75*$X$7+AY75*$AB$7+AZ75*$AF$7,3))</f>
        <v/>
      </c>
      <c r="BB75" s="1">
        <f>IF(AL75="＋","",AS75)</f>
        <v>0</v>
      </c>
      <c r="BC75" s="1" t="str">
        <f>IF(AL75="＋",AS75,"")</f>
        <v/>
      </c>
    </row>
    <row r="76" spans="2:55" ht="14.1" customHeight="1" x14ac:dyDescent="0.15">
      <c r="B76" s="201"/>
      <c r="D76" s="406"/>
      <c r="E76" s="415"/>
      <c r="F76" s="15"/>
      <c r="G76" s="94" t="s">
        <v>902</v>
      </c>
      <c r="H76" s="44" t="s">
        <v>871</v>
      </c>
      <c r="I76" s="243"/>
      <c r="J76" s="128"/>
      <c r="K76" s="117"/>
      <c r="L76" s="244"/>
      <c r="M76" s="229"/>
      <c r="N76" s="128"/>
      <c r="O76" s="117"/>
      <c r="P76" s="117"/>
      <c r="Q76" s="243"/>
      <c r="R76" s="128"/>
      <c r="S76" s="117"/>
      <c r="T76" s="244"/>
      <c r="U76" s="229"/>
      <c r="V76" s="128"/>
      <c r="W76" s="117"/>
      <c r="X76" s="117"/>
      <c r="Y76" s="243"/>
      <c r="Z76" s="128"/>
      <c r="AA76" s="117"/>
      <c r="AB76" s="244"/>
      <c r="AC76" s="229"/>
      <c r="AD76" s="128"/>
      <c r="AE76" s="117"/>
      <c r="AF76" s="244"/>
      <c r="AG76" s="276">
        <f t="shared" si="20"/>
        <v>0</v>
      </c>
      <c r="AH76" s="55"/>
      <c r="AI76" s="20"/>
      <c r="AJ76" s="202"/>
      <c r="AL76" s="4" t="str">
        <f t="shared" si="22"/>
        <v/>
      </c>
      <c r="AM76" s="1">
        <f t="shared" si="23"/>
        <v>0</v>
      </c>
      <c r="AN76" s="1">
        <f t="shared" si="24"/>
        <v>0</v>
      </c>
      <c r="AO76" s="1">
        <f t="shared" si="25"/>
        <v>0</v>
      </c>
      <c r="AP76" s="1">
        <f t="shared" si="26"/>
        <v>0</v>
      </c>
      <c r="AQ76" s="1">
        <f t="shared" si="27"/>
        <v>0</v>
      </c>
      <c r="AR76" s="1">
        <f t="shared" si="28"/>
        <v>0</v>
      </c>
      <c r="AS76" s="1">
        <f t="shared" si="29"/>
        <v>0</v>
      </c>
      <c r="AT76" t="str">
        <f t="shared" si="21"/>
        <v/>
      </c>
      <c r="AU76" s="1">
        <f t="shared" si="30"/>
        <v>0</v>
      </c>
      <c r="AV76" s="1">
        <f t="shared" si="31"/>
        <v>0</v>
      </c>
      <c r="AW76" s="1">
        <f t="shared" si="32"/>
        <v>0</v>
      </c>
      <c r="AX76" s="1">
        <f t="shared" si="33"/>
        <v>0</v>
      </c>
      <c r="AY76" s="1">
        <f t="shared" si="34"/>
        <v>0</v>
      </c>
      <c r="AZ76" s="1">
        <f t="shared" si="35"/>
        <v>0</v>
      </c>
      <c r="BA76" s="1" t="str">
        <f t="shared" si="36"/>
        <v/>
      </c>
      <c r="BB76" s="1">
        <f t="shared" si="37"/>
        <v>0</v>
      </c>
      <c r="BC76" s="1" t="str">
        <f t="shared" si="38"/>
        <v/>
      </c>
    </row>
    <row r="77" spans="2:55" ht="14.1" customHeight="1" x14ac:dyDescent="0.15">
      <c r="B77" s="201"/>
      <c r="D77" s="406"/>
      <c r="E77" s="415"/>
      <c r="F77" s="134" t="s">
        <v>701</v>
      </c>
      <c r="G77" s="136" t="s">
        <v>218</v>
      </c>
      <c r="H77" s="59" t="s">
        <v>422</v>
      </c>
      <c r="I77" s="257"/>
      <c r="J77" s="157"/>
      <c r="K77" s="158"/>
      <c r="L77" s="249"/>
      <c r="M77" s="254"/>
      <c r="N77" s="157"/>
      <c r="O77" s="158"/>
      <c r="P77" s="158"/>
      <c r="Q77" s="257"/>
      <c r="R77" s="157"/>
      <c r="S77" s="158"/>
      <c r="T77" s="249"/>
      <c r="U77" s="254"/>
      <c r="V77" s="157"/>
      <c r="W77" s="158"/>
      <c r="X77" s="158"/>
      <c r="Y77" s="257"/>
      <c r="Z77" s="157"/>
      <c r="AA77" s="158"/>
      <c r="AB77" s="249"/>
      <c r="AC77" s="254"/>
      <c r="AD77" s="157"/>
      <c r="AE77" s="158"/>
      <c r="AF77" s="249"/>
      <c r="AG77" s="173">
        <f t="shared" si="20"/>
        <v>0</v>
      </c>
      <c r="AH77" s="110">
        <f>SUM(BC77)</f>
        <v>0</v>
      </c>
      <c r="AI77" s="309"/>
      <c r="AJ77" s="202"/>
      <c r="AL77" s="4" t="str">
        <f t="shared" si="22"/>
        <v/>
      </c>
      <c r="AM77" s="1">
        <f t="shared" si="23"/>
        <v>0</v>
      </c>
      <c r="AN77" s="1">
        <f t="shared" si="24"/>
        <v>0</v>
      </c>
      <c r="AO77" s="1">
        <f t="shared" si="25"/>
        <v>0</v>
      </c>
      <c r="AP77" s="1">
        <f t="shared" si="26"/>
        <v>0</v>
      </c>
      <c r="AQ77" s="1">
        <f t="shared" si="27"/>
        <v>0</v>
      </c>
      <c r="AR77" s="1">
        <f t="shared" si="28"/>
        <v>0</v>
      </c>
      <c r="AS77" s="1">
        <f t="shared" si="29"/>
        <v>0</v>
      </c>
      <c r="AT77" t="str">
        <f t="shared" si="21"/>
        <v/>
      </c>
      <c r="AU77" s="1">
        <f t="shared" si="30"/>
        <v>0</v>
      </c>
      <c r="AV77" s="1">
        <f t="shared" si="31"/>
        <v>0</v>
      </c>
      <c r="AW77" s="1">
        <f t="shared" si="32"/>
        <v>0</v>
      </c>
      <c r="AX77" s="1">
        <f t="shared" si="33"/>
        <v>0</v>
      </c>
      <c r="AY77" s="1">
        <f t="shared" si="34"/>
        <v>0</v>
      </c>
      <c r="AZ77" s="1">
        <f t="shared" si="35"/>
        <v>0</v>
      </c>
      <c r="BA77" s="1" t="str">
        <f t="shared" si="36"/>
        <v/>
      </c>
      <c r="BB77" s="1">
        <f t="shared" si="37"/>
        <v>0</v>
      </c>
      <c r="BC77" s="1" t="str">
        <f t="shared" si="38"/>
        <v/>
      </c>
    </row>
    <row r="78" spans="2:55" ht="14.1" customHeight="1" x14ac:dyDescent="0.15">
      <c r="B78" s="201"/>
      <c r="D78" s="406"/>
      <c r="E78" s="415"/>
      <c r="F78" s="410" t="s">
        <v>703</v>
      </c>
      <c r="G78" s="61" t="s">
        <v>219</v>
      </c>
      <c r="H78" s="135" t="s">
        <v>356</v>
      </c>
      <c r="I78" s="258"/>
      <c r="J78" s="120"/>
      <c r="K78" s="114"/>
      <c r="L78" s="245"/>
      <c r="M78" s="255"/>
      <c r="N78" s="120"/>
      <c r="O78" s="114"/>
      <c r="P78" s="114"/>
      <c r="Q78" s="258"/>
      <c r="R78" s="120"/>
      <c r="S78" s="114"/>
      <c r="T78" s="245"/>
      <c r="U78" s="255"/>
      <c r="V78" s="120"/>
      <c r="W78" s="114"/>
      <c r="X78" s="114"/>
      <c r="Y78" s="258"/>
      <c r="Z78" s="120"/>
      <c r="AA78" s="114"/>
      <c r="AB78" s="245"/>
      <c r="AC78" s="255"/>
      <c r="AD78" s="120"/>
      <c r="AE78" s="114"/>
      <c r="AF78" s="245"/>
      <c r="AG78" s="277">
        <f t="shared" si="20"/>
        <v>0</v>
      </c>
      <c r="AH78" s="53">
        <f>SUM(BB78:BB86)</f>
        <v>0</v>
      </c>
      <c r="AI78" s="131"/>
      <c r="AJ78" s="202"/>
      <c r="AL78" s="4" t="str">
        <f t="shared" si="22"/>
        <v/>
      </c>
      <c r="AM78" s="1">
        <f t="shared" si="23"/>
        <v>0</v>
      </c>
      <c r="AN78" s="1">
        <f t="shared" si="24"/>
        <v>0</v>
      </c>
      <c r="AO78" s="1">
        <f t="shared" si="25"/>
        <v>0</v>
      </c>
      <c r="AP78" s="1">
        <f t="shared" si="26"/>
        <v>0</v>
      </c>
      <c r="AQ78" s="1">
        <f t="shared" si="27"/>
        <v>0</v>
      </c>
      <c r="AR78" s="1">
        <f t="shared" si="28"/>
        <v>0</v>
      </c>
      <c r="AS78" s="1">
        <f t="shared" si="29"/>
        <v>0</v>
      </c>
      <c r="AT78" t="str">
        <f t="shared" si="21"/>
        <v/>
      </c>
      <c r="AU78" s="1">
        <f t="shared" si="30"/>
        <v>0</v>
      </c>
      <c r="AV78" s="1">
        <f t="shared" si="31"/>
        <v>0</v>
      </c>
      <c r="AW78" s="1">
        <f t="shared" si="32"/>
        <v>0</v>
      </c>
      <c r="AX78" s="1">
        <f t="shared" si="33"/>
        <v>0</v>
      </c>
      <c r="AY78" s="1">
        <f t="shared" si="34"/>
        <v>0</v>
      </c>
      <c r="AZ78" s="1">
        <f t="shared" si="35"/>
        <v>0</v>
      </c>
      <c r="BA78" s="1" t="str">
        <f t="shared" si="36"/>
        <v/>
      </c>
      <c r="BB78" s="1">
        <f t="shared" si="37"/>
        <v>0</v>
      </c>
      <c r="BC78" s="1" t="str">
        <f t="shared" si="38"/>
        <v/>
      </c>
    </row>
    <row r="79" spans="2:55" ht="14.1" customHeight="1" x14ac:dyDescent="0.15">
      <c r="B79" s="201"/>
      <c r="D79" s="406"/>
      <c r="E79" s="415"/>
      <c r="F79" s="411"/>
      <c r="G79" s="61" t="s">
        <v>518</v>
      </c>
      <c r="H79" s="50" t="s">
        <v>12</v>
      </c>
      <c r="I79" s="247"/>
      <c r="J79" s="121"/>
      <c r="K79" s="115"/>
      <c r="L79" s="242"/>
      <c r="M79" s="231"/>
      <c r="N79" s="121"/>
      <c r="O79" s="115"/>
      <c r="P79" s="115"/>
      <c r="Q79" s="247"/>
      <c r="R79" s="121"/>
      <c r="S79" s="115"/>
      <c r="T79" s="242"/>
      <c r="U79" s="231"/>
      <c r="V79" s="121"/>
      <c r="W79" s="115"/>
      <c r="X79" s="115"/>
      <c r="Y79" s="247"/>
      <c r="Z79" s="121"/>
      <c r="AA79" s="115"/>
      <c r="AB79" s="242"/>
      <c r="AC79" s="231"/>
      <c r="AD79" s="121"/>
      <c r="AE79" s="115"/>
      <c r="AF79" s="242"/>
      <c r="AG79" s="278">
        <f t="shared" si="20"/>
        <v>0</v>
      </c>
      <c r="AH79" s="110">
        <f>SUM(BC78:BC86)</f>
        <v>0</v>
      </c>
      <c r="AI79" s="309"/>
      <c r="AJ79" s="202"/>
      <c r="AL79" s="4" t="str">
        <f t="shared" si="22"/>
        <v/>
      </c>
      <c r="AM79" s="1">
        <f t="shared" si="23"/>
        <v>0</v>
      </c>
      <c r="AN79" s="1">
        <f t="shared" si="24"/>
        <v>0</v>
      </c>
      <c r="AO79" s="1">
        <f t="shared" si="25"/>
        <v>0</v>
      </c>
      <c r="AP79" s="1">
        <f t="shared" si="26"/>
        <v>0</v>
      </c>
      <c r="AQ79" s="1">
        <f t="shared" si="27"/>
        <v>0</v>
      </c>
      <c r="AR79" s="1">
        <f t="shared" si="28"/>
        <v>0</v>
      </c>
      <c r="AS79" s="1">
        <f t="shared" si="29"/>
        <v>0</v>
      </c>
      <c r="AT79" t="str">
        <f t="shared" si="21"/>
        <v/>
      </c>
      <c r="AU79" s="1">
        <f t="shared" si="30"/>
        <v>0</v>
      </c>
      <c r="AV79" s="1">
        <f t="shared" si="31"/>
        <v>0</v>
      </c>
      <c r="AW79" s="1">
        <f t="shared" si="32"/>
        <v>0</v>
      </c>
      <c r="AX79" s="1">
        <f t="shared" si="33"/>
        <v>0</v>
      </c>
      <c r="AY79" s="1">
        <f t="shared" si="34"/>
        <v>0</v>
      </c>
      <c r="AZ79" s="1">
        <f t="shared" si="35"/>
        <v>0</v>
      </c>
      <c r="BA79" s="1" t="str">
        <f t="shared" si="36"/>
        <v/>
      </c>
      <c r="BB79" s="1">
        <f t="shared" si="37"/>
        <v>0</v>
      </c>
      <c r="BC79" s="1" t="str">
        <f t="shared" si="38"/>
        <v/>
      </c>
    </row>
    <row r="80" spans="2:55" ht="14.1" customHeight="1" x14ac:dyDescent="0.15">
      <c r="B80" s="201"/>
      <c r="D80" s="406"/>
      <c r="E80" s="415"/>
      <c r="F80" s="33"/>
      <c r="G80" s="61" t="s">
        <v>229</v>
      </c>
      <c r="H80" s="50" t="s">
        <v>13</v>
      </c>
      <c r="I80" s="247"/>
      <c r="J80" s="121"/>
      <c r="K80" s="115"/>
      <c r="L80" s="242"/>
      <c r="M80" s="231"/>
      <c r="N80" s="121"/>
      <c r="O80" s="115"/>
      <c r="P80" s="115"/>
      <c r="Q80" s="247"/>
      <c r="R80" s="121"/>
      <c r="S80" s="115"/>
      <c r="T80" s="242"/>
      <c r="U80" s="231"/>
      <c r="V80" s="121"/>
      <c r="W80" s="115"/>
      <c r="X80" s="115"/>
      <c r="Y80" s="247"/>
      <c r="Z80" s="121"/>
      <c r="AA80" s="115"/>
      <c r="AB80" s="242"/>
      <c r="AC80" s="231"/>
      <c r="AD80" s="121"/>
      <c r="AE80" s="115"/>
      <c r="AF80" s="242"/>
      <c r="AG80" s="278">
        <f t="shared" si="20"/>
        <v>0</v>
      </c>
      <c r="AH80" s="54"/>
      <c r="AI80" s="20"/>
      <c r="AJ80" s="202"/>
      <c r="AL80" s="4" t="str">
        <f t="shared" si="22"/>
        <v/>
      </c>
      <c r="AM80" s="1">
        <f t="shared" si="23"/>
        <v>0</v>
      </c>
      <c r="AN80" s="1">
        <f t="shared" si="24"/>
        <v>0</v>
      </c>
      <c r="AO80" s="1">
        <f t="shared" si="25"/>
        <v>0</v>
      </c>
      <c r="AP80" s="1">
        <f t="shared" si="26"/>
        <v>0</v>
      </c>
      <c r="AQ80" s="1">
        <f t="shared" si="27"/>
        <v>0</v>
      </c>
      <c r="AR80" s="1">
        <f t="shared" si="28"/>
        <v>0</v>
      </c>
      <c r="AS80" s="1">
        <f t="shared" si="29"/>
        <v>0</v>
      </c>
      <c r="AT80" t="str">
        <f t="shared" si="21"/>
        <v/>
      </c>
      <c r="AU80" s="1">
        <f t="shared" si="30"/>
        <v>0</v>
      </c>
      <c r="AV80" s="1">
        <f t="shared" si="31"/>
        <v>0</v>
      </c>
      <c r="AW80" s="1">
        <f t="shared" si="32"/>
        <v>0</v>
      </c>
      <c r="AX80" s="1">
        <f t="shared" si="33"/>
        <v>0</v>
      </c>
      <c r="AY80" s="1">
        <f t="shared" si="34"/>
        <v>0</v>
      </c>
      <c r="AZ80" s="1">
        <f t="shared" si="35"/>
        <v>0</v>
      </c>
      <c r="BA80" s="1" t="str">
        <f t="shared" si="36"/>
        <v/>
      </c>
      <c r="BB80" s="1">
        <f t="shared" si="37"/>
        <v>0</v>
      </c>
      <c r="BC80" s="1" t="str">
        <f t="shared" si="38"/>
        <v/>
      </c>
    </row>
    <row r="81" spans="2:55" ht="14.1" customHeight="1" x14ac:dyDescent="0.15">
      <c r="B81" s="201"/>
      <c r="D81" s="406"/>
      <c r="E81" s="415"/>
      <c r="F81" s="3"/>
      <c r="G81" s="61" t="s">
        <v>230</v>
      </c>
      <c r="H81" s="50" t="s">
        <v>340</v>
      </c>
      <c r="I81" s="247"/>
      <c r="J81" s="121"/>
      <c r="K81" s="115"/>
      <c r="L81" s="242"/>
      <c r="M81" s="231"/>
      <c r="N81" s="121"/>
      <c r="O81" s="115"/>
      <c r="P81" s="115"/>
      <c r="Q81" s="247"/>
      <c r="R81" s="121"/>
      <c r="S81" s="115"/>
      <c r="T81" s="242"/>
      <c r="U81" s="231"/>
      <c r="V81" s="121"/>
      <c r="W81" s="115"/>
      <c r="X81" s="115"/>
      <c r="Y81" s="247"/>
      <c r="Z81" s="121"/>
      <c r="AA81" s="115"/>
      <c r="AB81" s="242"/>
      <c r="AC81" s="231"/>
      <c r="AD81" s="121"/>
      <c r="AE81" s="115"/>
      <c r="AF81" s="242"/>
      <c r="AG81" s="278">
        <f t="shared" si="20"/>
        <v>0</v>
      </c>
      <c r="AH81" s="54"/>
      <c r="AI81" s="20"/>
      <c r="AJ81" s="202"/>
      <c r="AL81" s="4" t="str">
        <f t="shared" si="22"/>
        <v/>
      </c>
      <c r="AM81" s="1">
        <f t="shared" si="23"/>
        <v>0</v>
      </c>
      <c r="AN81" s="1">
        <f t="shared" si="24"/>
        <v>0</v>
      </c>
      <c r="AO81" s="1">
        <f t="shared" si="25"/>
        <v>0</v>
      </c>
      <c r="AP81" s="1">
        <f t="shared" si="26"/>
        <v>0</v>
      </c>
      <c r="AQ81" s="1">
        <f t="shared" si="27"/>
        <v>0</v>
      </c>
      <c r="AR81" s="1">
        <f t="shared" si="28"/>
        <v>0</v>
      </c>
      <c r="AS81" s="1">
        <f t="shared" si="29"/>
        <v>0</v>
      </c>
      <c r="AT81" t="str">
        <f t="shared" si="21"/>
        <v/>
      </c>
      <c r="AU81" s="1">
        <f t="shared" si="30"/>
        <v>0</v>
      </c>
      <c r="AV81" s="1">
        <f t="shared" si="31"/>
        <v>0</v>
      </c>
      <c r="AW81" s="1">
        <f t="shared" si="32"/>
        <v>0</v>
      </c>
      <c r="AX81" s="1">
        <f t="shared" si="33"/>
        <v>0</v>
      </c>
      <c r="AY81" s="1">
        <f t="shared" si="34"/>
        <v>0</v>
      </c>
      <c r="AZ81" s="1">
        <f t="shared" si="35"/>
        <v>0</v>
      </c>
      <c r="BA81" s="1" t="str">
        <f t="shared" si="36"/>
        <v/>
      </c>
      <c r="BB81" s="1">
        <f t="shared" si="37"/>
        <v>0</v>
      </c>
      <c r="BC81" s="1" t="str">
        <f t="shared" si="38"/>
        <v/>
      </c>
    </row>
    <row r="82" spans="2:55" ht="14.1" customHeight="1" x14ac:dyDescent="0.15">
      <c r="B82" s="201"/>
      <c r="D82" s="406"/>
      <c r="E82" s="415"/>
      <c r="F82" s="3"/>
      <c r="G82" s="61" t="s">
        <v>231</v>
      </c>
      <c r="H82" s="50" t="s">
        <v>702</v>
      </c>
      <c r="I82" s="247"/>
      <c r="J82" s="121"/>
      <c r="K82" s="115"/>
      <c r="L82" s="242"/>
      <c r="M82" s="231"/>
      <c r="N82" s="121"/>
      <c r="O82" s="115"/>
      <c r="P82" s="115"/>
      <c r="Q82" s="247"/>
      <c r="R82" s="121"/>
      <c r="S82" s="115"/>
      <c r="T82" s="242"/>
      <c r="U82" s="231"/>
      <c r="V82" s="121"/>
      <c r="W82" s="115"/>
      <c r="X82" s="115"/>
      <c r="Y82" s="247"/>
      <c r="Z82" s="121"/>
      <c r="AA82" s="115"/>
      <c r="AB82" s="242"/>
      <c r="AC82" s="231"/>
      <c r="AD82" s="121"/>
      <c r="AE82" s="115"/>
      <c r="AF82" s="242"/>
      <c r="AG82" s="278">
        <f t="shared" si="20"/>
        <v>0</v>
      </c>
      <c r="AH82" s="54"/>
      <c r="AI82" s="20"/>
      <c r="AJ82" s="202"/>
      <c r="AL82" s="4" t="str">
        <f t="shared" si="22"/>
        <v/>
      </c>
      <c r="AM82" s="1">
        <f t="shared" si="23"/>
        <v>0</v>
      </c>
      <c r="AN82" s="1">
        <f t="shared" si="24"/>
        <v>0</v>
      </c>
      <c r="AO82" s="1">
        <f t="shared" si="25"/>
        <v>0</v>
      </c>
      <c r="AP82" s="1">
        <f t="shared" si="26"/>
        <v>0</v>
      </c>
      <c r="AQ82" s="1">
        <f t="shared" si="27"/>
        <v>0</v>
      </c>
      <c r="AR82" s="1">
        <f t="shared" si="28"/>
        <v>0</v>
      </c>
      <c r="AS82" s="1">
        <f t="shared" si="29"/>
        <v>0</v>
      </c>
      <c r="AT82" t="str">
        <f t="shared" si="21"/>
        <v/>
      </c>
      <c r="AU82" s="1">
        <f t="shared" si="30"/>
        <v>0</v>
      </c>
      <c r="AV82" s="1">
        <f t="shared" si="31"/>
        <v>0</v>
      </c>
      <c r="AW82" s="1">
        <f t="shared" si="32"/>
        <v>0</v>
      </c>
      <c r="AX82" s="1">
        <f t="shared" si="33"/>
        <v>0</v>
      </c>
      <c r="AY82" s="1">
        <f t="shared" si="34"/>
        <v>0</v>
      </c>
      <c r="AZ82" s="1">
        <f t="shared" si="35"/>
        <v>0</v>
      </c>
      <c r="BA82" s="1" t="str">
        <f t="shared" si="36"/>
        <v/>
      </c>
      <c r="BB82" s="1">
        <f t="shared" si="37"/>
        <v>0</v>
      </c>
      <c r="BC82" s="1" t="str">
        <f t="shared" si="38"/>
        <v/>
      </c>
    </row>
    <row r="83" spans="2:55" ht="14.1" customHeight="1" x14ac:dyDescent="0.15">
      <c r="B83" s="201"/>
      <c r="D83" s="406"/>
      <c r="E83" s="415"/>
      <c r="F83" s="3"/>
      <c r="G83" s="61" t="s">
        <v>426</v>
      </c>
      <c r="H83" s="50" t="s">
        <v>267</v>
      </c>
      <c r="I83" s="247"/>
      <c r="J83" s="121"/>
      <c r="K83" s="115"/>
      <c r="L83" s="242"/>
      <c r="M83" s="231"/>
      <c r="N83" s="121"/>
      <c r="O83" s="115"/>
      <c r="P83" s="115"/>
      <c r="Q83" s="247"/>
      <c r="R83" s="121"/>
      <c r="S83" s="115"/>
      <c r="T83" s="242"/>
      <c r="U83" s="231"/>
      <c r="V83" s="121"/>
      <c r="W83" s="115"/>
      <c r="X83" s="115"/>
      <c r="Y83" s="247"/>
      <c r="Z83" s="121"/>
      <c r="AA83" s="115"/>
      <c r="AB83" s="242"/>
      <c r="AC83" s="231"/>
      <c r="AD83" s="121"/>
      <c r="AE83" s="115"/>
      <c r="AF83" s="242"/>
      <c r="AG83" s="278">
        <f t="shared" si="20"/>
        <v>0</v>
      </c>
      <c r="AH83" s="54"/>
      <c r="AI83" s="20"/>
      <c r="AJ83" s="202"/>
      <c r="AL83" s="4" t="str">
        <f t="shared" si="22"/>
        <v/>
      </c>
      <c r="AM83" s="1">
        <f t="shared" si="23"/>
        <v>0</v>
      </c>
      <c r="AN83" s="1">
        <f t="shared" si="24"/>
        <v>0</v>
      </c>
      <c r="AO83" s="1">
        <f t="shared" si="25"/>
        <v>0</v>
      </c>
      <c r="AP83" s="1">
        <f t="shared" si="26"/>
        <v>0</v>
      </c>
      <c r="AQ83" s="1">
        <f t="shared" si="27"/>
        <v>0</v>
      </c>
      <c r="AR83" s="1">
        <f t="shared" si="28"/>
        <v>0</v>
      </c>
      <c r="AS83" s="1">
        <f t="shared" si="29"/>
        <v>0</v>
      </c>
      <c r="AT83" t="str">
        <f t="shared" si="21"/>
        <v/>
      </c>
      <c r="AU83" s="1">
        <f t="shared" si="30"/>
        <v>0</v>
      </c>
      <c r="AV83" s="1">
        <f t="shared" si="31"/>
        <v>0</v>
      </c>
      <c r="AW83" s="1">
        <f t="shared" si="32"/>
        <v>0</v>
      </c>
      <c r="AX83" s="1">
        <f t="shared" si="33"/>
        <v>0</v>
      </c>
      <c r="AY83" s="1">
        <f t="shared" si="34"/>
        <v>0</v>
      </c>
      <c r="AZ83" s="1">
        <f t="shared" si="35"/>
        <v>0</v>
      </c>
      <c r="BA83" s="1" t="str">
        <f t="shared" si="36"/>
        <v/>
      </c>
      <c r="BB83" s="1">
        <f t="shared" si="37"/>
        <v>0</v>
      </c>
      <c r="BC83" s="1" t="str">
        <f t="shared" si="38"/>
        <v/>
      </c>
    </row>
    <row r="84" spans="2:55" ht="14.1" customHeight="1" x14ac:dyDescent="0.15">
      <c r="B84" s="201"/>
      <c r="D84" s="406"/>
      <c r="E84" s="415"/>
      <c r="F84" s="3"/>
      <c r="G84" s="61" t="s">
        <v>478</v>
      </c>
      <c r="H84" s="50" t="s">
        <v>341</v>
      </c>
      <c r="I84" s="247"/>
      <c r="J84" s="121"/>
      <c r="K84" s="115"/>
      <c r="L84" s="242"/>
      <c r="M84" s="231"/>
      <c r="N84" s="121"/>
      <c r="O84" s="115"/>
      <c r="P84" s="115"/>
      <c r="Q84" s="247"/>
      <c r="R84" s="121"/>
      <c r="S84" s="115"/>
      <c r="T84" s="242"/>
      <c r="U84" s="231"/>
      <c r="V84" s="121"/>
      <c r="W84" s="115"/>
      <c r="X84" s="115"/>
      <c r="Y84" s="247"/>
      <c r="Z84" s="121"/>
      <c r="AA84" s="115"/>
      <c r="AB84" s="242"/>
      <c r="AC84" s="231"/>
      <c r="AD84" s="121"/>
      <c r="AE84" s="115"/>
      <c r="AF84" s="242"/>
      <c r="AG84" s="278">
        <f t="shared" si="20"/>
        <v>0</v>
      </c>
      <c r="AH84" s="54"/>
      <c r="AI84" s="20"/>
      <c r="AJ84" s="202"/>
      <c r="AL84" s="4" t="str">
        <f t="shared" si="22"/>
        <v/>
      </c>
      <c r="AM84" s="1">
        <f t="shared" si="23"/>
        <v>0</v>
      </c>
      <c r="AN84" s="1">
        <f t="shared" si="24"/>
        <v>0</v>
      </c>
      <c r="AO84" s="1">
        <f t="shared" si="25"/>
        <v>0</v>
      </c>
      <c r="AP84" s="1">
        <f t="shared" si="26"/>
        <v>0</v>
      </c>
      <c r="AQ84" s="1">
        <f t="shared" si="27"/>
        <v>0</v>
      </c>
      <c r="AR84" s="1">
        <f t="shared" si="28"/>
        <v>0</v>
      </c>
      <c r="AS84" s="1">
        <f t="shared" si="29"/>
        <v>0</v>
      </c>
      <c r="AT84" t="str">
        <f t="shared" si="21"/>
        <v/>
      </c>
      <c r="AU84" s="1">
        <f t="shared" si="30"/>
        <v>0</v>
      </c>
      <c r="AV84" s="1">
        <f t="shared" si="31"/>
        <v>0</v>
      </c>
      <c r="AW84" s="1">
        <f t="shared" si="32"/>
        <v>0</v>
      </c>
      <c r="AX84" s="1">
        <f t="shared" si="33"/>
        <v>0</v>
      </c>
      <c r="AY84" s="1">
        <f t="shared" si="34"/>
        <v>0</v>
      </c>
      <c r="AZ84" s="1">
        <f t="shared" si="35"/>
        <v>0</v>
      </c>
      <c r="BA84" s="1" t="str">
        <f t="shared" si="36"/>
        <v/>
      </c>
      <c r="BB84" s="1">
        <f t="shared" si="37"/>
        <v>0</v>
      </c>
      <c r="BC84" s="1" t="str">
        <f t="shared" si="38"/>
        <v/>
      </c>
    </row>
    <row r="85" spans="2:55" ht="14.1" customHeight="1" x14ac:dyDescent="0.15">
      <c r="B85" s="201"/>
      <c r="D85" s="406"/>
      <c r="E85" s="415"/>
      <c r="F85" s="3"/>
      <c r="G85" s="61" t="s">
        <v>479</v>
      </c>
      <c r="H85" s="50" t="s">
        <v>342</v>
      </c>
      <c r="I85" s="247"/>
      <c r="J85" s="121"/>
      <c r="K85" s="115"/>
      <c r="L85" s="242"/>
      <c r="M85" s="231"/>
      <c r="N85" s="121"/>
      <c r="O85" s="115"/>
      <c r="P85" s="115"/>
      <c r="Q85" s="247"/>
      <c r="R85" s="121"/>
      <c r="S85" s="115"/>
      <c r="T85" s="242"/>
      <c r="U85" s="231"/>
      <c r="V85" s="121"/>
      <c r="W85" s="115"/>
      <c r="X85" s="115"/>
      <c r="Y85" s="247"/>
      <c r="Z85" s="121"/>
      <c r="AA85" s="115"/>
      <c r="AB85" s="242"/>
      <c r="AC85" s="231"/>
      <c r="AD85" s="121"/>
      <c r="AE85" s="115"/>
      <c r="AF85" s="242"/>
      <c r="AG85" s="278">
        <f t="shared" si="20"/>
        <v>0</v>
      </c>
      <c r="AH85" s="54"/>
      <c r="AI85" s="20"/>
      <c r="AJ85" s="202"/>
      <c r="AL85" s="4" t="str">
        <f t="shared" si="22"/>
        <v/>
      </c>
      <c r="AM85" s="1">
        <f t="shared" si="23"/>
        <v>0</v>
      </c>
      <c r="AN85" s="1">
        <f t="shared" si="24"/>
        <v>0</v>
      </c>
      <c r="AO85" s="1">
        <f t="shared" si="25"/>
        <v>0</v>
      </c>
      <c r="AP85" s="1">
        <f t="shared" si="26"/>
        <v>0</v>
      </c>
      <c r="AQ85" s="1">
        <f t="shared" si="27"/>
        <v>0</v>
      </c>
      <c r="AR85" s="1">
        <f t="shared" si="28"/>
        <v>0</v>
      </c>
      <c r="AS85" s="1">
        <f t="shared" si="29"/>
        <v>0</v>
      </c>
      <c r="AT85" t="str">
        <f t="shared" si="21"/>
        <v/>
      </c>
      <c r="AU85" s="1">
        <f t="shared" si="30"/>
        <v>0</v>
      </c>
      <c r="AV85" s="1">
        <f t="shared" si="31"/>
        <v>0</v>
      </c>
      <c r="AW85" s="1">
        <f t="shared" si="32"/>
        <v>0</v>
      </c>
      <c r="AX85" s="1">
        <f t="shared" si="33"/>
        <v>0</v>
      </c>
      <c r="AY85" s="1">
        <f t="shared" si="34"/>
        <v>0</v>
      </c>
      <c r="AZ85" s="1">
        <f t="shared" si="35"/>
        <v>0</v>
      </c>
      <c r="BA85" s="1" t="str">
        <f t="shared" si="36"/>
        <v/>
      </c>
      <c r="BB85" s="1">
        <f t="shared" si="37"/>
        <v>0</v>
      </c>
      <c r="BC85" s="1" t="str">
        <f t="shared" si="38"/>
        <v/>
      </c>
    </row>
    <row r="86" spans="2:55" ht="14.1" customHeight="1" x14ac:dyDescent="0.15">
      <c r="B86" s="201"/>
      <c r="D86" s="406"/>
      <c r="E86" s="415"/>
      <c r="F86" s="24"/>
      <c r="G86" s="43" t="s">
        <v>480</v>
      </c>
      <c r="H86" s="137" t="s">
        <v>454</v>
      </c>
      <c r="I86" s="251"/>
      <c r="J86" s="122"/>
      <c r="K86" s="117"/>
      <c r="L86" s="244"/>
      <c r="M86" s="256"/>
      <c r="N86" s="122"/>
      <c r="O86" s="117"/>
      <c r="P86" s="117"/>
      <c r="Q86" s="251"/>
      <c r="R86" s="122"/>
      <c r="S86" s="117"/>
      <c r="T86" s="244"/>
      <c r="U86" s="256"/>
      <c r="V86" s="122"/>
      <c r="W86" s="117"/>
      <c r="X86" s="117"/>
      <c r="Y86" s="251"/>
      <c r="Z86" s="122"/>
      <c r="AA86" s="117"/>
      <c r="AB86" s="244"/>
      <c r="AC86" s="256"/>
      <c r="AD86" s="122"/>
      <c r="AE86" s="117"/>
      <c r="AF86" s="244"/>
      <c r="AG86" s="276">
        <f t="shared" si="20"/>
        <v>0</v>
      </c>
      <c r="AH86" s="55"/>
      <c r="AI86" s="20"/>
      <c r="AJ86" s="202"/>
      <c r="AL86" s="4" t="str">
        <f t="shared" si="22"/>
        <v/>
      </c>
      <c r="AM86" s="1">
        <f t="shared" si="23"/>
        <v>0</v>
      </c>
      <c r="AN86" s="1">
        <f t="shared" si="24"/>
        <v>0</v>
      </c>
      <c r="AO86" s="1">
        <f t="shared" si="25"/>
        <v>0</v>
      </c>
      <c r="AP86" s="1">
        <f t="shared" si="26"/>
        <v>0</v>
      </c>
      <c r="AQ86" s="1">
        <f t="shared" si="27"/>
        <v>0</v>
      </c>
      <c r="AR86" s="1">
        <f t="shared" si="28"/>
        <v>0</v>
      </c>
      <c r="AS86" s="1">
        <f t="shared" si="29"/>
        <v>0</v>
      </c>
      <c r="AT86" t="str">
        <f t="shared" si="21"/>
        <v/>
      </c>
      <c r="AU86" s="1">
        <f t="shared" si="30"/>
        <v>0</v>
      </c>
      <c r="AV86" s="1">
        <f t="shared" si="31"/>
        <v>0</v>
      </c>
      <c r="AW86" s="1">
        <f t="shared" si="32"/>
        <v>0</v>
      </c>
      <c r="AX86" s="1">
        <f t="shared" si="33"/>
        <v>0</v>
      </c>
      <c r="AY86" s="1">
        <f t="shared" si="34"/>
        <v>0</v>
      </c>
      <c r="AZ86" s="1">
        <f t="shared" si="35"/>
        <v>0</v>
      </c>
      <c r="BA86" s="1" t="str">
        <f t="shared" si="36"/>
        <v/>
      </c>
      <c r="BB86" s="1">
        <f t="shared" si="37"/>
        <v>0</v>
      </c>
      <c r="BC86" s="1" t="str">
        <f t="shared" si="38"/>
        <v/>
      </c>
    </row>
    <row r="87" spans="2:55" ht="14.1" customHeight="1" x14ac:dyDescent="0.15">
      <c r="B87" s="201"/>
      <c r="D87" s="406"/>
      <c r="E87" s="415"/>
      <c r="F87" s="33" t="s">
        <v>705</v>
      </c>
      <c r="G87" s="61" t="s">
        <v>706</v>
      </c>
      <c r="H87" s="58" t="s">
        <v>513</v>
      </c>
      <c r="I87" s="258"/>
      <c r="J87" s="120"/>
      <c r="K87" s="114"/>
      <c r="L87" s="245"/>
      <c r="M87" s="255"/>
      <c r="N87" s="120"/>
      <c r="O87" s="114"/>
      <c r="P87" s="114"/>
      <c r="Q87" s="258"/>
      <c r="R87" s="120"/>
      <c r="S87" s="114"/>
      <c r="T87" s="245"/>
      <c r="U87" s="255"/>
      <c r="V87" s="120"/>
      <c r="W87" s="114"/>
      <c r="X87" s="114"/>
      <c r="Y87" s="258"/>
      <c r="Z87" s="120"/>
      <c r="AA87" s="114"/>
      <c r="AB87" s="245"/>
      <c r="AC87" s="255"/>
      <c r="AD87" s="120"/>
      <c r="AE87" s="114"/>
      <c r="AF87" s="245"/>
      <c r="AG87" s="277">
        <f t="shared" si="20"/>
        <v>0</v>
      </c>
      <c r="AH87" s="53">
        <f>SUM(BB87:BB99)</f>
        <v>0</v>
      </c>
      <c r="AI87" s="131"/>
      <c r="AJ87" s="202"/>
      <c r="AL87" s="4" t="str">
        <f t="shared" si="22"/>
        <v/>
      </c>
      <c r="AM87" s="1">
        <f t="shared" si="23"/>
        <v>0</v>
      </c>
      <c r="AN87" s="1">
        <f t="shared" si="24"/>
        <v>0</v>
      </c>
      <c r="AO87" s="1">
        <f t="shared" si="25"/>
        <v>0</v>
      </c>
      <c r="AP87" s="1">
        <f t="shared" si="26"/>
        <v>0</v>
      </c>
      <c r="AQ87" s="1">
        <f t="shared" si="27"/>
        <v>0</v>
      </c>
      <c r="AR87" s="1">
        <f t="shared" si="28"/>
        <v>0</v>
      </c>
      <c r="AS87" s="1">
        <f t="shared" si="29"/>
        <v>0</v>
      </c>
      <c r="AT87" t="str">
        <f t="shared" si="21"/>
        <v/>
      </c>
      <c r="AU87" s="1">
        <f t="shared" si="30"/>
        <v>0</v>
      </c>
      <c r="AV87" s="1">
        <f t="shared" si="31"/>
        <v>0</v>
      </c>
      <c r="AW87" s="1">
        <f t="shared" si="32"/>
        <v>0</v>
      </c>
      <c r="AX87" s="1">
        <f t="shared" si="33"/>
        <v>0</v>
      </c>
      <c r="AY87" s="1">
        <f t="shared" si="34"/>
        <v>0</v>
      </c>
      <c r="AZ87" s="1">
        <f t="shared" si="35"/>
        <v>0</v>
      </c>
      <c r="BA87" s="1" t="str">
        <f t="shared" si="36"/>
        <v/>
      </c>
      <c r="BB87" s="1">
        <f t="shared" si="37"/>
        <v>0</v>
      </c>
      <c r="BC87" s="1" t="str">
        <f t="shared" si="38"/>
        <v/>
      </c>
    </row>
    <row r="88" spans="2:55" ht="14.1" customHeight="1" x14ac:dyDescent="0.15">
      <c r="B88" s="201"/>
      <c r="D88" s="406"/>
      <c r="E88" s="415"/>
      <c r="F88" s="33"/>
      <c r="G88" s="61" t="s">
        <v>707</v>
      </c>
      <c r="H88" s="50" t="s">
        <v>268</v>
      </c>
      <c r="I88" s="247"/>
      <c r="J88" s="121"/>
      <c r="K88" s="115"/>
      <c r="L88" s="242"/>
      <c r="M88" s="231"/>
      <c r="N88" s="121"/>
      <c r="O88" s="115"/>
      <c r="P88" s="115"/>
      <c r="Q88" s="247"/>
      <c r="R88" s="121"/>
      <c r="S88" s="115"/>
      <c r="T88" s="242"/>
      <c r="U88" s="231"/>
      <c r="V88" s="121"/>
      <c r="W88" s="115"/>
      <c r="X88" s="115"/>
      <c r="Y88" s="247"/>
      <c r="Z88" s="121"/>
      <c r="AA88" s="115"/>
      <c r="AB88" s="242"/>
      <c r="AC88" s="231"/>
      <c r="AD88" s="121"/>
      <c r="AE88" s="115"/>
      <c r="AF88" s="242"/>
      <c r="AG88" s="278">
        <f t="shared" si="20"/>
        <v>0</v>
      </c>
      <c r="AH88" s="110">
        <f>SUM(BC87:BC99)</f>
        <v>0</v>
      </c>
      <c r="AI88" s="309"/>
      <c r="AJ88" s="202"/>
      <c r="AL88" s="4" t="str">
        <f t="shared" si="22"/>
        <v/>
      </c>
      <c r="AM88" s="1">
        <f t="shared" si="23"/>
        <v>0</v>
      </c>
      <c r="AN88" s="1">
        <f t="shared" si="24"/>
        <v>0</v>
      </c>
      <c r="AO88" s="1">
        <f t="shared" si="25"/>
        <v>0</v>
      </c>
      <c r="AP88" s="1">
        <f t="shared" si="26"/>
        <v>0</v>
      </c>
      <c r="AQ88" s="1">
        <f t="shared" si="27"/>
        <v>0</v>
      </c>
      <c r="AR88" s="1">
        <f t="shared" si="28"/>
        <v>0</v>
      </c>
      <c r="AS88" s="1">
        <f t="shared" si="29"/>
        <v>0</v>
      </c>
      <c r="AT88" t="str">
        <f t="shared" si="21"/>
        <v/>
      </c>
      <c r="AU88" s="1">
        <f t="shared" si="30"/>
        <v>0</v>
      </c>
      <c r="AV88" s="1">
        <f t="shared" si="31"/>
        <v>0</v>
      </c>
      <c r="AW88" s="1">
        <f t="shared" si="32"/>
        <v>0</v>
      </c>
      <c r="AX88" s="1">
        <f t="shared" si="33"/>
        <v>0</v>
      </c>
      <c r="AY88" s="1">
        <f t="shared" si="34"/>
        <v>0</v>
      </c>
      <c r="AZ88" s="1">
        <f t="shared" si="35"/>
        <v>0</v>
      </c>
      <c r="BA88" s="1" t="str">
        <f t="shared" si="36"/>
        <v/>
      </c>
      <c r="BB88" s="1">
        <f t="shared" si="37"/>
        <v>0</v>
      </c>
      <c r="BC88" s="1" t="str">
        <f t="shared" si="38"/>
        <v/>
      </c>
    </row>
    <row r="89" spans="2:55" ht="14.1" customHeight="1" x14ac:dyDescent="0.15">
      <c r="B89" s="201"/>
      <c r="D89" s="406"/>
      <c r="E89" s="415"/>
      <c r="F89" s="33"/>
      <c r="G89" s="61" t="s">
        <v>741</v>
      </c>
      <c r="H89" s="50" t="s">
        <v>245</v>
      </c>
      <c r="I89" s="247"/>
      <c r="J89" s="121"/>
      <c r="K89" s="115"/>
      <c r="L89" s="242"/>
      <c r="M89" s="231"/>
      <c r="N89" s="121"/>
      <c r="O89" s="115"/>
      <c r="P89" s="115"/>
      <c r="Q89" s="247"/>
      <c r="R89" s="121"/>
      <c r="S89" s="115"/>
      <c r="T89" s="242"/>
      <c r="U89" s="231"/>
      <c r="V89" s="121"/>
      <c r="W89" s="115"/>
      <c r="X89" s="115"/>
      <c r="Y89" s="247"/>
      <c r="Z89" s="121"/>
      <c r="AA89" s="115"/>
      <c r="AB89" s="242"/>
      <c r="AC89" s="231"/>
      <c r="AD89" s="121"/>
      <c r="AE89" s="115"/>
      <c r="AF89" s="242"/>
      <c r="AG89" s="278">
        <f t="shared" si="20"/>
        <v>0</v>
      </c>
      <c r="AH89" s="54"/>
      <c r="AI89" s="20"/>
      <c r="AJ89" s="202"/>
      <c r="AL89" s="4" t="str">
        <f t="shared" si="22"/>
        <v/>
      </c>
      <c r="AM89" s="1">
        <f t="shared" si="23"/>
        <v>0</v>
      </c>
      <c r="AN89" s="1">
        <f t="shared" si="24"/>
        <v>0</v>
      </c>
      <c r="AO89" s="1">
        <f t="shared" si="25"/>
        <v>0</v>
      </c>
      <c r="AP89" s="1">
        <f t="shared" si="26"/>
        <v>0</v>
      </c>
      <c r="AQ89" s="1">
        <f t="shared" si="27"/>
        <v>0</v>
      </c>
      <c r="AR89" s="1">
        <f t="shared" si="28"/>
        <v>0</v>
      </c>
      <c r="AS89" s="1">
        <f t="shared" si="29"/>
        <v>0</v>
      </c>
      <c r="AT89" t="str">
        <f t="shared" si="21"/>
        <v/>
      </c>
      <c r="AU89" s="1">
        <f t="shared" si="30"/>
        <v>0</v>
      </c>
      <c r="AV89" s="1">
        <f t="shared" si="31"/>
        <v>0</v>
      </c>
      <c r="AW89" s="1">
        <f t="shared" si="32"/>
        <v>0</v>
      </c>
      <c r="AX89" s="1">
        <f t="shared" si="33"/>
        <v>0</v>
      </c>
      <c r="AY89" s="1">
        <f t="shared" si="34"/>
        <v>0</v>
      </c>
      <c r="AZ89" s="1">
        <f t="shared" si="35"/>
        <v>0</v>
      </c>
      <c r="BA89" s="1" t="str">
        <f t="shared" si="36"/>
        <v/>
      </c>
      <c r="BB89" s="1">
        <f t="shared" si="37"/>
        <v>0</v>
      </c>
      <c r="BC89" s="1" t="str">
        <f t="shared" si="38"/>
        <v/>
      </c>
    </row>
    <row r="90" spans="2:55" ht="14.1" customHeight="1" x14ac:dyDescent="0.15">
      <c r="B90" s="201"/>
      <c r="D90" s="406"/>
      <c r="E90" s="415"/>
      <c r="F90" s="33"/>
      <c r="G90" s="61" t="s">
        <v>742</v>
      </c>
      <c r="H90" s="50" t="s">
        <v>223</v>
      </c>
      <c r="I90" s="247"/>
      <c r="J90" s="121"/>
      <c r="K90" s="115"/>
      <c r="L90" s="242"/>
      <c r="M90" s="231"/>
      <c r="N90" s="121"/>
      <c r="O90" s="115"/>
      <c r="P90" s="115"/>
      <c r="Q90" s="247"/>
      <c r="R90" s="121"/>
      <c r="S90" s="115"/>
      <c r="T90" s="242"/>
      <c r="U90" s="231"/>
      <c r="V90" s="121"/>
      <c r="W90" s="115"/>
      <c r="X90" s="115"/>
      <c r="Y90" s="247"/>
      <c r="Z90" s="121"/>
      <c r="AA90" s="115"/>
      <c r="AB90" s="242"/>
      <c r="AC90" s="228"/>
      <c r="AD90" s="127"/>
      <c r="AE90" s="115"/>
      <c r="AF90" s="242"/>
      <c r="AG90" s="278">
        <f t="shared" si="20"/>
        <v>0</v>
      </c>
      <c r="AH90" s="54"/>
      <c r="AI90" s="20"/>
      <c r="AJ90" s="202"/>
      <c r="AL90" s="4" t="str">
        <f t="shared" si="22"/>
        <v/>
      </c>
      <c r="AM90" s="1">
        <f t="shared" si="23"/>
        <v>0</v>
      </c>
      <c r="AN90" s="1">
        <f t="shared" si="24"/>
        <v>0</v>
      </c>
      <c r="AO90" s="1">
        <f t="shared" si="25"/>
        <v>0</v>
      </c>
      <c r="AP90" s="1">
        <f t="shared" si="26"/>
        <v>0</v>
      </c>
      <c r="AQ90" s="1">
        <f t="shared" si="27"/>
        <v>0</v>
      </c>
      <c r="AR90" s="1">
        <f t="shared" si="28"/>
        <v>0</v>
      </c>
      <c r="AS90" s="1">
        <f t="shared" si="29"/>
        <v>0</v>
      </c>
      <c r="AT90" t="str">
        <f t="shared" si="21"/>
        <v/>
      </c>
      <c r="AU90" s="1">
        <f t="shared" si="30"/>
        <v>0</v>
      </c>
      <c r="AV90" s="1">
        <f t="shared" si="31"/>
        <v>0</v>
      </c>
      <c r="AW90" s="1">
        <f t="shared" si="32"/>
        <v>0</v>
      </c>
      <c r="AX90" s="1">
        <f t="shared" si="33"/>
        <v>0</v>
      </c>
      <c r="AY90" s="1">
        <f t="shared" si="34"/>
        <v>0</v>
      </c>
      <c r="AZ90" s="1">
        <f t="shared" si="35"/>
        <v>0</v>
      </c>
      <c r="BA90" s="1" t="str">
        <f t="shared" si="36"/>
        <v/>
      </c>
      <c r="BB90" s="1">
        <f t="shared" si="37"/>
        <v>0</v>
      </c>
      <c r="BC90" s="1" t="str">
        <f t="shared" si="38"/>
        <v/>
      </c>
    </row>
    <row r="91" spans="2:55" ht="14.1" customHeight="1" x14ac:dyDescent="0.15">
      <c r="B91" s="201"/>
      <c r="D91" s="406"/>
      <c r="E91" s="415"/>
      <c r="F91" s="33"/>
      <c r="G91" s="61" t="s">
        <v>743</v>
      </c>
      <c r="H91" s="50" t="s">
        <v>526</v>
      </c>
      <c r="I91" s="247"/>
      <c r="J91" s="121"/>
      <c r="K91" s="115"/>
      <c r="L91" s="242"/>
      <c r="M91" s="231"/>
      <c r="N91" s="121"/>
      <c r="O91" s="115"/>
      <c r="P91" s="115"/>
      <c r="Q91" s="247"/>
      <c r="R91" s="121"/>
      <c r="S91" s="115"/>
      <c r="T91" s="242"/>
      <c r="U91" s="231"/>
      <c r="V91" s="121"/>
      <c r="W91" s="115"/>
      <c r="X91" s="115"/>
      <c r="Y91" s="247"/>
      <c r="Z91" s="121"/>
      <c r="AA91" s="115"/>
      <c r="AB91" s="242"/>
      <c r="AC91" s="231"/>
      <c r="AD91" s="121"/>
      <c r="AE91" s="115"/>
      <c r="AF91" s="242"/>
      <c r="AG91" s="278">
        <f t="shared" si="20"/>
        <v>0</v>
      </c>
      <c r="AH91" s="54"/>
      <c r="AI91" s="20"/>
      <c r="AJ91" s="202"/>
      <c r="AL91" s="4" t="str">
        <f t="shared" si="22"/>
        <v/>
      </c>
      <c r="AM91" s="1">
        <f t="shared" si="23"/>
        <v>0</v>
      </c>
      <c r="AN91" s="1">
        <f t="shared" si="24"/>
        <v>0</v>
      </c>
      <c r="AO91" s="1">
        <f t="shared" si="25"/>
        <v>0</v>
      </c>
      <c r="AP91" s="1">
        <f t="shared" si="26"/>
        <v>0</v>
      </c>
      <c r="AQ91" s="1">
        <f t="shared" si="27"/>
        <v>0</v>
      </c>
      <c r="AR91" s="1">
        <f t="shared" si="28"/>
        <v>0</v>
      </c>
      <c r="AS91" s="1">
        <f t="shared" si="29"/>
        <v>0</v>
      </c>
      <c r="AT91" t="str">
        <f t="shared" si="21"/>
        <v/>
      </c>
      <c r="AU91" s="1">
        <f t="shared" si="30"/>
        <v>0</v>
      </c>
      <c r="AV91" s="1">
        <f t="shared" si="31"/>
        <v>0</v>
      </c>
      <c r="AW91" s="1">
        <f t="shared" si="32"/>
        <v>0</v>
      </c>
      <c r="AX91" s="1">
        <f t="shared" si="33"/>
        <v>0</v>
      </c>
      <c r="AY91" s="1">
        <f t="shared" si="34"/>
        <v>0</v>
      </c>
      <c r="AZ91" s="1">
        <f t="shared" si="35"/>
        <v>0</v>
      </c>
      <c r="BA91" s="1" t="str">
        <f t="shared" si="36"/>
        <v/>
      </c>
      <c r="BB91" s="1">
        <f t="shared" si="37"/>
        <v>0</v>
      </c>
      <c r="BC91" s="1" t="str">
        <f t="shared" si="38"/>
        <v/>
      </c>
    </row>
    <row r="92" spans="2:55" ht="14.1" customHeight="1" x14ac:dyDescent="0.15">
      <c r="B92" s="201"/>
      <c r="D92" s="406"/>
      <c r="E92" s="415"/>
      <c r="F92" s="33"/>
      <c r="G92" s="61" t="s">
        <v>354</v>
      </c>
      <c r="H92" s="50" t="s">
        <v>60</v>
      </c>
      <c r="I92" s="247"/>
      <c r="J92" s="121"/>
      <c r="K92" s="115"/>
      <c r="L92" s="242"/>
      <c r="M92" s="231"/>
      <c r="N92" s="121"/>
      <c r="O92" s="115"/>
      <c r="P92" s="115"/>
      <c r="Q92" s="247"/>
      <c r="R92" s="121"/>
      <c r="S92" s="115"/>
      <c r="T92" s="242"/>
      <c r="U92" s="231"/>
      <c r="V92" s="121"/>
      <c r="W92" s="115"/>
      <c r="X92" s="115"/>
      <c r="Y92" s="247"/>
      <c r="Z92" s="121"/>
      <c r="AA92" s="115"/>
      <c r="AB92" s="242"/>
      <c r="AC92" s="231"/>
      <c r="AD92" s="121"/>
      <c r="AE92" s="115"/>
      <c r="AF92" s="242"/>
      <c r="AG92" s="278">
        <f t="shared" si="20"/>
        <v>0</v>
      </c>
      <c r="AH92" s="54"/>
      <c r="AI92" s="20"/>
      <c r="AJ92" s="202"/>
      <c r="AL92" s="4" t="str">
        <f t="shared" si="22"/>
        <v/>
      </c>
      <c r="AM92" s="1">
        <f t="shared" si="23"/>
        <v>0</v>
      </c>
      <c r="AN92" s="1">
        <f t="shared" si="24"/>
        <v>0</v>
      </c>
      <c r="AO92" s="1">
        <f t="shared" si="25"/>
        <v>0</v>
      </c>
      <c r="AP92" s="1">
        <f t="shared" si="26"/>
        <v>0</v>
      </c>
      <c r="AQ92" s="1">
        <f t="shared" si="27"/>
        <v>0</v>
      </c>
      <c r="AR92" s="1">
        <f t="shared" si="28"/>
        <v>0</v>
      </c>
      <c r="AS92" s="1">
        <f t="shared" si="29"/>
        <v>0</v>
      </c>
      <c r="AT92" t="str">
        <f t="shared" si="21"/>
        <v/>
      </c>
      <c r="AU92" s="1">
        <f t="shared" si="30"/>
        <v>0</v>
      </c>
      <c r="AV92" s="1">
        <f t="shared" si="31"/>
        <v>0</v>
      </c>
      <c r="AW92" s="1">
        <f t="shared" si="32"/>
        <v>0</v>
      </c>
      <c r="AX92" s="1">
        <f t="shared" si="33"/>
        <v>0</v>
      </c>
      <c r="AY92" s="1">
        <f t="shared" si="34"/>
        <v>0</v>
      </c>
      <c r="AZ92" s="1">
        <f t="shared" si="35"/>
        <v>0</v>
      </c>
      <c r="BA92" s="1" t="str">
        <f t="shared" si="36"/>
        <v/>
      </c>
      <c r="BB92" s="1">
        <f t="shared" si="37"/>
        <v>0</v>
      </c>
      <c r="BC92" s="1" t="str">
        <f t="shared" si="38"/>
        <v/>
      </c>
    </row>
    <row r="93" spans="2:55" ht="14.1" customHeight="1" x14ac:dyDescent="0.15">
      <c r="B93" s="201"/>
      <c r="D93" s="406"/>
      <c r="E93" s="415"/>
      <c r="F93" s="33"/>
      <c r="G93" s="61" t="s">
        <v>355</v>
      </c>
      <c r="H93" s="50" t="s">
        <v>527</v>
      </c>
      <c r="I93" s="247"/>
      <c r="J93" s="121"/>
      <c r="K93" s="115"/>
      <c r="L93" s="242"/>
      <c r="M93" s="231"/>
      <c r="N93" s="121"/>
      <c r="O93" s="115"/>
      <c r="P93" s="115"/>
      <c r="Q93" s="247"/>
      <c r="R93" s="121"/>
      <c r="S93" s="115"/>
      <c r="T93" s="242"/>
      <c r="U93" s="231"/>
      <c r="V93" s="121"/>
      <c r="W93" s="115"/>
      <c r="X93" s="115"/>
      <c r="Y93" s="247"/>
      <c r="Z93" s="121"/>
      <c r="AA93" s="115"/>
      <c r="AB93" s="242"/>
      <c r="AC93" s="231"/>
      <c r="AD93" s="121"/>
      <c r="AE93" s="115"/>
      <c r="AF93" s="242"/>
      <c r="AG93" s="278">
        <f t="shared" si="20"/>
        <v>0</v>
      </c>
      <c r="AH93" s="54"/>
      <c r="AI93" s="20"/>
      <c r="AJ93" s="202"/>
      <c r="AL93" s="4" t="str">
        <f t="shared" si="22"/>
        <v/>
      </c>
      <c r="AM93" s="1">
        <f t="shared" si="23"/>
        <v>0</v>
      </c>
      <c r="AN93" s="1">
        <f t="shared" si="24"/>
        <v>0</v>
      </c>
      <c r="AO93" s="1">
        <f t="shared" si="25"/>
        <v>0</v>
      </c>
      <c r="AP93" s="1">
        <f t="shared" si="26"/>
        <v>0</v>
      </c>
      <c r="AQ93" s="1">
        <f t="shared" si="27"/>
        <v>0</v>
      </c>
      <c r="AR93" s="1">
        <f t="shared" si="28"/>
        <v>0</v>
      </c>
      <c r="AS93" s="1">
        <f t="shared" si="29"/>
        <v>0</v>
      </c>
      <c r="AT93" t="str">
        <f t="shared" si="21"/>
        <v/>
      </c>
      <c r="AU93" s="1">
        <f t="shared" si="30"/>
        <v>0</v>
      </c>
      <c r="AV93" s="1">
        <f t="shared" si="31"/>
        <v>0</v>
      </c>
      <c r="AW93" s="1">
        <f t="shared" si="32"/>
        <v>0</v>
      </c>
      <c r="AX93" s="1">
        <f t="shared" si="33"/>
        <v>0</v>
      </c>
      <c r="AY93" s="1">
        <f t="shared" si="34"/>
        <v>0</v>
      </c>
      <c r="AZ93" s="1">
        <f t="shared" si="35"/>
        <v>0</v>
      </c>
      <c r="BA93" s="1" t="str">
        <f t="shared" si="36"/>
        <v/>
      </c>
      <c r="BB93" s="1">
        <f t="shared" si="37"/>
        <v>0</v>
      </c>
      <c r="BC93" s="1" t="str">
        <f t="shared" si="38"/>
        <v/>
      </c>
    </row>
    <row r="94" spans="2:55" ht="14.1" customHeight="1" x14ac:dyDescent="0.15">
      <c r="B94" s="201"/>
      <c r="D94" s="406"/>
      <c r="E94" s="415"/>
      <c r="F94" s="33"/>
      <c r="G94" s="61" t="s">
        <v>99</v>
      </c>
      <c r="H94" s="50" t="s">
        <v>8</v>
      </c>
      <c r="I94" s="247"/>
      <c r="J94" s="121"/>
      <c r="K94" s="115"/>
      <c r="L94" s="242"/>
      <c r="M94" s="231"/>
      <c r="N94" s="121"/>
      <c r="O94" s="115"/>
      <c r="P94" s="115"/>
      <c r="Q94" s="247"/>
      <c r="R94" s="121"/>
      <c r="S94" s="115"/>
      <c r="T94" s="242"/>
      <c r="U94" s="231"/>
      <c r="V94" s="121"/>
      <c r="W94" s="115"/>
      <c r="X94" s="115"/>
      <c r="Y94" s="247"/>
      <c r="Z94" s="121"/>
      <c r="AA94" s="115"/>
      <c r="AB94" s="242"/>
      <c r="AC94" s="231"/>
      <c r="AD94" s="121"/>
      <c r="AE94" s="115"/>
      <c r="AF94" s="242"/>
      <c r="AG94" s="278">
        <f t="shared" si="20"/>
        <v>0</v>
      </c>
      <c r="AH94" s="54"/>
      <c r="AI94" s="20"/>
      <c r="AJ94" s="202"/>
      <c r="AL94" s="4" t="str">
        <f t="shared" si="22"/>
        <v/>
      </c>
      <c r="AM94" s="1">
        <f t="shared" si="23"/>
        <v>0</v>
      </c>
      <c r="AN94" s="1">
        <f t="shared" si="24"/>
        <v>0</v>
      </c>
      <c r="AO94" s="1">
        <f t="shared" si="25"/>
        <v>0</v>
      </c>
      <c r="AP94" s="1">
        <f t="shared" si="26"/>
        <v>0</v>
      </c>
      <c r="AQ94" s="1">
        <f t="shared" si="27"/>
        <v>0</v>
      </c>
      <c r="AR94" s="1">
        <f t="shared" si="28"/>
        <v>0</v>
      </c>
      <c r="AS94" s="1">
        <f t="shared" si="29"/>
        <v>0</v>
      </c>
      <c r="AT94" t="str">
        <f t="shared" si="21"/>
        <v/>
      </c>
      <c r="AU94" s="1">
        <f t="shared" si="30"/>
        <v>0</v>
      </c>
      <c r="AV94" s="1">
        <f t="shared" si="31"/>
        <v>0</v>
      </c>
      <c r="AW94" s="1">
        <f t="shared" si="32"/>
        <v>0</v>
      </c>
      <c r="AX94" s="1">
        <f t="shared" si="33"/>
        <v>0</v>
      </c>
      <c r="AY94" s="1">
        <f t="shared" si="34"/>
        <v>0</v>
      </c>
      <c r="AZ94" s="1">
        <f t="shared" si="35"/>
        <v>0</v>
      </c>
      <c r="BA94" s="1" t="str">
        <f t="shared" si="36"/>
        <v/>
      </c>
      <c r="BB94" s="1">
        <f t="shared" si="37"/>
        <v>0</v>
      </c>
      <c r="BC94" s="1" t="str">
        <f t="shared" si="38"/>
        <v/>
      </c>
    </row>
    <row r="95" spans="2:55" ht="14.1" customHeight="1" x14ac:dyDescent="0.15">
      <c r="B95" s="201"/>
      <c r="D95" s="406"/>
      <c r="E95" s="415"/>
      <c r="F95" s="33"/>
      <c r="G95" s="61" t="s">
        <v>120</v>
      </c>
      <c r="H95" s="50" t="s">
        <v>738</v>
      </c>
      <c r="I95" s="247"/>
      <c r="J95" s="121"/>
      <c r="K95" s="115"/>
      <c r="L95" s="242"/>
      <c r="M95" s="231"/>
      <c r="N95" s="121"/>
      <c r="O95" s="115"/>
      <c r="P95" s="115"/>
      <c r="Q95" s="247"/>
      <c r="R95" s="121"/>
      <c r="S95" s="115"/>
      <c r="T95" s="242"/>
      <c r="U95" s="231"/>
      <c r="V95" s="121"/>
      <c r="W95" s="115"/>
      <c r="X95" s="115"/>
      <c r="Y95" s="247"/>
      <c r="Z95" s="121"/>
      <c r="AA95" s="115"/>
      <c r="AB95" s="242"/>
      <c r="AC95" s="231"/>
      <c r="AD95" s="121"/>
      <c r="AE95" s="115"/>
      <c r="AF95" s="242"/>
      <c r="AG95" s="278">
        <f t="shared" si="20"/>
        <v>0</v>
      </c>
      <c r="AH95" s="54"/>
      <c r="AI95" s="20"/>
      <c r="AJ95" s="202"/>
      <c r="AL95" s="4" t="str">
        <f t="shared" si="22"/>
        <v/>
      </c>
      <c r="AM95" s="1">
        <f t="shared" si="23"/>
        <v>0</v>
      </c>
      <c r="AN95" s="1">
        <f t="shared" si="24"/>
        <v>0</v>
      </c>
      <c r="AO95" s="1">
        <f t="shared" si="25"/>
        <v>0</v>
      </c>
      <c r="AP95" s="1">
        <f t="shared" si="26"/>
        <v>0</v>
      </c>
      <c r="AQ95" s="1">
        <f t="shared" si="27"/>
        <v>0</v>
      </c>
      <c r="AR95" s="1">
        <f t="shared" si="28"/>
        <v>0</v>
      </c>
      <c r="AS95" s="1">
        <f t="shared" si="29"/>
        <v>0</v>
      </c>
      <c r="AT95" t="str">
        <f t="shared" si="21"/>
        <v/>
      </c>
      <c r="AU95" s="1">
        <f t="shared" si="30"/>
        <v>0</v>
      </c>
      <c r="AV95" s="1">
        <f t="shared" si="31"/>
        <v>0</v>
      </c>
      <c r="AW95" s="1">
        <f t="shared" si="32"/>
        <v>0</v>
      </c>
      <c r="AX95" s="1">
        <f t="shared" si="33"/>
        <v>0</v>
      </c>
      <c r="AY95" s="1">
        <f t="shared" si="34"/>
        <v>0</v>
      </c>
      <c r="AZ95" s="1">
        <f t="shared" si="35"/>
        <v>0</v>
      </c>
      <c r="BA95" s="1" t="str">
        <f t="shared" si="36"/>
        <v/>
      </c>
      <c r="BB95" s="1">
        <f t="shared" si="37"/>
        <v>0</v>
      </c>
      <c r="BC95" s="1" t="str">
        <f t="shared" si="38"/>
        <v/>
      </c>
    </row>
    <row r="96" spans="2:55" ht="14.1" customHeight="1" x14ac:dyDescent="0.15">
      <c r="B96" s="201"/>
      <c r="D96" s="406"/>
      <c r="E96" s="415"/>
      <c r="F96" s="33"/>
      <c r="G96" s="61" t="s">
        <v>121</v>
      </c>
      <c r="H96" s="50" t="s">
        <v>246</v>
      </c>
      <c r="I96" s="247"/>
      <c r="J96" s="121"/>
      <c r="K96" s="115"/>
      <c r="L96" s="242"/>
      <c r="M96" s="231"/>
      <c r="N96" s="121"/>
      <c r="O96" s="115"/>
      <c r="P96" s="115"/>
      <c r="Q96" s="247"/>
      <c r="R96" s="121"/>
      <c r="S96" s="115"/>
      <c r="T96" s="242"/>
      <c r="U96" s="231"/>
      <c r="V96" s="121"/>
      <c r="W96" s="115"/>
      <c r="X96" s="115"/>
      <c r="Y96" s="247"/>
      <c r="Z96" s="121"/>
      <c r="AA96" s="115"/>
      <c r="AB96" s="242"/>
      <c r="AC96" s="231"/>
      <c r="AD96" s="121"/>
      <c r="AE96" s="115"/>
      <c r="AF96" s="242"/>
      <c r="AG96" s="278">
        <f t="shared" si="20"/>
        <v>0</v>
      </c>
      <c r="AH96" s="54"/>
      <c r="AI96" s="20"/>
      <c r="AJ96" s="202"/>
      <c r="AL96" s="4" t="str">
        <f t="shared" si="22"/>
        <v/>
      </c>
      <c r="AM96" s="1">
        <f t="shared" si="23"/>
        <v>0</v>
      </c>
      <c r="AN96" s="1">
        <f t="shared" si="24"/>
        <v>0</v>
      </c>
      <c r="AO96" s="1">
        <f t="shared" si="25"/>
        <v>0</v>
      </c>
      <c r="AP96" s="1">
        <f t="shared" si="26"/>
        <v>0</v>
      </c>
      <c r="AQ96" s="1">
        <f t="shared" si="27"/>
        <v>0</v>
      </c>
      <c r="AR96" s="1">
        <f t="shared" si="28"/>
        <v>0</v>
      </c>
      <c r="AS96" s="1">
        <f t="shared" si="29"/>
        <v>0</v>
      </c>
      <c r="AT96" t="str">
        <f t="shared" si="21"/>
        <v/>
      </c>
      <c r="AU96" s="1">
        <f t="shared" si="30"/>
        <v>0</v>
      </c>
      <c r="AV96" s="1">
        <f t="shared" si="31"/>
        <v>0</v>
      </c>
      <c r="AW96" s="1">
        <f t="shared" si="32"/>
        <v>0</v>
      </c>
      <c r="AX96" s="1">
        <f t="shared" si="33"/>
        <v>0</v>
      </c>
      <c r="AY96" s="1">
        <f t="shared" si="34"/>
        <v>0</v>
      </c>
      <c r="AZ96" s="1">
        <f t="shared" si="35"/>
        <v>0</v>
      </c>
      <c r="BA96" s="1" t="str">
        <f t="shared" si="36"/>
        <v/>
      </c>
      <c r="BB96" s="1">
        <f t="shared" si="37"/>
        <v>0</v>
      </c>
      <c r="BC96" s="1" t="str">
        <f t="shared" si="38"/>
        <v/>
      </c>
    </row>
    <row r="97" spans="1:55" ht="14.1" customHeight="1" x14ac:dyDescent="0.15">
      <c r="B97" s="201"/>
      <c r="D97" s="406"/>
      <c r="E97" s="415"/>
      <c r="F97" s="33"/>
      <c r="G97" s="61" t="s">
        <v>61</v>
      </c>
      <c r="H97" s="50" t="s">
        <v>259</v>
      </c>
      <c r="I97" s="247"/>
      <c r="J97" s="121"/>
      <c r="K97" s="115"/>
      <c r="L97" s="242"/>
      <c r="M97" s="231"/>
      <c r="N97" s="121"/>
      <c r="O97" s="115"/>
      <c r="P97" s="115"/>
      <c r="Q97" s="247"/>
      <c r="R97" s="121"/>
      <c r="S97" s="115"/>
      <c r="T97" s="242"/>
      <c r="U97" s="231"/>
      <c r="V97" s="121"/>
      <c r="W97" s="115"/>
      <c r="X97" s="115"/>
      <c r="Y97" s="247"/>
      <c r="Z97" s="121"/>
      <c r="AA97" s="115"/>
      <c r="AB97" s="242"/>
      <c r="AC97" s="231"/>
      <c r="AD97" s="121"/>
      <c r="AE97" s="115"/>
      <c r="AF97" s="242"/>
      <c r="AG97" s="278">
        <f t="shared" si="20"/>
        <v>0</v>
      </c>
      <c r="AH97" s="54"/>
      <c r="AI97" s="20"/>
      <c r="AJ97" s="202"/>
      <c r="AL97" s="4" t="str">
        <f t="shared" si="22"/>
        <v/>
      </c>
      <c r="AM97" s="1">
        <f t="shared" si="23"/>
        <v>0</v>
      </c>
      <c r="AN97" s="1">
        <f t="shared" si="24"/>
        <v>0</v>
      </c>
      <c r="AO97" s="1">
        <f t="shared" si="25"/>
        <v>0</v>
      </c>
      <c r="AP97" s="1">
        <f t="shared" si="26"/>
        <v>0</v>
      </c>
      <c r="AQ97" s="1">
        <f t="shared" si="27"/>
        <v>0</v>
      </c>
      <c r="AR97" s="1">
        <f t="shared" si="28"/>
        <v>0</v>
      </c>
      <c r="AS97" s="1">
        <f t="shared" si="29"/>
        <v>0</v>
      </c>
      <c r="AT97" t="str">
        <f t="shared" si="21"/>
        <v/>
      </c>
      <c r="AU97" s="1">
        <f t="shared" si="30"/>
        <v>0</v>
      </c>
      <c r="AV97" s="1">
        <f t="shared" si="31"/>
        <v>0</v>
      </c>
      <c r="AW97" s="1">
        <f t="shared" si="32"/>
        <v>0</v>
      </c>
      <c r="AX97" s="1">
        <f t="shared" si="33"/>
        <v>0</v>
      </c>
      <c r="AY97" s="1">
        <f t="shared" si="34"/>
        <v>0</v>
      </c>
      <c r="AZ97" s="1">
        <f t="shared" si="35"/>
        <v>0</v>
      </c>
      <c r="BA97" s="1" t="str">
        <f t="shared" si="36"/>
        <v/>
      </c>
      <c r="BB97" s="1">
        <f t="shared" si="37"/>
        <v>0</v>
      </c>
      <c r="BC97" s="1" t="str">
        <f t="shared" si="38"/>
        <v/>
      </c>
    </row>
    <row r="98" spans="1:55" ht="14.1" customHeight="1" x14ac:dyDescent="0.15">
      <c r="B98" s="201"/>
      <c r="D98" s="406"/>
      <c r="E98" s="415"/>
      <c r="F98" s="33"/>
      <c r="G98" s="61" t="s">
        <v>62</v>
      </c>
      <c r="H98" s="50" t="s">
        <v>441</v>
      </c>
      <c r="I98" s="247"/>
      <c r="J98" s="121"/>
      <c r="K98" s="115"/>
      <c r="L98" s="242"/>
      <c r="M98" s="231"/>
      <c r="N98" s="121"/>
      <c r="O98" s="115"/>
      <c r="P98" s="115"/>
      <c r="Q98" s="247"/>
      <c r="R98" s="121"/>
      <c r="S98" s="115"/>
      <c r="T98" s="242"/>
      <c r="U98" s="231"/>
      <c r="V98" s="121"/>
      <c r="W98" s="115"/>
      <c r="X98" s="115"/>
      <c r="Y98" s="247"/>
      <c r="Z98" s="121"/>
      <c r="AA98" s="115"/>
      <c r="AB98" s="242"/>
      <c r="AC98" s="231"/>
      <c r="AD98" s="121"/>
      <c r="AE98" s="115"/>
      <c r="AF98" s="242"/>
      <c r="AG98" s="278">
        <f>AS98</f>
        <v>0</v>
      </c>
      <c r="AH98" s="54"/>
      <c r="AI98" s="20"/>
      <c r="AJ98" s="202"/>
      <c r="AL98" s="4" t="str">
        <f>IF(OR(I98="＋",M98="＋",Q98="＋"),"＋",IF(OR(I98="○",M98="○",Q98="○"),"○",IF(OR(I98="◎",M98="◎",Q98="◎"),"◎","")))</f>
        <v/>
      </c>
      <c r="AM98" s="1">
        <f>IF(K98="-",0,K98)</f>
        <v>0</v>
      </c>
      <c r="AN98" s="1">
        <f>IF(O98="-",0,O98)</f>
        <v>0</v>
      </c>
      <c r="AO98" s="1">
        <f>IF(S98="-",0,S98)</f>
        <v>0</v>
      </c>
      <c r="AP98" s="1">
        <f>IF(W98="-",0,W98)</f>
        <v>0</v>
      </c>
      <c r="AQ98" s="1">
        <f>IF(AA98="-",0,AA98)</f>
        <v>0</v>
      </c>
      <c r="AR98" s="1">
        <f>IF(AE98="-",0,AE98)</f>
        <v>0</v>
      </c>
      <c r="AS98" s="1">
        <f>IF(AND(K98="-",$P$7=0,$T$7=0,$X$7=0,$AB$7=0,$AF$7=0),"-",IF(AND(K98="-",O98="-",$T$7=0,$X$7=0,$AB$7=0,$AF$7=0),"-",IF(AND(K98="-",O98="-",S98="-",$X$7=0,$AB$7=0,$AF$7=0),"-",IF(AND(K98="-",O98="-",S98="-",W98="-",$AB$7=0,$AF$7=0),"-",IF(AND(K98="-",O98="-",S98="-",W98="-",AA98="-",$AF$7=0),"-",IF(AND(K98="-",O98="-",S98="-",W98="-",AA98="-",AE98="-"),"-",ROUND(AM98*$L$7+AN98*$P$7+AO98*$T$7+AP98*$X$7+AQ98*$AB$7+AR98*$AF$7,3)))))))</f>
        <v>0</v>
      </c>
      <c r="AT98" t="str">
        <f>IF(COUNTIF(I98:AF98,"×")=0,"",IF(COUNTIF(I98:AF98,"×")=COUNTA(K98,O98,S98,W98,AA98,AE98)-COUNTIF(I98:AF98,"-"),1,""))</f>
        <v/>
      </c>
      <c r="AU98" s="1">
        <f>IF(L98="",0,L98)</f>
        <v>0</v>
      </c>
      <c r="AV98" s="1">
        <f>IF(P98="",0,P98)</f>
        <v>0</v>
      </c>
      <c r="AW98" s="1">
        <f>IF(T98="",0,T98)</f>
        <v>0</v>
      </c>
      <c r="AX98" s="1">
        <f>IF(X98="",0,X98)</f>
        <v>0</v>
      </c>
      <c r="AY98" s="1">
        <f>IF(AB98="",0,AB98)</f>
        <v>0</v>
      </c>
      <c r="AZ98" s="1">
        <f>IF(AF98="",0,AF98)</f>
        <v>0</v>
      </c>
      <c r="BA98" s="1" t="str">
        <f>IF(AND(L98="",P98="",T98="",X98="",AB98="",AF98=""),"",ROUND(AU98*$L$7+AV98*$P$7+AW98*$T$7+AX98*$X$7+AY98*$AB$7+AZ98*$AF$7,3))</f>
        <v/>
      </c>
      <c r="BB98" s="1">
        <f>IF(AL98="＋","",AS98)</f>
        <v>0</v>
      </c>
      <c r="BC98" s="1" t="str">
        <f>IF(AL98="＋",AS98,"")</f>
        <v/>
      </c>
    </row>
    <row r="99" spans="1:55" ht="14.1" customHeight="1" x14ac:dyDescent="0.15">
      <c r="B99" s="201"/>
      <c r="D99" s="406"/>
      <c r="E99" s="415"/>
      <c r="F99" s="15"/>
      <c r="G99" s="43" t="s">
        <v>865</v>
      </c>
      <c r="H99" s="50" t="s">
        <v>866</v>
      </c>
      <c r="I99" s="251"/>
      <c r="J99" s="122"/>
      <c r="K99" s="117"/>
      <c r="L99" s="244"/>
      <c r="M99" s="256"/>
      <c r="N99" s="122"/>
      <c r="O99" s="117"/>
      <c r="P99" s="117"/>
      <c r="Q99" s="251"/>
      <c r="R99" s="122"/>
      <c r="S99" s="117"/>
      <c r="T99" s="244"/>
      <c r="U99" s="256"/>
      <c r="V99" s="122"/>
      <c r="W99" s="117"/>
      <c r="X99" s="117"/>
      <c r="Y99" s="251"/>
      <c r="Z99" s="122"/>
      <c r="AA99" s="117"/>
      <c r="AB99" s="244"/>
      <c r="AC99" s="256"/>
      <c r="AD99" s="122"/>
      <c r="AE99" s="117"/>
      <c r="AF99" s="244"/>
      <c r="AG99" s="276">
        <f t="shared" si="20"/>
        <v>0</v>
      </c>
      <c r="AH99" s="55"/>
      <c r="AI99" s="20"/>
      <c r="AJ99" s="202"/>
      <c r="AL99" s="4" t="str">
        <f t="shared" si="22"/>
        <v/>
      </c>
      <c r="AM99" s="1">
        <f t="shared" si="23"/>
        <v>0</v>
      </c>
      <c r="AN99" s="1">
        <f t="shared" si="24"/>
        <v>0</v>
      </c>
      <c r="AO99" s="1">
        <f t="shared" si="25"/>
        <v>0</v>
      </c>
      <c r="AP99" s="1">
        <f t="shared" si="26"/>
        <v>0</v>
      </c>
      <c r="AQ99" s="1">
        <f t="shared" si="27"/>
        <v>0</v>
      </c>
      <c r="AR99" s="1">
        <f t="shared" si="28"/>
        <v>0</v>
      </c>
      <c r="AS99" s="1">
        <f t="shared" si="29"/>
        <v>0</v>
      </c>
      <c r="AT99" t="str">
        <f t="shared" si="21"/>
        <v/>
      </c>
      <c r="AU99" s="1">
        <f t="shared" si="30"/>
        <v>0</v>
      </c>
      <c r="AV99" s="1">
        <f t="shared" si="31"/>
        <v>0</v>
      </c>
      <c r="AW99" s="1">
        <f t="shared" si="32"/>
        <v>0</v>
      </c>
      <c r="AX99" s="1">
        <f t="shared" si="33"/>
        <v>0</v>
      </c>
      <c r="AY99" s="1">
        <f t="shared" si="34"/>
        <v>0</v>
      </c>
      <c r="AZ99" s="1">
        <f t="shared" si="35"/>
        <v>0</v>
      </c>
      <c r="BA99" s="1" t="str">
        <f t="shared" si="36"/>
        <v/>
      </c>
      <c r="BB99" s="1">
        <f t="shared" si="37"/>
        <v>0</v>
      </c>
      <c r="BC99" s="1" t="str">
        <f t="shared" si="38"/>
        <v/>
      </c>
    </row>
    <row r="100" spans="1:55" ht="14.1" customHeight="1" x14ac:dyDescent="0.15">
      <c r="B100" s="201"/>
      <c r="D100" s="406"/>
      <c r="E100" s="415"/>
      <c r="F100" s="410" t="s">
        <v>110</v>
      </c>
      <c r="G100" s="61" t="s">
        <v>445</v>
      </c>
      <c r="H100" s="37" t="s">
        <v>357</v>
      </c>
      <c r="I100" s="258"/>
      <c r="J100" s="120"/>
      <c r="K100" s="114"/>
      <c r="L100" s="245"/>
      <c r="M100" s="255"/>
      <c r="N100" s="120"/>
      <c r="O100" s="114"/>
      <c r="P100" s="114"/>
      <c r="Q100" s="258"/>
      <c r="R100" s="120"/>
      <c r="S100" s="114"/>
      <c r="T100" s="245"/>
      <c r="U100" s="255"/>
      <c r="V100" s="120"/>
      <c r="W100" s="114"/>
      <c r="X100" s="114"/>
      <c r="Y100" s="258"/>
      <c r="Z100" s="120"/>
      <c r="AA100" s="114"/>
      <c r="AB100" s="245"/>
      <c r="AC100" s="255"/>
      <c r="AD100" s="120"/>
      <c r="AE100" s="114"/>
      <c r="AF100" s="245"/>
      <c r="AG100" s="277">
        <f t="shared" si="20"/>
        <v>0</v>
      </c>
      <c r="AH100" s="53">
        <f>SUM(BB100:BB106)</f>
        <v>0</v>
      </c>
      <c r="AI100" s="131"/>
      <c r="AJ100" s="202"/>
      <c r="AL100" s="4" t="str">
        <f t="shared" si="22"/>
        <v/>
      </c>
      <c r="AM100" s="1">
        <f t="shared" si="23"/>
        <v>0</v>
      </c>
      <c r="AN100" s="1">
        <f t="shared" si="24"/>
        <v>0</v>
      </c>
      <c r="AO100" s="1">
        <f t="shared" si="25"/>
        <v>0</v>
      </c>
      <c r="AP100" s="1">
        <f t="shared" si="26"/>
        <v>0</v>
      </c>
      <c r="AQ100" s="1">
        <f t="shared" si="27"/>
        <v>0</v>
      </c>
      <c r="AR100" s="1">
        <f t="shared" si="28"/>
        <v>0</v>
      </c>
      <c r="AS100" s="1">
        <f t="shared" si="29"/>
        <v>0</v>
      </c>
      <c r="AT100" t="str">
        <f t="shared" si="21"/>
        <v/>
      </c>
      <c r="AU100" s="1">
        <f t="shared" si="30"/>
        <v>0</v>
      </c>
      <c r="AV100" s="1">
        <f t="shared" si="31"/>
        <v>0</v>
      </c>
      <c r="AW100" s="1">
        <f t="shared" si="32"/>
        <v>0</v>
      </c>
      <c r="AX100" s="1">
        <f t="shared" si="33"/>
        <v>0</v>
      </c>
      <c r="AY100" s="1">
        <f t="shared" si="34"/>
        <v>0</v>
      </c>
      <c r="AZ100" s="1">
        <f t="shared" si="35"/>
        <v>0</v>
      </c>
      <c r="BA100" s="1" t="str">
        <f t="shared" si="36"/>
        <v/>
      </c>
      <c r="BB100" s="1">
        <f t="shared" si="37"/>
        <v>0</v>
      </c>
      <c r="BC100" s="1" t="str">
        <f t="shared" si="38"/>
        <v/>
      </c>
    </row>
    <row r="101" spans="1:55" ht="14.1" customHeight="1" x14ac:dyDescent="0.15">
      <c r="B101" s="201"/>
      <c r="D101" s="406"/>
      <c r="E101" s="415"/>
      <c r="F101" s="411"/>
      <c r="G101" s="61" t="s">
        <v>790</v>
      </c>
      <c r="H101" s="40" t="s">
        <v>937</v>
      </c>
      <c r="I101" s="247"/>
      <c r="J101" s="121"/>
      <c r="K101" s="115"/>
      <c r="L101" s="242"/>
      <c r="M101" s="231"/>
      <c r="N101" s="121"/>
      <c r="O101" s="115"/>
      <c r="P101" s="115"/>
      <c r="Q101" s="247"/>
      <c r="R101" s="121"/>
      <c r="S101" s="115"/>
      <c r="T101" s="242"/>
      <c r="U101" s="231"/>
      <c r="V101" s="121"/>
      <c r="W101" s="115"/>
      <c r="X101" s="115"/>
      <c r="Y101" s="247"/>
      <c r="Z101" s="121"/>
      <c r="AA101" s="115"/>
      <c r="AB101" s="242"/>
      <c r="AC101" s="231"/>
      <c r="AD101" s="121"/>
      <c r="AE101" s="115"/>
      <c r="AF101" s="242"/>
      <c r="AG101" s="278">
        <f t="shared" si="20"/>
        <v>0</v>
      </c>
      <c r="AH101" s="110">
        <f>SUM(BC100:BC106)</f>
        <v>0</v>
      </c>
      <c r="AI101" s="309"/>
      <c r="AJ101" s="202"/>
      <c r="AL101" s="4" t="str">
        <f t="shared" si="22"/>
        <v/>
      </c>
      <c r="AM101" s="1">
        <f t="shared" si="23"/>
        <v>0</v>
      </c>
      <c r="AN101" s="1">
        <f t="shared" si="24"/>
        <v>0</v>
      </c>
      <c r="AO101" s="1">
        <f t="shared" si="25"/>
        <v>0</v>
      </c>
      <c r="AP101" s="1">
        <f t="shared" si="26"/>
        <v>0</v>
      </c>
      <c r="AQ101" s="1">
        <f t="shared" si="27"/>
        <v>0</v>
      </c>
      <c r="AR101" s="1">
        <f t="shared" si="28"/>
        <v>0</v>
      </c>
      <c r="AS101" s="1">
        <f t="shared" si="29"/>
        <v>0</v>
      </c>
      <c r="AT101" t="str">
        <f t="shared" si="21"/>
        <v/>
      </c>
      <c r="AU101" s="1">
        <f t="shared" si="30"/>
        <v>0</v>
      </c>
      <c r="AV101" s="1">
        <f t="shared" si="31"/>
        <v>0</v>
      </c>
      <c r="AW101" s="1">
        <f t="shared" si="32"/>
        <v>0</v>
      </c>
      <c r="AX101" s="1">
        <f t="shared" si="33"/>
        <v>0</v>
      </c>
      <c r="AY101" s="1">
        <f t="shared" si="34"/>
        <v>0</v>
      </c>
      <c r="AZ101" s="1">
        <f t="shared" si="35"/>
        <v>0</v>
      </c>
      <c r="BA101" s="1" t="str">
        <f t="shared" si="36"/>
        <v/>
      </c>
      <c r="BB101" s="1">
        <f t="shared" si="37"/>
        <v>0</v>
      </c>
      <c r="BC101" s="1" t="str">
        <f t="shared" si="38"/>
        <v/>
      </c>
    </row>
    <row r="102" spans="1:55" ht="14.1" customHeight="1" x14ac:dyDescent="0.15">
      <c r="B102" s="201"/>
      <c r="D102" s="406"/>
      <c r="E102" s="415"/>
      <c r="F102" s="3"/>
      <c r="G102" s="61" t="s">
        <v>77</v>
      </c>
      <c r="H102" s="40" t="s">
        <v>910</v>
      </c>
      <c r="I102" s="247"/>
      <c r="J102" s="121"/>
      <c r="K102" s="115"/>
      <c r="L102" s="242"/>
      <c r="M102" s="231"/>
      <c r="N102" s="121"/>
      <c r="O102" s="115"/>
      <c r="P102" s="115"/>
      <c r="Q102" s="247"/>
      <c r="R102" s="121"/>
      <c r="S102" s="115"/>
      <c r="T102" s="242"/>
      <c r="U102" s="231"/>
      <c r="V102" s="121"/>
      <c r="W102" s="115"/>
      <c r="X102" s="115"/>
      <c r="Y102" s="247"/>
      <c r="Z102" s="121"/>
      <c r="AA102" s="115"/>
      <c r="AB102" s="242"/>
      <c r="AC102" s="231"/>
      <c r="AD102" s="121"/>
      <c r="AE102" s="115"/>
      <c r="AF102" s="242"/>
      <c r="AG102" s="278">
        <f>AS102</f>
        <v>0</v>
      </c>
      <c r="AH102" s="54"/>
      <c r="AI102" s="20"/>
      <c r="AJ102" s="202"/>
      <c r="AL102" s="4" t="str">
        <f t="shared" si="22"/>
        <v/>
      </c>
      <c r="AM102" s="1">
        <f t="shared" si="23"/>
        <v>0</v>
      </c>
      <c r="AN102" s="1">
        <f t="shared" si="24"/>
        <v>0</v>
      </c>
      <c r="AO102" s="1">
        <f t="shared" si="25"/>
        <v>0</v>
      </c>
      <c r="AP102" s="1">
        <f t="shared" si="26"/>
        <v>0</v>
      </c>
      <c r="AQ102" s="1">
        <f t="shared" si="27"/>
        <v>0</v>
      </c>
      <c r="AR102" s="1">
        <f t="shared" si="28"/>
        <v>0</v>
      </c>
      <c r="AS102" s="1">
        <f t="shared" si="29"/>
        <v>0</v>
      </c>
      <c r="AT102" t="str">
        <f t="shared" si="21"/>
        <v/>
      </c>
      <c r="AU102" s="1">
        <f t="shared" si="30"/>
        <v>0</v>
      </c>
      <c r="AV102" s="1">
        <f t="shared" si="31"/>
        <v>0</v>
      </c>
      <c r="AW102" s="1">
        <f t="shared" si="32"/>
        <v>0</v>
      </c>
      <c r="AX102" s="1">
        <f t="shared" si="33"/>
        <v>0</v>
      </c>
      <c r="AY102" s="1">
        <f t="shared" si="34"/>
        <v>0</v>
      </c>
      <c r="AZ102" s="1">
        <f t="shared" si="35"/>
        <v>0</v>
      </c>
      <c r="BA102" s="1" t="str">
        <f t="shared" si="36"/>
        <v/>
      </c>
      <c r="BB102" s="1">
        <f t="shared" si="37"/>
        <v>0</v>
      </c>
      <c r="BC102" s="1" t="str">
        <f t="shared" si="38"/>
        <v/>
      </c>
    </row>
    <row r="103" spans="1:55" ht="14.1" customHeight="1" x14ac:dyDescent="0.15">
      <c r="B103" s="201"/>
      <c r="D103" s="406"/>
      <c r="E103" s="415"/>
      <c r="F103" s="3"/>
      <c r="G103" s="61" t="s">
        <v>226</v>
      </c>
      <c r="H103" s="40" t="s">
        <v>209</v>
      </c>
      <c r="I103" s="247"/>
      <c r="J103" s="121"/>
      <c r="K103" s="115"/>
      <c r="L103" s="242"/>
      <c r="M103" s="231"/>
      <c r="N103" s="121"/>
      <c r="O103" s="115"/>
      <c r="P103" s="115"/>
      <c r="Q103" s="247"/>
      <c r="R103" s="121"/>
      <c r="S103" s="115"/>
      <c r="T103" s="242"/>
      <c r="U103" s="231"/>
      <c r="V103" s="121"/>
      <c r="W103" s="115"/>
      <c r="X103" s="115"/>
      <c r="Y103" s="247"/>
      <c r="Z103" s="121"/>
      <c r="AA103" s="115"/>
      <c r="AB103" s="242"/>
      <c r="AC103" s="231"/>
      <c r="AD103" s="121"/>
      <c r="AE103" s="115"/>
      <c r="AF103" s="242"/>
      <c r="AG103" s="278">
        <f>AS103</f>
        <v>0</v>
      </c>
      <c r="AH103" s="54"/>
      <c r="AI103" s="20"/>
      <c r="AJ103" s="202"/>
      <c r="AL103" s="4" t="str">
        <f t="shared" si="22"/>
        <v/>
      </c>
      <c r="AM103" s="1">
        <f t="shared" si="23"/>
        <v>0</v>
      </c>
      <c r="AN103" s="1">
        <f t="shared" si="24"/>
        <v>0</v>
      </c>
      <c r="AO103" s="1">
        <f t="shared" si="25"/>
        <v>0</v>
      </c>
      <c r="AP103" s="1">
        <f t="shared" si="26"/>
        <v>0</v>
      </c>
      <c r="AQ103" s="1">
        <f t="shared" si="27"/>
        <v>0</v>
      </c>
      <c r="AR103" s="1">
        <f t="shared" si="28"/>
        <v>0</v>
      </c>
      <c r="AS103" s="1">
        <f t="shared" si="29"/>
        <v>0</v>
      </c>
      <c r="AT103" t="str">
        <f t="shared" si="21"/>
        <v/>
      </c>
      <c r="AU103" s="1">
        <f t="shared" si="30"/>
        <v>0</v>
      </c>
      <c r="AV103" s="1">
        <f t="shared" si="31"/>
        <v>0</v>
      </c>
      <c r="AW103" s="1">
        <f t="shared" si="32"/>
        <v>0</v>
      </c>
      <c r="AX103" s="1">
        <f t="shared" si="33"/>
        <v>0</v>
      </c>
      <c r="AY103" s="1">
        <f t="shared" si="34"/>
        <v>0</v>
      </c>
      <c r="AZ103" s="1">
        <f t="shared" si="35"/>
        <v>0</v>
      </c>
      <c r="BA103" s="1" t="str">
        <f t="shared" si="36"/>
        <v/>
      </c>
      <c r="BB103" s="1">
        <f t="shared" si="37"/>
        <v>0</v>
      </c>
      <c r="BC103" s="1" t="str">
        <f t="shared" si="38"/>
        <v/>
      </c>
    </row>
    <row r="104" spans="1:55" ht="14.1" customHeight="1" x14ac:dyDescent="0.15">
      <c r="B104" s="201"/>
      <c r="D104" s="406"/>
      <c r="E104" s="415"/>
      <c r="F104" s="3"/>
      <c r="G104" s="61" t="s">
        <v>232</v>
      </c>
      <c r="H104" s="40" t="s">
        <v>636</v>
      </c>
      <c r="I104" s="247"/>
      <c r="J104" s="121"/>
      <c r="K104" s="115"/>
      <c r="L104" s="242"/>
      <c r="M104" s="231"/>
      <c r="N104" s="121"/>
      <c r="O104" s="115"/>
      <c r="P104" s="115"/>
      <c r="Q104" s="247"/>
      <c r="R104" s="121"/>
      <c r="S104" s="115"/>
      <c r="T104" s="242"/>
      <c r="U104" s="231"/>
      <c r="V104" s="121"/>
      <c r="W104" s="115"/>
      <c r="X104" s="115"/>
      <c r="Y104" s="247"/>
      <c r="Z104" s="121"/>
      <c r="AA104" s="115"/>
      <c r="AB104" s="242"/>
      <c r="AC104" s="231"/>
      <c r="AD104" s="121"/>
      <c r="AE104" s="115"/>
      <c r="AF104" s="242"/>
      <c r="AG104" s="278">
        <f t="shared" si="20"/>
        <v>0</v>
      </c>
      <c r="AH104" s="54"/>
      <c r="AI104" s="20"/>
      <c r="AJ104" s="202"/>
      <c r="AL104" s="4" t="str">
        <f t="shared" si="22"/>
        <v/>
      </c>
      <c r="AM104" s="1">
        <f t="shared" si="23"/>
        <v>0</v>
      </c>
      <c r="AN104" s="1">
        <f t="shared" si="24"/>
        <v>0</v>
      </c>
      <c r="AO104" s="1">
        <f t="shared" si="25"/>
        <v>0</v>
      </c>
      <c r="AP104" s="1">
        <f t="shared" si="26"/>
        <v>0</v>
      </c>
      <c r="AQ104" s="1">
        <f t="shared" si="27"/>
        <v>0</v>
      </c>
      <c r="AR104" s="1">
        <f t="shared" si="28"/>
        <v>0</v>
      </c>
      <c r="AS104" s="1">
        <f t="shared" si="29"/>
        <v>0</v>
      </c>
      <c r="AT104" t="str">
        <f t="shared" si="21"/>
        <v/>
      </c>
      <c r="AU104" s="1">
        <f t="shared" si="30"/>
        <v>0</v>
      </c>
      <c r="AV104" s="1">
        <f t="shared" si="31"/>
        <v>0</v>
      </c>
      <c r="AW104" s="1">
        <f t="shared" si="32"/>
        <v>0</v>
      </c>
      <c r="AX104" s="1">
        <f t="shared" si="33"/>
        <v>0</v>
      </c>
      <c r="AY104" s="1">
        <f t="shared" si="34"/>
        <v>0</v>
      </c>
      <c r="AZ104" s="1">
        <f t="shared" si="35"/>
        <v>0</v>
      </c>
      <c r="BA104" s="1" t="str">
        <f t="shared" si="36"/>
        <v/>
      </c>
      <c r="BB104" s="1">
        <f t="shared" si="37"/>
        <v>0</v>
      </c>
      <c r="BC104" s="1" t="str">
        <f t="shared" si="38"/>
        <v/>
      </c>
    </row>
    <row r="105" spans="1:55" ht="14.1" customHeight="1" x14ac:dyDescent="0.15">
      <c r="B105" s="201"/>
      <c r="D105" s="406"/>
      <c r="E105" s="415"/>
      <c r="F105" s="3"/>
      <c r="G105" s="61" t="s">
        <v>233</v>
      </c>
      <c r="H105" s="40" t="s">
        <v>416</v>
      </c>
      <c r="I105" s="247"/>
      <c r="J105" s="121"/>
      <c r="K105" s="115"/>
      <c r="L105" s="242"/>
      <c r="M105" s="231"/>
      <c r="N105" s="121"/>
      <c r="O105" s="115"/>
      <c r="P105" s="115"/>
      <c r="Q105" s="247"/>
      <c r="R105" s="121"/>
      <c r="S105" s="115"/>
      <c r="T105" s="242"/>
      <c r="U105" s="231"/>
      <c r="V105" s="121"/>
      <c r="W105" s="115"/>
      <c r="X105" s="115"/>
      <c r="Y105" s="247"/>
      <c r="Z105" s="121"/>
      <c r="AA105" s="115"/>
      <c r="AB105" s="242"/>
      <c r="AC105" s="231"/>
      <c r="AD105" s="121"/>
      <c r="AE105" s="115"/>
      <c r="AF105" s="242"/>
      <c r="AG105" s="278">
        <f t="shared" si="20"/>
        <v>0</v>
      </c>
      <c r="AH105" s="54"/>
      <c r="AI105" s="20"/>
      <c r="AJ105" s="202"/>
      <c r="AL105" s="4" t="str">
        <f t="shared" si="22"/>
        <v/>
      </c>
      <c r="AM105" s="1">
        <f t="shared" si="23"/>
        <v>0</v>
      </c>
      <c r="AN105" s="1">
        <f t="shared" si="24"/>
        <v>0</v>
      </c>
      <c r="AO105" s="1">
        <f t="shared" si="25"/>
        <v>0</v>
      </c>
      <c r="AP105" s="1">
        <f t="shared" si="26"/>
        <v>0</v>
      </c>
      <c r="AQ105" s="1">
        <f t="shared" si="27"/>
        <v>0</v>
      </c>
      <c r="AR105" s="1">
        <f t="shared" si="28"/>
        <v>0</v>
      </c>
      <c r="AS105" s="1">
        <f t="shared" si="29"/>
        <v>0</v>
      </c>
      <c r="AT105" t="str">
        <f t="shared" si="21"/>
        <v/>
      </c>
      <c r="AU105" s="1">
        <f t="shared" si="30"/>
        <v>0</v>
      </c>
      <c r="AV105" s="1">
        <f t="shared" si="31"/>
        <v>0</v>
      </c>
      <c r="AW105" s="1">
        <f t="shared" si="32"/>
        <v>0</v>
      </c>
      <c r="AX105" s="1">
        <f t="shared" si="33"/>
        <v>0</v>
      </c>
      <c r="AY105" s="1">
        <f t="shared" si="34"/>
        <v>0</v>
      </c>
      <c r="AZ105" s="1">
        <f t="shared" si="35"/>
        <v>0</v>
      </c>
      <c r="BA105" s="1" t="str">
        <f t="shared" si="36"/>
        <v/>
      </c>
      <c r="BB105" s="1">
        <f t="shared" si="37"/>
        <v>0</v>
      </c>
      <c r="BC105" s="1" t="str">
        <f t="shared" si="38"/>
        <v/>
      </c>
    </row>
    <row r="106" spans="1:55" ht="14.1" customHeight="1" x14ac:dyDescent="0.15">
      <c r="B106" s="201"/>
      <c r="D106" s="407"/>
      <c r="E106" s="416"/>
      <c r="F106" s="144"/>
      <c r="G106" s="43" t="s">
        <v>547</v>
      </c>
      <c r="H106" s="44" t="s">
        <v>261</v>
      </c>
      <c r="I106" s="251"/>
      <c r="J106" s="122"/>
      <c r="K106" s="117"/>
      <c r="L106" s="244"/>
      <c r="M106" s="256"/>
      <c r="N106" s="122"/>
      <c r="O106" s="117"/>
      <c r="P106" s="117"/>
      <c r="Q106" s="251"/>
      <c r="R106" s="122"/>
      <c r="S106" s="117"/>
      <c r="T106" s="244"/>
      <c r="U106" s="256"/>
      <c r="V106" s="122"/>
      <c r="W106" s="117"/>
      <c r="X106" s="117"/>
      <c r="Y106" s="251"/>
      <c r="Z106" s="122"/>
      <c r="AA106" s="117"/>
      <c r="AB106" s="244"/>
      <c r="AC106" s="256"/>
      <c r="AD106" s="122"/>
      <c r="AE106" s="117"/>
      <c r="AF106" s="244"/>
      <c r="AG106" s="276">
        <f t="shared" si="20"/>
        <v>0</v>
      </c>
      <c r="AH106" s="55"/>
      <c r="AI106" s="20"/>
      <c r="AJ106" s="202"/>
      <c r="AL106" s="4" t="str">
        <f t="shared" si="22"/>
        <v/>
      </c>
      <c r="AM106" s="1">
        <f t="shared" si="23"/>
        <v>0</v>
      </c>
      <c r="AN106" s="1">
        <f t="shared" si="24"/>
        <v>0</v>
      </c>
      <c r="AO106" s="1">
        <f t="shared" si="25"/>
        <v>0</v>
      </c>
      <c r="AP106" s="1">
        <f t="shared" si="26"/>
        <v>0</v>
      </c>
      <c r="AQ106" s="1">
        <f t="shared" si="27"/>
        <v>0</v>
      </c>
      <c r="AR106" s="1">
        <f t="shared" si="28"/>
        <v>0</v>
      </c>
      <c r="AS106" s="1">
        <f t="shared" si="29"/>
        <v>0</v>
      </c>
      <c r="AT106" t="str">
        <f t="shared" si="21"/>
        <v/>
      </c>
      <c r="AU106" s="1">
        <f t="shared" si="30"/>
        <v>0</v>
      </c>
      <c r="AV106" s="1">
        <f t="shared" si="31"/>
        <v>0</v>
      </c>
      <c r="AW106" s="1">
        <f t="shared" si="32"/>
        <v>0</v>
      </c>
      <c r="AX106" s="1">
        <f t="shared" si="33"/>
        <v>0</v>
      </c>
      <c r="AY106" s="1">
        <f t="shared" si="34"/>
        <v>0</v>
      </c>
      <c r="AZ106" s="1">
        <f t="shared" si="35"/>
        <v>0</v>
      </c>
      <c r="BA106" s="1" t="str">
        <f t="shared" si="36"/>
        <v/>
      </c>
      <c r="BB106" s="1">
        <f t="shared" si="37"/>
        <v>0</v>
      </c>
      <c r="BC106" s="1" t="str">
        <f t="shared" si="38"/>
        <v/>
      </c>
    </row>
    <row r="107" spans="1:55" ht="12" customHeight="1" x14ac:dyDescent="0.15">
      <c r="B107" s="205"/>
      <c r="C107" s="168"/>
      <c r="D107" s="168"/>
      <c r="E107" s="168"/>
      <c r="F107" s="206"/>
      <c r="G107" s="106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320"/>
      <c r="AJ107" s="207"/>
    </row>
    <row r="108" spans="1:55" ht="12" customHeight="1" x14ac:dyDescent="0.15">
      <c r="F108" s="159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329" t="s">
        <v>973</v>
      </c>
    </row>
    <row r="109" spans="1:55" ht="18" customHeight="1" x14ac:dyDescent="0.15">
      <c r="A109" s="107" t="s">
        <v>106</v>
      </c>
      <c r="B109" s="107"/>
      <c r="C109" s="107"/>
      <c r="D109" s="108"/>
      <c r="E109" s="7"/>
      <c r="F109" s="7"/>
      <c r="I109" s="63"/>
      <c r="J109" s="63"/>
      <c r="K109" s="4"/>
      <c r="L109" s="4"/>
      <c r="M109" s="63"/>
      <c r="N109" s="63"/>
      <c r="O109" s="4"/>
      <c r="P109" s="4"/>
      <c r="Q109" s="63"/>
      <c r="R109" s="63"/>
      <c r="S109" s="4"/>
      <c r="T109" s="4"/>
      <c r="U109" s="63"/>
      <c r="V109" s="63"/>
      <c r="W109" s="4"/>
      <c r="X109" s="4"/>
      <c r="Y109" s="63"/>
      <c r="Z109" s="63"/>
      <c r="AA109" s="4"/>
      <c r="AB109" s="4"/>
      <c r="AC109" s="63"/>
      <c r="AD109" s="63"/>
      <c r="AE109" s="4"/>
      <c r="AF109" s="4"/>
      <c r="AG109" s="4"/>
      <c r="AJ109" s="328"/>
    </row>
    <row r="110" spans="1:55" ht="12" customHeight="1" x14ac:dyDescent="0.15">
      <c r="B110" s="170"/>
      <c r="C110" s="307"/>
      <c r="D110" s="208"/>
      <c r="E110" s="172"/>
      <c r="F110" s="172"/>
      <c r="G110" s="169"/>
      <c r="H110" s="169"/>
      <c r="I110" s="174"/>
      <c r="J110" s="174"/>
      <c r="K110" s="166"/>
      <c r="L110" s="166"/>
      <c r="M110" s="174"/>
      <c r="N110" s="174"/>
      <c r="O110" s="166"/>
      <c r="P110" s="166"/>
      <c r="Q110" s="174"/>
      <c r="R110" s="174"/>
      <c r="S110" s="166"/>
      <c r="T110" s="166"/>
      <c r="U110" s="174"/>
      <c r="V110" s="174"/>
      <c r="W110" s="166"/>
      <c r="X110" s="166"/>
      <c r="Y110" s="174"/>
      <c r="Z110" s="174"/>
      <c r="AA110" s="166"/>
      <c r="AB110" s="166"/>
      <c r="AC110" s="174"/>
      <c r="AD110" s="174"/>
      <c r="AE110" s="166"/>
      <c r="AF110" s="166"/>
      <c r="AG110" s="166"/>
      <c r="AH110" s="167"/>
      <c r="AI110" s="167"/>
      <c r="AJ110" s="200"/>
    </row>
    <row r="111" spans="1:55" x14ac:dyDescent="0.15">
      <c r="B111" s="201"/>
      <c r="D111" s="393" t="s">
        <v>746</v>
      </c>
      <c r="E111" s="399"/>
      <c r="F111" s="400"/>
      <c r="G111" s="382" t="s">
        <v>88</v>
      </c>
      <c r="H111" s="393" t="s">
        <v>255</v>
      </c>
      <c r="I111" s="390" t="s">
        <v>650</v>
      </c>
      <c r="J111" s="391"/>
      <c r="K111" s="392"/>
      <c r="L111" s="234">
        <f>複数管理者用メイン!$I$77</f>
        <v>0</v>
      </c>
      <c r="M111" s="391" t="s">
        <v>651</v>
      </c>
      <c r="N111" s="391"/>
      <c r="O111" s="392"/>
      <c r="P111" s="252">
        <f>複数管理者用メイン!$J$77</f>
        <v>0</v>
      </c>
      <c r="Q111" s="390" t="s">
        <v>583</v>
      </c>
      <c r="R111" s="391"/>
      <c r="S111" s="392"/>
      <c r="T111" s="234">
        <f>複数管理者用メイン!$K$77</f>
        <v>0</v>
      </c>
      <c r="U111" s="391" t="s">
        <v>247</v>
      </c>
      <c r="V111" s="391"/>
      <c r="W111" s="392"/>
      <c r="X111" s="252">
        <f>複数管理者用メイン!$L$77</f>
        <v>0</v>
      </c>
      <c r="Y111" s="390" t="s">
        <v>248</v>
      </c>
      <c r="Z111" s="391"/>
      <c r="AA111" s="392"/>
      <c r="AB111" s="234">
        <f>複数管理者用メイン!$M$77</f>
        <v>0</v>
      </c>
      <c r="AC111" s="391" t="s">
        <v>249</v>
      </c>
      <c r="AD111" s="391"/>
      <c r="AE111" s="392"/>
      <c r="AF111" s="281">
        <f>複数管理者用メイン!$N$77</f>
        <v>0</v>
      </c>
      <c r="AG111" s="408" t="s">
        <v>652</v>
      </c>
      <c r="AH111" s="382" t="s">
        <v>420</v>
      </c>
      <c r="AI111" s="308"/>
      <c r="AJ111" s="202"/>
      <c r="AL111" s="389" t="s">
        <v>272</v>
      </c>
      <c r="AM111" s="5" t="s">
        <v>652</v>
      </c>
      <c r="AN111" s="5"/>
      <c r="AO111" s="5"/>
      <c r="AP111" s="5"/>
      <c r="AQ111" s="5"/>
      <c r="AR111" s="5"/>
      <c r="AS111" s="5"/>
      <c r="AT111" s="1"/>
      <c r="AU111" s="5" t="s">
        <v>653</v>
      </c>
      <c r="AV111" s="5"/>
      <c r="AW111" s="5"/>
      <c r="AX111" s="5"/>
      <c r="AY111" s="5"/>
      <c r="AZ111" s="5"/>
      <c r="BA111" s="1"/>
      <c r="BB111" s="389" t="s">
        <v>250</v>
      </c>
      <c r="BC111" s="389" t="s">
        <v>786</v>
      </c>
    </row>
    <row r="112" spans="1:55" ht="33.75" x14ac:dyDescent="0.15">
      <c r="B112" s="201"/>
      <c r="D112" s="384"/>
      <c r="E112" s="401"/>
      <c r="F112" s="385"/>
      <c r="G112" s="383"/>
      <c r="H112" s="384"/>
      <c r="I112" s="261" t="s">
        <v>630</v>
      </c>
      <c r="J112" s="209" t="s">
        <v>646</v>
      </c>
      <c r="K112" s="209" t="s">
        <v>652</v>
      </c>
      <c r="L112" s="262" t="s">
        <v>631</v>
      </c>
      <c r="M112" s="260" t="s">
        <v>630</v>
      </c>
      <c r="N112" s="209" t="s">
        <v>646</v>
      </c>
      <c r="O112" s="209" t="s">
        <v>652</v>
      </c>
      <c r="P112" s="259" t="s">
        <v>631</v>
      </c>
      <c r="Q112" s="261" t="s">
        <v>630</v>
      </c>
      <c r="R112" s="209" t="s">
        <v>646</v>
      </c>
      <c r="S112" s="209" t="s">
        <v>652</v>
      </c>
      <c r="T112" s="262" t="s">
        <v>631</v>
      </c>
      <c r="U112" s="260" t="s">
        <v>630</v>
      </c>
      <c r="V112" s="209" t="s">
        <v>646</v>
      </c>
      <c r="W112" s="209" t="s">
        <v>652</v>
      </c>
      <c r="X112" s="259" t="s">
        <v>631</v>
      </c>
      <c r="Y112" s="261" t="s">
        <v>630</v>
      </c>
      <c r="Z112" s="209" t="s">
        <v>646</v>
      </c>
      <c r="AA112" s="209" t="s">
        <v>652</v>
      </c>
      <c r="AB112" s="262" t="s">
        <v>631</v>
      </c>
      <c r="AC112" s="260" t="s">
        <v>630</v>
      </c>
      <c r="AD112" s="209" t="s">
        <v>646</v>
      </c>
      <c r="AE112" s="209" t="s">
        <v>652</v>
      </c>
      <c r="AF112" s="262" t="s">
        <v>631</v>
      </c>
      <c r="AG112" s="409"/>
      <c r="AH112" s="383"/>
      <c r="AI112" s="308"/>
      <c r="AJ112" s="202"/>
      <c r="AL112" s="389"/>
      <c r="AM112" s="102" t="s">
        <v>251</v>
      </c>
      <c r="AN112" s="102" t="s">
        <v>496</v>
      </c>
      <c r="AO112" s="102" t="s">
        <v>153</v>
      </c>
      <c r="AP112" s="102" t="s">
        <v>154</v>
      </c>
      <c r="AQ112" s="102" t="s">
        <v>155</v>
      </c>
      <c r="AR112" s="102" t="s">
        <v>156</v>
      </c>
      <c r="AS112" s="102" t="s">
        <v>555</v>
      </c>
      <c r="AT112" s="1"/>
      <c r="AU112" s="102" t="s">
        <v>273</v>
      </c>
      <c r="AV112" s="102" t="s">
        <v>496</v>
      </c>
      <c r="AW112" s="102" t="s">
        <v>153</v>
      </c>
      <c r="AX112" s="102" t="s">
        <v>154</v>
      </c>
      <c r="AY112" s="102" t="s">
        <v>155</v>
      </c>
      <c r="AZ112" s="102" t="s">
        <v>156</v>
      </c>
      <c r="BA112" s="1"/>
      <c r="BB112" s="389"/>
      <c r="BC112" s="389"/>
    </row>
    <row r="113" spans="2:55" ht="15.75" customHeight="1" x14ac:dyDescent="0.15">
      <c r="B113" s="201"/>
      <c r="D113" s="405" t="s">
        <v>610</v>
      </c>
      <c r="E113" s="418" t="s">
        <v>644</v>
      </c>
      <c r="F113" s="60" t="s">
        <v>446</v>
      </c>
      <c r="G113" s="36" t="s">
        <v>38</v>
      </c>
      <c r="H113" s="37" t="s">
        <v>359</v>
      </c>
      <c r="I113" s="250"/>
      <c r="J113" s="123"/>
      <c r="K113" s="118"/>
      <c r="L113" s="240"/>
      <c r="M113" s="233"/>
      <c r="N113" s="123"/>
      <c r="O113" s="118"/>
      <c r="P113" s="114"/>
      <c r="Q113" s="250"/>
      <c r="R113" s="123"/>
      <c r="S113" s="118"/>
      <c r="T113" s="245"/>
      <c r="U113" s="255"/>
      <c r="V113" s="120"/>
      <c r="W113" s="114"/>
      <c r="X113" s="114"/>
      <c r="Y113" s="258"/>
      <c r="Z113" s="120"/>
      <c r="AA113" s="114"/>
      <c r="AB113" s="245"/>
      <c r="AC113" s="255"/>
      <c r="AD113" s="120"/>
      <c r="AE113" s="114"/>
      <c r="AF113" s="245"/>
      <c r="AG113" s="275">
        <f t="shared" ref="AG113:AG160" si="39">AS113</f>
        <v>0</v>
      </c>
      <c r="AH113" s="53">
        <f>SUM(BB113:BB135)</f>
        <v>0</v>
      </c>
      <c r="AI113" s="131"/>
      <c r="AJ113" s="202"/>
      <c r="AL113" s="4" t="str">
        <f>IF(OR(I113="＋",M113="＋",Q113="＋"),"＋",IF(OR(I113="○",M113="○",Q113="○"),"○",IF(OR(I113="◎",M113="◎",Q113="◎"),"◎","")))</f>
        <v/>
      </c>
      <c r="AM113" s="1">
        <f>IF(K113="-",0,K113)</f>
        <v>0</v>
      </c>
      <c r="AN113" s="1">
        <f>IF(O113="-",0,O113)</f>
        <v>0</v>
      </c>
      <c r="AO113" s="1">
        <f>IF(S113="-",0,S113)</f>
        <v>0</v>
      </c>
      <c r="AP113" s="1">
        <f>IF(W113="-",0,W113)</f>
        <v>0</v>
      </c>
      <c r="AQ113" s="1">
        <f>IF(AA113="-",0,AA113)</f>
        <v>0</v>
      </c>
      <c r="AR113" s="1">
        <f>IF(AE113="-",0,AE113)</f>
        <v>0</v>
      </c>
      <c r="AS113" s="1">
        <f>IF(AND(K113="-",$P$7=0,$T$7=0,$X$7=0,$AB$7=0,$AF$7=0),"-",IF(AND(K113="-",O113="-",$T$7=0,$X$7=0,$AB$7=0,$AF$7=0),"-",IF(AND(K113="-",O113="-",S113="-",$X$7=0,$AB$7=0,$AF$7=0),"-",IF(AND(K113="-",O113="-",S113="-",W113="-",$AB$7=0,$AF$7=0),"-",IF(AND(K113="-",O113="-",S113="-",W113="-",AA113="-",$AF$7=0),"-",IF(AND(K113="-",O113="-",S113="-",W113="-",AA113="-",AE113="-"),"-",ROUND(AM113*$L$7+AN113*$P$7+AO113*$T$7+AP113*$X$7+AQ113*$AB$7+AR113*$AF$7,3)))))))</f>
        <v>0</v>
      </c>
      <c r="AT113" t="str">
        <f t="shared" ref="AT113:AT160" si="40">IF(COUNTIF(I113:AF113,"×")=0,"",IF(COUNTIF(I113:AF113,"×")=COUNTA(K113,O113,S113,W113,AA113,AE113)-COUNTIF(I113:AF113,"-"),1,""))</f>
        <v/>
      </c>
      <c r="AU113" s="1">
        <f>IF(L113="",0,L113)</f>
        <v>0</v>
      </c>
      <c r="AV113" s="1">
        <f>IF(P113="",0,P113)</f>
        <v>0</v>
      </c>
      <c r="AW113" s="1">
        <f>IF(T113="",0,T113)</f>
        <v>0</v>
      </c>
      <c r="AX113" s="1">
        <f>IF(X113="",0,X113)</f>
        <v>0</v>
      </c>
      <c r="AY113" s="1">
        <f>IF(AB113="",0,AB113)</f>
        <v>0</v>
      </c>
      <c r="AZ113" s="1">
        <f>IF(AF113="",0,AF113)</f>
        <v>0</v>
      </c>
      <c r="BA113" s="1" t="str">
        <f>IF(AND(L113="",P113="",T113="",X113="",AB113="",AF113=""),"",ROUND(AU113*$L$7+AV113*$P$7+AW113*$T$7+AX113*$X$7+AY113*$AB$7+AZ113*$AF$7,3))</f>
        <v/>
      </c>
      <c r="BB113" s="1">
        <f>IF(AL113="＋","",AS113)</f>
        <v>0</v>
      </c>
      <c r="BC113" s="1" t="str">
        <f>IF(AL113="＋",AS113,"")</f>
        <v/>
      </c>
    </row>
    <row r="114" spans="2:55" ht="15.75" customHeight="1" x14ac:dyDescent="0.15">
      <c r="B114" s="201"/>
      <c r="D114" s="406"/>
      <c r="E114" s="412"/>
      <c r="F114" s="33"/>
      <c r="G114" s="39" t="s">
        <v>482</v>
      </c>
      <c r="H114" s="40" t="s">
        <v>126</v>
      </c>
      <c r="I114" s="247"/>
      <c r="J114" s="121"/>
      <c r="K114" s="115"/>
      <c r="L114" s="242"/>
      <c r="M114" s="231"/>
      <c r="N114" s="121"/>
      <c r="O114" s="115"/>
      <c r="P114" s="115"/>
      <c r="Q114" s="247"/>
      <c r="R114" s="121"/>
      <c r="S114" s="115"/>
      <c r="T114" s="242"/>
      <c r="U114" s="231"/>
      <c r="V114" s="121"/>
      <c r="W114" s="115"/>
      <c r="X114" s="115"/>
      <c r="Y114" s="247"/>
      <c r="Z114" s="121"/>
      <c r="AA114" s="115"/>
      <c r="AB114" s="242"/>
      <c r="AC114" s="231"/>
      <c r="AD114" s="121"/>
      <c r="AE114" s="115"/>
      <c r="AF114" s="242"/>
      <c r="AG114" s="278">
        <f t="shared" si="39"/>
        <v>0</v>
      </c>
      <c r="AH114" s="110">
        <f>SUM(BC113:BC135)</f>
        <v>0</v>
      </c>
      <c r="AI114" s="309"/>
      <c r="AJ114" s="202"/>
      <c r="AL114" s="4" t="str">
        <f t="shared" ref="AL114:AL160" si="41">IF(OR(I114="＋",M114="＋",Q114="＋"),"＋",IF(OR(I114="○",M114="○",Q114="○"),"○",IF(OR(I114="◎",M114="◎",Q114="◎"),"◎","")))</f>
        <v/>
      </c>
      <c r="AM114" s="1">
        <f t="shared" ref="AM114:AM160" si="42">IF(K114="-",0,K114)</f>
        <v>0</v>
      </c>
      <c r="AN114" s="1">
        <f t="shared" ref="AN114:AN160" si="43">IF(O114="-",0,O114)</f>
        <v>0</v>
      </c>
      <c r="AO114" s="1">
        <f t="shared" ref="AO114:AO160" si="44">IF(S114="-",0,S114)</f>
        <v>0</v>
      </c>
      <c r="AP114" s="1">
        <f t="shared" ref="AP114:AP160" si="45">IF(W114="-",0,W114)</f>
        <v>0</v>
      </c>
      <c r="AQ114" s="1">
        <f t="shared" ref="AQ114:AQ160" si="46">IF(AA114="-",0,AA114)</f>
        <v>0</v>
      </c>
      <c r="AR114" s="1">
        <f t="shared" ref="AR114:AR160" si="47">IF(AE114="-",0,AE114)</f>
        <v>0</v>
      </c>
      <c r="AS114" s="1">
        <f t="shared" ref="AS114:AS160" si="48">IF(AND(K114="-",$P$7=0,$T$7=0,$X$7=0,$AB$7=0,$AF$7=0),"-",IF(AND(K114="-",O114="-",$T$7=0,$X$7=0,$AB$7=0,$AF$7=0),"-",IF(AND(K114="-",O114="-",S114="-",$X$7=0,$AB$7=0,$AF$7=0),"-",IF(AND(K114="-",O114="-",S114="-",W114="-",$AB$7=0,$AF$7=0),"-",IF(AND(K114="-",O114="-",S114="-",W114="-",AA114="-",$AF$7=0),"-",IF(AND(K114="-",O114="-",S114="-",W114="-",AA114="-",AE114="-"),"-",ROUND(AM114*$L$7+AN114*$P$7+AO114*$T$7+AP114*$X$7+AQ114*$AB$7+AR114*$AF$7,3)))))))</f>
        <v>0</v>
      </c>
      <c r="AT114" t="str">
        <f t="shared" si="40"/>
        <v/>
      </c>
      <c r="AU114" s="1">
        <f t="shared" ref="AU114:AU160" si="49">IF(L114="",0,L114)</f>
        <v>0</v>
      </c>
      <c r="AV114" s="1">
        <f t="shared" ref="AV114:AV160" si="50">IF(P114="",0,P114)</f>
        <v>0</v>
      </c>
      <c r="AW114" s="1">
        <f t="shared" ref="AW114:AW160" si="51">IF(T114="",0,T114)</f>
        <v>0</v>
      </c>
      <c r="AX114" s="1">
        <f t="shared" ref="AX114:AX160" si="52">IF(X114="",0,X114)</f>
        <v>0</v>
      </c>
      <c r="AY114" s="1">
        <f t="shared" ref="AY114:AY160" si="53">IF(AB114="",0,AB114)</f>
        <v>0</v>
      </c>
      <c r="AZ114" s="1">
        <f t="shared" ref="AZ114:AZ160" si="54">IF(AF114="",0,AF114)</f>
        <v>0</v>
      </c>
      <c r="BA114" s="1" t="str">
        <f t="shared" ref="BA114:BA160" si="55">IF(AND(L114="",P114="",T114="",X114="",AB114="",AF114=""),"",ROUND(AU114*$L$7+AV114*$P$7+AW114*$T$7+AX114*$X$7+AY114*$AB$7+AZ114*$AF$7,3))</f>
        <v/>
      </c>
      <c r="BB114" s="1">
        <f t="shared" ref="BB114:BB160" si="56">IF(AL114="＋","",AS114)</f>
        <v>0</v>
      </c>
      <c r="BC114" s="1" t="str">
        <f t="shared" ref="BC114:BC160" si="57">IF(AL114="＋",AS114,"")</f>
        <v/>
      </c>
    </row>
    <row r="115" spans="2:55" ht="15.75" customHeight="1" x14ac:dyDescent="0.15">
      <c r="B115" s="201"/>
      <c r="D115" s="406"/>
      <c r="E115" s="412"/>
      <c r="F115" s="3"/>
      <c r="G115" s="39" t="s">
        <v>683</v>
      </c>
      <c r="H115" s="40" t="s">
        <v>358</v>
      </c>
      <c r="I115" s="247"/>
      <c r="J115" s="121"/>
      <c r="K115" s="115"/>
      <c r="L115" s="242"/>
      <c r="M115" s="231"/>
      <c r="N115" s="121"/>
      <c r="O115" s="115"/>
      <c r="P115" s="115"/>
      <c r="Q115" s="247"/>
      <c r="R115" s="121"/>
      <c r="S115" s="115"/>
      <c r="T115" s="242"/>
      <c r="U115" s="231"/>
      <c r="V115" s="121"/>
      <c r="W115" s="115"/>
      <c r="X115" s="115"/>
      <c r="Y115" s="247"/>
      <c r="Z115" s="121"/>
      <c r="AA115" s="115"/>
      <c r="AB115" s="242"/>
      <c r="AC115" s="231"/>
      <c r="AD115" s="121"/>
      <c r="AE115" s="115"/>
      <c r="AF115" s="242"/>
      <c r="AG115" s="278">
        <f t="shared" si="39"/>
        <v>0</v>
      </c>
      <c r="AH115" s="103"/>
      <c r="AI115" s="310"/>
      <c r="AJ115" s="202"/>
      <c r="AL115" s="4" t="str">
        <f t="shared" si="41"/>
        <v/>
      </c>
      <c r="AM115" s="1">
        <f t="shared" si="42"/>
        <v>0</v>
      </c>
      <c r="AN115" s="1">
        <f t="shared" si="43"/>
        <v>0</v>
      </c>
      <c r="AO115" s="1">
        <f t="shared" si="44"/>
        <v>0</v>
      </c>
      <c r="AP115" s="1">
        <f t="shared" si="45"/>
        <v>0</v>
      </c>
      <c r="AQ115" s="1">
        <f t="shared" si="46"/>
        <v>0</v>
      </c>
      <c r="AR115" s="1">
        <f t="shared" si="47"/>
        <v>0</v>
      </c>
      <c r="AS115" s="1">
        <f t="shared" si="48"/>
        <v>0</v>
      </c>
      <c r="AT115" t="str">
        <f t="shared" si="40"/>
        <v/>
      </c>
      <c r="AU115" s="1">
        <f t="shared" si="49"/>
        <v>0</v>
      </c>
      <c r="AV115" s="1">
        <f t="shared" si="50"/>
        <v>0</v>
      </c>
      <c r="AW115" s="1">
        <f t="shared" si="51"/>
        <v>0</v>
      </c>
      <c r="AX115" s="1">
        <f t="shared" si="52"/>
        <v>0</v>
      </c>
      <c r="AY115" s="1">
        <f t="shared" si="53"/>
        <v>0</v>
      </c>
      <c r="AZ115" s="1">
        <f t="shared" si="54"/>
        <v>0</v>
      </c>
      <c r="BA115" s="1" t="str">
        <f t="shared" si="55"/>
        <v/>
      </c>
      <c r="BB115" s="1">
        <f t="shared" si="56"/>
        <v>0</v>
      </c>
      <c r="BC115" s="1" t="str">
        <f t="shared" si="57"/>
        <v/>
      </c>
    </row>
    <row r="116" spans="2:55" ht="15.75" customHeight="1" x14ac:dyDescent="0.15">
      <c r="B116" s="201"/>
      <c r="D116" s="406"/>
      <c r="E116" s="412"/>
      <c r="F116" s="3"/>
      <c r="G116" s="39" t="s">
        <v>227</v>
      </c>
      <c r="H116" s="40" t="s">
        <v>443</v>
      </c>
      <c r="I116" s="247"/>
      <c r="J116" s="121"/>
      <c r="K116" s="115"/>
      <c r="L116" s="242"/>
      <c r="M116" s="231"/>
      <c r="N116" s="121"/>
      <c r="O116" s="115"/>
      <c r="P116" s="115"/>
      <c r="Q116" s="247"/>
      <c r="R116" s="121"/>
      <c r="S116" s="115"/>
      <c r="T116" s="242"/>
      <c r="U116" s="231"/>
      <c r="V116" s="121"/>
      <c r="W116" s="115"/>
      <c r="X116" s="115"/>
      <c r="Y116" s="247"/>
      <c r="Z116" s="121"/>
      <c r="AA116" s="115"/>
      <c r="AB116" s="242"/>
      <c r="AC116" s="231"/>
      <c r="AD116" s="121"/>
      <c r="AE116" s="115"/>
      <c r="AF116" s="242"/>
      <c r="AG116" s="278">
        <f t="shared" si="39"/>
        <v>0</v>
      </c>
      <c r="AH116" s="54"/>
      <c r="AI116" s="20"/>
      <c r="AJ116" s="202"/>
      <c r="AL116" s="4" t="str">
        <f t="shared" si="41"/>
        <v/>
      </c>
      <c r="AM116" s="1">
        <f t="shared" si="42"/>
        <v>0</v>
      </c>
      <c r="AN116" s="1">
        <f t="shared" si="43"/>
        <v>0</v>
      </c>
      <c r="AO116" s="1">
        <f t="shared" si="44"/>
        <v>0</v>
      </c>
      <c r="AP116" s="1">
        <f t="shared" si="45"/>
        <v>0</v>
      </c>
      <c r="AQ116" s="1">
        <f t="shared" si="46"/>
        <v>0</v>
      </c>
      <c r="AR116" s="1">
        <f t="shared" si="47"/>
        <v>0</v>
      </c>
      <c r="AS116" s="1">
        <f t="shared" si="48"/>
        <v>0</v>
      </c>
      <c r="AT116" t="str">
        <f t="shared" si="40"/>
        <v/>
      </c>
      <c r="AU116" s="1">
        <f t="shared" si="49"/>
        <v>0</v>
      </c>
      <c r="AV116" s="1">
        <f t="shared" si="50"/>
        <v>0</v>
      </c>
      <c r="AW116" s="1">
        <f t="shared" si="51"/>
        <v>0</v>
      </c>
      <c r="AX116" s="1">
        <f t="shared" si="52"/>
        <v>0</v>
      </c>
      <c r="AY116" s="1">
        <f t="shared" si="53"/>
        <v>0</v>
      </c>
      <c r="AZ116" s="1">
        <f t="shared" si="54"/>
        <v>0</v>
      </c>
      <c r="BA116" s="1" t="str">
        <f t="shared" si="55"/>
        <v/>
      </c>
      <c r="BB116" s="1">
        <f t="shared" si="56"/>
        <v>0</v>
      </c>
      <c r="BC116" s="1" t="str">
        <f t="shared" si="57"/>
        <v/>
      </c>
    </row>
    <row r="117" spans="2:55" ht="15.75" customHeight="1" x14ac:dyDescent="0.15">
      <c r="B117" s="201"/>
      <c r="D117" s="406"/>
      <c r="E117" s="412"/>
      <c r="F117" s="33"/>
      <c r="G117" s="39" t="s">
        <v>662</v>
      </c>
      <c r="H117" s="40" t="s">
        <v>517</v>
      </c>
      <c r="I117" s="247"/>
      <c r="J117" s="121"/>
      <c r="K117" s="115"/>
      <c r="L117" s="242"/>
      <c r="M117" s="231"/>
      <c r="N117" s="121"/>
      <c r="O117" s="115"/>
      <c r="P117" s="115"/>
      <c r="Q117" s="247"/>
      <c r="R117" s="121"/>
      <c r="S117" s="115"/>
      <c r="T117" s="242"/>
      <c r="U117" s="231"/>
      <c r="V117" s="121"/>
      <c r="W117" s="115"/>
      <c r="X117" s="115"/>
      <c r="Y117" s="247"/>
      <c r="Z117" s="121"/>
      <c r="AA117" s="115"/>
      <c r="AB117" s="242"/>
      <c r="AC117" s="231"/>
      <c r="AD117" s="121"/>
      <c r="AE117" s="115"/>
      <c r="AF117" s="242"/>
      <c r="AG117" s="278">
        <f t="shared" si="39"/>
        <v>0</v>
      </c>
      <c r="AH117" s="54"/>
      <c r="AI117" s="20"/>
      <c r="AJ117" s="202"/>
      <c r="AL117" s="4" t="str">
        <f t="shared" si="41"/>
        <v/>
      </c>
      <c r="AM117" s="1">
        <f t="shared" si="42"/>
        <v>0</v>
      </c>
      <c r="AN117" s="1">
        <f t="shared" si="43"/>
        <v>0</v>
      </c>
      <c r="AO117" s="1">
        <f t="shared" si="44"/>
        <v>0</v>
      </c>
      <c r="AP117" s="1">
        <f t="shared" si="45"/>
        <v>0</v>
      </c>
      <c r="AQ117" s="1">
        <f t="shared" si="46"/>
        <v>0</v>
      </c>
      <c r="AR117" s="1">
        <f t="shared" si="47"/>
        <v>0</v>
      </c>
      <c r="AS117" s="1">
        <f t="shared" si="48"/>
        <v>0</v>
      </c>
      <c r="AT117" t="str">
        <f t="shared" si="40"/>
        <v/>
      </c>
      <c r="AU117" s="1">
        <f t="shared" si="49"/>
        <v>0</v>
      </c>
      <c r="AV117" s="1">
        <f t="shared" si="50"/>
        <v>0</v>
      </c>
      <c r="AW117" s="1">
        <f t="shared" si="51"/>
        <v>0</v>
      </c>
      <c r="AX117" s="1">
        <f t="shared" si="52"/>
        <v>0</v>
      </c>
      <c r="AY117" s="1">
        <f t="shared" si="53"/>
        <v>0</v>
      </c>
      <c r="AZ117" s="1">
        <f t="shared" si="54"/>
        <v>0</v>
      </c>
      <c r="BA117" s="1" t="str">
        <f t="shared" si="55"/>
        <v/>
      </c>
      <c r="BB117" s="1">
        <f t="shared" si="56"/>
        <v>0</v>
      </c>
      <c r="BC117" s="1" t="str">
        <f t="shared" si="57"/>
        <v/>
      </c>
    </row>
    <row r="118" spans="2:55" ht="15.75" customHeight="1" x14ac:dyDescent="0.15">
      <c r="B118" s="201"/>
      <c r="D118" s="406"/>
      <c r="E118" s="412"/>
      <c r="F118" s="3"/>
      <c r="G118" s="39" t="s">
        <v>456</v>
      </c>
      <c r="H118" s="40" t="s">
        <v>510</v>
      </c>
      <c r="I118" s="247"/>
      <c r="J118" s="121"/>
      <c r="K118" s="115"/>
      <c r="L118" s="242"/>
      <c r="M118" s="231"/>
      <c r="N118" s="121"/>
      <c r="O118" s="115"/>
      <c r="P118" s="115"/>
      <c r="Q118" s="247"/>
      <c r="R118" s="121"/>
      <c r="S118" s="115"/>
      <c r="T118" s="242"/>
      <c r="U118" s="231"/>
      <c r="V118" s="121"/>
      <c r="W118" s="115"/>
      <c r="X118" s="115"/>
      <c r="Y118" s="247"/>
      <c r="Z118" s="121"/>
      <c r="AA118" s="115"/>
      <c r="AB118" s="242"/>
      <c r="AC118" s="231"/>
      <c r="AD118" s="121"/>
      <c r="AE118" s="115"/>
      <c r="AF118" s="242"/>
      <c r="AG118" s="278">
        <f t="shared" si="39"/>
        <v>0</v>
      </c>
      <c r="AH118" s="54"/>
      <c r="AI118" s="20"/>
      <c r="AJ118" s="202"/>
      <c r="AL118" s="4" t="str">
        <f t="shared" si="41"/>
        <v/>
      </c>
      <c r="AM118" s="1">
        <f t="shared" si="42"/>
        <v>0</v>
      </c>
      <c r="AN118" s="1">
        <f t="shared" si="43"/>
        <v>0</v>
      </c>
      <c r="AO118" s="1">
        <f t="shared" si="44"/>
        <v>0</v>
      </c>
      <c r="AP118" s="1">
        <f t="shared" si="45"/>
        <v>0</v>
      </c>
      <c r="AQ118" s="1">
        <f t="shared" si="46"/>
        <v>0</v>
      </c>
      <c r="AR118" s="1">
        <f t="shared" si="47"/>
        <v>0</v>
      </c>
      <c r="AS118" s="1">
        <f t="shared" si="48"/>
        <v>0</v>
      </c>
      <c r="AT118" t="str">
        <f t="shared" si="40"/>
        <v/>
      </c>
      <c r="AU118" s="1">
        <f t="shared" si="49"/>
        <v>0</v>
      </c>
      <c r="AV118" s="1">
        <f t="shared" si="50"/>
        <v>0</v>
      </c>
      <c r="AW118" s="1">
        <f t="shared" si="51"/>
        <v>0</v>
      </c>
      <c r="AX118" s="1">
        <f t="shared" si="52"/>
        <v>0</v>
      </c>
      <c r="AY118" s="1">
        <f t="shared" si="53"/>
        <v>0</v>
      </c>
      <c r="AZ118" s="1">
        <f t="shared" si="54"/>
        <v>0</v>
      </c>
      <c r="BA118" s="1" t="str">
        <f t="shared" si="55"/>
        <v/>
      </c>
      <c r="BB118" s="1">
        <f t="shared" si="56"/>
        <v>0</v>
      </c>
      <c r="BC118" s="1" t="str">
        <f t="shared" si="57"/>
        <v/>
      </c>
    </row>
    <row r="119" spans="2:55" ht="15.75" customHeight="1" x14ac:dyDescent="0.15">
      <c r="B119" s="201"/>
      <c r="D119" s="406"/>
      <c r="E119" s="412"/>
      <c r="F119" s="33"/>
      <c r="G119" s="39" t="s">
        <v>353</v>
      </c>
      <c r="H119" s="40" t="s">
        <v>938</v>
      </c>
      <c r="I119" s="247"/>
      <c r="J119" s="121"/>
      <c r="K119" s="115"/>
      <c r="L119" s="242"/>
      <c r="M119" s="231"/>
      <c r="N119" s="121"/>
      <c r="O119" s="115"/>
      <c r="P119" s="115"/>
      <c r="Q119" s="247"/>
      <c r="R119" s="121"/>
      <c r="S119" s="115"/>
      <c r="T119" s="242"/>
      <c r="U119" s="231"/>
      <c r="V119" s="121"/>
      <c r="W119" s="115"/>
      <c r="X119" s="115"/>
      <c r="Y119" s="247"/>
      <c r="Z119" s="121"/>
      <c r="AA119" s="115"/>
      <c r="AB119" s="242"/>
      <c r="AC119" s="231"/>
      <c r="AD119" s="121"/>
      <c r="AE119" s="115"/>
      <c r="AF119" s="242"/>
      <c r="AG119" s="278">
        <f t="shared" si="39"/>
        <v>0</v>
      </c>
      <c r="AH119" s="54"/>
      <c r="AI119" s="20"/>
      <c r="AJ119" s="202"/>
      <c r="AL119" s="4" t="str">
        <f t="shared" si="41"/>
        <v/>
      </c>
      <c r="AM119" s="1">
        <f t="shared" si="42"/>
        <v>0</v>
      </c>
      <c r="AN119" s="1">
        <f t="shared" si="43"/>
        <v>0</v>
      </c>
      <c r="AO119" s="1">
        <f t="shared" si="44"/>
        <v>0</v>
      </c>
      <c r="AP119" s="1">
        <f t="shared" si="45"/>
        <v>0</v>
      </c>
      <c r="AQ119" s="1">
        <f t="shared" si="46"/>
        <v>0</v>
      </c>
      <c r="AR119" s="1">
        <f t="shared" si="47"/>
        <v>0</v>
      </c>
      <c r="AS119" s="1">
        <f t="shared" si="48"/>
        <v>0</v>
      </c>
      <c r="AT119" t="str">
        <f t="shared" si="40"/>
        <v/>
      </c>
      <c r="AU119" s="1">
        <f t="shared" si="49"/>
        <v>0</v>
      </c>
      <c r="AV119" s="1">
        <f t="shared" si="50"/>
        <v>0</v>
      </c>
      <c r="AW119" s="1">
        <f t="shared" si="51"/>
        <v>0</v>
      </c>
      <c r="AX119" s="1">
        <f t="shared" si="52"/>
        <v>0</v>
      </c>
      <c r="AY119" s="1">
        <f t="shared" si="53"/>
        <v>0</v>
      </c>
      <c r="AZ119" s="1">
        <f t="shared" si="54"/>
        <v>0</v>
      </c>
      <c r="BA119" s="1" t="str">
        <f t="shared" si="55"/>
        <v/>
      </c>
      <c r="BB119" s="1">
        <f t="shared" si="56"/>
        <v>0</v>
      </c>
      <c r="BC119" s="1" t="str">
        <f t="shared" si="57"/>
        <v/>
      </c>
    </row>
    <row r="120" spans="2:55" ht="15.75" customHeight="1" x14ac:dyDescent="0.15">
      <c r="B120" s="201"/>
      <c r="D120" s="406"/>
      <c r="E120" s="412"/>
      <c r="F120" s="33"/>
      <c r="G120" s="39" t="s">
        <v>809</v>
      </c>
      <c r="H120" s="40" t="s">
        <v>59</v>
      </c>
      <c r="I120" s="247"/>
      <c r="J120" s="121"/>
      <c r="K120" s="115"/>
      <c r="L120" s="242"/>
      <c r="M120" s="231"/>
      <c r="N120" s="121"/>
      <c r="O120" s="115"/>
      <c r="P120" s="115"/>
      <c r="Q120" s="247"/>
      <c r="R120" s="121"/>
      <c r="S120" s="115"/>
      <c r="T120" s="242"/>
      <c r="U120" s="231"/>
      <c r="V120" s="121"/>
      <c r="W120" s="115"/>
      <c r="X120" s="115"/>
      <c r="Y120" s="247"/>
      <c r="Z120" s="121"/>
      <c r="AA120" s="115"/>
      <c r="AB120" s="242"/>
      <c r="AC120" s="231"/>
      <c r="AD120" s="121"/>
      <c r="AE120" s="115"/>
      <c r="AF120" s="242"/>
      <c r="AG120" s="278">
        <f t="shared" si="39"/>
        <v>0</v>
      </c>
      <c r="AH120" s="54"/>
      <c r="AI120" s="20"/>
      <c r="AJ120" s="202"/>
      <c r="AL120" s="4" t="str">
        <f t="shared" si="41"/>
        <v/>
      </c>
      <c r="AM120" s="1">
        <f t="shared" si="42"/>
        <v>0</v>
      </c>
      <c r="AN120" s="1">
        <f t="shared" si="43"/>
        <v>0</v>
      </c>
      <c r="AO120" s="1">
        <f t="shared" si="44"/>
        <v>0</v>
      </c>
      <c r="AP120" s="1">
        <f t="shared" si="45"/>
        <v>0</v>
      </c>
      <c r="AQ120" s="1">
        <f t="shared" si="46"/>
        <v>0</v>
      </c>
      <c r="AR120" s="1">
        <f t="shared" si="47"/>
        <v>0</v>
      </c>
      <c r="AS120" s="1">
        <f t="shared" si="48"/>
        <v>0</v>
      </c>
      <c r="AT120" t="str">
        <f t="shared" si="40"/>
        <v/>
      </c>
      <c r="AU120" s="1">
        <f t="shared" si="49"/>
        <v>0</v>
      </c>
      <c r="AV120" s="1">
        <f t="shared" si="50"/>
        <v>0</v>
      </c>
      <c r="AW120" s="1">
        <f t="shared" si="51"/>
        <v>0</v>
      </c>
      <c r="AX120" s="1">
        <f t="shared" si="52"/>
        <v>0</v>
      </c>
      <c r="AY120" s="1">
        <f t="shared" si="53"/>
        <v>0</v>
      </c>
      <c r="AZ120" s="1">
        <f t="shared" si="54"/>
        <v>0</v>
      </c>
      <c r="BA120" s="1" t="str">
        <f t="shared" si="55"/>
        <v/>
      </c>
      <c r="BB120" s="1">
        <f t="shared" si="56"/>
        <v>0</v>
      </c>
      <c r="BC120" s="1" t="str">
        <f t="shared" si="57"/>
        <v/>
      </c>
    </row>
    <row r="121" spans="2:55" ht="15.75" customHeight="1" x14ac:dyDescent="0.15">
      <c r="B121" s="201"/>
      <c r="D121" s="406"/>
      <c r="E121" s="412"/>
      <c r="F121" s="33"/>
      <c r="G121" s="39" t="s">
        <v>667</v>
      </c>
      <c r="H121" s="40" t="s">
        <v>444</v>
      </c>
      <c r="I121" s="247"/>
      <c r="J121" s="121"/>
      <c r="K121" s="115"/>
      <c r="L121" s="242"/>
      <c r="M121" s="231"/>
      <c r="N121" s="121"/>
      <c r="O121" s="115"/>
      <c r="P121" s="115"/>
      <c r="Q121" s="247"/>
      <c r="R121" s="121"/>
      <c r="S121" s="115"/>
      <c r="T121" s="242"/>
      <c r="U121" s="231"/>
      <c r="V121" s="121"/>
      <c r="W121" s="115"/>
      <c r="X121" s="115"/>
      <c r="Y121" s="247"/>
      <c r="Z121" s="121"/>
      <c r="AA121" s="115"/>
      <c r="AB121" s="242"/>
      <c r="AC121" s="231"/>
      <c r="AD121" s="121"/>
      <c r="AE121" s="115"/>
      <c r="AF121" s="242"/>
      <c r="AG121" s="278">
        <f t="shared" si="39"/>
        <v>0</v>
      </c>
      <c r="AH121" s="54"/>
      <c r="AI121" s="20"/>
      <c r="AJ121" s="202"/>
      <c r="AL121" s="4" t="str">
        <f t="shared" si="41"/>
        <v/>
      </c>
      <c r="AM121" s="1">
        <f t="shared" si="42"/>
        <v>0</v>
      </c>
      <c r="AN121" s="1">
        <f t="shared" si="43"/>
        <v>0</v>
      </c>
      <c r="AO121" s="1">
        <f t="shared" si="44"/>
        <v>0</v>
      </c>
      <c r="AP121" s="1">
        <f t="shared" si="45"/>
        <v>0</v>
      </c>
      <c r="AQ121" s="1">
        <f t="shared" si="46"/>
        <v>0</v>
      </c>
      <c r="AR121" s="1">
        <f t="shared" si="47"/>
        <v>0</v>
      </c>
      <c r="AS121" s="1">
        <f t="shared" si="48"/>
        <v>0</v>
      </c>
      <c r="AT121" t="str">
        <f t="shared" si="40"/>
        <v/>
      </c>
      <c r="AU121" s="1">
        <f t="shared" si="49"/>
        <v>0</v>
      </c>
      <c r="AV121" s="1">
        <f t="shared" si="50"/>
        <v>0</v>
      </c>
      <c r="AW121" s="1">
        <f t="shared" si="51"/>
        <v>0</v>
      </c>
      <c r="AX121" s="1">
        <f t="shared" si="52"/>
        <v>0</v>
      </c>
      <c r="AY121" s="1">
        <f t="shared" si="53"/>
        <v>0</v>
      </c>
      <c r="AZ121" s="1">
        <f t="shared" si="54"/>
        <v>0</v>
      </c>
      <c r="BA121" s="1" t="str">
        <f t="shared" si="55"/>
        <v/>
      </c>
      <c r="BB121" s="1">
        <f t="shared" si="56"/>
        <v>0</v>
      </c>
      <c r="BC121" s="1" t="str">
        <f t="shared" si="57"/>
        <v/>
      </c>
    </row>
    <row r="122" spans="2:55" ht="15.75" customHeight="1" x14ac:dyDescent="0.15">
      <c r="B122" s="201"/>
      <c r="D122" s="406"/>
      <c r="E122" s="412"/>
      <c r="F122" s="33"/>
      <c r="G122" s="39" t="s">
        <v>668</v>
      </c>
      <c r="H122" s="40" t="s">
        <v>988</v>
      </c>
      <c r="I122" s="247"/>
      <c r="J122" s="121"/>
      <c r="K122" s="115"/>
      <c r="L122" s="242"/>
      <c r="M122" s="231"/>
      <c r="N122" s="121"/>
      <c r="O122" s="115"/>
      <c r="P122" s="115"/>
      <c r="Q122" s="247"/>
      <c r="R122" s="121"/>
      <c r="S122" s="115"/>
      <c r="T122" s="242"/>
      <c r="U122" s="231"/>
      <c r="V122" s="121"/>
      <c r="W122" s="115"/>
      <c r="X122" s="115"/>
      <c r="Y122" s="247"/>
      <c r="Z122" s="121"/>
      <c r="AA122" s="115"/>
      <c r="AB122" s="242"/>
      <c r="AC122" s="231"/>
      <c r="AD122" s="121"/>
      <c r="AE122" s="115"/>
      <c r="AF122" s="242"/>
      <c r="AG122" s="278">
        <f t="shared" si="39"/>
        <v>0</v>
      </c>
      <c r="AH122" s="54"/>
      <c r="AI122" s="20"/>
      <c r="AJ122" s="202"/>
      <c r="AL122" s="4" t="str">
        <f t="shared" si="41"/>
        <v/>
      </c>
      <c r="AM122" s="1">
        <f t="shared" si="42"/>
        <v>0</v>
      </c>
      <c r="AN122" s="1">
        <f t="shared" si="43"/>
        <v>0</v>
      </c>
      <c r="AO122" s="1">
        <f t="shared" si="44"/>
        <v>0</v>
      </c>
      <c r="AP122" s="1">
        <f t="shared" si="45"/>
        <v>0</v>
      </c>
      <c r="AQ122" s="1">
        <f t="shared" si="46"/>
        <v>0</v>
      </c>
      <c r="AR122" s="1">
        <f t="shared" si="47"/>
        <v>0</v>
      </c>
      <c r="AS122" s="1">
        <f t="shared" si="48"/>
        <v>0</v>
      </c>
      <c r="AT122" t="str">
        <f t="shared" si="40"/>
        <v/>
      </c>
      <c r="AU122" s="1">
        <f t="shared" si="49"/>
        <v>0</v>
      </c>
      <c r="AV122" s="1">
        <f t="shared" si="50"/>
        <v>0</v>
      </c>
      <c r="AW122" s="1">
        <f t="shared" si="51"/>
        <v>0</v>
      </c>
      <c r="AX122" s="1">
        <f t="shared" si="52"/>
        <v>0</v>
      </c>
      <c r="AY122" s="1">
        <f t="shared" si="53"/>
        <v>0</v>
      </c>
      <c r="AZ122" s="1">
        <f t="shared" si="54"/>
        <v>0</v>
      </c>
      <c r="BA122" s="1" t="str">
        <f t="shared" si="55"/>
        <v/>
      </c>
      <c r="BB122" s="1">
        <f t="shared" si="56"/>
        <v>0</v>
      </c>
      <c r="BC122" s="1" t="str">
        <f t="shared" si="57"/>
        <v/>
      </c>
    </row>
    <row r="123" spans="2:55" ht="15.75" customHeight="1" x14ac:dyDescent="0.15">
      <c r="B123" s="201"/>
      <c r="D123" s="406"/>
      <c r="E123" s="412"/>
      <c r="F123" s="33"/>
      <c r="G123" s="39" t="s">
        <v>711</v>
      </c>
      <c r="H123" s="40" t="s">
        <v>4</v>
      </c>
      <c r="I123" s="247"/>
      <c r="J123" s="121"/>
      <c r="K123" s="115"/>
      <c r="L123" s="242"/>
      <c r="M123" s="231"/>
      <c r="N123" s="121"/>
      <c r="O123" s="115"/>
      <c r="P123" s="115"/>
      <c r="Q123" s="247"/>
      <c r="R123" s="121"/>
      <c r="S123" s="115"/>
      <c r="T123" s="242"/>
      <c r="U123" s="231"/>
      <c r="V123" s="121"/>
      <c r="W123" s="115"/>
      <c r="X123" s="115"/>
      <c r="Y123" s="247"/>
      <c r="Z123" s="121"/>
      <c r="AA123" s="115"/>
      <c r="AB123" s="242"/>
      <c r="AC123" s="231"/>
      <c r="AD123" s="121"/>
      <c r="AE123" s="115"/>
      <c r="AF123" s="242"/>
      <c r="AG123" s="278">
        <f t="shared" si="39"/>
        <v>0</v>
      </c>
      <c r="AH123" s="54"/>
      <c r="AI123" s="20"/>
      <c r="AJ123" s="202"/>
      <c r="AL123" s="4" t="str">
        <f t="shared" si="41"/>
        <v/>
      </c>
      <c r="AM123" s="1">
        <f t="shared" si="42"/>
        <v>0</v>
      </c>
      <c r="AN123" s="1">
        <f t="shared" si="43"/>
        <v>0</v>
      </c>
      <c r="AO123" s="1">
        <f t="shared" si="44"/>
        <v>0</v>
      </c>
      <c r="AP123" s="1">
        <f t="shared" si="45"/>
        <v>0</v>
      </c>
      <c r="AQ123" s="1">
        <f t="shared" si="46"/>
        <v>0</v>
      </c>
      <c r="AR123" s="1">
        <f t="shared" si="47"/>
        <v>0</v>
      </c>
      <c r="AS123" s="1">
        <f t="shared" si="48"/>
        <v>0</v>
      </c>
      <c r="AT123" t="str">
        <f t="shared" si="40"/>
        <v/>
      </c>
      <c r="AU123" s="1">
        <f t="shared" si="49"/>
        <v>0</v>
      </c>
      <c r="AV123" s="1">
        <f t="shared" si="50"/>
        <v>0</v>
      </c>
      <c r="AW123" s="1">
        <f t="shared" si="51"/>
        <v>0</v>
      </c>
      <c r="AX123" s="1">
        <f t="shared" si="52"/>
        <v>0</v>
      </c>
      <c r="AY123" s="1">
        <f t="shared" si="53"/>
        <v>0</v>
      </c>
      <c r="AZ123" s="1">
        <f t="shared" si="54"/>
        <v>0</v>
      </c>
      <c r="BA123" s="1" t="str">
        <f t="shared" si="55"/>
        <v/>
      </c>
      <c r="BB123" s="1">
        <f t="shared" si="56"/>
        <v>0</v>
      </c>
      <c r="BC123" s="1" t="str">
        <f t="shared" si="57"/>
        <v/>
      </c>
    </row>
    <row r="124" spans="2:55" ht="15.75" customHeight="1" x14ac:dyDescent="0.15">
      <c r="B124" s="201"/>
      <c r="D124" s="406"/>
      <c r="E124" s="412"/>
      <c r="F124" s="33"/>
      <c r="G124" s="39" t="s">
        <v>744</v>
      </c>
      <c r="H124" s="40" t="s">
        <v>352</v>
      </c>
      <c r="I124" s="247"/>
      <c r="J124" s="121"/>
      <c r="K124" s="115"/>
      <c r="L124" s="242"/>
      <c r="M124" s="231"/>
      <c r="N124" s="121"/>
      <c r="O124" s="115"/>
      <c r="P124" s="115"/>
      <c r="Q124" s="247"/>
      <c r="R124" s="121"/>
      <c r="S124" s="115"/>
      <c r="T124" s="242"/>
      <c r="U124" s="231"/>
      <c r="V124" s="121"/>
      <c r="W124" s="115"/>
      <c r="X124" s="115"/>
      <c r="Y124" s="247"/>
      <c r="Z124" s="121"/>
      <c r="AA124" s="115"/>
      <c r="AB124" s="242"/>
      <c r="AC124" s="231"/>
      <c r="AD124" s="121"/>
      <c r="AE124" s="115"/>
      <c r="AF124" s="242"/>
      <c r="AG124" s="278">
        <f t="shared" si="39"/>
        <v>0</v>
      </c>
      <c r="AH124" s="54"/>
      <c r="AI124" s="20"/>
      <c r="AJ124" s="202"/>
      <c r="AL124" s="4" t="str">
        <f t="shared" si="41"/>
        <v/>
      </c>
      <c r="AM124" s="1">
        <f t="shared" si="42"/>
        <v>0</v>
      </c>
      <c r="AN124" s="1">
        <f t="shared" si="43"/>
        <v>0</v>
      </c>
      <c r="AO124" s="1">
        <f t="shared" si="44"/>
        <v>0</v>
      </c>
      <c r="AP124" s="1">
        <f t="shared" si="45"/>
        <v>0</v>
      </c>
      <c r="AQ124" s="1">
        <f t="shared" si="46"/>
        <v>0</v>
      </c>
      <c r="AR124" s="1">
        <f t="shared" si="47"/>
        <v>0</v>
      </c>
      <c r="AS124" s="1">
        <f t="shared" si="48"/>
        <v>0</v>
      </c>
      <c r="AT124" t="str">
        <f t="shared" si="40"/>
        <v/>
      </c>
      <c r="AU124" s="1">
        <f t="shared" si="49"/>
        <v>0</v>
      </c>
      <c r="AV124" s="1">
        <f t="shared" si="50"/>
        <v>0</v>
      </c>
      <c r="AW124" s="1">
        <f t="shared" si="51"/>
        <v>0</v>
      </c>
      <c r="AX124" s="1">
        <f t="shared" si="52"/>
        <v>0</v>
      </c>
      <c r="AY124" s="1">
        <f t="shared" si="53"/>
        <v>0</v>
      </c>
      <c r="AZ124" s="1">
        <f t="shared" si="54"/>
        <v>0</v>
      </c>
      <c r="BA124" s="1" t="str">
        <f t="shared" si="55"/>
        <v/>
      </c>
      <c r="BB124" s="1">
        <f t="shared" si="56"/>
        <v>0</v>
      </c>
      <c r="BC124" s="1" t="str">
        <f t="shared" si="57"/>
        <v/>
      </c>
    </row>
    <row r="125" spans="2:55" ht="15.75" customHeight="1" x14ac:dyDescent="0.15">
      <c r="B125" s="201"/>
      <c r="D125" s="406"/>
      <c r="E125" s="412"/>
      <c r="F125" s="3"/>
      <c r="G125" s="39" t="s">
        <v>158</v>
      </c>
      <c r="H125" s="40" t="s">
        <v>511</v>
      </c>
      <c r="I125" s="247"/>
      <c r="J125" s="121"/>
      <c r="K125" s="115"/>
      <c r="L125" s="242"/>
      <c r="M125" s="231"/>
      <c r="N125" s="121"/>
      <c r="O125" s="115"/>
      <c r="P125" s="115"/>
      <c r="Q125" s="247"/>
      <c r="R125" s="121"/>
      <c r="S125" s="115"/>
      <c r="T125" s="242"/>
      <c r="U125" s="231"/>
      <c r="V125" s="121"/>
      <c r="W125" s="115"/>
      <c r="X125" s="115"/>
      <c r="Y125" s="247"/>
      <c r="Z125" s="121"/>
      <c r="AA125" s="115"/>
      <c r="AB125" s="242"/>
      <c r="AC125" s="231"/>
      <c r="AD125" s="121"/>
      <c r="AE125" s="115"/>
      <c r="AF125" s="242"/>
      <c r="AG125" s="278">
        <f t="shared" si="39"/>
        <v>0</v>
      </c>
      <c r="AH125" s="54"/>
      <c r="AI125" s="20"/>
      <c r="AJ125" s="202"/>
      <c r="AL125" s="4" t="str">
        <f t="shared" si="41"/>
        <v/>
      </c>
      <c r="AM125" s="1">
        <f t="shared" si="42"/>
        <v>0</v>
      </c>
      <c r="AN125" s="1">
        <f t="shared" si="43"/>
        <v>0</v>
      </c>
      <c r="AO125" s="1">
        <f t="shared" si="44"/>
        <v>0</v>
      </c>
      <c r="AP125" s="1">
        <f t="shared" si="45"/>
        <v>0</v>
      </c>
      <c r="AQ125" s="1">
        <f t="shared" si="46"/>
        <v>0</v>
      </c>
      <c r="AR125" s="1">
        <f t="shared" si="47"/>
        <v>0</v>
      </c>
      <c r="AS125" s="1">
        <f t="shared" si="48"/>
        <v>0</v>
      </c>
      <c r="AT125" t="str">
        <f t="shared" si="40"/>
        <v/>
      </c>
      <c r="AU125" s="1">
        <f t="shared" si="49"/>
        <v>0</v>
      </c>
      <c r="AV125" s="1">
        <f t="shared" si="50"/>
        <v>0</v>
      </c>
      <c r="AW125" s="1">
        <f t="shared" si="51"/>
        <v>0</v>
      </c>
      <c r="AX125" s="1">
        <f t="shared" si="52"/>
        <v>0</v>
      </c>
      <c r="AY125" s="1">
        <f t="shared" si="53"/>
        <v>0</v>
      </c>
      <c r="AZ125" s="1">
        <f t="shared" si="54"/>
        <v>0</v>
      </c>
      <c r="BA125" s="1" t="str">
        <f t="shared" si="55"/>
        <v/>
      </c>
      <c r="BB125" s="1">
        <f t="shared" si="56"/>
        <v>0</v>
      </c>
      <c r="BC125" s="1" t="str">
        <f t="shared" si="57"/>
        <v/>
      </c>
    </row>
    <row r="126" spans="2:55" ht="15.75" customHeight="1" x14ac:dyDescent="0.15">
      <c r="B126" s="201"/>
      <c r="D126" s="406"/>
      <c r="E126" s="412"/>
      <c r="F126" s="3"/>
      <c r="G126" s="39" t="s">
        <v>159</v>
      </c>
      <c r="H126" s="40" t="s">
        <v>939</v>
      </c>
      <c r="I126" s="247"/>
      <c r="J126" s="121"/>
      <c r="K126" s="115"/>
      <c r="L126" s="242"/>
      <c r="M126" s="231"/>
      <c r="N126" s="121"/>
      <c r="O126" s="115"/>
      <c r="P126" s="115"/>
      <c r="Q126" s="247"/>
      <c r="R126" s="121"/>
      <c r="S126" s="115"/>
      <c r="T126" s="242"/>
      <c r="U126" s="231"/>
      <c r="V126" s="121"/>
      <c r="W126" s="115"/>
      <c r="X126" s="115"/>
      <c r="Y126" s="247"/>
      <c r="Z126" s="121"/>
      <c r="AA126" s="115"/>
      <c r="AB126" s="242"/>
      <c r="AC126" s="231"/>
      <c r="AD126" s="121"/>
      <c r="AE126" s="115"/>
      <c r="AF126" s="242"/>
      <c r="AG126" s="278">
        <f t="shared" si="39"/>
        <v>0</v>
      </c>
      <c r="AH126" s="54"/>
      <c r="AI126" s="20"/>
      <c r="AJ126" s="202"/>
      <c r="AL126" s="4" t="str">
        <f t="shared" si="41"/>
        <v/>
      </c>
      <c r="AM126" s="1">
        <f t="shared" si="42"/>
        <v>0</v>
      </c>
      <c r="AN126" s="1">
        <f t="shared" si="43"/>
        <v>0</v>
      </c>
      <c r="AO126" s="1">
        <f t="shared" si="44"/>
        <v>0</v>
      </c>
      <c r="AP126" s="1">
        <f t="shared" si="45"/>
        <v>0</v>
      </c>
      <c r="AQ126" s="1">
        <f t="shared" si="46"/>
        <v>0</v>
      </c>
      <c r="AR126" s="1">
        <f t="shared" si="47"/>
        <v>0</v>
      </c>
      <c r="AS126" s="1">
        <f t="shared" si="48"/>
        <v>0</v>
      </c>
      <c r="AT126" t="str">
        <f t="shared" si="40"/>
        <v/>
      </c>
      <c r="AU126" s="1">
        <f t="shared" si="49"/>
        <v>0</v>
      </c>
      <c r="AV126" s="1">
        <f t="shared" si="50"/>
        <v>0</v>
      </c>
      <c r="AW126" s="1">
        <f t="shared" si="51"/>
        <v>0</v>
      </c>
      <c r="AX126" s="1">
        <f t="shared" si="52"/>
        <v>0</v>
      </c>
      <c r="AY126" s="1">
        <f t="shared" si="53"/>
        <v>0</v>
      </c>
      <c r="AZ126" s="1">
        <f t="shared" si="54"/>
        <v>0</v>
      </c>
      <c r="BA126" s="1" t="str">
        <f t="shared" si="55"/>
        <v/>
      </c>
      <c r="BB126" s="1">
        <f t="shared" si="56"/>
        <v>0</v>
      </c>
      <c r="BC126" s="1" t="str">
        <f t="shared" si="57"/>
        <v/>
      </c>
    </row>
    <row r="127" spans="2:55" ht="15.75" customHeight="1" x14ac:dyDescent="0.15">
      <c r="B127" s="201"/>
      <c r="D127" s="406"/>
      <c r="E127" s="412"/>
      <c r="F127" s="3"/>
      <c r="G127" s="39" t="s">
        <v>160</v>
      </c>
      <c r="H127" s="40" t="s">
        <v>940</v>
      </c>
      <c r="I127" s="247"/>
      <c r="J127" s="121"/>
      <c r="K127" s="115"/>
      <c r="L127" s="242"/>
      <c r="M127" s="231"/>
      <c r="N127" s="121"/>
      <c r="O127" s="115"/>
      <c r="P127" s="115"/>
      <c r="Q127" s="247"/>
      <c r="R127" s="121"/>
      <c r="S127" s="115"/>
      <c r="T127" s="242"/>
      <c r="U127" s="231"/>
      <c r="V127" s="121"/>
      <c r="W127" s="115"/>
      <c r="X127" s="115"/>
      <c r="Y127" s="247"/>
      <c r="Z127" s="121"/>
      <c r="AA127" s="115"/>
      <c r="AB127" s="242"/>
      <c r="AC127" s="231"/>
      <c r="AD127" s="121"/>
      <c r="AE127" s="115"/>
      <c r="AF127" s="242"/>
      <c r="AG127" s="278">
        <f t="shared" si="39"/>
        <v>0</v>
      </c>
      <c r="AH127" s="54"/>
      <c r="AI127" s="20"/>
      <c r="AJ127" s="202"/>
      <c r="AL127" s="4" t="str">
        <f t="shared" si="41"/>
        <v/>
      </c>
      <c r="AM127" s="1">
        <f t="shared" si="42"/>
        <v>0</v>
      </c>
      <c r="AN127" s="1">
        <f t="shared" si="43"/>
        <v>0</v>
      </c>
      <c r="AO127" s="1">
        <f t="shared" si="44"/>
        <v>0</v>
      </c>
      <c r="AP127" s="1">
        <f t="shared" si="45"/>
        <v>0</v>
      </c>
      <c r="AQ127" s="1">
        <f t="shared" si="46"/>
        <v>0</v>
      </c>
      <c r="AR127" s="1">
        <f t="shared" si="47"/>
        <v>0</v>
      </c>
      <c r="AS127" s="1">
        <f t="shared" si="48"/>
        <v>0</v>
      </c>
      <c r="AT127" t="str">
        <f t="shared" si="40"/>
        <v/>
      </c>
      <c r="AU127" s="1">
        <f t="shared" si="49"/>
        <v>0</v>
      </c>
      <c r="AV127" s="1">
        <f t="shared" si="50"/>
        <v>0</v>
      </c>
      <c r="AW127" s="1">
        <f t="shared" si="51"/>
        <v>0</v>
      </c>
      <c r="AX127" s="1">
        <f t="shared" si="52"/>
        <v>0</v>
      </c>
      <c r="AY127" s="1">
        <f t="shared" si="53"/>
        <v>0</v>
      </c>
      <c r="AZ127" s="1">
        <f t="shared" si="54"/>
        <v>0</v>
      </c>
      <c r="BA127" s="1" t="str">
        <f t="shared" si="55"/>
        <v/>
      </c>
      <c r="BB127" s="1">
        <f t="shared" si="56"/>
        <v>0</v>
      </c>
      <c r="BC127" s="1" t="str">
        <f t="shared" si="57"/>
        <v/>
      </c>
    </row>
    <row r="128" spans="2:55" ht="15.75" customHeight="1" x14ac:dyDescent="0.15">
      <c r="B128" s="201"/>
      <c r="D128" s="406"/>
      <c r="E128" s="412"/>
      <c r="F128" s="33"/>
      <c r="G128" s="39" t="s">
        <v>161</v>
      </c>
      <c r="H128" s="40" t="s">
        <v>7</v>
      </c>
      <c r="I128" s="247"/>
      <c r="J128" s="121"/>
      <c r="K128" s="115"/>
      <c r="L128" s="242"/>
      <c r="M128" s="231"/>
      <c r="N128" s="121"/>
      <c r="O128" s="115"/>
      <c r="P128" s="115"/>
      <c r="Q128" s="247"/>
      <c r="R128" s="121"/>
      <c r="S128" s="115"/>
      <c r="T128" s="242"/>
      <c r="U128" s="231"/>
      <c r="V128" s="121"/>
      <c r="W128" s="115"/>
      <c r="X128" s="115"/>
      <c r="Y128" s="247"/>
      <c r="Z128" s="121"/>
      <c r="AA128" s="115"/>
      <c r="AB128" s="242"/>
      <c r="AC128" s="231"/>
      <c r="AD128" s="121"/>
      <c r="AE128" s="115"/>
      <c r="AF128" s="242"/>
      <c r="AG128" s="278">
        <f t="shared" si="39"/>
        <v>0</v>
      </c>
      <c r="AH128" s="54"/>
      <c r="AI128" s="20"/>
      <c r="AJ128" s="202"/>
      <c r="AL128" s="4" t="str">
        <f t="shared" si="41"/>
        <v/>
      </c>
      <c r="AM128" s="1">
        <f t="shared" si="42"/>
        <v>0</v>
      </c>
      <c r="AN128" s="1">
        <f t="shared" si="43"/>
        <v>0</v>
      </c>
      <c r="AO128" s="1">
        <f t="shared" si="44"/>
        <v>0</v>
      </c>
      <c r="AP128" s="1">
        <f t="shared" si="45"/>
        <v>0</v>
      </c>
      <c r="AQ128" s="1">
        <f t="shared" si="46"/>
        <v>0</v>
      </c>
      <c r="AR128" s="1">
        <f t="shared" si="47"/>
        <v>0</v>
      </c>
      <c r="AS128" s="1">
        <f t="shared" si="48"/>
        <v>0</v>
      </c>
      <c r="AT128" t="str">
        <f t="shared" si="40"/>
        <v/>
      </c>
      <c r="AU128" s="1">
        <f t="shared" si="49"/>
        <v>0</v>
      </c>
      <c r="AV128" s="1">
        <f t="shared" si="50"/>
        <v>0</v>
      </c>
      <c r="AW128" s="1">
        <f t="shared" si="51"/>
        <v>0</v>
      </c>
      <c r="AX128" s="1">
        <f t="shared" si="52"/>
        <v>0</v>
      </c>
      <c r="AY128" s="1">
        <f t="shared" si="53"/>
        <v>0</v>
      </c>
      <c r="AZ128" s="1">
        <f t="shared" si="54"/>
        <v>0</v>
      </c>
      <c r="BA128" s="1" t="str">
        <f t="shared" si="55"/>
        <v/>
      </c>
      <c r="BB128" s="1">
        <f t="shared" si="56"/>
        <v>0</v>
      </c>
      <c r="BC128" s="1" t="str">
        <f t="shared" si="57"/>
        <v/>
      </c>
    </row>
    <row r="129" spans="2:55" ht="15.75" customHeight="1" x14ac:dyDescent="0.15">
      <c r="B129" s="201"/>
      <c r="D129" s="406"/>
      <c r="E129" s="412"/>
      <c r="F129" s="33"/>
      <c r="G129" s="39" t="s">
        <v>162</v>
      </c>
      <c r="H129" s="40" t="s">
        <v>351</v>
      </c>
      <c r="I129" s="247"/>
      <c r="J129" s="121"/>
      <c r="K129" s="115"/>
      <c r="L129" s="242"/>
      <c r="M129" s="231"/>
      <c r="N129" s="121"/>
      <c r="O129" s="115"/>
      <c r="P129" s="115"/>
      <c r="Q129" s="247"/>
      <c r="R129" s="121"/>
      <c r="S129" s="115"/>
      <c r="T129" s="242"/>
      <c r="U129" s="231"/>
      <c r="V129" s="121"/>
      <c r="W129" s="115"/>
      <c r="X129" s="115"/>
      <c r="Y129" s="247"/>
      <c r="Z129" s="121"/>
      <c r="AA129" s="115"/>
      <c r="AB129" s="242"/>
      <c r="AC129" s="231"/>
      <c r="AD129" s="121"/>
      <c r="AE129" s="115"/>
      <c r="AF129" s="242"/>
      <c r="AG129" s="278">
        <f t="shared" si="39"/>
        <v>0</v>
      </c>
      <c r="AH129" s="54"/>
      <c r="AI129" s="20"/>
      <c r="AJ129" s="202"/>
      <c r="AL129" s="4" t="str">
        <f t="shared" si="41"/>
        <v/>
      </c>
      <c r="AM129" s="1">
        <f t="shared" si="42"/>
        <v>0</v>
      </c>
      <c r="AN129" s="1">
        <f t="shared" si="43"/>
        <v>0</v>
      </c>
      <c r="AO129" s="1">
        <f t="shared" si="44"/>
        <v>0</v>
      </c>
      <c r="AP129" s="1">
        <f t="shared" si="45"/>
        <v>0</v>
      </c>
      <c r="AQ129" s="1">
        <f t="shared" si="46"/>
        <v>0</v>
      </c>
      <c r="AR129" s="1">
        <f t="shared" si="47"/>
        <v>0</v>
      </c>
      <c r="AS129" s="1">
        <f t="shared" si="48"/>
        <v>0</v>
      </c>
      <c r="AT129" t="str">
        <f t="shared" si="40"/>
        <v/>
      </c>
      <c r="AU129" s="1">
        <f t="shared" si="49"/>
        <v>0</v>
      </c>
      <c r="AV129" s="1">
        <f t="shared" si="50"/>
        <v>0</v>
      </c>
      <c r="AW129" s="1">
        <f t="shared" si="51"/>
        <v>0</v>
      </c>
      <c r="AX129" s="1">
        <f t="shared" si="52"/>
        <v>0</v>
      </c>
      <c r="AY129" s="1">
        <f t="shared" si="53"/>
        <v>0</v>
      </c>
      <c r="AZ129" s="1">
        <f t="shared" si="54"/>
        <v>0</v>
      </c>
      <c r="BA129" s="1" t="str">
        <f t="shared" si="55"/>
        <v/>
      </c>
      <c r="BB129" s="1">
        <f t="shared" si="56"/>
        <v>0</v>
      </c>
      <c r="BC129" s="1" t="str">
        <f t="shared" si="57"/>
        <v/>
      </c>
    </row>
    <row r="130" spans="2:55" ht="15.75" customHeight="1" x14ac:dyDescent="0.15">
      <c r="B130" s="201"/>
      <c r="D130" s="406"/>
      <c r="E130" s="412"/>
      <c r="F130" s="33"/>
      <c r="G130" s="39" t="s">
        <v>474</v>
      </c>
      <c r="H130" s="40" t="s">
        <v>37</v>
      </c>
      <c r="I130" s="247"/>
      <c r="J130" s="121"/>
      <c r="K130" s="115"/>
      <c r="L130" s="242"/>
      <c r="M130" s="231"/>
      <c r="N130" s="121"/>
      <c r="O130" s="115"/>
      <c r="P130" s="115"/>
      <c r="Q130" s="247"/>
      <c r="R130" s="121"/>
      <c r="S130" s="115"/>
      <c r="T130" s="242"/>
      <c r="U130" s="231"/>
      <c r="V130" s="121"/>
      <c r="W130" s="115"/>
      <c r="X130" s="115"/>
      <c r="Y130" s="247"/>
      <c r="Z130" s="121"/>
      <c r="AA130" s="115"/>
      <c r="AB130" s="242"/>
      <c r="AC130" s="231"/>
      <c r="AD130" s="121"/>
      <c r="AE130" s="115"/>
      <c r="AF130" s="242"/>
      <c r="AG130" s="278">
        <f t="shared" si="39"/>
        <v>0</v>
      </c>
      <c r="AH130" s="54"/>
      <c r="AI130" s="20"/>
      <c r="AJ130" s="202"/>
      <c r="AL130" s="4" t="str">
        <f t="shared" si="41"/>
        <v/>
      </c>
      <c r="AM130" s="1">
        <f t="shared" si="42"/>
        <v>0</v>
      </c>
      <c r="AN130" s="1">
        <f t="shared" si="43"/>
        <v>0</v>
      </c>
      <c r="AO130" s="1">
        <f t="shared" si="44"/>
        <v>0</v>
      </c>
      <c r="AP130" s="1">
        <f t="shared" si="45"/>
        <v>0</v>
      </c>
      <c r="AQ130" s="1">
        <f t="shared" si="46"/>
        <v>0</v>
      </c>
      <c r="AR130" s="1">
        <f t="shared" si="47"/>
        <v>0</v>
      </c>
      <c r="AS130" s="1">
        <f t="shared" si="48"/>
        <v>0</v>
      </c>
      <c r="AT130" t="str">
        <f t="shared" si="40"/>
        <v/>
      </c>
      <c r="AU130" s="1">
        <f t="shared" si="49"/>
        <v>0</v>
      </c>
      <c r="AV130" s="1">
        <f t="shared" si="50"/>
        <v>0</v>
      </c>
      <c r="AW130" s="1">
        <f t="shared" si="51"/>
        <v>0</v>
      </c>
      <c r="AX130" s="1">
        <f t="shared" si="52"/>
        <v>0</v>
      </c>
      <c r="AY130" s="1">
        <f t="shared" si="53"/>
        <v>0</v>
      </c>
      <c r="AZ130" s="1">
        <f t="shared" si="54"/>
        <v>0</v>
      </c>
      <c r="BA130" s="1" t="str">
        <f t="shared" si="55"/>
        <v/>
      </c>
      <c r="BB130" s="1">
        <f t="shared" si="56"/>
        <v>0</v>
      </c>
      <c r="BC130" s="1" t="str">
        <f t="shared" si="57"/>
        <v/>
      </c>
    </row>
    <row r="131" spans="2:55" ht="15.75" customHeight="1" x14ac:dyDescent="0.15">
      <c r="B131" s="201"/>
      <c r="D131" s="406"/>
      <c r="E131" s="412"/>
      <c r="F131" s="33"/>
      <c r="G131" s="39" t="s">
        <v>475</v>
      </c>
      <c r="H131" s="40" t="s">
        <v>811</v>
      </c>
      <c r="I131" s="247"/>
      <c r="J131" s="121"/>
      <c r="K131" s="115"/>
      <c r="L131" s="242"/>
      <c r="M131" s="231"/>
      <c r="N131" s="121"/>
      <c r="O131" s="115"/>
      <c r="P131" s="115"/>
      <c r="Q131" s="247"/>
      <c r="R131" s="121"/>
      <c r="S131" s="115"/>
      <c r="T131" s="242"/>
      <c r="U131" s="231"/>
      <c r="V131" s="121"/>
      <c r="W131" s="115"/>
      <c r="X131" s="115"/>
      <c r="Y131" s="247"/>
      <c r="Z131" s="121"/>
      <c r="AA131" s="115"/>
      <c r="AB131" s="242"/>
      <c r="AC131" s="231"/>
      <c r="AD131" s="121"/>
      <c r="AE131" s="115"/>
      <c r="AF131" s="242"/>
      <c r="AG131" s="278">
        <f t="shared" si="39"/>
        <v>0</v>
      </c>
      <c r="AH131" s="54"/>
      <c r="AI131" s="20"/>
      <c r="AJ131" s="202"/>
      <c r="AL131" s="4" t="str">
        <f t="shared" si="41"/>
        <v/>
      </c>
      <c r="AM131" s="1">
        <f t="shared" si="42"/>
        <v>0</v>
      </c>
      <c r="AN131" s="1">
        <f t="shared" si="43"/>
        <v>0</v>
      </c>
      <c r="AO131" s="1">
        <f t="shared" si="44"/>
        <v>0</v>
      </c>
      <c r="AP131" s="1">
        <f t="shared" si="45"/>
        <v>0</v>
      </c>
      <c r="AQ131" s="1">
        <f t="shared" si="46"/>
        <v>0</v>
      </c>
      <c r="AR131" s="1">
        <f t="shared" si="47"/>
        <v>0</v>
      </c>
      <c r="AS131" s="1">
        <f t="shared" si="48"/>
        <v>0</v>
      </c>
      <c r="AT131" t="str">
        <f t="shared" si="40"/>
        <v/>
      </c>
      <c r="AU131" s="1">
        <f t="shared" si="49"/>
        <v>0</v>
      </c>
      <c r="AV131" s="1">
        <f t="shared" si="50"/>
        <v>0</v>
      </c>
      <c r="AW131" s="1">
        <f t="shared" si="51"/>
        <v>0</v>
      </c>
      <c r="AX131" s="1">
        <f t="shared" si="52"/>
        <v>0</v>
      </c>
      <c r="AY131" s="1">
        <f t="shared" si="53"/>
        <v>0</v>
      </c>
      <c r="AZ131" s="1">
        <f t="shared" si="54"/>
        <v>0</v>
      </c>
      <c r="BA131" s="1" t="str">
        <f t="shared" si="55"/>
        <v/>
      </c>
      <c r="BB131" s="1">
        <f t="shared" si="56"/>
        <v>0</v>
      </c>
      <c r="BC131" s="1" t="str">
        <f t="shared" si="57"/>
        <v/>
      </c>
    </row>
    <row r="132" spans="2:55" ht="15.75" customHeight="1" x14ac:dyDescent="0.15">
      <c r="B132" s="201"/>
      <c r="D132" s="406"/>
      <c r="E132" s="412"/>
      <c r="F132" s="33"/>
      <c r="G132" s="39" t="s">
        <v>163</v>
      </c>
      <c r="H132" s="40" t="s">
        <v>207</v>
      </c>
      <c r="I132" s="247"/>
      <c r="J132" s="121"/>
      <c r="K132" s="115"/>
      <c r="L132" s="242"/>
      <c r="M132" s="231"/>
      <c r="N132" s="121"/>
      <c r="O132" s="115"/>
      <c r="P132" s="115"/>
      <c r="Q132" s="247"/>
      <c r="R132" s="121"/>
      <c r="S132" s="115"/>
      <c r="T132" s="242"/>
      <c r="U132" s="231"/>
      <c r="V132" s="121"/>
      <c r="W132" s="115"/>
      <c r="X132" s="115"/>
      <c r="Y132" s="247"/>
      <c r="Z132" s="121"/>
      <c r="AA132" s="115"/>
      <c r="AB132" s="242"/>
      <c r="AC132" s="231"/>
      <c r="AD132" s="121"/>
      <c r="AE132" s="115"/>
      <c r="AF132" s="242"/>
      <c r="AG132" s="278">
        <f>AS132</f>
        <v>0</v>
      </c>
      <c r="AH132" s="54"/>
      <c r="AI132" s="20"/>
      <c r="AJ132" s="202"/>
      <c r="AL132" s="4" t="str">
        <f>IF(OR(I132="＋",M132="＋",Q132="＋"),"＋",IF(OR(I132="○",M132="○",Q132="○"),"○",IF(OR(I132="◎",M132="◎",Q132="◎"),"◎","")))</f>
        <v/>
      </c>
      <c r="AM132" s="1">
        <f>IF(K132="-",0,K132)</f>
        <v>0</v>
      </c>
      <c r="AN132" s="1">
        <f>IF(O132="-",0,O132)</f>
        <v>0</v>
      </c>
      <c r="AO132" s="1">
        <f>IF(S132="-",0,S132)</f>
        <v>0</v>
      </c>
      <c r="AP132" s="1">
        <f>IF(W132="-",0,W132)</f>
        <v>0</v>
      </c>
      <c r="AQ132" s="1">
        <f>IF(AA132="-",0,AA132)</f>
        <v>0</v>
      </c>
      <c r="AR132" s="1">
        <f>IF(AE132="-",0,AE132)</f>
        <v>0</v>
      </c>
      <c r="AS132" s="1">
        <f>IF(AND(K132="-",$P$7=0,$T$7=0,$X$7=0,$AB$7=0,$AF$7=0),"-",IF(AND(K132="-",O132="-",$T$7=0,$X$7=0,$AB$7=0,$AF$7=0),"-",IF(AND(K132="-",O132="-",S132="-",$X$7=0,$AB$7=0,$AF$7=0),"-",IF(AND(K132="-",O132="-",S132="-",W132="-",$AB$7=0,$AF$7=0),"-",IF(AND(K132="-",O132="-",S132="-",W132="-",AA132="-",$AF$7=0),"-",IF(AND(K132="-",O132="-",S132="-",W132="-",AA132="-",AE132="-"),"-",ROUND(AM132*$L$7+AN132*$P$7+AO132*$T$7+AP132*$X$7+AQ132*$AB$7+AR132*$AF$7,3)))))))</f>
        <v>0</v>
      </c>
      <c r="AT132" t="str">
        <f>IF(COUNTIF(I132:AF132,"×")=0,"",IF(COUNTIF(I132:AF132,"×")=COUNTA(K132,O132,S132,W132,AA132,AE132)-COUNTIF(I132:AF132,"-"),1,""))</f>
        <v/>
      </c>
      <c r="AU132" s="1">
        <f>IF(L132="",0,L132)</f>
        <v>0</v>
      </c>
      <c r="AV132" s="1">
        <f>IF(P132="",0,P132)</f>
        <v>0</v>
      </c>
      <c r="AW132" s="1">
        <f>IF(T132="",0,T132)</f>
        <v>0</v>
      </c>
      <c r="AX132" s="1">
        <f>IF(X132="",0,X132)</f>
        <v>0</v>
      </c>
      <c r="AY132" s="1">
        <f>IF(AB132="",0,AB132)</f>
        <v>0</v>
      </c>
      <c r="AZ132" s="1">
        <f>IF(AF132="",0,AF132)</f>
        <v>0</v>
      </c>
      <c r="BA132" s="1" t="str">
        <f>IF(AND(L132="",P132="",T132="",X132="",AB132="",AF132=""),"",ROUND(AU132*$L$7+AV132*$P$7+AW132*$T$7+AX132*$X$7+AY132*$AB$7+AZ132*$AF$7,3))</f>
        <v/>
      </c>
      <c r="BB132" s="1">
        <f>IF(AL132="＋","",AS132)</f>
        <v>0</v>
      </c>
      <c r="BC132" s="1" t="str">
        <f>IF(AL132="＋",AS132,"")</f>
        <v/>
      </c>
    </row>
    <row r="133" spans="2:55" ht="15.75" customHeight="1" x14ac:dyDescent="0.15">
      <c r="B133" s="201"/>
      <c r="D133" s="406"/>
      <c r="E133" s="412"/>
      <c r="F133" s="33"/>
      <c r="G133" s="39" t="s">
        <v>864</v>
      </c>
      <c r="H133" s="40" t="s">
        <v>911</v>
      </c>
      <c r="I133" s="247"/>
      <c r="J133" s="121"/>
      <c r="K133" s="115"/>
      <c r="L133" s="242"/>
      <c r="M133" s="231"/>
      <c r="N133" s="121"/>
      <c r="O133" s="115"/>
      <c r="P133" s="115"/>
      <c r="Q133" s="247"/>
      <c r="R133" s="121"/>
      <c r="S133" s="115"/>
      <c r="T133" s="242"/>
      <c r="U133" s="231"/>
      <c r="V133" s="121"/>
      <c r="W133" s="115"/>
      <c r="X133" s="115"/>
      <c r="Y133" s="247"/>
      <c r="Z133" s="121"/>
      <c r="AA133" s="115"/>
      <c r="AB133" s="242"/>
      <c r="AC133" s="231"/>
      <c r="AD133" s="121"/>
      <c r="AE133" s="115"/>
      <c r="AF133" s="242"/>
      <c r="AG133" s="278">
        <f>AS133</f>
        <v>0</v>
      </c>
      <c r="AH133" s="54"/>
      <c r="AI133" s="20"/>
      <c r="AJ133" s="202"/>
      <c r="AL133" s="4" t="str">
        <f>IF(OR(I133="＋",M133="＋",Q133="＋"),"＋",IF(OR(I133="○",M133="○",Q133="○"),"○",IF(OR(I133="◎",M133="◎",Q133="◎"),"◎","")))</f>
        <v/>
      </c>
      <c r="AM133" s="1">
        <f>IF(K133="-",0,K133)</f>
        <v>0</v>
      </c>
      <c r="AN133" s="1">
        <f>IF(O133="-",0,O133)</f>
        <v>0</v>
      </c>
      <c r="AO133" s="1">
        <f>IF(S133="-",0,S133)</f>
        <v>0</v>
      </c>
      <c r="AP133" s="1">
        <f>IF(W133="-",0,W133)</f>
        <v>0</v>
      </c>
      <c r="AQ133" s="1">
        <f>IF(AA133="-",0,AA133)</f>
        <v>0</v>
      </c>
      <c r="AR133" s="1">
        <f>IF(AE133="-",0,AE133)</f>
        <v>0</v>
      </c>
      <c r="AS133" s="1">
        <f>IF(AND(K133="-",$P$7=0,$T$7=0,$X$7=0,$AB$7=0,$AF$7=0),"-",IF(AND(K133="-",O133="-",$T$7=0,$X$7=0,$AB$7=0,$AF$7=0),"-",IF(AND(K133="-",O133="-",S133="-",$X$7=0,$AB$7=0,$AF$7=0),"-",IF(AND(K133="-",O133="-",S133="-",W133="-",$AB$7=0,$AF$7=0),"-",IF(AND(K133="-",O133="-",S133="-",W133="-",AA133="-",$AF$7=0),"-",IF(AND(K133="-",O133="-",S133="-",W133="-",AA133="-",AE133="-"),"-",ROUND(AM133*$L$7+AN133*$P$7+AO133*$T$7+AP133*$X$7+AQ133*$AB$7+AR133*$AF$7,3)))))))</f>
        <v>0</v>
      </c>
      <c r="AT133" t="str">
        <f>IF(COUNTIF(I133:AF133,"×")=0,"",IF(COUNTIF(I133:AF133,"×")=COUNTA(K133,O133,S133,W133,AA133,AE133)-COUNTIF(I133:AF133,"-"),1,""))</f>
        <v/>
      </c>
      <c r="AU133" s="1">
        <f>IF(L133="",0,L133)</f>
        <v>0</v>
      </c>
      <c r="AV133" s="1">
        <f>IF(P133="",0,P133)</f>
        <v>0</v>
      </c>
      <c r="AW133" s="1">
        <f>IF(T133="",0,T133)</f>
        <v>0</v>
      </c>
      <c r="AX133" s="1">
        <f>IF(X133="",0,X133)</f>
        <v>0</v>
      </c>
      <c r="AY133" s="1">
        <f>IF(AB133="",0,AB133)</f>
        <v>0</v>
      </c>
      <c r="AZ133" s="1">
        <f>IF(AF133="",0,AF133)</f>
        <v>0</v>
      </c>
      <c r="BA133" s="1" t="str">
        <f>IF(AND(L133="",P133="",T133="",X133="",AB133="",AF133=""),"",ROUND(AU133*$L$7+AV133*$P$7+AW133*$T$7+AX133*$X$7+AY133*$AB$7+AZ133*$AF$7,3))</f>
        <v/>
      </c>
      <c r="BB133" s="1">
        <f>IF(AL133="＋","",AS133)</f>
        <v>0</v>
      </c>
      <c r="BC133" s="1" t="str">
        <f>IF(AL133="＋",AS133,"")</f>
        <v/>
      </c>
    </row>
    <row r="134" spans="2:55" ht="15.75" customHeight="1" x14ac:dyDescent="0.15">
      <c r="B134" s="201"/>
      <c r="D134" s="406"/>
      <c r="E134" s="412"/>
      <c r="F134" s="33"/>
      <c r="G134" s="39" t="s">
        <v>872</v>
      </c>
      <c r="H134" s="40" t="s">
        <v>990</v>
      </c>
      <c r="I134" s="247"/>
      <c r="J134" s="121"/>
      <c r="K134" s="115"/>
      <c r="L134" s="242"/>
      <c r="M134" s="231"/>
      <c r="N134" s="121"/>
      <c r="O134" s="115"/>
      <c r="P134" s="115"/>
      <c r="Q134" s="247"/>
      <c r="R134" s="121"/>
      <c r="S134" s="115"/>
      <c r="T134" s="242"/>
      <c r="U134" s="231"/>
      <c r="V134" s="121"/>
      <c r="W134" s="115"/>
      <c r="X134" s="115"/>
      <c r="Y134" s="247"/>
      <c r="Z134" s="121"/>
      <c r="AA134" s="115"/>
      <c r="AB134" s="242"/>
      <c r="AC134" s="231"/>
      <c r="AD134" s="121"/>
      <c r="AE134" s="115"/>
      <c r="AF134" s="242"/>
      <c r="AG134" s="278">
        <f>AS134</f>
        <v>0</v>
      </c>
      <c r="AH134" s="54"/>
      <c r="AI134" s="20"/>
      <c r="AJ134" s="202"/>
      <c r="AL134" s="4" t="str">
        <f>IF(OR(I134="＋",M134="＋",Q134="＋"),"＋",IF(OR(I134="○",M134="○",Q134="○"),"○",IF(OR(I134="◎",M134="◎",Q134="◎"),"◎","")))</f>
        <v/>
      </c>
      <c r="AM134" s="1">
        <f>IF(K134="-",0,K134)</f>
        <v>0</v>
      </c>
      <c r="AN134" s="1">
        <f>IF(O134="-",0,O134)</f>
        <v>0</v>
      </c>
      <c r="AO134" s="1">
        <f>IF(S134="-",0,S134)</f>
        <v>0</v>
      </c>
      <c r="AP134" s="1">
        <f>IF(W134="-",0,W134)</f>
        <v>0</v>
      </c>
      <c r="AQ134" s="1">
        <f>IF(AA134="-",0,AA134)</f>
        <v>0</v>
      </c>
      <c r="AR134" s="1">
        <f>IF(AE134="-",0,AE134)</f>
        <v>0</v>
      </c>
      <c r="AS134" s="1">
        <f>IF(AND(K134="-",$P$7=0,$T$7=0,$X$7=0,$AB$7=0,$AF$7=0),"-",IF(AND(K134="-",O134="-",$T$7=0,$X$7=0,$AB$7=0,$AF$7=0),"-",IF(AND(K134="-",O134="-",S134="-",$X$7=0,$AB$7=0,$AF$7=0),"-",IF(AND(K134="-",O134="-",S134="-",W134="-",$AB$7=0,$AF$7=0),"-",IF(AND(K134="-",O134="-",S134="-",W134="-",AA134="-",$AF$7=0),"-",IF(AND(K134="-",O134="-",S134="-",W134="-",AA134="-",AE134="-"),"-",ROUND(AM134*$L$7+AN134*$P$7+AO134*$T$7+AP134*$X$7+AQ134*$AB$7+AR134*$AF$7,3)))))))</f>
        <v>0</v>
      </c>
      <c r="AT134" t="str">
        <f>IF(COUNTIF(I134:AF134,"×")=0,"",IF(COUNTIF(I134:AF134,"×")=COUNTA(K134,O134,S134,W134,AA134,AE134)-COUNTIF(I134:AF134,"-"),1,""))</f>
        <v/>
      </c>
      <c r="AU134" s="1">
        <f>IF(L134="",0,L134)</f>
        <v>0</v>
      </c>
      <c r="AV134" s="1">
        <f>IF(P134="",0,P134)</f>
        <v>0</v>
      </c>
      <c r="AW134" s="1">
        <f>IF(T134="",0,T134)</f>
        <v>0</v>
      </c>
      <c r="AX134" s="1">
        <f>IF(X134="",0,X134)</f>
        <v>0</v>
      </c>
      <c r="AY134" s="1">
        <f>IF(AB134="",0,AB134)</f>
        <v>0</v>
      </c>
      <c r="AZ134" s="1">
        <f>IF(AF134="",0,AF134)</f>
        <v>0</v>
      </c>
      <c r="BA134" s="1" t="str">
        <f>IF(AND(L134="",P134="",T134="",X134="",AB134="",AF134=""),"",ROUND(AU134*$L$7+AV134*$P$7+AW134*$T$7+AX134*$X$7+AY134*$AB$7+AZ134*$AF$7,3))</f>
        <v/>
      </c>
      <c r="BB134" s="1">
        <f>IF(AL134="＋","",AS134)</f>
        <v>0</v>
      </c>
      <c r="BC134" s="1" t="str">
        <f>IF(AL134="＋",AS134,"")</f>
        <v/>
      </c>
    </row>
    <row r="135" spans="2:55" ht="15.75" customHeight="1" x14ac:dyDescent="0.15">
      <c r="B135" s="201"/>
      <c r="D135" s="406"/>
      <c r="E135" s="412"/>
      <c r="F135" s="24"/>
      <c r="G135" s="43" t="s">
        <v>903</v>
      </c>
      <c r="H135" s="44" t="s">
        <v>912</v>
      </c>
      <c r="I135" s="251"/>
      <c r="J135" s="122"/>
      <c r="K135" s="117"/>
      <c r="L135" s="244"/>
      <c r="M135" s="256"/>
      <c r="N135" s="122"/>
      <c r="O135" s="117"/>
      <c r="P135" s="117"/>
      <c r="Q135" s="251"/>
      <c r="R135" s="122"/>
      <c r="S135" s="117"/>
      <c r="T135" s="244"/>
      <c r="U135" s="256"/>
      <c r="V135" s="122"/>
      <c r="W135" s="117"/>
      <c r="X135" s="117"/>
      <c r="Y135" s="251"/>
      <c r="Z135" s="122"/>
      <c r="AA135" s="117"/>
      <c r="AB135" s="244"/>
      <c r="AC135" s="256"/>
      <c r="AD135" s="122"/>
      <c r="AE135" s="117"/>
      <c r="AF135" s="244"/>
      <c r="AG135" s="276">
        <f t="shared" si="39"/>
        <v>0</v>
      </c>
      <c r="AH135" s="54"/>
      <c r="AI135" s="20"/>
      <c r="AJ135" s="202"/>
      <c r="AL135" s="4" t="str">
        <f t="shared" si="41"/>
        <v/>
      </c>
      <c r="AM135" s="1">
        <f t="shared" si="42"/>
        <v>0</v>
      </c>
      <c r="AN135" s="1">
        <f t="shared" si="43"/>
        <v>0</v>
      </c>
      <c r="AO135" s="1">
        <f t="shared" si="44"/>
        <v>0</v>
      </c>
      <c r="AP135" s="1">
        <f t="shared" si="45"/>
        <v>0</v>
      </c>
      <c r="AQ135" s="1">
        <f t="shared" si="46"/>
        <v>0</v>
      </c>
      <c r="AR135" s="1">
        <f t="shared" si="47"/>
        <v>0</v>
      </c>
      <c r="AS135" s="1">
        <f t="shared" si="48"/>
        <v>0</v>
      </c>
      <c r="AT135" t="str">
        <f t="shared" si="40"/>
        <v/>
      </c>
      <c r="AU135" s="1">
        <f t="shared" si="49"/>
        <v>0</v>
      </c>
      <c r="AV135" s="1">
        <f t="shared" si="50"/>
        <v>0</v>
      </c>
      <c r="AW135" s="1">
        <f t="shared" si="51"/>
        <v>0</v>
      </c>
      <c r="AX135" s="1">
        <f t="shared" si="52"/>
        <v>0</v>
      </c>
      <c r="AY135" s="1">
        <f t="shared" si="53"/>
        <v>0</v>
      </c>
      <c r="AZ135" s="1">
        <f t="shared" si="54"/>
        <v>0</v>
      </c>
      <c r="BA135" s="1" t="str">
        <f t="shared" si="55"/>
        <v/>
      </c>
      <c r="BB135" s="1">
        <f t="shared" si="56"/>
        <v>0</v>
      </c>
      <c r="BC135" s="1" t="str">
        <f t="shared" si="57"/>
        <v/>
      </c>
    </row>
    <row r="136" spans="2:55" ht="15.75" customHeight="1" x14ac:dyDescent="0.15">
      <c r="B136" s="201"/>
      <c r="D136" s="406"/>
      <c r="E136" s="412"/>
      <c r="F136" s="33" t="s">
        <v>301</v>
      </c>
      <c r="G136" s="61" t="s">
        <v>260</v>
      </c>
      <c r="H136" s="58" t="s">
        <v>22</v>
      </c>
      <c r="I136" s="247"/>
      <c r="J136" s="121"/>
      <c r="K136" s="115"/>
      <c r="L136" s="242"/>
      <c r="M136" s="231"/>
      <c r="N136" s="121"/>
      <c r="O136" s="115"/>
      <c r="P136" s="115"/>
      <c r="Q136" s="247"/>
      <c r="R136" s="121"/>
      <c r="S136" s="115"/>
      <c r="T136" s="242"/>
      <c r="U136" s="231"/>
      <c r="V136" s="121"/>
      <c r="W136" s="115"/>
      <c r="X136" s="115"/>
      <c r="Y136" s="247"/>
      <c r="Z136" s="121"/>
      <c r="AA136" s="115"/>
      <c r="AB136" s="242"/>
      <c r="AC136" s="231"/>
      <c r="AD136" s="121"/>
      <c r="AE136" s="115"/>
      <c r="AF136" s="242"/>
      <c r="AG136" s="278">
        <f t="shared" si="39"/>
        <v>0</v>
      </c>
      <c r="AH136" s="53">
        <f>SUM(BB136:BB147)</f>
        <v>0</v>
      </c>
      <c r="AI136" s="131"/>
      <c r="AJ136" s="202"/>
      <c r="AL136" s="4" t="str">
        <f t="shared" si="41"/>
        <v/>
      </c>
      <c r="AM136" s="1">
        <f t="shared" si="42"/>
        <v>0</v>
      </c>
      <c r="AN136" s="1">
        <f t="shared" si="43"/>
        <v>0</v>
      </c>
      <c r="AO136" s="1">
        <f t="shared" si="44"/>
        <v>0</v>
      </c>
      <c r="AP136" s="1">
        <f t="shared" si="45"/>
        <v>0</v>
      </c>
      <c r="AQ136" s="1">
        <f t="shared" si="46"/>
        <v>0</v>
      </c>
      <c r="AR136" s="1">
        <f t="shared" si="47"/>
        <v>0</v>
      </c>
      <c r="AS136" s="1">
        <f t="shared" si="48"/>
        <v>0</v>
      </c>
      <c r="AT136" t="str">
        <f t="shared" si="40"/>
        <v/>
      </c>
      <c r="AU136" s="1">
        <f t="shared" si="49"/>
        <v>0</v>
      </c>
      <c r="AV136" s="1">
        <f t="shared" si="50"/>
        <v>0</v>
      </c>
      <c r="AW136" s="1">
        <f t="shared" si="51"/>
        <v>0</v>
      </c>
      <c r="AX136" s="1">
        <f t="shared" si="52"/>
        <v>0</v>
      </c>
      <c r="AY136" s="1">
        <f t="shared" si="53"/>
        <v>0</v>
      </c>
      <c r="AZ136" s="1">
        <f t="shared" si="54"/>
        <v>0</v>
      </c>
      <c r="BA136" s="1" t="str">
        <f t="shared" si="55"/>
        <v/>
      </c>
      <c r="BB136" s="1">
        <f t="shared" si="56"/>
        <v>0</v>
      </c>
      <c r="BC136" s="1" t="str">
        <f t="shared" si="57"/>
        <v/>
      </c>
    </row>
    <row r="137" spans="2:55" ht="15.75" customHeight="1" x14ac:dyDescent="0.15">
      <c r="B137" s="201"/>
      <c r="D137" s="406"/>
      <c r="E137" s="412"/>
      <c r="F137" s="33"/>
      <c r="G137" s="39" t="s">
        <v>40</v>
      </c>
      <c r="H137" s="50" t="s">
        <v>360</v>
      </c>
      <c r="I137" s="247"/>
      <c r="J137" s="121"/>
      <c r="K137" s="115"/>
      <c r="L137" s="242"/>
      <c r="M137" s="231"/>
      <c r="N137" s="121"/>
      <c r="O137" s="115"/>
      <c r="P137" s="115"/>
      <c r="Q137" s="247"/>
      <c r="R137" s="121"/>
      <c r="S137" s="115"/>
      <c r="T137" s="242"/>
      <c r="U137" s="231"/>
      <c r="V137" s="121"/>
      <c r="W137" s="115"/>
      <c r="X137" s="115"/>
      <c r="Y137" s="247"/>
      <c r="Z137" s="121"/>
      <c r="AA137" s="115"/>
      <c r="AB137" s="242"/>
      <c r="AC137" s="231"/>
      <c r="AD137" s="121"/>
      <c r="AE137" s="115"/>
      <c r="AF137" s="242"/>
      <c r="AG137" s="278">
        <f t="shared" si="39"/>
        <v>0</v>
      </c>
      <c r="AH137" s="110">
        <f>SUM(BC136:BC147)</f>
        <v>0</v>
      </c>
      <c r="AI137" s="309"/>
      <c r="AJ137" s="202"/>
      <c r="AL137" s="4" t="str">
        <f t="shared" si="41"/>
        <v/>
      </c>
      <c r="AM137" s="1">
        <f t="shared" si="42"/>
        <v>0</v>
      </c>
      <c r="AN137" s="1">
        <f t="shared" si="43"/>
        <v>0</v>
      </c>
      <c r="AO137" s="1">
        <f t="shared" si="44"/>
        <v>0</v>
      </c>
      <c r="AP137" s="1">
        <f t="shared" si="45"/>
        <v>0</v>
      </c>
      <c r="AQ137" s="1">
        <f t="shared" si="46"/>
        <v>0</v>
      </c>
      <c r="AR137" s="1">
        <f t="shared" si="47"/>
        <v>0</v>
      </c>
      <c r="AS137" s="1">
        <f t="shared" si="48"/>
        <v>0</v>
      </c>
      <c r="AT137" t="str">
        <f t="shared" si="40"/>
        <v/>
      </c>
      <c r="AU137" s="1">
        <f t="shared" si="49"/>
        <v>0</v>
      </c>
      <c r="AV137" s="1">
        <f t="shared" si="50"/>
        <v>0</v>
      </c>
      <c r="AW137" s="1">
        <f t="shared" si="51"/>
        <v>0</v>
      </c>
      <c r="AX137" s="1">
        <f t="shared" si="52"/>
        <v>0</v>
      </c>
      <c r="AY137" s="1">
        <f t="shared" si="53"/>
        <v>0</v>
      </c>
      <c r="AZ137" s="1">
        <f t="shared" si="54"/>
        <v>0</v>
      </c>
      <c r="BA137" s="1" t="str">
        <f t="shared" si="55"/>
        <v/>
      </c>
      <c r="BB137" s="1">
        <f t="shared" si="56"/>
        <v>0</v>
      </c>
      <c r="BC137" s="1" t="str">
        <f t="shared" si="57"/>
        <v/>
      </c>
    </row>
    <row r="138" spans="2:55" ht="15.75" customHeight="1" x14ac:dyDescent="0.15">
      <c r="B138" s="201"/>
      <c r="D138" s="406"/>
      <c r="E138" s="412"/>
      <c r="F138" s="33"/>
      <c r="G138" s="39" t="s">
        <v>41</v>
      </c>
      <c r="H138" s="50" t="s">
        <v>11</v>
      </c>
      <c r="I138" s="247"/>
      <c r="J138" s="121"/>
      <c r="K138" s="115"/>
      <c r="L138" s="242"/>
      <c r="M138" s="231"/>
      <c r="N138" s="121"/>
      <c r="O138" s="115"/>
      <c r="P138" s="115"/>
      <c r="Q138" s="247"/>
      <c r="R138" s="121"/>
      <c r="S138" s="115"/>
      <c r="T138" s="242"/>
      <c r="U138" s="231"/>
      <c r="V138" s="121"/>
      <c r="W138" s="115"/>
      <c r="X138" s="115"/>
      <c r="Y138" s="247"/>
      <c r="Z138" s="121"/>
      <c r="AA138" s="115"/>
      <c r="AB138" s="242"/>
      <c r="AC138" s="231"/>
      <c r="AD138" s="121"/>
      <c r="AE138" s="115"/>
      <c r="AF138" s="242"/>
      <c r="AG138" s="278">
        <f t="shared" si="39"/>
        <v>0</v>
      </c>
      <c r="AH138" s="54"/>
      <c r="AI138" s="20"/>
      <c r="AJ138" s="202"/>
      <c r="AL138" s="4" t="str">
        <f t="shared" si="41"/>
        <v/>
      </c>
      <c r="AM138" s="1">
        <f t="shared" si="42"/>
        <v>0</v>
      </c>
      <c r="AN138" s="1">
        <f t="shared" si="43"/>
        <v>0</v>
      </c>
      <c r="AO138" s="1">
        <f t="shared" si="44"/>
        <v>0</v>
      </c>
      <c r="AP138" s="1">
        <f t="shared" si="45"/>
        <v>0</v>
      </c>
      <c r="AQ138" s="1">
        <f t="shared" si="46"/>
        <v>0</v>
      </c>
      <c r="AR138" s="1">
        <f t="shared" si="47"/>
        <v>0</v>
      </c>
      <c r="AS138" s="1">
        <f t="shared" si="48"/>
        <v>0</v>
      </c>
      <c r="AT138" t="str">
        <f t="shared" si="40"/>
        <v/>
      </c>
      <c r="AU138" s="1">
        <f t="shared" si="49"/>
        <v>0</v>
      </c>
      <c r="AV138" s="1">
        <f t="shared" si="50"/>
        <v>0</v>
      </c>
      <c r="AW138" s="1">
        <f t="shared" si="51"/>
        <v>0</v>
      </c>
      <c r="AX138" s="1">
        <f t="shared" si="52"/>
        <v>0</v>
      </c>
      <c r="AY138" s="1">
        <f t="shared" si="53"/>
        <v>0</v>
      </c>
      <c r="AZ138" s="1">
        <f t="shared" si="54"/>
        <v>0</v>
      </c>
      <c r="BA138" s="1" t="str">
        <f t="shared" si="55"/>
        <v/>
      </c>
      <c r="BB138" s="1">
        <f t="shared" si="56"/>
        <v>0</v>
      </c>
      <c r="BC138" s="1" t="str">
        <f t="shared" si="57"/>
        <v/>
      </c>
    </row>
    <row r="139" spans="2:55" ht="15.75" customHeight="1" x14ac:dyDescent="0.15">
      <c r="B139" s="201"/>
      <c r="D139" s="406"/>
      <c r="E139" s="412"/>
      <c r="F139" s="3"/>
      <c r="G139" s="39" t="s">
        <v>42</v>
      </c>
      <c r="H139" s="50" t="s">
        <v>70</v>
      </c>
      <c r="I139" s="247"/>
      <c r="J139" s="121"/>
      <c r="K139" s="115"/>
      <c r="L139" s="242"/>
      <c r="M139" s="231"/>
      <c r="N139" s="121"/>
      <c r="O139" s="115"/>
      <c r="P139" s="115"/>
      <c r="Q139" s="247"/>
      <c r="R139" s="121"/>
      <c r="S139" s="115"/>
      <c r="T139" s="242"/>
      <c r="U139" s="231"/>
      <c r="V139" s="121"/>
      <c r="W139" s="115"/>
      <c r="X139" s="115"/>
      <c r="Y139" s="247"/>
      <c r="Z139" s="121"/>
      <c r="AA139" s="115"/>
      <c r="AB139" s="242"/>
      <c r="AC139" s="231"/>
      <c r="AD139" s="121"/>
      <c r="AE139" s="115"/>
      <c r="AF139" s="242"/>
      <c r="AG139" s="278">
        <f t="shared" si="39"/>
        <v>0</v>
      </c>
      <c r="AH139" s="54"/>
      <c r="AI139" s="20"/>
      <c r="AJ139" s="202"/>
      <c r="AL139" s="4" t="str">
        <f t="shared" si="41"/>
        <v/>
      </c>
      <c r="AM139" s="1">
        <f t="shared" si="42"/>
        <v>0</v>
      </c>
      <c r="AN139" s="1">
        <f t="shared" si="43"/>
        <v>0</v>
      </c>
      <c r="AO139" s="1">
        <f t="shared" si="44"/>
        <v>0</v>
      </c>
      <c r="AP139" s="1">
        <f t="shared" si="45"/>
        <v>0</v>
      </c>
      <c r="AQ139" s="1">
        <f t="shared" si="46"/>
        <v>0</v>
      </c>
      <c r="AR139" s="1">
        <f t="shared" si="47"/>
        <v>0</v>
      </c>
      <c r="AS139" s="1">
        <f t="shared" si="48"/>
        <v>0</v>
      </c>
      <c r="AT139" t="str">
        <f t="shared" si="40"/>
        <v/>
      </c>
      <c r="AU139" s="1">
        <f t="shared" si="49"/>
        <v>0</v>
      </c>
      <c r="AV139" s="1">
        <f t="shared" si="50"/>
        <v>0</v>
      </c>
      <c r="AW139" s="1">
        <f t="shared" si="51"/>
        <v>0</v>
      </c>
      <c r="AX139" s="1">
        <f t="shared" si="52"/>
        <v>0</v>
      </c>
      <c r="AY139" s="1">
        <f t="shared" si="53"/>
        <v>0</v>
      </c>
      <c r="AZ139" s="1">
        <f t="shared" si="54"/>
        <v>0</v>
      </c>
      <c r="BA139" s="1" t="str">
        <f t="shared" si="55"/>
        <v/>
      </c>
      <c r="BB139" s="1">
        <f t="shared" si="56"/>
        <v>0</v>
      </c>
      <c r="BC139" s="1" t="str">
        <f t="shared" si="57"/>
        <v/>
      </c>
    </row>
    <row r="140" spans="2:55" ht="15.75" customHeight="1" x14ac:dyDescent="0.15">
      <c r="B140" s="201"/>
      <c r="D140" s="406"/>
      <c r="E140" s="412"/>
      <c r="F140" s="33"/>
      <c r="G140" s="39" t="s">
        <v>43</v>
      </c>
      <c r="H140" s="50" t="s">
        <v>345</v>
      </c>
      <c r="I140" s="247"/>
      <c r="J140" s="121"/>
      <c r="K140" s="115"/>
      <c r="L140" s="242"/>
      <c r="M140" s="231"/>
      <c r="N140" s="121"/>
      <c r="O140" s="115"/>
      <c r="P140" s="115"/>
      <c r="Q140" s="247"/>
      <c r="R140" s="121"/>
      <c r="S140" s="115"/>
      <c r="T140" s="242"/>
      <c r="U140" s="231"/>
      <c r="V140" s="121"/>
      <c r="W140" s="115"/>
      <c r="X140" s="115"/>
      <c r="Y140" s="247"/>
      <c r="Z140" s="121"/>
      <c r="AA140" s="115"/>
      <c r="AB140" s="242"/>
      <c r="AC140" s="231"/>
      <c r="AD140" s="121"/>
      <c r="AE140" s="115"/>
      <c r="AF140" s="242"/>
      <c r="AG140" s="278">
        <f t="shared" si="39"/>
        <v>0</v>
      </c>
      <c r="AH140" s="54"/>
      <c r="AI140" s="20"/>
      <c r="AJ140" s="202"/>
      <c r="AL140" s="4" t="str">
        <f t="shared" si="41"/>
        <v/>
      </c>
      <c r="AM140" s="1">
        <f t="shared" si="42"/>
        <v>0</v>
      </c>
      <c r="AN140" s="1">
        <f t="shared" si="43"/>
        <v>0</v>
      </c>
      <c r="AO140" s="1">
        <f t="shared" si="44"/>
        <v>0</v>
      </c>
      <c r="AP140" s="1">
        <f t="shared" si="45"/>
        <v>0</v>
      </c>
      <c r="AQ140" s="1">
        <f t="shared" si="46"/>
        <v>0</v>
      </c>
      <c r="AR140" s="1">
        <f t="shared" si="47"/>
        <v>0</v>
      </c>
      <c r="AS140" s="1">
        <f t="shared" si="48"/>
        <v>0</v>
      </c>
      <c r="AT140" t="str">
        <f t="shared" si="40"/>
        <v/>
      </c>
      <c r="AU140" s="1">
        <f t="shared" si="49"/>
        <v>0</v>
      </c>
      <c r="AV140" s="1">
        <f t="shared" si="50"/>
        <v>0</v>
      </c>
      <c r="AW140" s="1">
        <f t="shared" si="51"/>
        <v>0</v>
      </c>
      <c r="AX140" s="1">
        <f t="shared" si="52"/>
        <v>0</v>
      </c>
      <c r="AY140" s="1">
        <f t="shared" si="53"/>
        <v>0</v>
      </c>
      <c r="AZ140" s="1">
        <f t="shared" si="54"/>
        <v>0</v>
      </c>
      <c r="BA140" s="1" t="str">
        <f t="shared" si="55"/>
        <v/>
      </c>
      <c r="BB140" s="1">
        <f t="shared" si="56"/>
        <v>0</v>
      </c>
      <c r="BC140" s="1" t="str">
        <f t="shared" si="57"/>
        <v/>
      </c>
    </row>
    <row r="141" spans="2:55" ht="15.75" customHeight="1" x14ac:dyDescent="0.15">
      <c r="B141" s="201"/>
      <c r="D141" s="406"/>
      <c r="E141" s="412"/>
      <c r="F141" s="33"/>
      <c r="G141" s="39" t="s">
        <v>424</v>
      </c>
      <c r="H141" s="50" t="s">
        <v>772</v>
      </c>
      <c r="I141" s="247"/>
      <c r="J141" s="121"/>
      <c r="K141" s="115"/>
      <c r="L141" s="242"/>
      <c r="M141" s="231"/>
      <c r="N141" s="121"/>
      <c r="O141" s="115"/>
      <c r="P141" s="115"/>
      <c r="Q141" s="247"/>
      <c r="R141" s="121"/>
      <c r="S141" s="115"/>
      <c r="T141" s="242"/>
      <c r="U141" s="231"/>
      <c r="V141" s="121"/>
      <c r="W141" s="115"/>
      <c r="X141" s="115"/>
      <c r="Y141" s="247"/>
      <c r="Z141" s="121"/>
      <c r="AA141" s="115"/>
      <c r="AB141" s="242"/>
      <c r="AC141" s="231"/>
      <c r="AD141" s="121"/>
      <c r="AE141" s="115"/>
      <c r="AF141" s="242"/>
      <c r="AG141" s="278">
        <f t="shared" si="39"/>
        <v>0</v>
      </c>
      <c r="AH141" s="54"/>
      <c r="AI141" s="20"/>
      <c r="AJ141" s="202"/>
      <c r="AL141" s="4" t="str">
        <f t="shared" si="41"/>
        <v/>
      </c>
      <c r="AM141" s="1">
        <f t="shared" si="42"/>
        <v>0</v>
      </c>
      <c r="AN141" s="1">
        <f t="shared" si="43"/>
        <v>0</v>
      </c>
      <c r="AO141" s="1">
        <f t="shared" si="44"/>
        <v>0</v>
      </c>
      <c r="AP141" s="1">
        <f t="shared" si="45"/>
        <v>0</v>
      </c>
      <c r="AQ141" s="1">
        <f t="shared" si="46"/>
        <v>0</v>
      </c>
      <c r="AR141" s="1">
        <f t="shared" si="47"/>
        <v>0</v>
      </c>
      <c r="AS141" s="1">
        <f t="shared" si="48"/>
        <v>0</v>
      </c>
      <c r="AT141" t="str">
        <f t="shared" si="40"/>
        <v/>
      </c>
      <c r="AU141" s="1">
        <f t="shared" si="49"/>
        <v>0</v>
      </c>
      <c r="AV141" s="1">
        <f t="shared" si="50"/>
        <v>0</v>
      </c>
      <c r="AW141" s="1">
        <f t="shared" si="51"/>
        <v>0</v>
      </c>
      <c r="AX141" s="1">
        <f t="shared" si="52"/>
        <v>0</v>
      </c>
      <c r="AY141" s="1">
        <f t="shared" si="53"/>
        <v>0</v>
      </c>
      <c r="AZ141" s="1">
        <f t="shared" si="54"/>
        <v>0</v>
      </c>
      <c r="BA141" s="1" t="str">
        <f t="shared" si="55"/>
        <v/>
      </c>
      <c r="BB141" s="1">
        <f t="shared" si="56"/>
        <v>0</v>
      </c>
      <c r="BC141" s="1" t="str">
        <f t="shared" si="57"/>
        <v/>
      </c>
    </row>
    <row r="142" spans="2:55" ht="15.75" customHeight="1" x14ac:dyDescent="0.15">
      <c r="B142" s="201"/>
      <c r="D142" s="406"/>
      <c r="E142" s="412"/>
      <c r="F142" s="33"/>
      <c r="G142" s="39" t="s">
        <v>516</v>
      </c>
      <c r="H142" s="50" t="s">
        <v>271</v>
      </c>
      <c r="I142" s="247"/>
      <c r="J142" s="121"/>
      <c r="K142" s="115"/>
      <c r="L142" s="242"/>
      <c r="M142" s="231"/>
      <c r="N142" s="121"/>
      <c r="O142" s="115"/>
      <c r="P142" s="115"/>
      <c r="Q142" s="247"/>
      <c r="R142" s="121"/>
      <c r="S142" s="115"/>
      <c r="T142" s="242"/>
      <c r="U142" s="231"/>
      <c r="V142" s="121"/>
      <c r="W142" s="115"/>
      <c r="X142" s="115"/>
      <c r="Y142" s="247"/>
      <c r="Z142" s="121"/>
      <c r="AA142" s="115"/>
      <c r="AB142" s="242"/>
      <c r="AC142" s="231"/>
      <c r="AD142" s="121"/>
      <c r="AE142" s="115"/>
      <c r="AF142" s="242"/>
      <c r="AG142" s="278">
        <f t="shared" si="39"/>
        <v>0</v>
      </c>
      <c r="AH142" s="54"/>
      <c r="AI142" s="20"/>
      <c r="AJ142" s="202"/>
      <c r="AL142" s="4" t="str">
        <f t="shared" si="41"/>
        <v/>
      </c>
      <c r="AM142" s="1">
        <f t="shared" si="42"/>
        <v>0</v>
      </c>
      <c r="AN142" s="1">
        <f t="shared" si="43"/>
        <v>0</v>
      </c>
      <c r="AO142" s="1">
        <f t="shared" si="44"/>
        <v>0</v>
      </c>
      <c r="AP142" s="1">
        <f t="shared" si="45"/>
        <v>0</v>
      </c>
      <c r="AQ142" s="1">
        <f t="shared" si="46"/>
        <v>0</v>
      </c>
      <c r="AR142" s="1">
        <f t="shared" si="47"/>
        <v>0</v>
      </c>
      <c r="AS142" s="1">
        <f t="shared" si="48"/>
        <v>0</v>
      </c>
      <c r="AT142" t="str">
        <f t="shared" si="40"/>
        <v/>
      </c>
      <c r="AU142" s="1">
        <f t="shared" si="49"/>
        <v>0</v>
      </c>
      <c r="AV142" s="1">
        <f t="shared" si="50"/>
        <v>0</v>
      </c>
      <c r="AW142" s="1">
        <f t="shared" si="51"/>
        <v>0</v>
      </c>
      <c r="AX142" s="1">
        <f t="shared" si="52"/>
        <v>0</v>
      </c>
      <c r="AY142" s="1">
        <f t="shared" si="53"/>
        <v>0</v>
      </c>
      <c r="AZ142" s="1">
        <f t="shared" si="54"/>
        <v>0</v>
      </c>
      <c r="BA142" s="1" t="str">
        <f t="shared" si="55"/>
        <v/>
      </c>
      <c r="BB142" s="1">
        <f t="shared" si="56"/>
        <v>0</v>
      </c>
      <c r="BC142" s="1" t="str">
        <f t="shared" si="57"/>
        <v/>
      </c>
    </row>
    <row r="143" spans="2:55" ht="15.75" customHeight="1" x14ac:dyDescent="0.15">
      <c r="B143" s="201"/>
      <c r="D143" s="406"/>
      <c r="E143" s="412"/>
      <c r="F143" s="33"/>
      <c r="G143" s="39" t="s">
        <v>164</v>
      </c>
      <c r="H143" s="50" t="s">
        <v>270</v>
      </c>
      <c r="I143" s="247"/>
      <c r="J143" s="121"/>
      <c r="K143" s="115"/>
      <c r="L143" s="242"/>
      <c r="M143" s="231"/>
      <c r="N143" s="121"/>
      <c r="O143" s="115"/>
      <c r="P143" s="115"/>
      <c r="Q143" s="247"/>
      <c r="R143" s="121"/>
      <c r="S143" s="115"/>
      <c r="T143" s="242"/>
      <c r="U143" s="231"/>
      <c r="V143" s="121"/>
      <c r="W143" s="115"/>
      <c r="X143" s="115"/>
      <c r="Y143" s="247"/>
      <c r="Z143" s="121"/>
      <c r="AA143" s="115"/>
      <c r="AB143" s="242"/>
      <c r="AC143" s="231"/>
      <c r="AD143" s="121"/>
      <c r="AE143" s="115"/>
      <c r="AF143" s="242"/>
      <c r="AG143" s="278">
        <f t="shared" si="39"/>
        <v>0</v>
      </c>
      <c r="AH143" s="54"/>
      <c r="AI143" s="20"/>
      <c r="AJ143" s="202"/>
      <c r="AL143" s="4" t="str">
        <f t="shared" si="41"/>
        <v/>
      </c>
      <c r="AM143" s="1">
        <f t="shared" si="42"/>
        <v>0</v>
      </c>
      <c r="AN143" s="1">
        <f t="shared" si="43"/>
        <v>0</v>
      </c>
      <c r="AO143" s="1">
        <f t="shared" si="44"/>
        <v>0</v>
      </c>
      <c r="AP143" s="1">
        <f t="shared" si="45"/>
        <v>0</v>
      </c>
      <c r="AQ143" s="1">
        <f t="shared" si="46"/>
        <v>0</v>
      </c>
      <c r="AR143" s="1">
        <f t="shared" si="47"/>
        <v>0</v>
      </c>
      <c r="AS143" s="1">
        <f t="shared" si="48"/>
        <v>0</v>
      </c>
      <c r="AT143" t="str">
        <f t="shared" si="40"/>
        <v/>
      </c>
      <c r="AU143" s="1">
        <f t="shared" si="49"/>
        <v>0</v>
      </c>
      <c r="AV143" s="1">
        <f t="shared" si="50"/>
        <v>0</v>
      </c>
      <c r="AW143" s="1">
        <f t="shared" si="51"/>
        <v>0</v>
      </c>
      <c r="AX143" s="1">
        <f t="shared" si="52"/>
        <v>0</v>
      </c>
      <c r="AY143" s="1">
        <f t="shared" si="53"/>
        <v>0</v>
      </c>
      <c r="AZ143" s="1">
        <f t="shared" si="54"/>
        <v>0</v>
      </c>
      <c r="BA143" s="1" t="str">
        <f t="shared" si="55"/>
        <v/>
      </c>
      <c r="BB143" s="1">
        <f t="shared" si="56"/>
        <v>0</v>
      </c>
      <c r="BC143" s="1" t="str">
        <f t="shared" si="57"/>
        <v/>
      </c>
    </row>
    <row r="144" spans="2:55" ht="15.75" customHeight="1" x14ac:dyDescent="0.15">
      <c r="B144" s="201"/>
      <c r="D144" s="406"/>
      <c r="E144" s="412"/>
      <c r="F144" s="33"/>
      <c r="G144" s="39" t="s">
        <v>165</v>
      </c>
      <c r="H144" s="50" t="s">
        <v>194</v>
      </c>
      <c r="I144" s="247"/>
      <c r="J144" s="121"/>
      <c r="K144" s="115"/>
      <c r="L144" s="242"/>
      <c r="M144" s="231"/>
      <c r="N144" s="121"/>
      <c r="O144" s="115"/>
      <c r="P144" s="115"/>
      <c r="Q144" s="247"/>
      <c r="R144" s="121"/>
      <c r="S144" s="115"/>
      <c r="T144" s="242"/>
      <c r="U144" s="231"/>
      <c r="V144" s="121"/>
      <c r="W144" s="115"/>
      <c r="X144" s="115"/>
      <c r="Y144" s="247"/>
      <c r="Z144" s="121"/>
      <c r="AA144" s="115"/>
      <c r="AB144" s="242"/>
      <c r="AC144" s="231"/>
      <c r="AD144" s="121"/>
      <c r="AE144" s="115"/>
      <c r="AF144" s="242"/>
      <c r="AG144" s="278">
        <f t="shared" si="39"/>
        <v>0</v>
      </c>
      <c r="AH144" s="54"/>
      <c r="AI144" s="20"/>
      <c r="AJ144" s="202"/>
      <c r="AL144" s="4" t="str">
        <f t="shared" si="41"/>
        <v/>
      </c>
      <c r="AM144" s="1">
        <f t="shared" si="42"/>
        <v>0</v>
      </c>
      <c r="AN144" s="1">
        <f t="shared" si="43"/>
        <v>0</v>
      </c>
      <c r="AO144" s="1">
        <f t="shared" si="44"/>
        <v>0</v>
      </c>
      <c r="AP144" s="1">
        <f t="shared" si="45"/>
        <v>0</v>
      </c>
      <c r="AQ144" s="1">
        <f t="shared" si="46"/>
        <v>0</v>
      </c>
      <c r="AR144" s="1">
        <f t="shared" si="47"/>
        <v>0</v>
      </c>
      <c r="AS144" s="1">
        <f t="shared" si="48"/>
        <v>0</v>
      </c>
      <c r="AT144" t="str">
        <f t="shared" si="40"/>
        <v/>
      </c>
      <c r="AU144" s="1">
        <f t="shared" si="49"/>
        <v>0</v>
      </c>
      <c r="AV144" s="1">
        <f t="shared" si="50"/>
        <v>0</v>
      </c>
      <c r="AW144" s="1">
        <f t="shared" si="51"/>
        <v>0</v>
      </c>
      <c r="AX144" s="1">
        <f t="shared" si="52"/>
        <v>0</v>
      </c>
      <c r="AY144" s="1">
        <f t="shared" si="53"/>
        <v>0</v>
      </c>
      <c r="AZ144" s="1">
        <f t="shared" si="54"/>
        <v>0</v>
      </c>
      <c r="BA144" s="1" t="str">
        <f t="shared" si="55"/>
        <v/>
      </c>
      <c r="BB144" s="1">
        <f t="shared" si="56"/>
        <v>0</v>
      </c>
      <c r="BC144" s="1" t="str">
        <f t="shared" si="57"/>
        <v/>
      </c>
    </row>
    <row r="145" spans="2:55" ht="15.75" customHeight="1" x14ac:dyDescent="0.15">
      <c r="B145" s="201"/>
      <c r="D145" s="406"/>
      <c r="E145" s="412"/>
      <c r="F145" s="33"/>
      <c r="G145" s="39" t="s">
        <v>166</v>
      </c>
      <c r="H145" s="50" t="s">
        <v>773</v>
      </c>
      <c r="I145" s="247"/>
      <c r="J145" s="121"/>
      <c r="K145" s="115"/>
      <c r="L145" s="242"/>
      <c r="M145" s="231"/>
      <c r="N145" s="121"/>
      <c r="O145" s="115"/>
      <c r="P145" s="115"/>
      <c r="Q145" s="247"/>
      <c r="R145" s="121"/>
      <c r="S145" s="115"/>
      <c r="T145" s="242"/>
      <c r="U145" s="231"/>
      <c r="V145" s="121"/>
      <c r="W145" s="115"/>
      <c r="X145" s="115"/>
      <c r="Y145" s="247"/>
      <c r="Z145" s="121"/>
      <c r="AA145" s="115"/>
      <c r="AB145" s="242"/>
      <c r="AC145" s="231"/>
      <c r="AD145" s="121"/>
      <c r="AE145" s="115"/>
      <c r="AF145" s="242"/>
      <c r="AG145" s="278">
        <f t="shared" si="39"/>
        <v>0</v>
      </c>
      <c r="AH145" s="54"/>
      <c r="AI145" s="20"/>
      <c r="AJ145" s="202"/>
      <c r="AL145" s="4" t="str">
        <f t="shared" si="41"/>
        <v/>
      </c>
      <c r="AM145" s="1">
        <f t="shared" si="42"/>
        <v>0</v>
      </c>
      <c r="AN145" s="1">
        <f t="shared" si="43"/>
        <v>0</v>
      </c>
      <c r="AO145" s="1">
        <f t="shared" si="44"/>
        <v>0</v>
      </c>
      <c r="AP145" s="1">
        <f t="shared" si="45"/>
        <v>0</v>
      </c>
      <c r="AQ145" s="1">
        <f t="shared" si="46"/>
        <v>0</v>
      </c>
      <c r="AR145" s="1">
        <f t="shared" si="47"/>
        <v>0</v>
      </c>
      <c r="AS145" s="1">
        <f t="shared" si="48"/>
        <v>0</v>
      </c>
      <c r="AT145" t="str">
        <f t="shared" si="40"/>
        <v/>
      </c>
      <c r="AU145" s="1">
        <f t="shared" si="49"/>
        <v>0</v>
      </c>
      <c r="AV145" s="1">
        <f t="shared" si="50"/>
        <v>0</v>
      </c>
      <c r="AW145" s="1">
        <f t="shared" si="51"/>
        <v>0</v>
      </c>
      <c r="AX145" s="1">
        <f t="shared" si="52"/>
        <v>0</v>
      </c>
      <c r="AY145" s="1">
        <f t="shared" si="53"/>
        <v>0</v>
      </c>
      <c r="AZ145" s="1">
        <f t="shared" si="54"/>
        <v>0</v>
      </c>
      <c r="BA145" s="1" t="str">
        <f t="shared" si="55"/>
        <v/>
      </c>
      <c r="BB145" s="1">
        <f t="shared" si="56"/>
        <v>0</v>
      </c>
      <c r="BC145" s="1" t="str">
        <f t="shared" si="57"/>
        <v/>
      </c>
    </row>
    <row r="146" spans="2:55" ht="15.75" customHeight="1" x14ac:dyDescent="0.15">
      <c r="B146" s="201"/>
      <c r="D146" s="406"/>
      <c r="E146" s="412"/>
      <c r="F146" s="33"/>
      <c r="G146" s="39" t="s">
        <v>167</v>
      </c>
      <c r="H146" s="50" t="s">
        <v>913</v>
      </c>
      <c r="I146" s="247"/>
      <c r="J146" s="121"/>
      <c r="K146" s="115"/>
      <c r="L146" s="242"/>
      <c r="M146" s="231"/>
      <c r="N146" s="121"/>
      <c r="O146" s="115"/>
      <c r="P146" s="115"/>
      <c r="Q146" s="247"/>
      <c r="R146" s="121"/>
      <c r="S146" s="115"/>
      <c r="T146" s="242"/>
      <c r="U146" s="231"/>
      <c r="V146" s="121"/>
      <c r="W146" s="115"/>
      <c r="X146" s="115"/>
      <c r="Y146" s="247"/>
      <c r="Z146" s="121"/>
      <c r="AA146" s="115"/>
      <c r="AB146" s="242"/>
      <c r="AC146" s="231"/>
      <c r="AD146" s="121"/>
      <c r="AE146" s="115"/>
      <c r="AF146" s="242"/>
      <c r="AG146" s="278">
        <f>AS146</f>
        <v>0</v>
      </c>
      <c r="AH146" s="54"/>
      <c r="AI146" s="20"/>
      <c r="AJ146" s="202"/>
      <c r="AL146" s="4" t="str">
        <f>IF(OR(I146="＋",M146="＋",Q146="＋"),"＋",IF(OR(I146="○",M146="○",Q146="○"),"○",IF(OR(I146="◎",M146="◎",Q146="◎"),"◎","")))</f>
        <v/>
      </c>
      <c r="AM146" s="1">
        <f>IF(K146="-",0,K146)</f>
        <v>0</v>
      </c>
      <c r="AN146" s="1">
        <f>IF(O146="-",0,O146)</f>
        <v>0</v>
      </c>
      <c r="AO146" s="1">
        <f>IF(S146="-",0,S146)</f>
        <v>0</v>
      </c>
      <c r="AP146" s="1">
        <f>IF(W146="-",0,W146)</f>
        <v>0</v>
      </c>
      <c r="AQ146" s="1">
        <f>IF(AA146="-",0,AA146)</f>
        <v>0</v>
      </c>
      <c r="AR146" s="1">
        <f>IF(AE146="-",0,AE146)</f>
        <v>0</v>
      </c>
      <c r="AS146" s="1">
        <f>IF(AND(K146="-",$P$7=0,$T$7=0,$X$7=0,$AB$7=0,$AF$7=0),"-",IF(AND(K146="-",O146="-",$T$7=0,$X$7=0,$AB$7=0,$AF$7=0),"-",IF(AND(K146="-",O146="-",S146="-",$X$7=0,$AB$7=0,$AF$7=0),"-",IF(AND(K146="-",O146="-",S146="-",W146="-",$AB$7=0,$AF$7=0),"-",IF(AND(K146="-",O146="-",S146="-",W146="-",AA146="-",$AF$7=0),"-",IF(AND(K146="-",O146="-",S146="-",W146="-",AA146="-",AE146="-"),"-",ROUND(AM146*$L$7+AN146*$P$7+AO146*$T$7+AP146*$X$7+AQ146*$AB$7+AR146*$AF$7,3)))))))</f>
        <v>0</v>
      </c>
      <c r="AT146" t="str">
        <f>IF(COUNTIF(I146:AF146,"×")=0,"",IF(COUNTIF(I146:AF146,"×")=COUNTA(K146,O146,S146,W146,AA146,AE146)-COUNTIF(I146:AF146,"-"),1,""))</f>
        <v/>
      </c>
      <c r="AU146" s="1">
        <f>IF(L146="",0,L146)</f>
        <v>0</v>
      </c>
      <c r="AV146" s="1">
        <f>IF(P146="",0,P146)</f>
        <v>0</v>
      </c>
      <c r="AW146" s="1">
        <f>IF(T146="",0,T146)</f>
        <v>0</v>
      </c>
      <c r="AX146" s="1">
        <f>IF(X146="",0,X146)</f>
        <v>0</v>
      </c>
      <c r="AY146" s="1">
        <f>IF(AB146="",0,AB146)</f>
        <v>0</v>
      </c>
      <c r="AZ146" s="1">
        <f>IF(AF146="",0,AF146)</f>
        <v>0</v>
      </c>
      <c r="BA146" s="1" t="str">
        <f>IF(AND(L146="",P146="",T146="",X146="",AB146="",AF146=""),"",ROUND(AU146*$L$7+AV146*$P$7+AW146*$T$7+AX146*$X$7+AY146*$AB$7+AZ146*$AF$7,3))</f>
        <v/>
      </c>
      <c r="BB146" s="1">
        <f>IF(AL146="＋","",AS146)</f>
        <v>0</v>
      </c>
      <c r="BC146" s="1" t="str">
        <f>IF(AL146="＋",AS146,"")</f>
        <v/>
      </c>
    </row>
    <row r="147" spans="2:55" ht="15.75" customHeight="1" x14ac:dyDescent="0.15">
      <c r="B147" s="201"/>
      <c r="D147" s="406"/>
      <c r="E147" s="412"/>
      <c r="F147" s="15"/>
      <c r="G147" s="43" t="s">
        <v>887</v>
      </c>
      <c r="H147" s="137" t="s">
        <v>884</v>
      </c>
      <c r="I147" s="251"/>
      <c r="J147" s="122"/>
      <c r="K147" s="117"/>
      <c r="L147" s="244"/>
      <c r="M147" s="256"/>
      <c r="N147" s="122"/>
      <c r="O147" s="117"/>
      <c r="P147" s="117"/>
      <c r="Q147" s="251"/>
      <c r="R147" s="122"/>
      <c r="S147" s="117"/>
      <c r="T147" s="244"/>
      <c r="U147" s="256"/>
      <c r="V147" s="122"/>
      <c r="W147" s="117"/>
      <c r="X147" s="117"/>
      <c r="Y147" s="251"/>
      <c r="Z147" s="122"/>
      <c r="AA147" s="117"/>
      <c r="AB147" s="244"/>
      <c r="AC147" s="256"/>
      <c r="AD147" s="122"/>
      <c r="AE147" s="117"/>
      <c r="AF147" s="244"/>
      <c r="AG147" s="276">
        <f t="shared" si="39"/>
        <v>0</v>
      </c>
      <c r="AH147" s="55"/>
      <c r="AI147" s="20"/>
      <c r="AJ147" s="202"/>
      <c r="AL147" s="4" t="str">
        <f t="shared" si="41"/>
        <v/>
      </c>
      <c r="AM147" s="1">
        <f t="shared" si="42"/>
        <v>0</v>
      </c>
      <c r="AN147" s="1">
        <f t="shared" si="43"/>
        <v>0</v>
      </c>
      <c r="AO147" s="1">
        <f t="shared" si="44"/>
        <v>0</v>
      </c>
      <c r="AP147" s="1">
        <f t="shared" si="45"/>
        <v>0</v>
      </c>
      <c r="AQ147" s="1">
        <f t="shared" si="46"/>
        <v>0</v>
      </c>
      <c r="AR147" s="1">
        <f t="shared" si="47"/>
        <v>0</v>
      </c>
      <c r="AS147" s="1">
        <f t="shared" si="48"/>
        <v>0</v>
      </c>
      <c r="AT147" t="str">
        <f t="shared" si="40"/>
        <v/>
      </c>
      <c r="AU147" s="1">
        <f t="shared" si="49"/>
        <v>0</v>
      </c>
      <c r="AV147" s="1">
        <f t="shared" si="50"/>
        <v>0</v>
      </c>
      <c r="AW147" s="1">
        <f t="shared" si="51"/>
        <v>0</v>
      </c>
      <c r="AX147" s="1">
        <f t="shared" si="52"/>
        <v>0</v>
      </c>
      <c r="AY147" s="1">
        <f t="shared" si="53"/>
        <v>0</v>
      </c>
      <c r="AZ147" s="1">
        <f t="shared" si="54"/>
        <v>0</v>
      </c>
      <c r="BA147" s="1" t="str">
        <f t="shared" si="55"/>
        <v/>
      </c>
      <c r="BB147" s="1">
        <f t="shared" si="56"/>
        <v>0</v>
      </c>
      <c r="BC147" s="1" t="str">
        <f t="shared" si="57"/>
        <v/>
      </c>
    </row>
    <row r="148" spans="2:55" ht="15.75" customHeight="1" x14ac:dyDescent="0.15">
      <c r="B148" s="201"/>
      <c r="D148" s="406"/>
      <c r="E148" s="412"/>
      <c r="F148" s="3" t="s">
        <v>582</v>
      </c>
      <c r="G148" s="61" t="s">
        <v>481</v>
      </c>
      <c r="H148" s="58" t="s">
        <v>661</v>
      </c>
      <c r="I148" s="247"/>
      <c r="J148" s="121"/>
      <c r="K148" s="115"/>
      <c r="L148" s="242"/>
      <c r="M148" s="231"/>
      <c r="N148" s="121"/>
      <c r="O148" s="115"/>
      <c r="P148" s="115"/>
      <c r="Q148" s="247"/>
      <c r="R148" s="121"/>
      <c r="S148" s="115"/>
      <c r="T148" s="242"/>
      <c r="U148" s="231"/>
      <c r="V148" s="121"/>
      <c r="W148" s="115"/>
      <c r="X148" s="115"/>
      <c r="Y148" s="247"/>
      <c r="Z148" s="121"/>
      <c r="AA148" s="115"/>
      <c r="AB148" s="242"/>
      <c r="AC148" s="231"/>
      <c r="AD148" s="121"/>
      <c r="AE148" s="115"/>
      <c r="AF148" s="242"/>
      <c r="AG148" s="278">
        <f t="shared" si="39"/>
        <v>0</v>
      </c>
      <c r="AH148" s="62">
        <f>SUM(BB148:BB153)</f>
        <v>0</v>
      </c>
      <c r="AI148" s="131"/>
      <c r="AJ148" s="202"/>
      <c r="AL148" s="4" t="str">
        <f t="shared" si="41"/>
        <v/>
      </c>
      <c r="AM148" s="1">
        <f t="shared" si="42"/>
        <v>0</v>
      </c>
      <c r="AN148" s="1">
        <f t="shared" si="43"/>
        <v>0</v>
      </c>
      <c r="AO148" s="1">
        <f t="shared" si="44"/>
        <v>0</v>
      </c>
      <c r="AP148" s="1">
        <f t="shared" si="45"/>
        <v>0</v>
      </c>
      <c r="AQ148" s="1">
        <f t="shared" si="46"/>
        <v>0</v>
      </c>
      <c r="AR148" s="1">
        <f t="shared" si="47"/>
        <v>0</v>
      </c>
      <c r="AS148" s="1">
        <f t="shared" si="48"/>
        <v>0</v>
      </c>
      <c r="AT148" t="str">
        <f t="shared" si="40"/>
        <v/>
      </c>
      <c r="AU148" s="1">
        <f t="shared" si="49"/>
        <v>0</v>
      </c>
      <c r="AV148" s="1">
        <f t="shared" si="50"/>
        <v>0</v>
      </c>
      <c r="AW148" s="1">
        <f t="shared" si="51"/>
        <v>0</v>
      </c>
      <c r="AX148" s="1">
        <f t="shared" si="52"/>
        <v>0</v>
      </c>
      <c r="AY148" s="1">
        <f t="shared" si="53"/>
        <v>0</v>
      </c>
      <c r="AZ148" s="1">
        <f t="shared" si="54"/>
        <v>0</v>
      </c>
      <c r="BA148" s="1" t="str">
        <f t="shared" si="55"/>
        <v/>
      </c>
      <c r="BB148" s="1">
        <f t="shared" si="56"/>
        <v>0</v>
      </c>
      <c r="BC148" s="1" t="str">
        <f t="shared" si="57"/>
        <v/>
      </c>
    </row>
    <row r="149" spans="2:55" ht="15.75" customHeight="1" x14ac:dyDescent="0.15">
      <c r="B149" s="201"/>
      <c r="D149" s="406"/>
      <c r="E149" s="412"/>
      <c r="F149" s="3"/>
      <c r="G149" s="39" t="s">
        <v>826</v>
      </c>
      <c r="H149" s="40" t="s">
        <v>67</v>
      </c>
      <c r="I149" s="247"/>
      <c r="J149" s="121"/>
      <c r="K149" s="115"/>
      <c r="L149" s="242"/>
      <c r="M149" s="231"/>
      <c r="N149" s="121"/>
      <c r="O149" s="115"/>
      <c r="P149" s="115"/>
      <c r="Q149" s="247"/>
      <c r="R149" s="121"/>
      <c r="S149" s="115"/>
      <c r="T149" s="242"/>
      <c r="U149" s="231"/>
      <c r="V149" s="121"/>
      <c r="W149" s="115"/>
      <c r="X149" s="115"/>
      <c r="Y149" s="247"/>
      <c r="Z149" s="121"/>
      <c r="AA149" s="115"/>
      <c r="AB149" s="242"/>
      <c r="AC149" s="231"/>
      <c r="AD149" s="121"/>
      <c r="AE149" s="115"/>
      <c r="AF149" s="242"/>
      <c r="AG149" s="278">
        <f t="shared" si="39"/>
        <v>0</v>
      </c>
      <c r="AH149" s="110">
        <f>SUM(BC148:BC153)</f>
        <v>0</v>
      </c>
      <c r="AI149" s="309"/>
      <c r="AJ149" s="202"/>
      <c r="AL149" s="4" t="str">
        <f t="shared" si="41"/>
        <v/>
      </c>
      <c r="AM149" s="1">
        <f t="shared" si="42"/>
        <v>0</v>
      </c>
      <c r="AN149" s="1">
        <f t="shared" si="43"/>
        <v>0</v>
      </c>
      <c r="AO149" s="1">
        <f t="shared" si="44"/>
        <v>0</v>
      </c>
      <c r="AP149" s="1">
        <f t="shared" si="45"/>
        <v>0</v>
      </c>
      <c r="AQ149" s="1">
        <f t="shared" si="46"/>
        <v>0</v>
      </c>
      <c r="AR149" s="1">
        <f t="shared" si="47"/>
        <v>0</v>
      </c>
      <c r="AS149" s="1">
        <f t="shared" si="48"/>
        <v>0</v>
      </c>
      <c r="AT149" t="str">
        <f t="shared" si="40"/>
        <v/>
      </c>
      <c r="AU149" s="1">
        <f t="shared" si="49"/>
        <v>0</v>
      </c>
      <c r="AV149" s="1">
        <f t="shared" si="50"/>
        <v>0</v>
      </c>
      <c r="AW149" s="1">
        <f t="shared" si="51"/>
        <v>0</v>
      </c>
      <c r="AX149" s="1">
        <f t="shared" si="52"/>
        <v>0</v>
      </c>
      <c r="AY149" s="1">
        <f t="shared" si="53"/>
        <v>0</v>
      </c>
      <c r="AZ149" s="1">
        <f t="shared" si="54"/>
        <v>0</v>
      </c>
      <c r="BA149" s="1" t="str">
        <f t="shared" si="55"/>
        <v/>
      </c>
      <c r="BB149" s="1">
        <f t="shared" si="56"/>
        <v>0</v>
      </c>
      <c r="BC149" s="1" t="str">
        <f t="shared" si="57"/>
        <v/>
      </c>
    </row>
    <row r="150" spans="2:55" ht="15.75" customHeight="1" x14ac:dyDescent="0.15">
      <c r="B150" s="201"/>
      <c r="D150" s="406"/>
      <c r="E150" s="412"/>
      <c r="F150" s="3"/>
      <c r="G150" s="39" t="s">
        <v>827</v>
      </c>
      <c r="H150" s="40" t="s">
        <v>567</v>
      </c>
      <c r="I150" s="247"/>
      <c r="J150" s="121"/>
      <c r="K150" s="115"/>
      <c r="L150" s="242"/>
      <c r="M150" s="231"/>
      <c r="N150" s="121"/>
      <c r="O150" s="115"/>
      <c r="P150" s="115"/>
      <c r="Q150" s="247"/>
      <c r="R150" s="121"/>
      <c r="S150" s="115"/>
      <c r="T150" s="242"/>
      <c r="U150" s="231"/>
      <c r="V150" s="121"/>
      <c r="W150" s="115"/>
      <c r="X150" s="115"/>
      <c r="Y150" s="247"/>
      <c r="Z150" s="121"/>
      <c r="AA150" s="115"/>
      <c r="AB150" s="242"/>
      <c r="AC150" s="231"/>
      <c r="AD150" s="121"/>
      <c r="AE150" s="115"/>
      <c r="AF150" s="242"/>
      <c r="AG150" s="278">
        <f t="shared" si="39"/>
        <v>0</v>
      </c>
      <c r="AH150" s="54"/>
      <c r="AI150" s="20"/>
      <c r="AJ150" s="202"/>
      <c r="AL150" s="4" t="str">
        <f t="shared" si="41"/>
        <v/>
      </c>
      <c r="AM150" s="1">
        <f t="shared" si="42"/>
        <v>0</v>
      </c>
      <c r="AN150" s="1">
        <f t="shared" si="43"/>
        <v>0</v>
      </c>
      <c r="AO150" s="1">
        <f t="shared" si="44"/>
        <v>0</v>
      </c>
      <c r="AP150" s="1">
        <f t="shared" si="45"/>
        <v>0</v>
      </c>
      <c r="AQ150" s="1">
        <f t="shared" si="46"/>
        <v>0</v>
      </c>
      <c r="AR150" s="1">
        <f t="shared" si="47"/>
        <v>0</v>
      </c>
      <c r="AS150" s="1">
        <f t="shared" si="48"/>
        <v>0</v>
      </c>
      <c r="AT150" t="str">
        <f t="shared" si="40"/>
        <v/>
      </c>
      <c r="AU150" s="1">
        <f t="shared" si="49"/>
        <v>0</v>
      </c>
      <c r="AV150" s="1">
        <f t="shared" si="50"/>
        <v>0</v>
      </c>
      <c r="AW150" s="1">
        <f t="shared" si="51"/>
        <v>0</v>
      </c>
      <c r="AX150" s="1">
        <f t="shared" si="52"/>
        <v>0</v>
      </c>
      <c r="AY150" s="1">
        <f t="shared" si="53"/>
        <v>0</v>
      </c>
      <c r="AZ150" s="1">
        <f t="shared" si="54"/>
        <v>0</v>
      </c>
      <c r="BA150" s="1" t="str">
        <f t="shared" si="55"/>
        <v/>
      </c>
      <c r="BB150" s="1">
        <f t="shared" si="56"/>
        <v>0</v>
      </c>
      <c r="BC150" s="1" t="str">
        <f t="shared" si="57"/>
        <v/>
      </c>
    </row>
    <row r="151" spans="2:55" ht="15.75" customHeight="1" x14ac:dyDescent="0.15">
      <c r="B151" s="201"/>
      <c r="D151" s="406"/>
      <c r="E151" s="412"/>
      <c r="F151" s="3"/>
      <c r="G151" s="39" t="s">
        <v>828</v>
      </c>
      <c r="H151" s="40" t="s">
        <v>975</v>
      </c>
      <c r="I151" s="247"/>
      <c r="J151" s="121"/>
      <c r="K151" s="115"/>
      <c r="L151" s="242"/>
      <c r="M151" s="231"/>
      <c r="N151" s="121"/>
      <c r="O151" s="115"/>
      <c r="P151" s="115"/>
      <c r="Q151" s="247"/>
      <c r="R151" s="121"/>
      <c r="S151" s="115"/>
      <c r="T151" s="242"/>
      <c r="U151" s="231"/>
      <c r="V151" s="121"/>
      <c r="W151" s="115"/>
      <c r="X151" s="115"/>
      <c r="Y151" s="247"/>
      <c r="Z151" s="121"/>
      <c r="AA151" s="115"/>
      <c r="AB151" s="242"/>
      <c r="AC151" s="231"/>
      <c r="AD151" s="121"/>
      <c r="AE151" s="115"/>
      <c r="AF151" s="242"/>
      <c r="AG151" s="278">
        <f t="shared" si="39"/>
        <v>0</v>
      </c>
      <c r="AH151" s="54"/>
      <c r="AI151" s="20"/>
      <c r="AJ151" s="202"/>
      <c r="AL151" s="4" t="str">
        <f t="shared" si="41"/>
        <v/>
      </c>
      <c r="AM151" s="1">
        <f t="shared" si="42"/>
        <v>0</v>
      </c>
      <c r="AN151" s="1">
        <f t="shared" si="43"/>
        <v>0</v>
      </c>
      <c r="AO151" s="1">
        <f t="shared" si="44"/>
        <v>0</v>
      </c>
      <c r="AP151" s="1">
        <f t="shared" si="45"/>
        <v>0</v>
      </c>
      <c r="AQ151" s="1">
        <f t="shared" si="46"/>
        <v>0</v>
      </c>
      <c r="AR151" s="1">
        <f t="shared" si="47"/>
        <v>0</v>
      </c>
      <c r="AS151" s="1">
        <f t="shared" si="48"/>
        <v>0</v>
      </c>
      <c r="AT151" t="str">
        <f t="shared" si="40"/>
        <v/>
      </c>
      <c r="AU151" s="1">
        <f t="shared" si="49"/>
        <v>0</v>
      </c>
      <c r="AV151" s="1">
        <f t="shared" si="50"/>
        <v>0</v>
      </c>
      <c r="AW151" s="1">
        <f t="shared" si="51"/>
        <v>0</v>
      </c>
      <c r="AX151" s="1">
        <f t="shared" si="52"/>
        <v>0</v>
      </c>
      <c r="AY151" s="1">
        <f t="shared" si="53"/>
        <v>0</v>
      </c>
      <c r="AZ151" s="1">
        <f t="shared" si="54"/>
        <v>0</v>
      </c>
      <c r="BA151" s="1" t="str">
        <f t="shared" si="55"/>
        <v/>
      </c>
      <c r="BB151" s="1">
        <f t="shared" si="56"/>
        <v>0</v>
      </c>
      <c r="BC151" s="1" t="str">
        <f t="shared" si="57"/>
        <v/>
      </c>
    </row>
    <row r="152" spans="2:55" ht="15.75" customHeight="1" x14ac:dyDescent="0.15">
      <c r="B152" s="201"/>
      <c r="D152" s="406"/>
      <c r="E152" s="412"/>
      <c r="F152" s="3"/>
      <c r="G152" s="39" t="s">
        <v>168</v>
      </c>
      <c r="H152" s="40" t="s">
        <v>262</v>
      </c>
      <c r="I152" s="247"/>
      <c r="J152" s="121"/>
      <c r="K152" s="115"/>
      <c r="L152" s="242"/>
      <c r="M152" s="231"/>
      <c r="N152" s="121"/>
      <c r="O152" s="115"/>
      <c r="P152" s="115"/>
      <c r="Q152" s="247"/>
      <c r="R152" s="121"/>
      <c r="S152" s="115"/>
      <c r="T152" s="242"/>
      <c r="U152" s="231"/>
      <c r="V152" s="121"/>
      <c r="W152" s="115"/>
      <c r="X152" s="115"/>
      <c r="Y152" s="247"/>
      <c r="Z152" s="121"/>
      <c r="AA152" s="115"/>
      <c r="AB152" s="242"/>
      <c r="AC152" s="231"/>
      <c r="AD152" s="121"/>
      <c r="AE152" s="115"/>
      <c r="AF152" s="242"/>
      <c r="AG152" s="278">
        <f t="shared" si="39"/>
        <v>0</v>
      </c>
      <c r="AH152" s="54"/>
      <c r="AI152" s="20"/>
      <c r="AJ152" s="202"/>
      <c r="AL152" s="4" t="str">
        <f t="shared" si="41"/>
        <v/>
      </c>
      <c r="AM152" s="1">
        <f t="shared" si="42"/>
        <v>0</v>
      </c>
      <c r="AN152" s="1">
        <f t="shared" si="43"/>
        <v>0</v>
      </c>
      <c r="AO152" s="1">
        <f t="shared" si="44"/>
        <v>0</v>
      </c>
      <c r="AP152" s="1">
        <f t="shared" si="45"/>
        <v>0</v>
      </c>
      <c r="AQ152" s="1">
        <f t="shared" si="46"/>
        <v>0</v>
      </c>
      <c r="AR152" s="1">
        <f t="shared" si="47"/>
        <v>0</v>
      </c>
      <c r="AS152" s="1">
        <f t="shared" si="48"/>
        <v>0</v>
      </c>
      <c r="AT152" t="str">
        <f t="shared" si="40"/>
        <v/>
      </c>
      <c r="AU152" s="1">
        <f t="shared" si="49"/>
        <v>0</v>
      </c>
      <c r="AV152" s="1">
        <f t="shared" si="50"/>
        <v>0</v>
      </c>
      <c r="AW152" s="1">
        <f t="shared" si="51"/>
        <v>0</v>
      </c>
      <c r="AX152" s="1">
        <f t="shared" si="52"/>
        <v>0</v>
      </c>
      <c r="AY152" s="1">
        <f t="shared" si="53"/>
        <v>0</v>
      </c>
      <c r="AZ152" s="1">
        <f t="shared" si="54"/>
        <v>0</v>
      </c>
      <c r="BA152" s="1" t="str">
        <f t="shared" si="55"/>
        <v/>
      </c>
      <c r="BB152" s="1">
        <f t="shared" si="56"/>
        <v>0</v>
      </c>
      <c r="BC152" s="1" t="str">
        <f t="shared" si="57"/>
        <v/>
      </c>
    </row>
    <row r="153" spans="2:55" ht="15.75" customHeight="1" x14ac:dyDescent="0.15">
      <c r="B153" s="201"/>
      <c r="D153" s="406"/>
      <c r="E153" s="412"/>
      <c r="F153" s="34"/>
      <c r="G153" s="43" t="s">
        <v>169</v>
      </c>
      <c r="H153" s="44" t="s">
        <v>350</v>
      </c>
      <c r="I153" s="251"/>
      <c r="J153" s="122"/>
      <c r="K153" s="117"/>
      <c r="L153" s="244"/>
      <c r="M153" s="256"/>
      <c r="N153" s="122"/>
      <c r="O153" s="117"/>
      <c r="P153" s="117"/>
      <c r="Q153" s="251"/>
      <c r="R153" s="122"/>
      <c r="S153" s="117"/>
      <c r="T153" s="244"/>
      <c r="U153" s="256"/>
      <c r="V153" s="122"/>
      <c r="W153" s="117"/>
      <c r="X153" s="117"/>
      <c r="Y153" s="251"/>
      <c r="Z153" s="122"/>
      <c r="AA153" s="117"/>
      <c r="AB153" s="244"/>
      <c r="AC153" s="256"/>
      <c r="AD153" s="122"/>
      <c r="AE153" s="117"/>
      <c r="AF153" s="244"/>
      <c r="AG153" s="279">
        <f t="shared" si="39"/>
        <v>0</v>
      </c>
      <c r="AH153" s="110"/>
      <c r="AI153" s="309"/>
      <c r="AJ153" s="202"/>
      <c r="AL153" s="4" t="str">
        <f t="shared" si="41"/>
        <v/>
      </c>
      <c r="AM153" s="1">
        <f t="shared" si="42"/>
        <v>0</v>
      </c>
      <c r="AN153" s="1">
        <f t="shared" si="43"/>
        <v>0</v>
      </c>
      <c r="AO153" s="1">
        <f t="shared" si="44"/>
        <v>0</v>
      </c>
      <c r="AP153" s="1">
        <f t="shared" si="45"/>
        <v>0</v>
      </c>
      <c r="AQ153" s="1">
        <f t="shared" si="46"/>
        <v>0</v>
      </c>
      <c r="AR153" s="1">
        <f t="shared" si="47"/>
        <v>0</v>
      </c>
      <c r="AS153" s="1">
        <f t="shared" si="48"/>
        <v>0</v>
      </c>
      <c r="AT153" t="str">
        <f t="shared" si="40"/>
        <v/>
      </c>
      <c r="AU153" s="1">
        <f t="shared" si="49"/>
        <v>0</v>
      </c>
      <c r="AV153" s="1">
        <f t="shared" si="50"/>
        <v>0</v>
      </c>
      <c r="AW153" s="1">
        <f t="shared" si="51"/>
        <v>0</v>
      </c>
      <c r="AX153" s="1">
        <f t="shared" si="52"/>
        <v>0</v>
      </c>
      <c r="AY153" s="1">
        <f t="shared" si="53"/>
        <v>0</v>
      </c>
      <c r="AZ153" s="1">
        <f t="shared" si="54"/>
        <v>0</v>
      </c>
      <c r="BA153" s="1" t="str">
        <f t="shared" si="55"/>
        <v/>
      </c>
      <c r="BB153" s="1">
        <f t="shared" si="56"/>
        <v>0</v>
      </c>
      <c r="BC153" s="1" t="str">
        <f t="shared" si="57"/>
        <v/>
      </c>
    </row>
    <row r="154" spans="2:55" ht="15.75" customHeight="1" x14ac:dyDescent="0.15">
      <c r="B154" s="201"/>
      <c r="D154" s="406"/>
      <c r="E154" s="412"/>
      <c r="F154" s="33" t="s">
        <v>819</v>
      </c>
      <c r="G154" s="96" t="s">
        <v>577</v>
      </c>
      <c r="H154" s="58" t="s">
        <v>265</v>
      </c>
      <c r="I154" s="258"/>
      <c r="J154" s="120"/>
      <c r="K154" s="114"/>
      <c r="L154" s="245"/>
      <c r="M154" s="255"/>
      <c r="N154" s="120"/>
      <c r="O154" s="114"/>
      <c r="P154" s="114"/>
      <c r="Q154" s="258"/>
      <c r="R154" s="120"/>
      <c r="S154" s="114"/>
      <c r="T154" s="245"/>
      <c r="U154" s="255"/>
      <c r="V154" s="120"/>
      <c r="W154" s="114"/>
      <c r="X154" s="114"/>
      <c r="Y154" s="258"/>
      <c r="Z154" s="120"/>
      <c r="AA154" s="114"/>
      <c r="AB154" s="245"/>
      <c r="AC154" s="255"/>
      <c r="AD154" s="120"/>
      <c r="AE154" s="114"/>
      <c r="AF154" s="245"/>
      <c r="AG154" s="277">
        <f t="shared" si="39"/>
        <v>0</v>
      </c>
      <c r="AH154" s="53">
        <f>SUM(BB154:BB157)</f>
        <v>0</v>
      </c>
      <c r="AI154" s="131"/>
      <c r="AJ154" s="202"/>
      <c r="AL154" s="4" t="str">
        <f t="shared" si="41"/>
        <v/>
      </c>
      <c r="AM154" s="1">
        <f t="shared" si="42"/>
        <v>0</v>
      </c>
      <c r="AN154" s="1">
        <f t="shared" si="43"/>
        <v>0</v>
      </c>
      <c r="AO154" s="1">
        <f t="shared" si="44"/>
        <v>0</v>
      </c>
      <c r="AP154" s="1">
        <f t="shared" si="45"/>
        <v>0</v>
      </c>
      <c r="AQ154" s="1">
        <f t="shared" si="46"/>
        <v>0</v>
      </c>
      <c r="AR154" s="1">
        <f t="shared" si="47"/>
        <v>0</v>
      </c>
      <c r="AS154" s="1">
        <f t="shared" si="48"/>
        <v>0</v>
      </c>
      <c r="AT154" t="str">
        <f t="shared" si="40"/>
        <v/>
      </c>
      <c r="AU154" s="1">
        <f t="shared" si="49"/>
        <v>0</v>
      </c>
      <c r="AV154" s="1">
        <f t="shared" si="50"/>
        <v>0</v>
      </c>
      <c r="AW154" s="1">
        <f t="shared" si="51"/>
        <v>0</v>
      </c>
      <c r="AX154" s="1">
        <f t="shared" si="52"/>
        <v>0</v>
      </c>
      <c r="AY154" s="1">
        <f t="shared" si="53"/>
        <v>0</v>
      </c>
      <c r="AZ154" s="1">
        <f t="shared" si="54"/>
        <v>0</v>
      </c>
      <c r="BA154" s="1" t="str">
        <f t="shared" si="55"/>
        <v/>
      </c>
      <c r="BB154" s="1">
        <f t="shared" si="56"/>
        <v>0</v>
      </c>
      <c r="BC154" s="1" t="str">
        <f t="shared" si="57"/>
        <v/>
      </c>
    </row>
    <row r="155" spans="2:55" ht="15.75" customHeight="1" x14ac:dyDescent="0.15">
      <c r="B155" s="201"/>
      <c r="D155" s="406"/>
      <c r="E155" s="412"/>
      <c r="F155" s="33"/>
      <c r="G155" s="49" t="s">
        <v>170</v>
      </c>
      <c r="H155" s="40" t="s">
        <v>2</v>
      </c>
      <c r="I155" s="247"/>
      <c r="J155" s="121"/>
      <c r="K155" s="115"/>
      <c r="L155" s="242"/>
      <c r="M155" s="231"/>
      <c r="N155" s="121"/>
      <c r="O155" s="115"/>
      <c r="P155" s="115"/>
      <c r="Q155" s="247"/>
      <c r="R155" s="121"/>
      <c r="S155" s="115"/>
      <c r="T155" s="242"/>
      <c r="U155" s="231"/>
      <c r="V155" s="121"/>
      <c r="W155" s="115"/>
      <c r="X155" s="115"/>
      <c r="Y155" s="247"/>
      <c r="Z155" s="121"/>
      <c r="AA155" s="115"/>
      <c r="AB155" s="242"/>
      <c r="AC155" s="231"/>
      <c r="AD155" s="121"/>
      <c r="AE155" s="115"/>
      <c r="AF155" s="242"/>
      <c r="AG155" s="278">
        <f t="shared" si="39"/>
        <v>0</v>
      </c>
      <c r="AH155" s="110">
        <f>SUM(BC154:BC157)</f>
        <v>0</v>
      </c>
      <c r="AI155" s="309"/>
      <c r="AJ155" s="202"/>
      <c r="AL155" s="4" t="str">
        <f t="shared" si="41"/>
        <v/>
      </c>
      <c r="AM155" s="1">
        <f t="shared" si="42"/>
        <v>0</v>
      </c>
      <c r="AN155" s="1">
        <f t="shared" si="43"/>
        <v>0</v>
      </c>
      <c r="AO155" s="1">
        <f t="shared" si="44"/>
        <v>0</v>
      </c>
      <c r="AP155" s="1">
        <f t="shared" si="45"/>
        <v>0</v>
      </c>
      <c r="AQ155" s="1">
        <f t="shared" si="46"/>
        <v>0</v>
      </c>
      <c r="AR155" s="1">
        <f t="shared" si="47"/>
        <v>0</v>
      </c>
      <c r="AS155" s="1">
        <f t="shared" si="48"/>
        <v>0</v>
      </c>
      <c r="AT155" t="str">
        <f t="shared" si="40"/>
        <v/>
      </c>
      <c r="AU155" s="1">
        <f t="shared" si="49"/>
        <v>0</v>
      </c>
      <c r="AV155" s="1">
        <f t="shared" si="50"/>
        <v>0</v>
      </c>
      <c r="AW155" s="1">
        <f t="shared" si="51"/>
        <v>0</v>
      </c>
      <c r="AX155" s="1">
        <f t="shared" si="52"/>
        <v>0</v>
      </c>
      <c r="AY155" s="1">
        <f t="shared" si="53"/>
        <v>0</v>
      </c>
      <c r="AZ155" s="1">
        <f t="shared" si="54"/>
        <v>0</v>
      </c>
      <c r="BA155" s="1" t="str">
        <f t="shared" si="55"/>
        <v/>
      </c>
      <c r="BB155" s="1">
        <f t="shared" si="56"/>
        <v>0</v>
      </c>
      <c r="BC155" s="1" t="str">
        <f t="shared" si="57"/>
        <v/>
      </c>
    </row>
    <row r="156" spans="2:55" ht="15.75" customHeight="1" x14ac:dyDescent="0.15">
      <c r="B156" s="201"/>
      <c r="D156" s="406"/>
      <c r="E156" s="412"/>
      <c r="F156" s="33"/>
      <c r="G156" s="49" t="s">
        <v>171</v>
      </c>
      <c r="H156" s="40" t="s">
        <v>361</v>
      </c>
      <c r="I156" s="247"/>
      <c r="J156" s="121"/>
      <c r="K156" s="115"/>
      <c r="L156" s="242"/>
      <c r="M156" s="231"/>
      <c r="N156" s="121"/>
      <c r="O156" s="115"/>
      <c r="P156" s="115"/>
      <c r="Q156" s="247"/>
      <c r="R156" s="121"/>
      <c r="S156" s="115"/>
      <c r="T156" s="242"/>
      <c r="U156" s="231"/>
      <c r="V156" s="121"/>
      <c r="W156" s="115"/>
      <c r="X156" s="115"/>
      <c r="Y156" s="247"/>
      <c r="Z156" s="121"/>
      <c r="AA156" s="115"/>
      <c r="AB156" s="242"/>
      <c r="AC156" s="231"/>
      <c r="AD156" s="121"/>
      <c r="AE156" s="115"/>
      <c r="AF156" s="242"/>
      <c r="AG156" s="278">
        <f t="shared" si="39"/>
        <v>0</v>
      </c>
      <c r="AH156" s="54"/>
      <c r="AI156" s="20"/>
      <c r="AJ156" s="202"/>
      <c r="AL156" s="4" t="str">
        <f t="shared" si="41"/>
        <v/>
      </c>
      <c r="AM156" s="1">
        <f t="shared" si="42"/>
        <v>0</v>
      </c>
      <c r="AN156" s="1">
        <f t="shared" si="43"/>
        <v>0</v>
      </c>
      <c r="AO156" s="1">
        <f t="shared" si="44"/>
        <v>0</v>
      </c>
      <c r="AP156" s="1">
        <f t="shared" si="45"/>
        <v>0</v>
      </c>
      <c r="AQ156" s="1">
        <f t="shared" si="46"/>
        <v>0</v>
      </c>
      <c r="AR156" s="1">
        <f t="shared" si="47"/>
        <v>0</v>
      </c>
      <c r="AS156" s="1">
        <f t="shared" si="48"/>
        <v>0</v>
      </c>
      <c r="AT156" t="str">
        <f t="shared" si="40"/>
        <v/>
      </c>
      <c r="AU156" s="1">
        <f t="shared" si="49"/>
        <v>0</v>
      </c>
      <c r="AV156" s="1">
        <f t="shared" si="50"/>
        <v>0</v>
      </c>
      <c r="AW156" s="1">
        <f t="shared" si="51"/>
        <v>0</v>
      </c>
      <c r="AX156" s="1">
        <f t="shared" si="52"/>
        <v>0</v>
      </c>
      <c r="AY156" s="1">
        <f t="shared" si="53"/>
        <v>0</v>
      </c>
      <c r="AZ156" s="1">
        <f t="shared" si="54"/>
        <v>0</v>
      </c>
      <c r="BA156" s="1" t="str">
        <f t="shared" si="55"/>
        <v/>
      </c>
      <c r="BB156" s="1">
        <f t="shared" si="56"/>
        <v>0</v>
      </c>
      <c r="BC156" s="1" t="str">
        <f t="shared" si="57"/>
        <v/>
      </c>
    </row>
    <row r="157" spans="2:55" ht="15.75" customHeight="1" x14ac:dyDescent="0.15">
      <c r="B157" s="201"/>
      <c r="D157" s="406"/>
      <c r="E157" s="412"/>
      <c r="F157" s="15"/>
      <c r="G157" s="49" t="s">
        <v>172</v>
      </c>
      <c r="H157" s="40" t="s">
        <v>206</v>
      </c>
      <c r="I157" s="251"/>
      <c r="J157" s="122"/>
      <c r="K157" s="117"/>
      <c r="L157" s="244"/>
      <c r="M157" s="256"/>
      <c r="N157" s="122"/>
      <c r="O157" s="117"/>
      <c r="P157" s="117"/>
      <c r="Q157" s="251"/>
      <c r="R157" s="122"/>
      <c r="S157" s="117"/>
      <c r="T157" s="244"/>
      <c r="U157" s="256"/>
      <c r="V157" s="122"/>
      <c r="W157" s="117"/>
      <c r="X157" s="117"/>
      <c r="Y157" s="251"/>
      <c r="Z157" s="122"/>
      <c r="AA157" s="117"/>
      <c r="AB157" s="244"/>
      <c r="AC157" s="256"/>
      <c r="AD157" s="122"/>
      <c r="AE157" s="117"/>
      <c r="AF157" s="244"/>
      <c r="AG157" s="279">
        <f t="shared" si="39"/>
        <v>0</v>
      </c>
      <c r="AH157" s="54"/>
      <c r="AI157" s="20"/>
      <c r="AJ157" s="202"/>
      <c r="AL157" s="4" t="str">
        <f t="shared" si="41"/>
        <v/>
      </c>
      <c r="AM157" s="1">
        <f t="shared" si="42"/>
        <v>0</v>
      </c>
      <c r="AN157" s="1">
        <f t="shared" si="43"/>
        <v>0</v>
      </c>
      <c r="AO157" s="1">
        <f t="shared" si="44"/>
        <v>0</v>
      </c>
      <c r="AP157" s="1">
        <f t="shared" si="45"/>
        <v>0</v>
      </c>
      <c r="AQ157" s="1">
        <f t="shared" si="46"/>
        <v>0</v>
      </c>
      <c r="AR157" s="1">
        <f t="shared" si="47"/>
        <v>0</v>
      </c>
      <c r="AS157" s="1">
        <f t="shared" si="48"/>
        <v>0</v>
      </c>
      <c r="AT157" t="str">
        <f t="shared" si="40"/>
        <v/>
      </c>
      <c r="AU157" s="1">
        <f t="shared" si="49"/>
        <v>0</v>
      </c>
      <c r="AV157" s="1">
        <f t="shared" si="50"/>
        <v>0</v>
      </c>
      <c r="AW157" s="1">
        <f t="shared" si="51"/>
        <v>0</v>
      </c>
      <c r="AX157" s="1">
        <f t="shared" si="52"/>
        <v>0</v>
      </c>
      <c r="AY157" s="1">
        <f t="shared" si="53"/>
        <v>0</v>
      </c>
      <c r="AZ157" s="1">
        <f t="shared" si="54"/>
        <v>0</v>
      </c>
      <c r="BA157" s="1" t="str">
        <f t="shared" si="55"/>
        <v/>
      </c>
      <c r="BB157" s="1">
        <f t="shared" si="56"/>
        <v>0</v>
      </c>
      <c r="BC157" s="1" t="str">
        <f t="shared" si="57"/>
        <v/>
      </c>
    </row>
    <row r="158" spans="2:55" ht="15.75" customHeight="1" x14ac:dyDescent="0.15">
      <c r="B158" s="201"/>
      <c r="D158" s="406"/>
      <c r="E158" s="412"/>
      <c r="F158" s="33" t="s">
        <v>820</v>
      </c>
      <c r="G158" s="47" t="s">
        <v>90</v>
      </c>
      <c r="H158" s="37" t="s">
        <v>266</v>
      </c>
      <c r="I158" s="258"/>
      <c r="J158" s="120"/>
      <c r="K158" s="114"/>
      <c r="L158" s="245"/>
      <c r="M158" s="255"/>
      <c r="N158" s="120"/>
      <c r="O158" s="114"/>
      <c r="P158" s="114"/>
      <c r="Q158" s="258"/>
      <c r="R158" s="120"/>
      <c r="S158" s="114"/>
      <c r="T158" s="245"/>
      <c r="U158" s="255"/>
      <c r="V158" s="120"/>
      <c r="W158" s="114"/>
      <c r="X158" s="114"/>
      <c r="Y158" s="258"/>
      <c r="Z158" s="120"/>
      <c r="AA158" s="114"/>
      <c r="AB158" s="245"/>
      <c r="AC158" s="255"/>
      <c r="AD158" s="120"/>
      <c r="AE158" s="114"/>
      <c r="AF158" s="245"/>
      <c r="AG158" s="277">
        <f t="shared" si="39"/>
        <v>0</v>
      </c>
      <c r="AH158" s="53">
        <f>SUM(BB158:BB160)</f>
        <v>0</v>
      </c>
      <c r="AI158" s="131"/>
      <c r="AJ158" s="202"/>
      <c r="AL158" s="4" t="str">
        <f t="shared" si="41"/>
        <v/>
      </c>
      <c r="AM158" s="1">
        <f t="shared" si="42"/>
        <v>0</v>
      </c>
      <c r="AN158" s="1">
        <f t="shared" si="43"/>
        <v>0</v>
      </c>
      <c r="AO158" s="1">
        <f t="shared" si="44"/>
        <v>0</v>
      </c>
      <c r="AP158" s="1">
        <f t="shared" si="45"/>
        <v>0</v>
      </c>
      <c r="AQ158" s="1">
        <f t="shared" si="46"/>
        <v>0</v>
      </c>
      <c r="AR158" s="1">
        <f t="shared" si="47"/>
        <v>0</v>
      </c>
      <c r="AS158" s="1">
        <f t="shared" si="48"/>
        <v>0</v>
      </c>
      <c r="AT158" t="str">
        <f t="shared" si="40"/>
        <v/>
      </c>
      <c r="AU158" s="1">
        <f t="shared" si="49"/>
        <v>0</v>
      </c>
      <c r="AV158" s="1">
        <f t="shared" si="50"/>
        <v>0</v>
      </c>
      <c r="AW158" s="1">
        <f t="shared" si="51"/>
        <v>0</v>
      </c>
      <c r="AX158" s="1">
        <f t="shared" si="52"/>
        <v>0</v>
      </c>
      <c r="AY158" s="1">
        <f t="shared" si="53"/>
        <v>0</v>
      </c>
      <c r="AZ158" s="1">
        <f t="shared" si="54"/>
        <v>0</v>
      </c>
      <c r="BA158" s="1" t="str">
        <f t="shared" si="55"/>
        <v/>
      </c>
      <c r="BB158" s="1">
        <f t="shared" si="56"/>
        <v>0</v>
      </c>
      <c r="BC158" s="1" t="str">
        <f t="shared" si="57"/>
        <v/>
      </c>
    </row>
    <row r="159" spans="2:55" ht="15.75" customHeight="1" x14ac:dyDescent="0.15">
      <c r="B159" s="201"/>
      <c r="D159" s="406"/>
      <c r="E159" s="412"/>
      <c r="F159" s="33"/>
      <c r="G159" s="48" t="s">
        <v>91</v>
      </c>
      <c r="H159" s="40" t="s">
        <v>14</v>
      </c>
      <c r="I159" s="247"/>
      <c r="J159" s="121"/>
      <c r="K159" s="115"/>
      <c r="L159" s="242"/>
      <c r="M159" s="231"/>
      <c r="N159" s="121"/>
      <c r="O159" s="115"/>
      <c r="P159" s="115"/>
      <c r="Q159" s="247"/>
      <c r="R159" s="121"/>
      <c r="S159" s="115"/>
      <c r="T159" s="242"/>
      <c r="U159" s="231"/>
      <c r="V159" s="121"/>
      <c r="W159" s="115"/>
      <c r="X159" s="115"/>
      <c r="Y159" s="247"/>
      <c r="Z159" s="121"/>
      <c r="AA159" s="115"/>
      <c r="AB159" s="242"/>
      <c r="AC159" s="231"/>
      <c r="AD159" s="121"/>
      <c r="AE159" s="115"/>
      <c r="AF159" s="242"/>
      <c r="AG159" s="278">
        <f t="shared" si="39"/>
        <v>0</v>
      </c>
      <c r="AH159" s="110">
        <f>SUM(BC158:BC160)</f>
        <v>0</v>
      </c>
      <c r="AI159" s="309"/>
      <c r="AJ159" s="202"/>
      <c r="AL159" s="4" t="str">
        <f t="shared" si="41"/>
        <v/>
      </c>
      <c r="AM159" s="1">
        <f t="shared" si="42"/>
        <v>0</v>
      </c>
      <c r="AN159" s="1">
        <f t="shared" si="43"/>
        <v>0</v>
      </c>
      <c r="AO159" s="1">
        <f t="shared" si="44"/>
        <v>0</v>
      </c>
      <c r="AP159" s="1">
        <f t="shared" si="45"/>
        <v>0</v>
      </c>
      <c r="AQ159" s="1">
        <f t="shared" si="46"/>
        <v>0</v>
      </c>
      <c r="AR159" s="1">
        <f t="shared" si="47"/>
        <v>0</v>
      </c>
      <c r="AS159" s="1">
        <f t="shared" si="48"/>
        <v>0</v>
      </c>
      <c r="AT159" t="str">
        <f t="shared" si="40"/>
        <v/>
      </c>
      <c r="AU159" s="1">
        <f t="shared" si="49"/>
        <v>0</v>
      </c>
      <c r="AV159" s="1">
        <f t="shared" si="50"/>
        <v>0</v>
      </c>
      <c r="AW159" s="1">
        <f t="shared" si="51"/>
        <v>0</v>
      </c>
      <c r="AX159" s="1">
        <f t="shared" si="52"/>
        <v>0</v>
      </c>
      <c r="AY159" s="1">
        <f t="shared" si="53"/>
        <v>0</v>
      </c>
      <c r="AZ159" s="1">
        <f t="shared" si="54"/>
        <v>0</v>
      </c>
      <c r="BA159" s="1" t="str">
        <f t="shared" si="55"/>
        <v/>
      </c>
      <c r="BB159" s="1">
        <f t="shared" si="56"/>
        <v>0</v>
      </c>
      <c r="BC159" s="1" t="str">
        <f t="shared" si="57"/>
        <v/>
      </c>
    </row>
    <row r="160" spans="2:55" ht="15.75" customHeight="1" x14ac:dyDescent="0.15">
      <c r="B160" s="201"/>
      <c r="D160" s="407"/>
      <c r="E160" s="413"/>
      <c r="F160" s="15"/>
      <c r="G160" s="94" t="s">
        <v>821</v>
      </c>
      <c r="H160" s="44" t="s">
        <v>629</v>
      </c>
      <c r="I160" s="251"/>
      <c r="J160" s="122"/>
      <c r="K160" s="117"/>
      <c r="L160" s="244"/>
      <c r="M160" s="256"/>
      <c r="N160" s="122"/>
      <c r="O160" s="117"/>
      <c r="P160" s="117"/>
      <c r="Q160" s="251"/>
      <c r="R160" s="122"/>
      <c r="S160" s="117"/>
      <c r="T160" s="244"/>
      <c r="U160" s="256"/>
      <c r="V160" s="122"/>
      <c r="W160" s="117"/>
      <c r="X160" s="117"/>
      <c r="Y160" s="251"/>
      <c r="Z160" s="122"/>
      <c r="AA160" s="117"/>
      <c r="AB160" s="244"/>
      <c r="AC160" s="256"/>
      <c r="AD160" s="122"/>
      <c r="AE160" s="117"/>
      <c r="AF160" s="244"/>
      <c r="AG160" s="276">
        <f t="shared" si="39"/>
        <v>0</v>
      </c>
      <c r="AH160" s="55"/>
      <c r="AI160" s="20"/>
      <c r="AJ160" s="202"/>
      <c r="AL160" s="4" t="str">
        <f t="shared" si="41"/>
        <v/>
      </c>
      <c r="AM160" s="1">
        <f t="shared" si="42"/>
        <v>0</v>
      </c>
      <c r="AN160" s="1">
        <f t="shared" si="43"/>
        <v>0</v>
      </c>
      <c r="AO160" s="1">
        <f t="shared" si="44"/>
        <v>0</v>
      </c>
      <c r="AP160" s="1">
        <f t="shared" si="45"/>
        <v>0</v>
      </c>
      <c r="AQ160" s="1">
        <f t="shared" si="46"/>
        <v>0</v>
      </c>
      <c r="AR160" s="1">
        <f t="shared" si="47"/>
        <v>0</v>
      </c>
      <c r="AS160" s="1">
        <f t="shared" si="48"/>
        <v>0</v>
      </c>
      <c r="AT160" t="str">
        <f t="shared" si="40"/>
        <v/>
      </c>
      <c r="AU160" s="1">
        <f t="shared" si="49"/>
        <v>0</v>
      </c>
      <c r="AV160" s="1">
        <f t="shared" si="50"/>
        <v>0</v>
      </c>
      <c r="AW160" s="1">
        <f t="shared" si="51"/>
        <v>0</v>
      </c>
      <c r="AX160" s="1">
        <f t="shared" si="52"/>
        <v>0</v>
      </c>
      <c r="AY160" s="1">
        <f t="shared" si="53"/>
        <v>0</v>
      </c>
      <c r="AZ160" s="1">
        <f t="shared" si="54"/>
        <v>0</v>
      </c>
      <c r="BA160" s="1" t="str">
        <f t="shared" si="55"/>
        <v/>
      </c>
      <c r="BB160" s="1">
        <f t="shared" si="56"/>
        <v>0</v>
      </c>
      <c r="BC160" s="1" t="str">
        <f t="shared" si="57"/>
        <v/>
      </c>
    </row>
    <row r="161" spans="1:55" ht="12" customHeight="1" x14ac:dyDescent="0.15">
      <c r="B161" s="205"/>
      <c r="C161" s="168"/>
      <c r="D161" s="168"/>
      <c r="E161" s="168"/>
      <c r="F161" s="206"/>
      <c r="G161" s="106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320"/>
      <c r="AJ161" s="207"/>
    </row>
    <row r="162" spans="1:55" ht="12" customHeight="1" x14ac:dyDescent="0.15">
      <c r="F162" s="159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329" t="s">
        <v>973</v>
      </c>
    </row>
    <row r="163" spans="1:55" ht="18" customHeight="1" x14ac:dyDescent="0.15">
      <c r="A163" s="107" t="s">
        <v>107</v>
      </c>
      <c r="B163" s="107"/>
      <c r="C163" s="107"/>
      <c r="D163" s="108"/>
      <c r="E163" s="7"/>
      <c r="F163" s="7"/>
      <c r="I163" s="63"/>
      <c r="J163" s="63"/>
      <c r="K163" s="4"/>
      <c r="L163" s="4"/>
      <c r="M163" s="63"/>
      <c r="N163" s="63"/>
      <c r="O163" s="4"/>
      <c r="P163" s="4"/>
      <c r="Q163" s="63"/>
      <c r="R163" s="63"/>
      <c r="S163" s="4"/>
      <c r="T163" s="4"/>
      <c r="U163" s="63"/>
      <c r="V163" s="63"/>
      <c r="W163" s="4"/>
      <c r="X163" s="4"/>
      <c r="Y163" s="63"/>
      <c r="Z163" s="63"/>
      <c r="AA163" s="4"/>
      <c r="AB163" s="4"/>
      <c r="AC163" s="63"/>
      <c r="AD163" s="63"/>
      <c r="AE163" s="4"/>
      <c r="AF163" s="4"/>
      <c r="AG163" s="4"/>
      <c r="AJ163" s="328"/>
    </row>
    <row r="164" spans="1:55" ht="12" customHeight="1" x14ac:dyDescent="0.15">
      <c r="B164" s="170"/>
      <c r="C164" s="307"/>
      <c r="D164" s="208"/>
      <c r="E164" s="172"/>
      <c r="F164" s="172"/>
      <c r="G164" s="169"/>
      <c r="H164" s="169"/>
      <c r="I164" s="174"/>
      <c r="J164" s="174"/>
      <c r="K164" s="166"/>
      <c r="L164" s="166"/>
      <c r="M164" s="174"/>
      <c r="N164" s="174"/>
      <c r="O164" s="166"/>
      <c r="P164" s="166"/>
      <c r="Q164" s="174"/>
      <c r="R164" s="174"/>
      <c r="S164" s="166"/>
      <c r="T164" s="166"/>
      <c r="U164" s="174"/>
      <c r="V164" s="174"/>
      <c r="W164" s="166"/>
      <c r="X164" s="166"/>
      <c r="Y164" s="174"/>
      <c r="Z164" s="174"/>
      <c r="AA164" s="166"/>
      <c r="AB164" s="166"/>
      <c r="AC164" s="174"/>
      <c r="AD164" s="174"/>
      <c r="AE164" s="166"/>
      <c r="AF164" s="166"/>
      <c r="AG164" s="166"/>
      <c r="AH164" s="167"/>
      <c r="AI164" s="167"/>
      <c r="AJ164" s="200"/>
    </row>
    <row r="165" spans="1:55" x14ac:dyDescent="0.15">
      <c r="B165" s="201"/>
      <c r="D165" s="393" t="s">
        <v>746</v>
      </c>
      <c r="E165" s="399"/>
      <c r="F165" s="400"/>
      <c r="G165" s="382" t="s">
        <v>88</v>
      </c>
      <c r="H165" s="393" t="s">
        <v>255</v>
      </c>
      <c r="I165" s="390" t="s">
        <v>650</v>
      </c>
      <c r="J165" s="391"/>
      <c r="K165" s="392"/>
      <c r="L165" s="234">
        <f>複数管理者用メイン!$I$77</f>
        <v>0</v>
      </c>
      <c r="M165" s="391" t="s">
        <v>651</v>
      </c>
      <c r="N165" s="391"/>
      <c r="O165" s="392"/>
      <c r="P165" s="252">
        <f>複数管理者用メイン!$J$77</f>
        <v>0</v>
      </c>
      <c r="Q165" s="390" t="s">
        <v>583</v>
      </c>
      <c r="R165" s="391"/>
      <c r="S165" s="392"/>
      <c r="T165" s="234">
        <f>複数管理者用メイン!$K$77</f>
        <v>0</v>
      </c>
      <c r="U165" s="391" t="s">
        <v>247</v>
      </c>
      <c r="V165" s="391"/>
      <c r="W165" s="392"/>
      <c r="X165" s="252">
        <f>複数管理者用メイン!$L$77</f>
        <v>0</v>
      </c>
      <c r="Y165" s="390" t="s">
        <v>248</v>
      </c>
      <c r="Z165" s="391"/>
      <c r="AA165" s="392"/>
      <c r="AB165" s="234">
        <f>複数管理者用メイン!$M$77</f>
        <v>0</v>
      </c>
      <c r="AC165" s="391" t="s">
        <v>249</v>
      </c>
      <c r="AD165" s="391"/>
      <c r="AE165" s="392"/>
      <c r="AF165" s="281">
        <f>複数管理者用メイン!$N$77</f>
        <v>0</v>
      </c>
      <c r="AG165" s="408" t="s">
        <v>652</v>
      </c>
      <c r="AH165" s="382" t="s">
        <v>420</v>
      </c>
      <c r="AI165" s="308"/>
      <c r="AJ165" s="202"/>
      <c r="AL165" s="389" t="s">
        <v>272</v>
      </c>
      <c r="AM165" s="5" t="s">
        <v>652</v>
      </c>
      <c r="AN165" s="5"/>
      <c r="AO165" s="5"/>
      <c r="AP165" s="5"/>
      <c r="AQ165" s="5"/>
      <c r="AR165" s="5"/>
      <c r="AS165" s="5"/>
      <c r="AT165" s="1"/>
      <c r="AU165" s="5" t="s">
        <v>653</v>
      </c>
      <c r="AV165" s="5"/>
      <c r="AW165" s="5"/>
      <c r="AX165" s="5"/>
      <c r="AY165" s="5"/>
      <c r="AZ165" s="5"/>
      <c r="BA165" s="1"/>
      <c r="BB165" s="389" t="s">
        <v>250</v>
      </c>
      <c r="BC165" s="389" t="s">
        <v>786</v>
      </c>
    </row>
    <row r="166" spans="1:55" ht="33.75" x14ac:dyDescent="0.15">
      <c r="B166" s="201"/>
      <c r="D166" s="384"/>
      <c r="E166" s="401"/>
      <c r="F166" s="385"/>
      <c r="G166" s="383"/>
      <c r="H166" s="384"/>
      <c r="I166" s="235" t="s">
        <v>630</v>
      </c>
      <c r="J166" s="8" t="s">
        <v>646</v>
      </c>
      <c r="K166" s="8" t="s">
        <v>652</v>
      </c>
      <c r="L166" s="236" t="s">
        <v>631</v>
      </c>
      <c r="M166" s="225" t="s">
        <v>630</v>
      </c>
      <c r="N166" s="8" t="s">
        <v>646</v>
      </c>
      <c r="O166" s="8" t="s">
        <v>652</v>
      </c>
      <c r="P166" s="253" t="s">
        <v>631</v>
      </c>
      <c r="Q166" s="235" t="s">
        <v>630</v>
      </c>
      <c r="R166" s="8" t="s">
        <v>646</v>
      </c>
      <c r="S166" s="8" t="s">
        <v>652</v>
      </c>
      <c r="T166" s="236" t="s">
        <v>631</v>
      </c>
      <c r="U166" s="225" t="s">
        <v>630</v>
      </c>
      <c r="V166" s="8" t="s">
        <v>646</v>
      </c>
      <c r="W166" s="8" t="s">
        <v>652</v>
      </c>
      <c r="X166" s="253" t="s">
        <v>631</v>
      </c>
      <c r="Y166" s="235" t="s">
        <v>630</v>
      </c>
      <c r="Z166" s="8" t="s">
        <v>646</v>
      </c>
      <c r="AA166" s="8" t="s">
        <v>652</v>
      </c>
      <c r="AB166" s="236" t="s">
        <v>631</v>
      </c>
      <c r="AC166" s="225" t="s">
        <v>630</v>
      </c>
      <c r="AD166" s="8" t="s">
        <v>646</v>
      </c>
      <c r="AE166" s="8" t="s">
        <v>652</v>
      </c>
      <c r="AF166" s="236" t="s">
        <v>631</v>
      </c>
      <c r="AG166" s="409"/>
      <c r="AH166" s="383"/>
      <c r="AI166" s="308"/>
      <c r="AJ166" s="202"/>
      <c r="AL166" s="389"/>
      <c r="AM166" s="102" t="s">
        <v>251</v>
      </c>
      <c r="AN166" s="102" t="s">
        <v>496</v>
      </c>
      <c r="AO166" s="102" t="s">
        <v>153</v>
      </c>
      <c r="AP166" s="102" t="s">
        <v>154</v>
      </c>
      <c r="AQ166" s="102" t="s">
        <v>155</v>
      </c>
      <c r="AR166" s="102" t="s">
        <v>156</v>
      </c>
      <c r="AS166" s="102" t="s">
        <v>555</v>
      </c>
      <c r="AT166" s="1"/>
      <c r="AU166" s="102" t="s">
        <v>273</v>
      </c>
      <c r="AV166" s="102" t="s">
        <v>496</v>
      </c>
      <c r="AW166" s="102" t="s">
        <v>153</v>
      </c>
      <c r="AX166" s="102" t="s">
        <v>154</v>
      </c>
      <c r="AY166" s="102" t="s">
        <v>155</v>
      </c>
      <c r="AZ166" s="102" t="s">
        <v>156</v>
      </c>
      <c r="BA166" s="1"/>
      <c r="BB166" s="389"/>
      <c r="BC166" s="389"/>
    </row>
    <row r="167" spans="1:55" ht="15" customHeight="1" x14ac:dyDescent="0.15">
      <c r="B167" s="201"/>
      <c r="D167" s="394" t="s">
        <v>373</v>
      </c>
      <c r="E167" s="394" t="s">
        <v>476</v>
      </c>
      <c r="F167" s="31" t="s">
        <v>257</v>
      </c>
      <c r="G167" s="36" t="s">
        <v>666</v>
      </c>
      <c r="H167" s="37" t="s">
        <v>252</v>
      </c>
      <c r="I167" s="239"/>
      <c r="J167" s="129"/>
      <c r="K167" s="118"/>
      <c r="L167" s="240"/>
      <c r="M167" s="227"/>
      <c r="N167" s="129"/>
      <c r="O167" s="118"/>
      <c r="P167" s="118"/>
      <c r="Q167" s="239"/>
      <c r="R167" s="129"/>
      <c r="S167" s="118"/>
      <c r="T167" s="240"/>
      <c r="U167" s="227"/>
      <c r="V167" s="129"/>
      <c r="W167" s="118"/>
      <c r="X167" s="118"/>
      <c r="Y167" s="239"/>
      <c r="Z167" s="129"/>
      <c r="AA167" s="118"/>
      <c r="AB167" s="240"/>
      <c r="AC167" s="227"/>
      <c r="AD167" s="129"/>
      <c r="AE167" s="118"/>
      <c r="AF167" s="240"/>
      <c r="AG167" s="275">
        <f t="shared" ref="AG167:AG198" si="58">AS167</f>
        <v>0</v>
      </c>
      <c r="AH167" s="53">
        <f>SUM(BB167:BB173)</f>
        <v>0</v>
      </c>
      <c r="AI167" s="131"/>
      <c r="AJ167" s="202"/>
      <c r="AL167" s="4" t="str">
        <f>IF(OR(I167="＋",M167="＋",Q167="＋"),"＋",IF(OR(I167="○",M167="○",Q167="○"),"○",IF(OR(I167="◎",M167="◎",Q167="◎"),"◎","")))</f>
        <v/>
      </c>
      <c r="AM167" s="1">
        <f>IF(K167="-",0,K167)</f>
        <v>0</v>
      </c>
      <c r="AN167" s="1">
        <f>IF(O167="-",0,O167)</f>
        <v>0</v>
      </c>
      <c r="AO167" s="1">
        <f>IF(S167="-",0,S167)</f>
        <v>0</v>
      </c>
      <c r="AP167" s="1">
        <f>IF(W167="-",0,W167)</f>
        <v>0</v>
      </c>
      <c r="AQ167" s="1">
        <f>IF(AA167="-",0,AA167)</f>
        <v>0</v>
      </c>
      <c r="AR167" s="1">
        <f>IF(AE167="-",0,AE167)</f>
        <v>0</v>
      </c>
      <c r="AS167" s="1">
        <f>IF(AND(K167="-",$P$7=0,$T$7=0,$X$7=0,$AB$7=0,$AF$7=0),"-",IF(AND(K167="-",O167="-",$T$7=0,$X$7=0,$AB$7=0,$AF$7=0),"-",IF(AND(K167="-",O167="-",S167="-",$X$7=0,$AB$7=0,$AF$7=0),"-",IF(AND(K167="-",O167="-",S167="-",W167="-",$AB$7=0,$AF$7=0),"-",IF(AND(K167="-",O167="-",S167="-",W167="-",AA167="-",$AF$7=0),"-",IF(AND(K167="-",O167="-",S167="-",W167="-",AA167="-",AE167="-"),"-",ROUND(AM167*$L$7+AN167*$P$7+AO167*$T$7+AP167*$X$7+AQ167*$AB$7+AR167*$AF$7,3)))))))</f>
        <v>0</v>
      </c>
      <c r="AT167" t="str">
        <f t="shared" ref="AT167:AT215" si="59">IF(COUNTIF(I167:AF167,"×")=0,"",IF(COUNTIF(I167:AF167,"×")=COUNTA(K167,O167,S167,W167,AA167,AE167)-COUNTIF(I167:AF167,"-"),1,""))</f>
        <v/>
      </c>
      <c r="AU167" s="1">
        <f>IF(L167="",0,L167)</f>
        <v>0</v>
      </c>
      <c r="AV167" s="1">
        <f>IF(P167="",0,P167)</f>
        <v>0</v>
      </c>
      <c r="AW167" s="1">
        <f>IF(T167="",0,T167)</f>
        <v>0</v>
      </c>
      <c r="AX167" s="1">
        <f>IF(X167="",0,X167)</f>
        <v>0</v>
      </c>
      <c r="AY167" s="1">
        <f>IF(AB167="",0,AB167)</f>
        <v>0</v>
      </c>
      <c r="AZ167" s="1">
        <f>IF(AF167="",0,AF167)</f>
        <v>0</v>
      </c>
      <c r="BA167" s="1" t="str">
        <f>IF(AND(L167="",P167="",T167="",X167="",AB167="",AF167=""),"",ROUND(AU167*$L$7+AV167*$P$7+AW167*$T$7+AX167*$X$7+AY167*$AB$7+AZ167*$AF$7,3))</f>
        <v/>
      </c>
      <c r="BB167" s="1">
        <f>IF(AL167="＋","",AS167)</f>
        <v>0</v>
      </c>
      <c r="BC167" s="1" t="str">
        <f>IF(AL167="＋",AS167,"")</f>
        <v/>
      </c>
    </row>
    <row r="168" spans="1:55" ht="15" customHeight="1" x14ac:dyDescent="0.15">
      <c r="B168" s="201"/>
      <c r="D168" s="395"/>
      <c r="E168" s="395"/>
      <c r="F168" s="33"/>
      <c r="G168" s="39" t="s">
        <v>632</v>
      </c>
      <c r="H168" s="40" t="s">
        <v>362</v>
      </c>
      <c r="I168" s="241"/>
      <c r="J168" s="127"/>
      <c r="K168" s="115"/>
      <c r="L168" s="242"/>
      <c r="M168" s="228"/>
      <c r="N168" s="127"/>
      <c r="O168" s="115"/>
      <c r="P168" s="115"/>
      <c r="Q168" s="241"/>
      <c r="R168" s="127"/>
      <c r="S168" s="115"/>
      <c r="T168" s="242"/>
      <c r="U168" s="228"/>
      <c r="V168" s="127"/>
      <c r="W168" s="115"/>
      <c r="X168" s="115"/>
      <c r="Y168" s="241"/>
      <c r="Z168" s="127"/>
      <c r="AA168" s="115"/>
      <c r="AB168" s="242"/>
      <c r="AC168" s="228"/>
      <c r="AD168" s="127"/>
      <c r="AE168" s="115"/>
      <c r="AF168" s="242"/>
      <c r="AG168" s="278">
        <f t="shared" si="58"/>
        <v>0</v>
      </c>
      <c r="AH168" s="110">
        <f>SUM(BC167:BC173)</f>
        <v>0</v>
      </c>
      <c r="AI168" s="309"/>
      <c r="AJ168" s="202"/>
      <c r="AL168" s="4" t="str">
        <f t="shared" ref="AL168:AL215" si="60">IF(OR(I168="＋",M168="＋",Q168="＋"),"＋",IF(OR(I168="○",M168="○",Q168="○"),"○",IF(OR(I168="◎",M168="◎",Q168="◎"),"◎","")))</f>
        <v/>
      </c>
      <c r="AM168" s="1">
        <f t="shared" ref="AM168:AM215" si="61">IF(K168="-",0,K168)</f>
        <v>0</v>
      </c>
      <c r="AN168" s="1">
        <f t="shared" ref="AN168:AN215" si="62">IF(O168="-",0,O168)</f>
        <v>0</v>
      </c>
      <c r="AO168" s="1">
        <f t="shared" ref="AO168:AO215" si="63">IF(S168="-",0,S168)</f>
        <v>0</v>
      </c>
      <c r="AP168" s="1">
        <f t="shared" ref="AP168:AP215" si="64">IF(W168="-",0,W168)</f>
        <v>0</v>
      </c>
      <c r="AQ168" s="1">
        <f t="shared" ref="AQ168:AQ215" si="65">IF(AA168="-",0,AA168)</f>
        <v>0</v>
      </c>
      <c r="AR168" s="1">
        <f t="shared" ref="AR168:AR215" si="66">IF(AE168="-",0,AE168)</f>
        <v>0</v>
      </c>
      <c r="AS168" s="1">
        <f t="shared" ref="AS168:AS215" si="67">IF(AND(K168="-",$P$7=0,$T$7=0,$X$7=0,$AB$7=0,$AF$7=0),"-",IF(AND(K168="-",O168="-",$T$7=0,$X$7=0,$AB$7=0,$AF$7=0),"-",IF(AND(K168="-",O168="-",S168="-",$X$7=0,$AB$7=0,$AF$7=0),"-",IF(AND(K168="-",O168="-",S168="-",W168="-",$AB$7=0,$AF$7=0),"-",IF(AND(K168="-",O168="-",S168="-",W168="-",AA168="-",$AF$7=0),"-",IF(AND(K168="-",O168="-",S168="-",W168="-",AA168="-",AE168="-"),"-",ROUND(AM168*$L$7+AN168*$P$7+AO168*$T$7+AP168*$X$7+AQ168*$AB$7+AR168*$AF$7,3)))))))</f>
        <v>0</v>
      </c>
      <c r="AT168" t="str">
        <f t="shared" si="59"/>
        <v/>
      </c>
      <c r="AU168" s="1">
        <f t="shared" ref="AU168:AU215" si="68">IF(L168="",0,L168)</f>
        <v>0</v>
      </c>
      <c r="AV168" s="1">
        <f t="shared" ref="AV168:AV215" si="69">IF(P168="",0,P168)</f>
        <v>0</v>
      </c>
      <c r="AW168" s="1">
        <f t="shared" ref="AW168:AW215" si="70">IF(T168="",0,T168)</f>
        <v>0</v>
      </c>
      <c r="AX168" s="1">
        <f t="shared" ref="AX168:AX215" si="71">IF(X168="",0,X168)</f>
        <v>0</v>
      </c>
      <c r="AY168" s="1">
        <f t="shared" ref="AY168:AY215" si="72">IF(AB168="",0,AB168)</f>
        <v>0</v>
      </c>
      <c r="AZ168" s="1">
        <f t="shared" ref="AZ168:AZ215" si="73">IF(AF168="",0,AF168)</f>
        <v>0</v>
      </c>
      <c r="BA168" s="1" t="str">
        <f t="shared" ref="BA168:BA215" si="74">IF(AND(L168="",P168="",T168="",X168="",AB168="",AF168=""),"",ROUND(AU168*$L$7+AV168*$P$7+AW168*$T$7+AX168*$X$7+AY168*$AB$7+AZ168*$AF$7,3))</f>
        <v/>
      </c>
      <c r="BB168" s="1">
        <f t="shared" ref="BB168:BB215" si="75">IF(AL168="＋","",AS168)</f>
        <v>0</v>
      </c>
      <c r="BC168" s="1" t="str">
        <f t="shared" ref="BC168:BC215" si="76">IF(AL168="＋",AS168,"")</f>
        <v/>
      </c>
    </row>
    <row r="169" spans="1:55" ht="15" customHeight="1" x14ac:dyDescent="0.15">
      <c r="B169" s="201"/>
      <c r="D169" s="395"/>
      <c r="E169" s="395"/>
      <c r="F169" s="33"/>
      <c r="G169" s="39" t="s">
        <v>54</v>
      </c>
      <c r="H169" s="40" t="s">
        <v>52</v>
      </c>
      <c r="I169" s="241"/>
      <c r="J169" s="127"/>
      <c r="K169" s="115"/>
      <c r="L169" s="242"/>
      <c r="M169" s="228"/>
      <c r="N169" s="127"/>
      <c r="O169" s="115"/>
      <c r="P169" s="115"/>
      <c r="Q169" s="241"/>
      <c r="R169" s="127"/>
      <c r="S169" s="115"/>
      <c r="T169" s="242"/>
      <c r="U169" s="228"/>
      <c r="V169" s="127"/>
      <c r="W169" s="115"/>
      <c r="X169" s="115"/>
      <c r="Y169" s="241"/>
      <c r="Z169" s="127"/>
      <c r="AA169" s="115"/>
      <c r="AB169" s="242"/>
      <c r="AC169" s="228"/>
      <c r="AD169" s="127"/>
      <c r="AE169" s="115"/>
      <c r="AF169" s="242"/>
      <c r="AG169" s="278">
        <f t="shared" si="58"/>
        <v>0</v>
      </c>
      <c r="AH169" s="54"/>
      <c r="AI169" s="20"/>
      <c r="AJ169" s="202"/>
      <c r="AL169" s="4" t="str">
        <f t="shared" si="60"/>
        <v/>
      </c>
      <c r="AM169" s="1">
        <f t="shared" si="61"/>
        <v>0</v>
      </c>
      <c r="AN169" s="1">
        <f t="shared" si="62"/>
        <v>0</v>
      </c>
      <c r="AO169" s="1">
        <f t="shared" si="63"/>
        <v>0</v>
      </c>
      <c r="AP169" s="1">
        <f t="shared" si="64"/>
        <v>0</v>
      </c>
      <c r="AQ169" s="1">
        <f t="shared" si="65"/>
        <v>0</v>
      </c>
      <c r="AR169" s="1">
        <f t="shared" si="66"/>
        <v>0</v>
      </c>
      <c r="AS169" s="1">
        <f t="shared" si="67"/>
        <v>0</v>
      </c>
      <c r="AT169" t="str">
        <f t="shared" si="59"/>
        <v/>
      </c>
      <c r="AU169" s="1">
        <f t="shared" si="68"/>
        <v>0</v>
      </c>
      <c r="AV169" s="1">
        <f t="shared" si="69"/>
        <v>0</v>
      </c>
      <c r="AW169" s="1">
        <f t="shared" si="70"/>
        <v>0</v>
      </c>
      <c r="AX169" s="1">
        <f t="shared" si="71"/>
        <v>0</v>
      </c>
      <c r="AY169" s="1">
        <f t="shared" si="72"/>
        <v>0</v>
      </c>
      <c r="AZ169" s="1">
        <f t="shared" si="73"/>
        <v>0</v>
      </c>
      <c r="BA169" s="1" t="str">
        <f t="shared" si="74"/>
        <v/>
      </c>
      <c r="BB169" s="1">
        <f t="shared" si="75"/>
        <v>0</v>
      </c>
      <c r="BC169" s="1" t="str">
        <f t="shared" si="76"/>
        <v/>
      </c>
    </row>
    <row r="170" spans="1:55" ht="15" customHeight="1" x14ac:dyDescent="0.15">
      <c r="B170" s="201"/>
      <c r="D170" s="395"/>
      <c r="E170" s="395"/>
      <c r="F170" s="33"/>
      <c r="G170" s="39" t="s">
        <v>671</v>
      </c>
      <c r="H170" s="40" t="s">
        <v>421</v>
      </c>
      <c r="I170" s="241"/>
      <c r="J170" s="127"/>
      <c r="K170" s="115"/>
      <c r="L170" s="242"/>
      <c r="M170" s="228"/>
      <c r="N170" s="127"/>
      <c r="O170" s="115"/>
      <c r="P170" s="115"/>
      <c r="Q170" s="241"/>
      <c r="R170" s="127"/>
      <c r="S170" s="115"/>
      <c r="T170" s="242"/>
      <c r="U170" s="228"/>
      <c r="V170" s="127"/>
      <c r="W170" s="115"/>
      <c r="X170" s="115"/>
      <c r="Y170" s="241"/>
      <c r="Z170" s="127"/>
      <c r="AA170" s="115"/>
      <c r="AB170" s="242"/>
      <c r="AC170" s="228"/>
      <c r="AD170" s="127"/>
      <c r="AE170" s="115"/>
      <c r="AF170" s="242"/>
      <c r="AG170" s="278">
        <f t="shared" si="58"/>
        <v>0</v>
      </c>
      <c r="AH170" s="54"/>
      <c r="AI170" s="20"/>
      <c r="AJ170" s="202"/>
      <c r="AL170" s="4" t="str">
        <f t="shared" si="60"/>
        <v/>
      </c>
      <c r="AM170" s="1">
        <f t="shared" si="61"/>
        <v>0</v>
      </c>
      <c r="AN170" s="1">
        <f t="shared" si="62"/>
        <v>0</v>
      </c>
      <c r="AO170" s="1">
        <f t="shared" si="63"/>
        <v>0</v>
      </c>
      <c r="AP170" s="1">
        <f t="shared" si="64"/>
        <v>0</v>
      </c>
      <c r="AQ170" s="1">
        <f t="shared" si="65"/>
        <v>0</v>
      </c>
      <c r="AR170" s="1">
        <f t="shared" si="66"/>
        <v>0</v>
      </c>
      <c r="AS170" s="1">
        <f t="shared" si="67"/>
        <v>0</v>
      </c>
      <c r="AT170" t="str">
        <f t="shared" si="59"/>
        <v/>
      </c>
      <c r="AU170" s="1">
        <f t="shared" si="68"/>
        <v>0</v>
      </c>
      <c r="AV170" s="1">
        <f t="shared" si="69"/>
        <v>0</v>
      </c>
      <c r="AW170" s="1">
        <f t="shared" si="70"/>
        <v>0</v>
      </c>
      <c r="AX170" s="1">
        <f t="shared" si="71"/>
        <v>0</v>
      </c>
      <c r="AY170" s="1">
        <f t="shared" si="72"/>
        <v>0</v>
      </c>
      <c r="AZ170" s="1">
        <f t="shared" si="73"/>
        <v>0</v>
      </c>
      <c r="BA170" s="1" t="str">
        <f t="shared" si="74"/>
        <v/>
      </c>
      <c r="BB170" s="1">
        <f t="shared" si="75"/>
        <v>0</v>
      </c>
      <c r="BC170" s="1" t="str">
        <f t="shared" si="76"/>
        <v/>
      </c>
    </row>
    <row r="171" spans="1:55" ht="15" customHeight="1" x14ac:dyDescent="0.15">
      <c r="B171" s="201"/>
      <c r="D171" s="395"/>
      <c r="E171" s="395"/>
      <c r="F171" s="33"/>
      <c r="G171" s="39" t="s">
        <v>672</v>
      </c>
      <c r="H171" s="40" t="s">
        <v>53</v>
      </c>
      <c r="I171" s="241"/>
      <c r="J171" s="127"/>
      <c r="K171" s="115"/>
      <c r="L171" s="242"/>
      <c r="M171" s="228"/>
      <c r="N171" s="127"/>
      <c r="O171" s="115"/>
      <c r="P171" s="115"/>
      <c r="Q171" s="241"/>
      <c r="R171" s="127"/>
      <c r="S171" s="115"/>
      <c r="T171" s="242"/>
      <c r="U171" s="228"/>
      <c r="V171" s="127"/>
      <c r="W171" s="115"/>
      <c r="X171" s="115"/>
      <c r="Y171" s="241"/>
      <c r="Z171" s="127"/>
      <c r="AA171" s="115"/>
      <c r="AB171" s="242"/>
      <c r="AC171" s="228"/>
      <c r="AD171" s="127"/>
      <c r="AE171" s="115"/>
      <c r="AF171" s="242"/>
      <c r="AG171" s="278">
        <f t="shared" si="58"/>
        <v>0</v>
      </c>
      <c r="AH171" s="54"/>
      <c r="AI171" s="20"/>
      <c r="AJ171" s="202"/>
      <c r="AL171" s="4" t="str">
        <f t="shared" si="60"/>
        <v/>
      </c>
      <c r="AM171" s="1">
        <f t="shared" si="61"/>
        <v>0</v>
      </c>
      <c r="AN171" s="1">
        <f t="shared" si="62"/>
        <v>0</v>
      </c>
      <c r="AO171" s="1">
        <f t="shared" si="63"/>
        <v>0</v>
      </c>
      <c r="AP171" s="1">
        <f t="shared" si="64"/>
        <v>0</v>
      </c>
      <c r="AQ171" s="1">
        <f t="shared" si="65"/>
        <v>0</v>
      </c>
      <c r="AR171" s="1">
        <f t="shared" si="66"/>
        <v>0</v>
      </c>
      <c r="AS171" s="1">
        <f t="shared" si="67"/>
        <v>0</v>
      </c>
      <c r="AT171" t="str">
        <f t="shared" si="59"/>
        <v/>
      </c>
      <c r="AU171" s="1">
        <f t="shared" si="68"/>
        <v>0</v>
      </c>
      <c r="AV171" s="1">
        <f t="shared" si="69"/>
        <v>0</v>
      </c>
      <c r="AW171" s="1">
        <f t="shared" si="70"/>
        <v>0</v>
      </c>
      <c r="AX171" s="1">
        <f t="shared" si="71"/>
        <v>0</v>
      </c>
      <c r="AY171" s="1">
        <f t="shared" si="72"/>
        <v>0</v>
      </c>
      <c r="AZ171" s="1">
        <f t="shared" si="73"/>
        <v>0</v>
      </c>
      <c r="BA171" s="1" t="str">
        <f t="shared" si="74"/>
        <v/>
      </c>
      <c r="BB171" s="1">
        <f t="shared" si="75"/>
        <v>0</v>
      </c>
      <c r="BC171" s="1" t="str">
        <f t="shared" si="76"/>
        <v/>
      </c>
    </row>
    <row r="172" spans="1:55" ht="15" customHeight="1" x14ac:dyDescent="0.15">
      <c r="B172" s="201"/>
      <c r="D172" s="395"/>
      <c r="E172" s="395"/>
      <c r="F172" s="33"/>
      <c r="G172" s="39" t="s">
        <v>673</v>
      </c>
      <c r="H172" s="40" t="s">
        <v>941</v>
      </c>
      <c r="I172" s="241"/>
      <c r="J172" s="127"/>
      <c r="K172" s="115"/>
      <c r="L172" s="242"/>
      <c r="M172" s="228"/>
      <c r="N172" s="127"/>
      <c r="O172" s="115"/>
      <c r="P172" s="115"/>
      <c r="Q172" s="241"/>
      <c r="R172" s="127"/>
      <c r="S172" s="115"/>
      <c r="T172" s="242"/>
      <c r="U172" s="228"/>
      <c r="V172" s="127"/>
      <c r="W172" s="115"/>
      <c r="X172" s="115"/>
      <c r="Y172" s="241"/>
      <c r="Z172" s="127"/>
      <c r="AA172" s="115"/>
      <c r="AB172" s="242"/>
      <c r="AC172" s="228"/>
      <c r="AD172" s="127"/>
      <c r="AE172" s="115"/>
      <c r="AF172" s="242"/>
      <c r="AG172" s="278">
        <f t="shared" si="58"/>
        <v>0</v>
      </c>
      <c r="AH172" s="103"/>
      <c r="AI172" s="310"/>
      <c r="AJ172" s="202"/>
      <c r="AL172" s="4" t="str">
        <f t="shared" si="60"/>
        <v/>
      </c>
      <c r="AM172" s="1">
        <f t="shared" si="61"/>
        <v>0</v>
      </c>
      <c r="AN172" s="1">
        <f t="shared" si="62"/>
        <v>0</v>
      </c>
      <c r="AO172" s="1">
        <f t="shared" si="63"/>
        <v>0</v>
      </c>
      <c r="AP172" s="1">
        <f t="shared" si="64"/>
        <v>0</v>
      </c>
      <c r="AQ172" s="1">
        <f t="shared" si="65"/>
        <v>0</v>
      </c>
      <c r="AR172" s="1">
        <f t="shared" si="66"/>
        <v>0</v>
      </c>
      <c r="AS172" s="1">
        <f t="shared" si="67"/>
        <v>0</v>
      </c>
      <c r="AT172" t="str">
        <f t="shared" si="59"/>
        <v/>
      </c>
      <c r="AU172" s="1">
        <f t="shared" si="68"/>
        <v>0</v>
      </c>
      <c r="AV172" s="1">
        <f t="shared" si="69"/>
        <v>0</v>
      </c>
      <c r="AW172" s="1">
        <f t="shared" si="70"/>
        <v>0</v>
      </c>
      <c r="AX172" s="1">
        <f t="shared" si="71"/>
        <v>0</v>
      </c>
      <c r="AY172" s="1">
        <f t="shared" si="72"/>
        <v>0</v>
      </c>
      <c r="AZ172" s="1">
        <f t="shared" si="73"/>
        <v>0</v>
      </c>
      <c r="BA172" s="1" t="str">
        <f t="shared" si="74"/>
        <v/>
      </c>
      <c r="BB172" s="1">
        <f t="shared" si="75"/>
        <v>0</v>
      </c>
      <c r="BC172" s="1" t="str">
        <f t="shared" si="76"/>
        <v/>
      </c>
    </row>
    <row r="173" spans="1:55" ht="15" customHeight="1" x14ac:dyDescent="0.15">
      <c r="B173" s="201"/>
      <c r="D173" s="395"/>
      <c r="E173" s="395"/>
      <c r="F173" s="33"/>
      <c r="G173" s="43" t="s">
        <v>674</v>
      </c>
      <c r="H173" s="44" t="s">
        <v>363</v>
      </c>
      <c r="I173" s="251"/>
      <c r="J173" s="122"/>
      <c r="K173" s="117"/>
      <c r="L173" s="244"/>
      <c r="M173" s="256"/>
      <c r="N173" s="122"/>
      <c r="O173" s="117"/>
      <c r="P173" s="117"/>
      <c r="Q173" s="251"/>
      <c r="R173" s="122"/>
      <c r="S173" s="117"/>
      <c r="T173" s="244"/>
      <c r="U173" s="256"/>
      <c r="V173" s="122"/>
      <c r="W173" s="117"/>
      <c r="X173" s="117"/>
      <c r="Y173" s="251"/>
      <c r="Z173" s="122"/>
      <c r="AA173" s="117"/>
      <c r="AB173" s="244"/>
      <c r="AC173" s="229"/>
      <c r="AD173" s="128"/>
      <c r="AE173" s="117"/>
      <c r="AF173" s="244"/>
      <c r="AG173" s="279">
        <f t="shared" si="58"/>
        <v>0</v>
      </c>
      <c r="AH173" s="54"/>
      <c r="AI173" s="20"/>
      <c r="AJ173" s="202"/>
      <c r="AL173" s="4" t="str">
        <f t="shared" si="60"/>
        <v/>
      </c>
      <c r="AM173" s="1">
        <f t="shared" si="61"/>
        <v>0</v>
      </c>
      <c r="AN173" s="1">
        <f t="shared" si="62"/>
        <v>0</v>
      </c>
      <c r="AO173" s="1">
        <f t="shared" si="63"/>
        <v>0</v>
      </c>
      <c r="AP173" s="1">
        <f t="shared" si="64"/>
        <v>0</v>
      </c>
      <c r="AQ173" s="1">
        <f t="shared" si="65"/>
        <v>0</v>
      </c>
      <c r="AR173" s="1">
        <f t="shared" si="66"/>
        <v>0</v>
      </c>
      <c r="AS173" s="1">
        <f t="shared" si="67"/>
        <v>0</v>
      </c>
      <c r="AT173" t="str">
        <f t="shared" si="59"/>
        <v/>
      </c>
      <c r="AU173" s="1">
        <f t="shared" si="68"/>
        <v>0</v>
      </c>
      <c r="AV173" s="1">
        <f t="shared" si="69"/>
        <v>0</v>
      </c>
      <c r="AW173" s="1">
        <f t="shared" si="70"/>
        <v>0</v>
      </c>
      <c r="AX173" s="1">
        <f t="shared" si="71"/>
        <v>0</v>
      </c>
      <c r="AY173" s="1">
        <f t="shared" si="72"/>
        <v>0</v>
      </c>
      <c r="AZ173" s="1">
        <f t="shared" si="73"/>
        <v>0</v>
      </c>
      <c r="BA173" s="1" t="str">
        <f t="shared" si="74"/>
        <v/>
      </c>
      <c r="BB173" s="1">
        <f t="shared" si="75"/>
        <v>0</v>
      </c>
      <c r="BC173" s="1" t="str">
        <f t="shared" si="76"/>
        <v/>
      </c>
    </row>
    <row r="174" spans="1:55" ht="15" customHeight="1" x14ac:dyDescent="0.15">
      <c r="B174" s="201"/>
      <c r="D174" s="395"/>
      <c r="E174" s="395"/>
      <c r="F174" s="419" t="s">
        <v>17</v>
      </c>
      <c r="G174" s="61" t="s">
        <v>347</v>
      </c>
      <c r="H174" s="58" t="s">
        <v>536</v>
      </c>
      <c r="I174" s="258"/>
      <c r="J174" s="120"/>
      <c r="K174" s="114"/>
      <c r="L174" s="245"/>
      <c r="M174" s="255"/>
      <c r="N174" s="120"/>
      <c r="O174" s="114"/>
      <c r="P174" s="114"/>
      <c r="Q174" s="258"/>
      <c r="R174" s="120"/>
      <c r="S174" s="114"/>
      <c r="T174" s="245"/>
      <c r="U174" s="255"/>
      <c r="V174" s="120"/>
      <c r="W174" s="114"/>
      <c r="X174" s="114"/>
      <c r="Y174" s="258"/>
      <c r="Z174" s="120"/>
      <c r="AA174" s="114"/>
      <c r="AB174" s="245"/>
      <c r="AC174" s="266"/>
      <c r="AD174" s="126"/>
      <c r="AE174" s="114"/>
      <c r="AF174" s="245"/>
      <c r="AG174" s="277">
        <f t="shared" si="58"/>
        <v>0</v>
      </c>
      <c r="AH174" s="53">
        <f>SUM(BB174:BB176)</f>
        <v>0</v>
      </c>
      <c r="AI174" s="131"/>
      <c r="AJ174" s="202"/>
      <c r="AL174" s="4" t="str">
        <f t="shared" si="60"/>
        <v/>
      </c>
      <c r="AM174" s="1">
        <f t="shared" si="61"/>
        <v>0</v>
      </c>
      <c r="AN174" s="1">
        <f t="shared" si="62"/>
        <v>0</v>
      </c>
      <c r="AO174" s="1">
        <f t="shared" si="63"/>
        <v>0</v>
      </c>
      <c r="AP174" s="1">
        <f t="shared" si="64"/>
        <v>0</v>
      </c>
      <c r="AQ174" s="1">
        <f t="shared" si="65"/>
        <v>0</v>
      </c>
      <c r="AR174" s="1">
        <f t="shared" si="66"/>
        <v>0</v>
      </c>
      <c r="AS174" s="1">
        <f t="shared" si="67"/>
        <v>0</v>
      </c>
      <c r="AT174" t="str">
        <f t="shared" si="59"/>
        <v/>
      </c>
      <c r="AU174" s="1">
        <f t="shared" si="68"/>
        <v>0</v>
      </c>
      <c r="AV174" s="1">
        <f t="shared" si="69"/>
        <v>0</v>
      </c>
      <c r="AW174" s="1">
        <f t="shared" si="70"/>
        <v>0</v>
      </c>
      <c r="AX174" s="1">
        <f t="shared" si="71"/>
        <v>0</v>
      </c>
      <c r="AY174" s="1">
        <f t="shared" si="72"/>
        <v>0</v>
      </c>
      <c r="AZ174" s="1">
        <f t="shared" si="73"/>
        <v>0</v>
      </c>
      <c r="BA174" s="1" t="str">
        <f t="shared" si="74"/>
        <v/>
      </c>
      <c r="BB174" s="1">
        <f t="shared" si="75"/>
        <v>0</v>
      </c>
      <c r="BC174" s="1" t="str">
        <f t="shared" si="76"/>
        <v/>
      </c>
    </row>
    <row r="175" spans="1:55" ht="15" customHeight="1" x14ac:dyDescent="0.15">
      <c r="B175" s="201"/>
      <c r="D175" s="395"/>
      <c r="E175" s="395"/>
      <c r="F175" s="420"/>
      <c r="G175" s="39" t="s">
        <v>423</v>
      </c>
      <c r="H175" s="40" t="s">
        <v>440</v>
      </c>
      <c r="I175" s="247"/>
      <c r="J175" s="121"/>
      <c r="K175" s="115"/>
      <c r="L175" s="242"/>
      <c r="M175" s="231"/>
      <c r="N175" s="121"/>
      <c r="O175" s="115"/>
      <c r="P175" s="115"/>
      <c r="Q175" s="247"/>
      <c r="R175" s="121"/>
      <c r="S175" s="115"/>
      <c r="T175" s="242"/>
      <c r="U175" s="231"/>
      <c r="V175" s="121"/>
      <c r="W175" s="115"/>
      <c r="X175" s="115"/>
      <c r="Y175" s="247"/>
      <c r="Z175" s="121"/>
      <c r="AA175" s="115"/>
      <c r="AB175" s="242"/>
      <c r="AC175" s="228"/>
      <c r="AD175" s="127"/>
      <c r="AE175" s="115"/>
      <c r="AF175" s="242"/>
      <c r="AG175" s="278">
        <f t="shared" si="58"/>
        <v>0</v>
      </c>
      <c r="AH175" s="110">
        <f>SUM(BC174:BC176)</f>
        <v>0</v>
      </c>
      <c r="AI175" s="309"/>
      <c r="AJ175" s="202"/>
      <c r="AL175" s="4" t="str">
        <f t="shared" si="60"/>
        <v/>
      </c>
      <c r="AM175" s="1">
        <f t="shared" si="61"/>
        <v>0</v>
      </c>
      <c r="AN175" s="1">
        <f t="shared" si="62"/>
        <v>0</v>
      </c>
      <c r="AO175" s="1">
        <f t="shared" si="63"/>
        <v>0</v>
      </c>
      <c r="AP175" s="1">
        <f t="shared" si="64"/>
        <v>0</v>
      </c>
      <c r="AQ175" s="1">
        <f t="shared" si="65"/>
        <v>0</v>
      </c>
      <c r="AR175" s="1">
        <f t="shared" si="66"/>
        <v>0</v>
      </c>
      <c r="AS175" s="1">
        <f t="shared" si="67"/>
        <v>0</v>
      </c>
      <c r="AT175" t="str">
        <f t="shared" si="59"/>
        <v/>
      </c>
      <c r="AU175" s="1">
        <f t="shared" si="68"/>
        <v>0</v>
      </c>
      <c r="AV175" s="1">
        <f t="shared" si="69"/>
        <v>0</v>
      </c>
      <c r="AW175" s="1">
        <f t="shared" si="70"/>
        <v>0</v>
      </c>
      <c r="AX175" s="1">
        <f t="shared" si="71"/>
        <v>0</v>
      </c>
      <c r="AY175" s="1">
        <f t="shared" si="72"/>
        <v>0</v>
      </c>
      <c r="AZ175" s="1">
        <f t="shared" si="73"/>
        <v>0</v>
      </c>
      <c r="BA175" s="1" t="str">
        <f t="shared" si="74"/>
        <v/>
      </c>
      <c r="BB175" s="1">
        <f t="shared" si="75"/>
        <v>0</v>
      </c>
      <c r="BC175" s="1" t="str">
        <f t="shared" si="76"/>
        <v/>
      </c>
    </row>
    <row r="176" spans="1:55" ht="15" customHeight="1" x14ac:dyDescent="0.15">
      <c r="B176" s="201"/>
      <c r="D176" s="395"/>
      <c r="E176" s="396"/>
      <c r="F176" s="33"/>
      <c r="G176" s="43" t="s">
        <v>785</v>
      </c>
      <c r="H176" s="44" t="s">
        <v>537</v>
      </c>
      <c r="I176" s="267"/>
      <c r="J176" s="210"/>
      <c r="K176" s="119"/>
      <c r="L176" s="268"/>
      <c r="M176" s="263"/>
      <c r="N176" s="210"/>
      <c r="O176" s="119"/>
      <c r="P176" s="119"/>
      <c r="Q176" s="267"/>
      <c r="R176" s="210"/>
      <c r="S176" s="119"/>
      <c r="T176" s="268"/>
      <c r="U176" s="263"/>
      <c r="V176" s="210"/>
      <c r="W176" s="119"/>
      <c r="X176" s="119"/>
      <c r="Y176" s="267"/>
      <c r="Z176" s="210"/>
      <c r="AA176" s="119"/>
      <c r="AB176" s="268"/>
      <c r="AC176" s="232"/>
      <c r="AD176" s="130"/>
      <c r="AE176" s="119"/>
      <c r="AF176" s="268"/>
      <c r="AG176" s="283">
        <f t="shared" si="58"/>
        <v>0</v>
      </c>
      <c r="AH176" s="54"/>
      <c r="AI176" s="20"/>
      <c r="AJ176" s="202"/>
      <c r="AL176" s="4" t="str">
        <f t="shared" si="60"/>
        <v/>
      </c>
      <c r="AM176" s="1">
        <f t="shared" si="61"/>
        <v>0</v>
      </c>
      <c r="AN176" s="1">
        <f t="shared" si="62"/>
        <v>0</v>
      </c>
      <c r="AO176" s="1">
        <f t="shared" si="63"/>
        <v>0</v>
      </c>
      <c r="AP176" s="1">
        <f t="shared" si="64"/>
        <v>0</v>
      </c>
      <c r="AQ176" s="1">
        <f t="shared" si="65"/>
        <v>0</v>
      </c>
      <c r="AR176" s="1">
        <f t="shared" si="66"/>
        <v>0</v>
      </c>
      <c r="AS176" s="1">
        <f t="shared" si="67"/>
        <v>0</v>
      </c>
      <c r="AT176" t="str">
        <f t="shared" si="59"/>
        <v/>
      </c>
      <c r="AU176" s="1">
        <f t="shared" si="68"/>
        <v>0</v>
      </c>
      <c r="AV176" s="1">
        <f t="shared" si="69"/>
        <v>0</v>
      </c>
      <c r="AW176" s="1">
        <f t="shared" si="70"/>
        <v>0</v>
      </c>
      <c r="AX176" s="1">
        <f t="shared" si="71"/>
        <v>0</v>
      </c>
      <c r="AY176" s="1">
        <f t="shared" si="72"/>
        <v>0</v>
      </c>
      <c r="AZ176" s="1">
        <f t="shared" si="73"/>
        <v>0</v>
      </c>
      <c r="BA176" s="1" t="str">
        <f t="shared" si="74"/>
        <v/>
      </c>
      <c r="BB176" s="1">
        <f t="shared" si="75"/>
        <v>0</v>
      </c>
      <c r="BC176" s="1" t="str">
        <f t="shared" si="76"/>
        <v/>
      </c>
    </row>
    <row r="177" spans="2:55" ht="15" customHeight="1" x14ac:dyDescent="0.15">
      <c r="B177" s="201"/>
      <c r="D177" s="395"/>
      <c r="E177" s="421" t="s">
        <v>208</v>
      </c>
      <c r="F177" s="422"/>
      <c r="G177" s="39">
        <v>4.0999999999999996</v>
      </c>
      <c r="H177" s="40" t="s">
        <v>971</v>
      </c>
      <c r="I177" s="250"/>
      <c r="J177" s="123"/>
      <c r="K177" s="118"/>
      <c r="L177" s="240"/>
      <c r="M177" s="233"/>
      <c r="N177" s="123"/>
      <c r="O177" s="118"/>
      <c r="P177" s="118"/>
      <c r="Q177" s="250"/>
      <c r="R177" s="123"/>
      <c r="S177" s="118"/>
      <c r="T177" s="240"/>
      <c r="U177" s="233"/>
      <c r="V177" s="123"/>
      <c r="W177" s="118"/>
      <c r="X177" s="118"/>
      <c r="Y177" s="250"/>
      <c r="Z177" s="123"/>
      <c r="AA177" s="118"/>
      <c r="AB177" s="240"/>
      <c r="AC177" s="227"/>
      <c r="AD177" s="129"/>
      <c r="AE177" s="118"/>
      <c r="AF177" s="240"/>
      <c r="AG177" s="275">
        <f>AS177</f>
        <v>0</v>
      </c>
      <c r="AH177" s="53">
        <f>SUM(BB177:BB178)</f>
        <v>0</v>
      </c>
      <c r="AI177" s="20"/>
      <c r="AJ177" s="202"/>
      <c r="AL177" s="4" t="str">
        <f>IF(OR(I177="＋",M177="＋",Q177="＋"),"＋",IF(OR(I177="○",M177="○",Q177="○"),"○",IF(OR(I177="◎",M177="◎",Q177="◎"),"◎","")))</f>
        <v/>
      </c>
      <c r="AM177" s="1">
        <f>IF(K177="-",0,K177)</f>
        <v>0</v>
      </c>
      <c r="AN177" s="1">
        <f>IF(O177="-",0,O177)</f>
        <v>0</v>
      </c>
      <c r="AO177" s="1">
        <f>IF(S177="-",0,S177)</f>
        <v>0</v>
      </c>
      <c r="AP177" s="1">
        <f>IF(W177="-",0,W177)</f>
        <v>0</v>
      </c>
      <c r="AQ177" s="1">
        <f>IF(AA177="-",0,AA177)</f>
        <v>0</v>
      </c>
      <c r="AR177" s="1">
        <f>IF(AE177="-",0,AE177)</f>
        <v>0</v>
      </c>
      <c r="AS177" s="1">
        <f>IF(AND(K177="-",$P$7=0,$T$7=0,$X$7=0,$AB$7=0,$AF$7=0),"-",IF(AND(K177="-",O177="-",$T$7=0,$X$7=0,$AB$7=0,$AF$7=0),"-",IF(AND(K177="-",O177="-",S177="-",$X$7=0,$AB$7=0,$AF$7=0),"-",IF(AND(K177="-",O177="-",S177="-",W177="-",$AB$7=0,$AF$7=0),"-",IF(AND(K177="-",O177="-",S177="-",W177="-",AA177="-",$AF$7=0),"-",IF(AND(K177="-",O177="-",S177="-",W177="-",AA177="-",AE177="-"),"-",ROUND(AM177*$L$7+AN177*$P$7+AO177*$T$7+AP177*$X$7+AQ177*$AB$7+AR177*$AF$7,3)))))))</f>
        <v>0</v>
      </c>
      <c r="AT177" t="str">
        <f>IF(COUNTIF(I177:AF177,"×")=0,"",IF(COUNTIF(I177:AF177,"×")=COUNTA(K177,O177,S177,W177,AA177,AE177)-COUNTIF(I177:AF177,"-"),1,""))</f>
        <v/>
      </c>
      <c r="AU177" s="1">
        <f>IF(L177="",0,L177)</f>
        <v>0</v>
      </c>
      <c r="AV177" s="1">
        <f>IF(P177="",0,P177)</f>
        <v>0</v>
      </c>
      <c r="AW177" s="1">
        <f>IF(T177="",0,T177)</f>
        <v>0</v>
      </c>
      <c r="AX177" s="1">
        <f>IF(X177="",0,X177)</f>
        <v>0</v>
      </c>
      <c r="AY177" s="1">
        <f>IF(AB177="",0,AB177)</f>
        <v>0</v>
      </c>
      <c r="AZ177" s="1">
        <f>IF(AF177="",0,AF177)</f>
        <v>0</v>
      </c>
      <c r="BA177" s="1" t="str">
        <f>IF(AND(L177="",P177="",T177="",X177="",AB177="",AF177=""),"",ROUND(AU177*$L$7+AV177*$P$7+AW177*$T$7+AX177*$X$7+AY177*$AB$7+AZ177*$AF$7,3))</f>
        <v/>
      </c>
      <c r="BB177" s="1">
        <f>IF(AL177="＋","",AS177)</f>
        <v>0</v>
      </c>
      <c r="BC177" s="1" t="str">
        <f>IF(AL177="＋",AS177,"")</f>
        <v/>
      </c>
    </row>
    <row r="178" spans="2:55" ht="15" customHeight="1" x14ac:dyDescent="0.15">
      <c r="B178" s="201"/>
      <c r="D178" s="396"/>
      <c r="E178" s="423"/>
      <c r="F178" s="424"/>
      <c r="G178" s="140">
        <v>4.2</v>
      </c>
      <c r="H178" s="24" t="s">
        <v>942</v>
      </c>
      <c r="I178" s="257"/>
      <c r="J178" s="157"/>
      <c r="K178" s="158"/>
      <c r="L178" s="249"/>
      <c r="M178" s="254"/>
      <c r="N178" s="157"/>
      <c r="O178" s="158"/>
      <c r="P178" s="158"/>
      <c r="Q178" s="257"/>
      <c r="R178" s="157"/>
      <c r="S178" s="158"/>
      <c r="T178" s="249"/>
      <c r="U178" s="254"/>
      <c r="V178" s="157"/>
      <c r="W178" s="158"/>
      <c r="X178" s="158"/>
      <c r="Y178" s="257"/>
      <c r="Z178" s="157"/>
      <c r="AA178" s="158"/>
      <c r="AB178" s="249"/>
      <c r="AC178" s="273"/>
      <c r="AD178" s="212"/>
      <c r="AE178" s="158"/>
      <c r="AF178" s="249"/>
      <c r="AG178" s="173">
        <f t="shared" si="58"/>
        <v>0</v>
      </c>
      <c r="AH178" s="111">
        <f>SUM(BC177:BC178)</f>
        <v>0</v>
      </c>
      <c r="AI178" s="309"/>
      <c r="AJ178" s="202"/>
      <c r="AL178" s="4" t="str">
        <f t="shared" si="60"/>
        <v/>
      </c>
      <c r="AM178" s="1">
        <f t="shared" si="61"/>
        <v>0</v>
      </c>
      <c r="AN178" s="1">
        <f t="shared" si="62"/>
        <v>0</v>
      </c>
      <c r="AO178" s="1">
        <f t="shared" si="63"/>
        <v>0</v>
      </c>
      <c r="AP178" s="1">
        <f t="shared" si="64"/>
        <v>0</v>
      </c>
      <c r="AQ178" s="1">
        <f t="shared" si="65"/>
        <v>0</v>
      </c>
      <c r="AR178" s="1">
        <f t="shared" si="66"/>
        <v>0</v>
      </c>
      <c r="AS178" s="1">
        <f t="shared" si="67"/>
        <v>0</v>
      </c>
      <c r="AT178" t="str">
        <f t="shared" si="59"/>
        <v/>
      </c>
      <c r="AU178" s="1">
        <f t="shared" si="68"/>
        <v>0</v>
      </c>
      <c r="AV178" s="1">
        <f t="shared" si="69"/>
        <v>0</v>
      </c>
      <c r="AW178" s="1">
        <f t="shared" si="70"/>
        <v>0</v>
      </c>
      <c r="AX178" s="1">
        <f t="shared" si="71"/>
        <v>0</v>
      </c>
      <c r="AY178" s="1">
        <f t="shared" si="72"/>
        <v>0</v>
      </c>
      <c r="AZ178" s="1">
        <f t="shared" si="73"/>
        <v>0</v>
      </c>
      <c r="BA178" s="1" t="str">
        <f t="shared" si="74"/>
        <v/>
      </c>
      <c r="BB178" s="1">
        <f t="shared" si="75"/>
        <v>0</v>
      </c>
      <c r="BC178" s="1" t="str">
        <f t="shared" si="76"/>
        <v/>
      </c>
    </row>
    <row r="179" spans="2:55" ht="15" customHeight="1" x14ac:dyDescent="0.15">
      <c r="B179" s="201"/>
      <c r="D179" s="405" t="s">
        <v>749</v>
      </c>
      <c r="E179" s="418" t="s">
        <v>498</v>
      </c>
      <c r="F179" s="31" t="s">
        <v>792</v>
      </c>
      <c r="G179" s="52" t="s">
        <v>5</v>
      </c>
      <c r="H179" s="37" t="s">
        <v>804</v>
      </c>
      <c r="I179" s="258"/>
      <c r="J179" s="120"/>
      <c r="K179" s="114"/>
      <c r="L179" s="245"/>
      <c r="M179" s="255"/>
      <c r="N179" s="120"/>
      <c r="O179" s="114"/>
      <c r="P179" s="114"/>
      <c r="Q179" s="258"/>
      <c r="R179" s="120"/>
      <c r="S179" s="114"/>
      <c r="T179" s="245"/>
      <c r="U179" s="255"/>
      <c r="V179" s="120"/>
      <c r="W179" s="114"/>
      <c r="X179" s="114"/>
      <c r="Y179" s="258"/>
      <c r="Z179" s="120"/>
      <c r="AA179" s="114"/>
      <c r="AB179" s="245"/>
      <c r="AC179" s="266"/>
      <c r="AD179" s="126"/>
      <c r="AE179" s="114"/>
      <c r="AF179" s="245"/>
      <c r="AG179" s="277">
        <f t="shared" si="58"/>
        <v>0</v>
      </c>
      <c r="AH179" s="53">
        <f>SUM(BB179:BB187)</f>
        <v>0</v>
      </c>
      <c r="AI179" s="131"/>
      <c r="AJ179" s="202"/>
      <c r="AL179" s="4" t="str">
        <f t="shared" si="60"/>
        <v/>
      </c>
      <c r="AM179" s="1">
        <f t="shared" si="61"/>
        <v>0</v>
      </c>
      <c r="AN179" s="1">
        <f t="shared" si="62"/>
        <v>0</v>
      </c>
      <c r="AO179" s="1">
        <f t="shared" si="63"/>
        <v>0</v>
      </c>
      <c r="AP179" s="1">
        <f t="shared" si="64"/>
        <v>0</v>
      </c>
      <c r="AQ179" s="1">
        <f t="shared" si="65"/>
        <v>0</v>
      </c>
      <c r="AR179" s="1">
        <f t="shared" si="66"/>
        <v>0</v>
      </c>
      <c r="AS179" s="1">
        <f t="shared" si="67"/>
        <v>0</v>
      </c>
      <c r="AT179" t="str">
        <f t="shared" si="59"/>
        <v/>
      </c>
      <c r="AU179" s="1">
        <f t="shared" si="68"/>
        <v>0</v>
      </c>
      <c r="AV179" s="1">
        <f t="shared" si="69"/>
        <v>0</v>
      </c>
      <c r="AW179" s="1">
        <f t="shared" si="70"/>
        <v>0</v>
      </c>
      <c r="AX179" s="1">
        <f t="shared" si="71"/>
        <v>0</v>
      </c>
      <c r="AY179" s="1">
        <f t="shared" si="72"/>
        <v>0</v>
      </c>
      <c r="AZ179" s="1">
        <f t="shared" si="73"/>
        <v>0</v>
      </c>
      <c r="BA179" s="1" t="str">
        <f t="shared" si="74"/>
        <v/>
      </c>
      <c r="BB179" s="1">
        <f t="shared" si="75"/>
        <v>0</v>
      </c>
      <c r="BC179" s="1" t="str">
        <f t="shared" si="76"/>
        <v/>
      </c>
    </row>
    <row r="180" spans="2:55" ht="15" customHeight="1" x14ac:dyDescent="0.15">
      <c r="B180" s="201"/>
      <c r="D180" s="406"/>
      <c r="E180" s="412"/>
      <c r="F180" s="33"/>
      <c r="G180" s="51" t="s">
        <v>549</v>
      </c>
      <c r="H180" s="40" t="s">
        <v>21</v>
      </c>
      <c r="I180" s="247"/>
      <c r="J180" s="121"/>
      <c r="K180" s="115"/>
      <c r="L180" s="242"/>
      <c r="M180" s="231"/>
      <c r="N180" s="121"/>
      <c r="O180" s="115"/>
      <c r="P180" s="115"/>
      <c r="Q180" s="247"/>
      <c r="R180" s="121"/>
      <c r="S180" s="115"/>
      <c r="T180" s="242"/>
      <c r="U180" s="231"/>
      <c r="V180" s="121"/>
      <c r="W180" s="115"/>
      <c r="X180" s="115"/>
      <c r="Y180" s="247"/>
      <c r="Z180" s="121"/>
      <c r="AA180" s="115"/>
      <c r="AB180" s="242"/>
      <c r="AC180" s="228"/>
      <c r="AD180" s="127"/>
      <c r="AE180" s="115"/>
      <c r="AF180" s="242"/>
      <c r="AG180" s="278">
        <f t="shared" si="58"/>
        <v>0</v>
      </c>
      <c r="AH180" s="110">
        <f>SUM(BC179:BC187)</f>
        <v>0</v>
      </c>
      <c r="AI180" s="309"/>
      <c r="AJ180" s="202"/>
      <c r="AL180" s="4" t="str">
        <f t="shared" si="60"/>
        <v/>
      </c>
      <c r="AM180" s="1">
        <f t="shared" si="61"/>
        <v>0</v>
      </c>
      <c r="AN180" s="1">
        <f t="shared" si="62"/>
        <v>0</v>
      </c>
      <c r="AO180" s="1">
        <f t="shared" si="63"/>
        <v>0</v>
      </c>
      <c r="AP180" s="1">
        <f t="shared" si="64"/>
        <v>0</v>
      </c>
      <c r="AQ180" s="1">
        <f t="shared" si="65"/>
        <v>0</v>
      </c>
      <c r="AR180" s="1">
        <f t="shared" si="66"/>
        <v>0</v>
      </c>
      <c r="AS180" s="1">
        <f t="shared" si="67"/>
        <v>0</v>
      </c>
      <c r="AT180" t="str">
        <f t="shared" si="59"/>
        <v/>
      </c>
      <c r="AU180" s="1">
        <f t="shared" si="68"/>
        <v>0</v>
      </c>
      <c r="AV180" s="1">
        <f t="shared" si="69"/>
        <v>0</v>
      </c>
      <c r="AW180" s="1">
        <f t="shared" si="70"/>
        <v>0</v>
      </c>
      <c r="AX180" s="1">
        <f t="shared" si="71"/>
        <v>0</v>
      </c>
      <c r="AY180" s="1">
        <f t="shared" si="72"/>
        <v>0</v>
      </c>
      <c r="AZ180" s="1">
        <f t="shared" si="73"/>
        <v>0</v>
      </c>
      <c r="BA180" s="1" t="str">
        <f t="shared" si="74"/>
        <v/>
      </c>
      <c r="BB180" s="1">
        <f t="shared" si="75"/>
        <v>0</v>
      </c>
      <c r="BC180" s="1" t="str">
        <f t="shared" si="76"/>
        <v/>
      </c>
    </row>
    <row r="181" spans="2:55" ht="15" customHeight="1" x14ac:dyDescent="0.15">
      <c r="B181" s="201"/>
      <c r="D181" s="406"/>
      <c r="E181" s="412"/>
      <c r="F181" s="33"/>
      <c r="G181" s="51" t="s">
        <v>550</v>
      </c>
      <c r="H181" s="40" t="s">
        <v>881</v>
      </c>
      <c r="I181" s="247"/>
      <c r="J181" s="121"/>
      <c r="K181" s="115"/>
      <c r="L181" s="242"/>
      <c r="M181" s="231"/>
      <c r="N181" s="121"/>
      <c r="O181" s="115"/>
      <c r="P181" s="115"/>
      <c r="Q181" s="247"/>
      <c r="R181" s="121"/>
      <c r="S181" s="115"/>
      <c r="T181" s="242"/>
      <c r="U181" s="231"/>
      <c r="V181" s="121"/>
      <c r="W181" s="115"/>
      <c r="X181" s="115"/>
      <c r="Y181" s="247"/>
      <c r="Z181" s="121"/>
      <c r="AA181" s="115"/>
      <c r="AB181" s="242"/>
      <c r="AC181" s="228"/>
      <c r="AD181" s="127"/>
      <c r="AE181" s="115"/>
      <c r="AF181" s="242"/>
      <c r="AG181" s="278">
        <f t="shared" si="58"/>
        <v>0</v>
      </c>
      <c r="AH181" s="54"/>
      <c r="AI181" s="20"/>
      <c r="AJ181" s="202"/>
      <c r="AL181" s="4" t="str">
        <f t="shared" si="60"/>
        <v/>
      </c>
      <c r="AM181" s="1">
        <f t="shared" si="61"/>
        <v>0</v>
      </c>
      <c r="AN181" s="1">
        <f t="shared" si="62"/>
        <v>0</v>
      </c>
      <c r="AO181" s="1">
        <f t="shared" si="63"/>
        <v>0</v>
      </c>
      <c r="AP181" s="1">
        <f t="shared" si="64"/>
        <v>0</v>
      </c>
      <c r="AQ181" s="1">
        <f t="shared" si="65"/>
        <v>0</v>
      </c>
      <c r="AR181" s="1">
        <f t="shared" si="66"/>
        <v>0</v>
      </c>
      <c r="AS181" s="1">
        <f t="shared" si="67"/>
        <v>0</v>
      </c>
      <c r="AT181" t="str">
        <f t="shared" si="59"/>
        <v/>
      </c>
      <c r="AU181" s="1">
        <f t="shared" si="68"/>
        <v>0</v>
      </c>
      <c r="AV181" s="1">
        <f t="shared" si="69"/>
        <v>0</v>
      </c>
      <c r="AW181" s="1">
        <f t="shared" si="70"/>
        <v>0</v>
      </c>
      <c r="AX181" s="1">
        <f t="shared" si="71"/>
        <v>0</v>
      </c>
      <c r="AY181" s="1">
        <f t="shared" si="72"/>
        <v>0</v>
      </c>
      <c r="AZ181" s="1">
        <f t="shared" si="73"/>
        <v>0</v>
      </c>
      <c r="BA181" s="1" t="str">
        <f t="shared" si="74"/>
        <v/>
      </c>
      <c r="BB181" s="1">
        <f t="shared" si="75"/>
        <v>0</v>
      </c>
      <c r="BC181" s="1" t="str">
        <f t="shared" si="76"/>
        <v/>
      </c>
    </row>
    <row r="182" spans="2:55" ht="15" customHeight="1" x14ac:dyDescent="0.15">
      <c r="B182" s="201"/>
      <c r="D182" s="406"/>
      <c r="E182" s="412"/>
      <c r="F182" s="33"/>
      <c r="G182" s="51" t="s">
        <v>551</v>
      </c>
      <c r="H182" s="40" t="s">
        <v>211</v>
      </c>
      <c r="I182" s="247"/>
      <c r="J182" s="121"/>
      <c r="K182" s="115"/>
      <c r="L182" s="242"/>
      <c r="M182" s="231"/>
      <c r="N182" s="121"/>
      <c r="O182" s="115"/>
      <c r="P182" s="115"/>
      <c r="Q182" s="247"/>
      <c r="R182" s="121"/>
      <c r="S182" s="115"/>
      <c r="T182" s="242"/>
      <c r="U182" s="231"/>
      <c r="V182" s="121"/>
      <c r="W182" s="115"/>
      <c r="X182" s="115"/>
      <c r="Y182" s="247"/>
      <c r="Z182" s="121"/>
      <c r="AA182" s="115"/>
      <c r="AB182" s="242"/>
      <c r="AC182" s="228"/>
      <c r="AD182" s="127"/>
      <c r="AE182" s="115"/>
      <c r="AF182" s="242"/>
      <c r="AG182" s="278">
        <f t="shared" si="58"/>
        <v>0</v>
      </c>
      <c r="AH182" s="54"/>
      <c r="AI182" s="20"/>
      <c r="AJ182" s="202"/>
      <c r="AL182" s="4" t="str">
        <f t="shared" si="60"/>
        <v/>
      </c>
      <c r="AM182" s="1">
        <f t="shared" si="61"/>
        <v>0</v>
      </c>
      <c r="AN182" s="1">
        <f t="shared" si="62"/>
        <v>0</v>
      </c>
      <c r="AO182" s="1">
        <f t="shared" si="63"/>
        <v>0</v>
      </c>
      <c r="AP182" s="1">
        <f t="shared" si="64"/>
        <v>0</v>
      </c>
      <c r="AQ182" s="1">
        <f t="shared" si="65"/>
        <v>0</v>
      </c>
      <c r="AR182" s="1">
        <f t="shared" si="66"/>
        <v>0</v>
      </c>
      <c r="AS182" s="1">
        <f t="shared" si="67"/>
        <v>0</v>
      </c>
      <c r="AT182" t="str">
        <f t="shared" si="59"/>
        <v/>
      </c>
      <c r="AU182" s="1">
        <f t="shared" si="68"/>
        <v>0</v>
      </c>
      <c r="AV182" s="1">
        <f t="shared" si="69"/>
        <v>0</v>
      </c>
      <c r="AW182" s="1">
        <f t="shared" si="70"/>
        <v>0</v>
      </c>
      <c r="AX182" s="1">
        <f t="shared" si="71"/>
        <v>0</v>
      </c>
      <c r="AY182" s="1">
        <f t="shared" si="72"/>
        <v>0</v>
      </c>
      <c r="AZ182" s="1">
        <f t="shared" si="73"/>
        <v>0</v>
      </c>
      <c r="BA182" s="1" t="str">
        <f t="shared" si="74"/>
        <v/>
      </c>
      <c r="BB182" s="1">
        <f t="shared" si="75"/>
        <v>0</v>
      </c>
      <c r="BC182" s="1" t="str">
        <f t="shared" si="76"/>
        <v/>
      </c>
    </row>
    <row r="183" spans="2:55" ht="15" customHeight="1" x14ac:dyDescent="0.15">
      <c r="B183" s="201"/>
      <c r="D183" s="406"/>
      <c r="E183" s="412"/>
      <c r="F183" s="33"/>
      <c r="G183" s="51" t="s">
        <v>552</v>
      </c>
      <c r="H183" s="40" t="s">
        <v>152</v>
      </c>
      <c r="I183" s="247"/>
      <c r="J183" s="121"/>
      <c r="K183" s="115"/>
      <c r="L183" s="242"/>
      <c r="M183" s="231"/>
      <c r="N183" s="121"/>
      <c r="O183" s="115"/>
      <c r="P183" s="115"/>
      <c r="Q183" s="247"/>
      <c r="R183" s="121"/>
      <c r="S183" s="115"/>
      <c r="T183" s="242"/>
      <c r="U183" s="231"/>
      <c r="V183" s="121"/>
      <c r="W183" s="115"/>
      <c r="X183" s="115"/>
      <c r="Y183" s="247"/>
      <c r="Z183" s="121"/>
      <c r="AA183" s="115"/>
      <c r="AB183" s="242"/>
      <c r="AC183" s="231"/>
      <c r="AD183" s="121"/>
      <c r="AE183" s="115"/>
      <c r="AF183" s="242"/>
      <c r="AG183" s="278">
        <f t="shared" si="58"/>
        <v>0</v>
      </c>
      <c r="AH183" s="54"/>
      <c r="AI183" s="20"/>
      <c r="AJ183" s="202"/>
      <c r="AL183" s="4" t="str">
        <f t="shared" si="60"/>
        <v/>
      </c>
      <c r="AM183" s="1">
        <f t="shared" si="61"/>
        <v>0</v>
      </c>
      <c r="AN183" s="1">
        <f t="shared" si="62"/>
        <v>0</v>
      </c>
      <c r="AO183" s="1">
        <f t="shared" si="63"/>
        <v>0</v>
      </c>
      <c r="AP183" s="1">
        <f t="shared" si="64"/>
        <v>0</v>
      </c>
      <c r="AQ183" s="1">
        <f t="shared" si="65"/>
        <v>0</v>
      </c>
      <c r="AR183" s="1">
        <f t="shared" si="66"/>
        <v>0</v>
      </c>
      <c r="AS183" s="1">
        <f t="shared" si="67"/>
        <v>0</v>
      </c>
      <c r="AT183" t="str">
        <f t="shared" si="59"/>
        <v/>
      </c>
      <c r="AU183" s="1">
        <f t="shared" si="68"/>
        <v>0</v>
      </c>
      <c r="AV183" s="1">
        <f t="shared" si="69"/>
        <v>0</v>
      </c>
      <c r="AW183" s="1">
        <f t="shared" si="70"/>
        <v>0</v>
      </c>
      <c r="AX183" s="1">
        <f t="shared" si="71"/>
        <v>0</v>
      </c>
      <c r="AY183" s="1">
        <f t="shared" si="72"/>
        <v>0</v>
      </c>
      <c r="AZ183" s="1">
        <f t="shared" si="73"/>
        <v>0</v>
      </c>
      <c r="BA183" s="1" t="str">
        <f t="shared" si="74"/>
        <v/>
      </c>
      <c r="BB183" s="1">
        <f t="shared" si="75"/>
        <v>0</v>
      </c>
      <c r="BC183" s="1" t="str">
        <f t="shared" si="76"/>
        <v/>
      </c>
    </row>
    <row r="184" spans="2:55" ht="15" customHeight="1" x14ac:dyDescent="0.15">
      <c r="B184" s="201"/>
      <c r="D184" s="406"/>
      <c r="E184" s="412"/>
      <c r="F184" s="33"/>
      <c r="G184" s="51" t="s">
        <v>553</v>
      </c>
      <c r="H184" s="40" t="s">
        <v>538</v>
      </c>
      <c r="I184" s="247"/>
      <c r="J184" s="121"/>
      <c r="K184" s="115"/>
      <c r="L184" s="242"/>
      <c r="M184" s="231"/>
      <c r="N184" s="121"/>
      <c r="O184" s="115"/>
      <c r="P184" s="115"/>
      <c r="Q184" s="247"/>
      <c r="R184" s="121"/>
      <c r="S184" s="115"/>
      <c r="T184" s="242"/>
      <c r="U184" s="231"/>
      <c r="V184" s="121"/>
      <c r="W184" s="115"/>
      <c r="X184" s="115"/>
      <c r="Y184" s="247"/>
      <c r="Z184" s="121"/>
      <c r="AA184" s="115"/>
      <c r="AB184" s="242"/>
      <c r="AC184" s="231"/>
      <c r="AD184" s="121"/>
      <c r="AE184" s="115"/>
      <c r="AF184" s="242"/>
      <c r="AG184" s="278">
        <f t="shared" si="58"/>
        <v>0</v>
      </c>
      <c r="AH184" s="54"/>
      <c r="AI184" s="20"/>
      <c r="AJ184" s="202"/>
      <c r="AL184" s="4" t="str">
        <f t="shared" si="60"/>
        <v/>
      </c>
      <c r="AM184" s="1">
        <f t="shared" si="61"/>
        <v>0</v>
      </c>
      <c r="AN184" s="1">
        <f t="shared" si="62"/>
        <v>0</v>
      </c>
      <c r="AO184" s="1">
        <f t="shared" si="63"/>
        <v>0</v>
      </c>
      <c r="AP184" s="1">
        <f t="shared" si="64"/>
        <v>0</v>
      </c>
      <c r="AQ184" s="1">
        <f t="shared" si="65"/>
        <v>0</v>
      </c>
      <c r="AR184" s="1">
        <f t="shared" si="66"/>
        <v>0</v>
      </c>
      <c r="AS184" s="1">
        <f t="shared" si="67"/>
        <v>0</v>
      </c>
      <c r="AT184" t="str">
        <f t="shared" si="59"/>
        <v/>
      </c>
      <c r="AU184" s="1">
        <f t="shared" si="68"/>
        <v>0</v>
      </c>
      <c r="AV184" s="1">
        <f t="shared" si="69"/>
        <v>0</v>
      </c>
      <c r="AW184" s="1">
        <f t="shared" si="70"/>
        <v>0</v>
      </c>
      <c r="AX184" s="1">
        <f t="shared" si="71"/>
        <v>0</v>
      </c>
      <c r="AY184" s="1">
        <f t="shared" si="72"/>
        <v>0</v>
      </c>
      <c r="AZ184" s="1">
        <f t="shared" si="73"/>
        <v>0</v>
      </c>
      <c r="BA184" s="1" t="str">
        <f t="shared" si="74"/>
        <v/>
      </c>
      <c r="BB184" s="1">
        <f t="shared" si="75"/>
        <v>0</v>
      </c>
      <c r="BC184" s="1" t="str">
        <f t="shared" si="76"/>
        <v/>
      </c>
    </row>
    <row r="185" spans="2:55" ht="15" customHeight="1" x14ac:dyDescent="0.15">
      <c r="B185" s="201"/>
      <c r="D185" s="406"/>
      <c r="E185" s="412"/>
      <c r="F185" s="33"/>
      <c r="G185" s="51" t="s">
        <v>405</v>
      </c>
      <c r="H185" s="40" t="s">
        <v>584</v>
      </c>
      <c r="I185" s="241"/>
      <c r="J185" s="127"/>
      <c r="K185" s="115"/>
      <c r="L185" s="242"/>
      <c r="M185" s="228"/>
      <c r="N185" s="127"/>
      <c r="O185" s="115"/>
      <c r="P185" s="115"/>
      <c r="Q185" s="241"/>
      <c r="R185" s="127"/>
      <c r="S185" s="115"/>
      <c r="T185" s="242"/>
      <c r="U185" s="228"/>
      <c r="V185" s="127"/>
      <c r="W185" s="115"/>
      <c r="X185" s="115"/>
      <c r="Y185" s="241"/>
      <c r="Z185" s="127"/>
      <c r="AA185" s="115"/>
      <c r="AB185" s="242"/>
      <c r="AC185" s="228"/>
      <c r="AD185" s="127"/>
      <c r="AE185" s="115"/>
      <c r="AF185" s="242"/>
      <c r="AG185" s="278">
        <f t="shared" si="58"/>
        <v>0</v>
      </c>
      <c r="AH185" s="54"/>
      <c r="AI185" s="20"/>
      <c r="AJ185" s="202"/>
      <c r="AL185" s="4" t="str">
        <f t="shared" si="60"/>
        <v/>
      </c>
      <c r="AM185" s="1">
        <f t="shared" si="61"/>
        <v>0</v>
      </c>
      <c r="AN185" s="1">
        <f t="shared" si="62"/>
        <v>0</v>
      </c>
      <c r="AO185" s="1">
        <f t="shared" si="63"/>
        <v>0</v>
      </c>
      <c r="AP185" s="1">
        <f t="shared" si="64"/>
        <v>0</v>
      </c>
      <c r="AQ185" s="1">
        <f t="shared" si="65"/>
        <v>0</v>
      </c>
      <c r="AR185" s="1">
        <f t="shared" si="66"/>
        <v>0</v>
      </c>
      <c r="AS185" s="1">
        <f t="shared" si="67"/>
        <v>0</v>
      </c>
      <c r="AT185" t="str">
        <f t="shared" si="59"/>
        <v/>
      </c>
      <c r="AU185" s="1">
        <f t="shared" si="68"/>
        <v>0</v>
      </c>
      <c r="AV185" s="1">
        <f t="shared" si="69"/>
        <v>0</v>
      </c>
      <c r="AW185" s="1">
        <f t="shared" si="70"/>
        <v>0</v>
      </c>
      <c r="AX185" s="1">
        <f t="shared" si="71"/>
        <v>0</v>
      </c>
      <c r="AY185" s="1">
        <f t="shared" si="72"/>
        <v>0</v>
      </c>
      <c r="AZ185" s="1">
        <f t="shared" si="73"/>
        <v>0</v>
      </c>
      <c r="BA185" s="1" t="str">
        <f t="shared" si="74"/>
        <v/>
      </c>
      <c r="BB185" s="1">
        <f t="shared" si="75"/>
        <v>0</v>
      </c>
      <c r="BC185" s="1" t="str">
        <f t="shared" si="76"/>
        <v/>
      </c>
    </row>
    <row r="186" spans="2:55" ht="15" customHeight="1" x14ac:dyDescent="0.15">
      <c r="B186" s="201"/>
      <c r="D186" s="406"/>
      <c r="E186" s="412"/>
      <c r="F186" s="33"/>
      <c r="G186" s="51" t="s">
        <v>78</v>
      </c>
      <c r="H186" s="40" t="s">
        <v>585</v>
      </c>
      <c r="I186" s="247"/>
      <c r="J186" s="121"/>
      <c r="K186" s="115"/>
      <c r="L186" s="242"/>
      <c r="M186" s="231"/>
      <c r="N186" s="121"/>
      <c r="O186" s="115"/>
      <c r="P186" s="115"/>
      <c r="Q186" s="247"/>
      <c r="R186" s="121"/>
      <c r="S186" s="115"/>
      <c r="T186" s="242"/>
      <c r="U186" s="231"/>
      <c r="V186" s="121"/>
      <c r="W186" s="115"/>
      <c r="X186" s="115"/>
      <c r="Y186" s="247"/>
      <c r="Z186" s="121"/>
      <c r="AA186" s="115"/>
      <c r="AB186" s="242"/>
      <c r="AC186" s="228"/>
      <c r="AD186" s="127"/>
      <c r="AE186" s="115"/>
      <c r="AF186" s="242"/>
      <c r="AG186" s="278">
        <f t="shared" si="58"/>
        <v>0</v>
      </c>
      <c r="AH186" s="54"/>
      <c r="AI186" s="20"/>
      <c r="AJ186" s="202"/>
      <c r="AL186" s="4" t="str">
        <f t="shared" si="60"/>
        <v/>
      </c>
      <c r="AM186" s="1">
        <f t="shared" si="61"/>
        <v>0</v>
      </c>
      <c r="AN186" s="1">
        <f t="shared" si="62"/>
        <v>0</v>
      </c>
      <c r="AO186" s="1">
        <f t="shared" si="63"/>
        <v>0</v>
      </c>
      <c r="AP186" s="1">
        <f t="shared" si="64"/>
        <v>0</v>
      </c>
      <c r="AQ186" s="1">
        <f t="shared" si="65"/>
        <v>0</v>
      </c>
      <c r="AR186" s="1">
        <f t="shared" si="66"/>
        <v>0</v>
      </c>
      <c r="AS186" s="1">
        <f t="shared" si="67"/>
        <v>0</v>
      </c>
      <c r="AT186" t="str">
        <f t="shared" si="59"/>
        <v/>
      </c>
      <c r="AU186" s="1">
        <f t="shared" si="68"/>
        <v>0</v>
      </c>
      <c r="AV186" s="1">
        <f t="shared" si="69"/>
        <v>0</v>
      </c>
      <c r="AW186" s="1">
        <f t="shared" si="70"/>
        <v>0</v>
      </c>
      <c r="AX186" s="1">
        <f t="shared" si="71"/>
        <v>0</v>
      </c>
      <c r="AY186" s="1">
        <f t="shared" si="72"/>
        <v>0</v>
      </c>
      <c r="AZ186" s="1">
        <f t="shared" si="73"/>
        <v>0</v>
      </c>
      <c r="BA186" s="1" t="str">
        <f t="shared" si="74"/>
        <v/>
      </c>
      <c r="BB186" s="1">
        <f t="shared" si="75"/>
        <v>0</v>
      </c>
      <c r="BC186" s="1" t="str">
        <f t="shared" si="76"/>
        <v/>
      </c>
    </row>
    <row r="187" spans="2:55" ht="15" customHeight="1" x14ac:dyDescent="0.15">
      <c r="B187" s="201"/>
      <c r="D187" s="406"/>
      <c r="E187" s="412"/>
      <c r="F187" s="15"/>
      <c r="G187" s="42" t="s">
        <v>686</v>
      </c>
      <c r="H187" s="44" t="s">
        <v>220</v>
      </c>
      <c r="I187" s="251"/>
      <c r="J187" s="122"/>
      <c r="K187" s="117"/>
      <c r="L187" s="244"/>
      <c r="M187" s="256"/>
      <c r="N187" s="122"/>
      <c r="O187" s="117"/>
      <c r="P187" s="117"/>
      <c r="Q187" s="251"/>
      <c r="R187" s="122"/>
      <c r="S187" s="117"/>
      <c r="T187" s="244"/>
      <c r="U187" s="256"/>
      <c r="V187" s="122"/>
      <c r="W187" s="117"/>
      <c r="X187" s="117"/>
      <c r="Y187" s="251"/>
      <c r="Z187" s="122"/>
      <c r="AA187" s="117"/>
      <c r="AB187" s="244"/>
      <c r="AC187" s="229"/>
      <c r="AD187" s="128"/>
      <c r="AE187" s="117"/>
      <c r="AF187" s="244"/>
      <c r="AG187" s="276">
        <f t="shared" si="58"/>
        <v>0</v>
      </c>
      <c r="AH187" s="55"/>
      <c r="AI187" s="20"/>
      <c r="AJ187" s="202"/>
      <c r="AL187" s="4" t="str">
        <f t="shared" si="60"/>
        <v/>
      </c>
      <c r="AM187" s="1">
        <f t="shared" si="61"/>
        <v>0</v>
      </c>
      <c r="AN187" s="1">
        <f t="shared" si="62"/>
        <v>0</v>
      </c>
      <c r="AO187" s="1">
        <f t="shared" si="63"/>
        <v>0</v>
      </c>
      <c r="AP187" s="1">
        <f t="shared" si="64"/>
        <v>0</v>
      </c>
      <c r="AQ187" s="1">
        <f t="shared" si="65"/>
        <v>0</v>
      </c>
      <c r="AR187" s="1">
        <f t="shared" si="66"/>
        <v>0</v>
      </c>
      <c r="AS187" s="1">
        <f t="shared" si="67"/>
        <v>0</v>
      </c>
      <c r="AT187" t="str">
        <f t="shared" si="59"/>
        <v/>
      </c>
      <c r="AU187" s="1">
        <f t="shared" si="68"/>
        <v>0</v>
      </c>
      <c r="AV187" s="1">
        <f t="shared" si="69"/>
        <v>0</v>
      </c>
      <c r="AW187" s="1">
        <f t="shared" si="70"/>
        <v>0</v>
      </c>
      <c r="AX187" s="1">
        <f t="shared" si="71"/>
        <v>0</v>
      </c>
      <c r="AY187" s="1">
        <f t="shared" si="72"/>
        <v>0</v>
      </c>
      <c r="AZ187" s="1">
        <f t="shared" si="73"/>
        <v>0</v>
      </c>
      <c r="BA187" s="1" t="str">
        <f t="shared" si="74"/>
        <v/>
      </c>
      <c r="BB187" s="1">
        <f t="shared" si="75"/>
        <v>0</v>
      </c>
      <c r="BC187" s="1" t="str">
        <f t="shared" si="76"/>
        <v/>
      </c>
    </row>
    <row r="188" spans="2:55" ht="15" customHeight="1" x14ac:dyDescent="0.15">
      <c r="B188" s="201"/>
      <c r="D188" s="406"/>
      <c r="E188" s="412"/>
      <c r="F188" s="410" t="s">
        <v>704</v>
      </c>
      <c r="G188" s="64" t="s">
        <v>406</v>
      </c>
      <c r="H188" s="58" t="s">
        <v>528</v>
      </c>
      <c r="I188" s="258"/>
      <c r="J188" s="120"/>
      <c r="K188" s="114"/>
      <c r="L188" s="245"/>
      <c r="M188" s="255"/>
      <c r="N188" s="120"/>
      <c r="O188" s="114"/>
      <c r="P188" s="114"/>
      <c r="Q188" s="258"/>
      <c r="R188" s="120"/>
      <c r="S188" s="114"/>
      <c r="T188" s="245"/>
      <c r="U188" s="255"/>
      <c r="V188" s="120"/>
      <c r="W188" s="114"/>
      <c r="X188" s="114"/>
      <c r="Y188" s="258"/>
      <c r="Z188" s="120"/>
      <c r="AA188" s="114"/>
      <c r="AB188" s="245"/>
      <c r="AC188" s="255"/>
      <c r="AD188" s="120"/>
      <c r="AE188" s="114"/>
      <c r="AF188" s="245"/>
      <c r="AG188" s="277">
        <f t="shared" si="58"/>
        <v>0</v>
      </c>
      <c r="AH188" s="53">
        <f>SUM(BB188:BB199)</f>
        <v>0</v>
      </c>
      <c r="AI188" s="131"/>
      <c r="AJ188" s="202"/>
      <c r="AL188" s="4" t="str">
        <f t="shared" si="60"/>
        <v/>
      </c>
      <c r="AM188" s="1">
        <f t="shared" si="61"/>
        <v>0</v>
      </c>
      <c r="AN188" s="1">
        <f t="shared" si="62"/>
        <v>0</v>
      </c>
      <c r="AO188" s="1">
        <f t="shared" si="63"/>
        <v>0</v>
      </c>
      <c r="AP188" s="1">
        <f t="shared" si="64"/>
        <v>0</v>
      </c>
      <c r="AQ188" s="1">
        <f t="shared" si="65"/>
        <v>0</v>
      </c>
      <c r="AR188" s="1">
        <f t="shared" si="66"/>
        <v>0</v>
      </c>
      <c r="AS188" s="1">
        <f t="shared" si="67"/>
        <v>0</v>
      </c>
      <c r="AT188" t="str">
        <f t="shared" si="59"/>
        <v/>
      </c>
      <c r="AU188" s="1">
        <f t="shared" si="68"/>
        <v>0</v>
      </c>
      <c r="AV188" s="1">
        <f t="shared" si="69"/>
        <v>0</v>
      </c>
      <c r="AW188" s="1">
        <f t="shared" si="70"/>
        <v>0</v>
      </c>
      <c r="AX188" s="1">
        <f t="shared" si="71"/>
        <v>0</v>
      </c>
      <c r="AY188" s="1">
        <f t="shared" si="72"/>
        <v>0</v>
      </c>
      <c r="AZ188" s="1">
        <f t="shared" si="73"/>
        <v>0</v>
      </c>
      <c r="BA188" s="1" t="str">
        <f t="shared" si="74"/>
        <v/>
      </c>
      <c r="BB188" s="1">
        <f t="shared" si="75"/>
        <v>0</v>
      </c>
      <c r="BC188" s="1" t="str">
        <f t="shared" si="76"/>
        <v/>
      </c>
    </row>
    <row r="189" spans="2:55" ht="15" customHeight="1" x14ac:dyDescent="0.15">
      <c r="B189" s="201"/>
      <c r="D189" s="406"/>
      <c r="E189" s="412"/>
      <c r="F189" s="411"/>
      <c r="G189" s="51" t="s">
        <v>682</v>
      </c>
      <c r="H189" s="40" t="s">
        <v>685</v>
      </c>
      <c r="I189" s="247"/>
      <c r="J189" s="121"/>
      <c r="K189" s="115"/>
      <c r="L189" s="242"/>
      <c r="M189" s="231"/>
      <c r="N189" s="121"/>
      <c r="O189" s="115"/>
      <c r="P189" s="115"/>
      <c r="Q189" s="247"/>
      <c r="R189" s="121"/>
      <c r="S189" s="115"/>
      <c r="T189" s="242"/>
      <c r="U189" s="231"/>
      <c r="V189" s="121"/>
      <c r="W189" s="115"/>
      <c r="X189" s="115"/>
      <c r="Y189" s="247"/>
      <c r="Z189" s="121"/>
      <c r="AA189" s="115"/>
      <c r="AB189" s="242"/>
      <c r="AC189" s="231"/>
      <c r="AD189" s="121"/>
      <c r="AE189" s="115"/>
      <c r="AF189" s="242"/>
      <c r="AG189" s="278">
        <f t="shared" si="58"/>
        <v>0</v>
      </c>
      <c r="AH189" s="110">
        <f>SUM(BC188:BC199)</f>
        <v>0</v>
      </c>
      <c r="AI189" s="309"/>
      <c r="AJ189" s="202"/>
      <c r="AL189" s="4" t="str">
        <f t="shared" si="60"/>
        <v/>
      </c>
      <c r="AM189" s="1">
        <f t="shared" si="61"/>
        <v>0</v>
      </c>
      <c r="AN189" s="1">
        <f t="shared" si="62"/>
        <v>0</v>
      </c>
      <c r="AO189" s="1">
        <f t="shared" si="63"/>
        <v>0</v>
      </c>
      <c r="AP189" s="1">
        <f t="shared" si="64"/>
        <v>0</v>
      </c>
      <c r="AQ189" s="1">
        <f t="shared" si="65"/>
        <v>0</v>
      </c>
      <c r="AR189" s="1">
        <f t="shared" si="66"/>
        <v>0</v>
      </c>
      <c r="AS189" s="1">
        <f t="shared" si="67"/>
        <v>0</v>
      </c>
      <c r="AT189" t="str">
        <f t="shared" si="59"/>
        <v/>
      </c>
      <c r="AU189" s="1">
        <f t="shared" si="68"/>
        <v>0</v>
      </c>
      <c r="AV189" s="1">
        <f t="shared" si="69"/>
        <v>0</v>
      </c>
      <c r="AW189" s="1">
        <f t="shared" si="70"/>
        <v>0</v>
      </c>
      <c r="AX189" s="1">
        <f t="shared" si="71"/>
        <v>0</v>
      </c>
      <c r="AY189" s="1">
        <f t="shared" si="72"/>
        <v>0</v>
      </c>
      <c r="AZ189" s="1">
        <f t="shared" si="73"/>
        <v>0</v>
      </c>
      <c r="BA189" s="1" t="str">
        <f t="shared" si="74"/>
        <v/>
      </c>
      <c r="BB189" s="1">
        <f t="shared" si="75"/>
        <v>0</v>
      </c>
      <c r="BC189" s="1" t="str">
        <f t="shared" si="76"/>
        <v/>
      </c>
    </row>
    <row r="190" spans="2:55" ht="15" customHeight="1" x14ac:dyDescent="0.15">
      <c r="B190" s="201"/>
      <c r="D190" s="406"/>
      <c r="E190" s="412"/>
      <c r="F190" s="33"/>
      <c r="G190" s="51" t="s">
        <v>407</v>
      </c>
      <c r="H190" s="40" t="s">
        <v>534</v>
      </c>
      <c r="I190" s="247"/>
      <c r="J190" s="121"/>
      <c r="K190" s="115"/>
      <c r="L190" s="242"/>
      <c r="M190" s="231"/>
      <c r="N190" s="121"/>
      <c r="O190" s="115"/>
      <c r="P190" s="115"/>
      <c r="Q190" s="247"/>
      <c r="R190" s="121"/>
      <c r="S190" s="115"/>
      <c r="T190" s="242"/>
      <c r="U190" s="231"/>
      <c r="V190" s="121"/>
      <c r="W190" s="115"/>
      <c r="X190" s="115"/>
      <c r="Y190" s="247"/>
      <c r="Z190" s="121"/>
      <c r="AA190" s="115"/>
      <c r="AB190" s="242"/>
      <c r="AC190" s="231"/>
      <c r="AD190" s="121"/>
      <c r="AE190" s="115"/>
      <c r="AF190" s="242"/>
      <c r="AG190" s="278">
        <f t="shared" si="58"/>
        <v>0</v>
      </c>
      <c r="AH190" s="54"/>
      <c r="AI190" s="20"/>
      <c r="AJ190" s="202"/>
      <c r="AL190" s="4" t="str">
        <f t="shared" si="60"/>
        <v/>
      </c>
      <c r="AM190" s="1">
        <f t="shared" si="61"/>
        <v>0</v>
      </c>
      <c r="AN190" s="1">
        <f t="shared" si="62"/>
        <v>0</v>
      </c>
      <c r="AO190" s="1">
        <f t="shared" si="63"/>
        <v>0</v>
      </c>
      <c r="AP190" s="1">
        <f t="shared" si="64"/>
        <v>0</v>
      </c>
      <c r="AQ190" s="1">
        <f t="shared" si="65"/>
        <v>0</v>
      </c>
      <c r="AR190" s="1">
        <f t="shared" si="66"/>
        <v>0</v>
      </c>
      <c r="AS190" s="1">
        <f t="shared" si="67"/>
        <v>0</v>
      </c>
      <c r="AT190" t="str">
        <f t="shared" si="59"/>
        <v/>
      </c>
      <c r="AU190" s="1">
        <f t="shared" si="68"/>
        <v>0</v>
      </c>
      <c r="AV190" s="1">
        <f t="shared" si="69"/>
        <v>0</v>
      </c>
      <c r="AW190" s="1">
        <f t="shared" si="70"/>
        <v>0</v>
      </c>
      <c r="AX190" s="1">
        <f t="shared" si="71"/>
        <v>0</v>
      </c>
      <c r="AY190" s="1">
        <f t="shared" si="72"/>
        <v>0</v>
      </c>
      <c r="AZ190" s="1">
        <f t="shared" si="73"/>
        <v>0</v>
      </c>
      <c r="BA190" s="1" t="str">
        <f t="shared" si="74"/>
        <v/>
      </c>
      <c r="BB190" s="1">
        <f t="shared" si="75"/>
        <v>0</v>
      </c>
      <c r="BC190" s="1" t="str">
        <f t="shared" si="76"/>
        <v/>
      </c>
    </row>
    <row r="191" spans="2:55" ht="15" customHeight="1" x14ac:dyDescent="0.15">
      <c r="B191" s="201"/>
      <c r="D191" s="406"/>
      <c r="E191" s="412"/>
      <c r="F191" s="33"/>
      <c r="G191" s="51" t="s">
        <v>408</v>
      </c>
      <c r="H191" s="40" t="s">
        <v>888</v>
      </c>
      <c r="I191" s="247"/>
      <c r="J191" s="121"/>
      <c r="K191" s="115"/>
      <c r="L191" s="242"/>
      <c r="M191" s="231"/>
      <c r="N191" s="121"/>
      <c r="O191" s="115"/>
      <c r="P191" s="115"/>
      <c r="Q191" s="247"/>
      <c r="R191" s="121"/>
      <c r="S191" s="115"/>
      <c r="T191" s="242"/>
      <c r="U191" s="231"/>
      <c r="V191" s="121"/>
      <c r="W191" s="115"/>
      <c r="X191" s="115"/>
      <c r="Y191" s="247"/>
      <c r="Z191" s="121"/>
      <c r="AA191" s="115"/>
      <c r="AB191" s="242"/>
      <c r="AC191" s="228"/>
      <c r="AD191" s="127"/>
      <c r="AE191" s="115"/>
      <c r="AF191" s="242"/>
      <c r="AG191" s="278">
        <f t="shared" si="58"/>
        <v>0</v>
      </c>
      <c r="AH191" s="54"/>
      <c r="AI191" s="20"/>
      <c r="AJ191" s="202"/>
      <c r="AL191" s="4" t="str">
        <f t="shared" si="60"/>
        <v/>
      </c>
      <c r="AM191" s="1">
        <f t="shared" si="61"/>
        <v>0</v>
      </c>
      <c r="AN191" s="1">
        <f t="shared" si="62"/>
        <v>0</v>
      </c>
      <c r="AO191" s="1">
        <f t="shared" si="63"/>
        <v>0</v>
      </c>
      <c r="AP191" s="1">
        <f t="shared" si="64"/>
        <v>0</v>
      </c>
      <c r="AQ191" s="1">
        <f t="shared" si="65"/>
        <v>0</v>
      </c>
      <c r="AR191" s="1">
        <f t="shared" si="66"/>
        <v>0</v>
      </c>
      <c r="AS191" s="1">
        <f t="shared" si="67"/>
        <v>0</v>
      </c>
      <c r="AT191" t="str">
        <f t="shared" si="59"/>
        <v/>
      </c>
      <c r="AU191" s="1">
        <f t="shared" si="68"/>
        <v>0</v>
      </c>
      <c r="AV191" s="1">
        <f t="shared" si="69"/>
        <v>0</v>
      </c>
      <c r="AW191" s="1">
        <f t="shared" si="70"/>
        <v>0</v>
      </c>
      <c r="AX191" s="1">
        <f t="shared" si="71"/>
        <v>0</v>
      </c>
      <c r="AY191" s="1">
        <f t="shared" si="72"/>
        <v>0</v>
      </c>
      <c r="AZ191" s="1">
        <f t="shared" si="73"/>
        <v>0</v>
      </c>
      <c r="BA191" s="1" t="str">
        <f t="shared" si="74"/>
        <v/>
      </c>
      <c r="BB191" s="1">
        <f t="shared" si="75"/>
        <v>0</v>
      </c>
      <c r="BC191" s="1" t="str">
        <f t="shared" si="76"/>
        <v/>
      </c>
    </row>
    <row r="192" spans="2:55" ht="15" customHeight="1" x14ac:dyDescent="0.15">
      <c r="B192" s="201"/>
      <c r="D192" s="406"/>
      <c r="E192" s="412"/>
      <c r="F192" s="33"/>
      <c r="G192" s="51" t="s">
        <v>409</v>
      </c>
      <c r="H192" s="40" t="s">
        <v>779</v>
      </c>
      <c r="I192" s="247"/>
      <c r="J192" s="121"/>
      <c r="K192" s="115"/>
      <c r="L192" s="242"/>
      <c r="M192" s="231"/>
      <c r="N192" s="121"/>
      <c r="O192" s="115"/>
      <c r="P192" s="115"/>
      <c r="Q192" s="247"/>
      <c r="R192" s="121"/>
      <c r="S192" s="115"/>
      <c r="T192" s="242"/>
      <c r="U192" s="231"/>
      <c r="V192" s="121"/>
      <c r="W192" s="115"/>
      <c r="X192" s="115"/>
      <c r="Y192" s="247"/>
      <c r="Z192" s="121"/>
      <c r="AA192" s="115"/>
      <c r="AB192" s="242"/>
      <c r="AC192" s="228"/>
      <c r="AD192" s="127"/>
      <c r="AE192" s="115"/>
      <c r="AF192" s="242"/>
      <c r="AG192" s="278">
        <f t="shared" si="58"/>
        <v>0</v>
      </c>
      <c r="AH192" s="54"/>
      <c r="AI192" s="20"/>
      <c r="AJ192" s="202"/>
      <c r="AL192" s="4" t="str">
        <f t="shared" si="60"/>
        <v/>
      </c>
      <c r="AM192" s="1">
        <f t="shared" si="61"/>
        <v>0</v>
      </c>
      <c r="AN192" s="1">
        <f t="shared" si="62"/>
        <v>0</v>
      </c>
      <c r="AO192" s="1">
        <f t="shared" si="63"/>
        <v>0</v>
      </c>
      <c r="AP192" s="1">
        <f t="shared" si="64"/>
        <v>0</v>
      </c>
      <c r="AQ192" s="1">
        <f t="shared" si="65"/>
        <v>0</v>
      </c>
      <c r="AR192" s="1">
        <f t="shared" si="66"/>
        <v>0</v>
      </c>
      <c r="AS192" s="1">
        <f t="shared" si="67"/>
        <v>0</v>
      </c>
      <c r="AT192" t="str">
        <f t="shared" si="59"/>
        <v/>
      </c>
      <c r="AU192" s="1">
        <f t="shared" si="68"/>
        <v>0</v>
      </c>
      <c r="AV192" s="1">
        <f t="shared" si="69"/>
        <v>0</v>
      </c>
      <c r="AW192" s="1">
        <f t="shared" si="70"/>
        <v>0</v>
      </c>
      <c r="AX192" s="1">
        <f t="shared" si="71"/>
        <v>0</v>
      </c>
      <c r="AY192" s="1">
        <f t="shared" si="72"/>
        <v>0</v>
      </c>
      <c r="AZ192" s="1">
        <f t="shared" si="73"/>
        <v>0</v>
      </c>
      <c r="BA192" s="1" t="str">
        <f t="shared" si="74"/>
        <v/>
      </c>
      <c r="BB192" s="1">
        <f t="shared" si="75"/>
        <v>0</v>
      </c>
      <c r="BC192" s="1" t="str">
        <f t="shared" si="76"/>
        <v/>
      </c>
    </row>
    <row r="193" spans="2:55" ht="15" customHeight="1" x14ac:dyDescent="0.15">
      <c r="B193" s="201"/>
      <c r="D193" s="406"/>
      <c r="E193" s="412"/>
      <c r="F193" s="33"/>
      <c r="G193" s="51" t="s">
        <v>410</v>
      </c>
      <c r="H193" s="40" t="s">
        <v>781</v>
      </c>
      <c r="I193" s="247"/>
      <c r="J193" s="121"/>
      <c r="K193" s="115"/>
      <c r="L193" s="242"/>
      <c r="M193" s="231"/>
      <c r="N193" s="121"/>
      <c r="O193" s="115"/>
      <c r="P193" s="115"/>
      <c r="Q193" s="247"/>
      <c r="R193" s="121"/>
      <c r="S193" s="115"/>
      <c r="T193" s="242"/>
      <c r="U193" s="231"/>
      <c r="V193" s="121"/>
      <c r="W193" s="115"/>
      <c r="X193" s="115"/>
      <c r="Y193" s="247"/>
      <c r="Z193" s="121"/>
      <c r="AA193" s="115"/>
      <c r="AB193" s="242"/>
      <c r="AC193" s="228"/>
      <c r="AD193" s="127"/>
      <c r="AE193" s="115"/>
      <c r="AF193" s="242"/>
      <c r="AG193" s="278">
        <f t="shared" si="58"/>
        <v>0</v>
      </c>
      <c r="AH193" s="54"/>
      <c r="AI193" s="20"/>
      <c r="AJ193" s="202"/>
      <c r="AL193" s="4" t="str">
        <f t="shared" si="60"/>
        <v/>
      </c>
      <c r="AM193" s="1">
        <f t="shared" si="61"/>
        <v>0</v>
      </c>
      <c r="AN193" s="1">
        <f t="shared" si="62"/>
        <v>0</v>
      </c>
      <c r="AO193" s="1">
        <f t="shared" si="63"/>
        <v>0</v>
      </c>
      <c r="AP193" s="1">
        <f t="shared" si="64"/>
        <v>0</v>
      </c>
      <c r="AQ193" s="1">
        <f t="shared" si="65"/>
        <v>0</v>
      </c>
      <c r="AR193" s="1">
        <f t="shared" si="66"/>
        <v>0</v>
      </c>
      <c r="AS193" s="1">
        <f t="shared" si="67"/>
        <v>0</v>
      </c>
      <c r="AT193" t="str">
        <f t="shared" si="59"/>
        <v/>
      </c>
      <c r="AU193" s="1">
        <f t="shared" si="68"/>
        <v>0</v>
      </c>
      <c r="AV193" s="1">
        <f t="shared" si="69"/>
        <v>0</v>
      </c>
      <c r="AW193" s="1">
        <f t="shared" si="70"/>
        <v>0</v>
      </c>
      <c r="AX193" s="1">
        <f t="shared" si="71"/>
        <v>0</v>
      </c>
      <c r="AY193" s="1">
        <f t="shared" si="72"/>
        <v>0</v>
      </c>
      <c r="AZ193" s="1">
        <f t="shared" si="73"/>
        <v>0</v>
      </c>
      <c r="BA193" s="1" t="str">
        <f t="shared" si="74"/>
        <v/>
      </c>
      <c r="BB193" s="1">
        <f t="shared" si="75"/>
        <v>0</v>
      </c>
      <c r="BC193" s="1" t="str">
        <f t="shared" si="76"/>
        <v/>
      </c>
    </row>
    <row r="194" spans="2:55" ht="15" customHeight="1" x14ac:dyDescent="0.15">
      <c r="B194" s="201"/>
      <c r="D194" s="406"/>
      <c r="E194" s="412"/>
      <c r="F194" s="33"/>
      <c r="G194" s="51" t="s">
        <v>457</v>
      </c>
      <c r="H194" s="40" t="s">
        <v>782</v>
      </c>
      <c r="I194" s="247"/>
      <c r="J194" s="121"/>
      <c r="K194" s="115"/>
      <c r="L194" s="242"/>
      <c r="M194" s="231"/>
      <c r="N194" s="121"/>
      <c r="O194" s="115"/>
      <c r="P194" s="115"/>
      <c r="Q194" s="247"/>
      <c r="R194" s="121"/>
      <c r="S194" s="115"/>
      <c r="T194" s="242"/>
      <c r="U194" s="231"/>
      <c r="V194" s="121"/>
      <c r="W194" s="115"/>
      <c r="X194" s="115"/>
      <c r="Y194" s="247"/>
      <c r="Z194" s="121"/>
      <c r="AA194" s="115"/>
      <c r="AB194" s="242"/>
      <c r="AC194" s="228"/>
      <c r="AD194" s="127"/>
      <c r="AE194" s="115"/>
      <c r="AF194" s="242"/>
      <c r="AG194" s="278">
        <f t="shared" si="58"/>
        <v>0</v>
      </c>
      <c r="AH194" s="54"/>
      <c r="AI194" s="20"/>
      <c r="AJ194" s="202"/>
      <c r="AL194" s="4" t="str">
        <f t="shared" si="60"/>
        <v/>
      </c>
      <c r="AM194" s="1">
        <f t="shared" si="61"/>
        <v>0</v>
      </c>
      <c r="AN194" s="1">
        <f t="shared" si="62"/>
        <v>0</v>
      </c>
      <c r="AO194" s="1">
        <f t="shared" si="63"/>
        <v>0</v>
      </c>
      <c r="AP194" s="1">
        <f t="shared" si="64"/>
        <v>0</v>
      </c>
      <c r="AQ194" s="1">
        <f t="shared" si="65"/>
        <v>0</v>
      </c>
      <c r="AR194" s="1">
        <f t="shared" si="66"/>
        <v>0</v>
      </c>
      <c r="AS194" s="1">
        <f t="shared" si="67"/>
        <v>0</v>
      </c>
      <c r="AT194" t="str">
        <f t="shared" si="59"/>
        <v/>
      </c>
      <c r="AU194" s="1">
        <f t="shared" si="68"/>
        <v>0</v>
      </c>
      <c r="AV194" s="1">
        <f t="shared" si="69"/>
        <v>0</v>
      </c>
      <c r="AW194" s="1">
        <f t="shared" si="70"/>
        <v>0</v>
      </c>
      <c r="AX194" s="1">
        <f t="shared" si="71"/>
        <v>0</v>
      </c>
      <c r="AY194" s="1">
        <f t="shared" si="72"/>
        <v>0</v>
      </c>
      <c r="AZ194" s="1">
        <f t="shared" si="73"/>
        <v>0</v>
      </c>
      <c r="BA194" s="1" t="str">
        <f t="shared" si="74"/>
        <v/>
      </c>
      <c r="BB194" s="1">
        <f t="shared" si="75"/>
        <v>0</v>
      </c>
      <c r="BC194" s="1" t="str">
        <f t="shared" si="76"/>
        <v/>
      </c>
    </row>
    <row r="195" spans="2:55" ht="15" customHeight="1" x14ac:dyDescent="0.15">
      <c r="B195" s="201"/>
      <c r="D195" s="406"/>
      <c r="E195" s="412"/>
      <c r="F195" s="33"/>
      <c r="G195" s="51" t="s">
        <v>458</v>
      </c>
      <c r="H195" s="40" t="s">
        <v>882</v>
      </c>
      <c r="I195" s="247"/>
      <c r="J195" s="121"/>
      <c r="K195" s="115"/>
      <c r="L195" s="242"/>
      <c r="M195" s="231"/>
      <c r="N195" s="121"/>
      <c r="O195" s="115"/>
      <c r="P195" s="115"/>
      <c r="Q195" s="247"/>
      <c r="R195" s="121"/>
      <c r="S195" s="115"/>
      <c r="T195" s="242"/>
      <c r="U195" s="231"/>
      <c r="V195" s="121"/>
      <c r="W195" s="115"/>
      <c r="X195" s="115"/>
      <c r="Y195" s="247"/>
      <c r="Z195" s="121"/>
      <c r="AA195" s="115"/>
      <c r="AB195" s="242"/>
      <c r="AC195" s="228"/>
      <c r="AD195" s="127"/>
      <c r="AE195" s="115"/>
      <c r="AF195" s="242"/>
      <c r="AG195" s="278">
        <f t="shared" si="58"/>
        <v>0</v>
      </c>
      <c r="AH195" s="54"/>
      <c r="AI195" s="20"/>
      <c r="AJ195" s="202"/>
      <c r="AL195" s="4" t="str">
        <f t="shared" si="60"/>
        <v/>
      </c>
      <c r="AM195" s="1">
        <f t="shared" si="61"/>
        <v>0</v>
      </c>
      <c r="AN195" s="1">
        <f t="shared" si="62"/>
        <v>0</v>
      </c>
      <c r="AO195" s="1">
        <f t="shared" si="63"/>
        <v>0</v>
      </c>
      <c r="AP195" s="1">
        <f t="shared" si="64"/>
        <v>0</v>
      </c>
      <c r="AQ195" s="1">
        <f t="shared" si="65"/>
        <v>0</v>
      </c>
      <c r="AR195" s="1">
        <f t="shared" si="66"/>
        <v>0</v>
      </c>
      <c r="AS195" s="1">
        <f t="shared" si="67"/>
        <v>0</v>
      </c>
      <c r="AT195" t="str">
        <f t="shared" si="59"/>
        <v/>
      </c>
      <c r="AU195" s="1">
        <f t="shared" si="68"/>
        <v>0</v>
      </c>
      <c r="AV195" s="1">
        <f t="shared" si="69"/>
        <v>0</v>
      </c>
      <c r="AW195" s="1">
        <f t="shared" si="70"/>
        <v>0</v>
      </c>
      <c r="AX195" s="1">
        <f t="shared" si="71"/>
        <v>0</v>
      </c>
      <c r="AY195" s="1">
        <f t="shared" si="72"/>
        <v>0</v>
      </c>
      <c r="AZ195" s="1">
        <f t="shared" si="73"/>
        <v>0</v>
      </c>
      <c r="BA195" s="1" t="str">
        <f t="shared" si="74"/>
        <v/>
      </c>
      <c r="BB195" s="1">
        <f t="shared" si="75"/>
        <v>0</v>
      </c>
      <c r="BC195" s="1" t="str">
        <f t="shared" si="76"/>
        <v/>
      </c>
    </row>
    <row r="196" spans="2:55" ht="15" customHeight="1" x14ac:dyDescent="0.15">
      <c r="B196" s="201"/>
      <c r="D196" s="406"/>
      <c r="E196" s="412"/>
      <c r="F196" s="33"/>
      <c r="G196" s="51" t="s">
        <v>459</v>
      </c>
      <c r="H196" s="40" t="s">
        <v>904</v>
      </c>
      <c r="I196" s="247"/>
      <c r="J196" s="121"/>
      <c r="K196" s="115"/>
      <c r="L196" s="242"/>
      <c r="M196" s="231"/>
      <c r="N196" s="121"/>
      <c r="O196" s="115"/>
      <c r="P196" s="115"/>
      <c r="Q196" s="247"/>
      <c r="R196" s="121"/>
      <c r="S196" s="115"/>
      <c r="T196" s="242"/>
      <c r="U196" s="231"/>
      <c r="V196" s="121"/>
      <c r="W196" s="115"/>
      <c r="X196" s="115"/>
      <c r="Y196" s="247"/>
      <c r="Z196" s="121"/>
      <c r="AA196" s="115"/>
      <c r="AB196" s="242"/>
      <c r="AC196" s="228"/>
      <c r="AD196" s="127"/>
      <c r="AE196" s="115"/>
      <c r="AF196" s="242"/>
      <c r="AG196" s="278">
        <f t="shared" si="58"/>
        <v>0</v>
      </c>
      <c r="AH196" s="54"/>
      <c r="AI196" s="20"/>
      <c r="AJ196" s="202"/>
      <c r="AL196" s="4" t="str">
        <f t="shared" si="60"/>
        <v/>
      </c>
      <c r="AM196" s="1">
        <f t="shared" si="61"/>
        <v>0</v>
      </c>
      <c r="AN196" s="1">
        <f t="shared" si="62"/>
        <v>0</v>
      </c>
      <c r="AO196" s="1">
        <f t="shared" si="63"/>
        <v>0</v>
      </c>
      <c r="AP196" s="1">
        <f t="shared" si="64"/>
        <v>0</v>
      </c>
      <c r="AQ196" s="1">
        <f t="shared" si="65"/>
        <v>0</v>
      </c>
      <c r="AR196" s="1">
        <f t="shared" si="66"/>
        <v>0</v>
      </c>
      <c r="AS196" s="1">
        <f t="shared" si="67"/>
        <v>0</v>
      </c>
      <c r="AT196" t="str">
        <f t="shared" si="59"/>
        <v/>
      </c>
      <c r="AU196" s="1">
        <f t="shared" si="68"/>
        <v>0</v>
      </c>
      <c r="AV196" s="1">
        <f t="shared" si="69"/>
        <v>0</v>
      </c>
      <c r="AW196" s="1">
        <f t="shared" si="70"/>
        <v>0</v>
      </c>
      <c r="AX196" s="1">
        <f t="shared" si="71"/>
        <v>0</v>
      </c>
      <c r="AY196" s="1">
        <f t="shared" si="72"/>
        <v>0</v>
      </c>
      <c r="AZ196" s="1">
        <f t="shared" si="73"/>
        <v>0</v>
      </c>
      <c r="BA196" s="1" t="str">
        <f t="shared" si="74"/>
        <v/>
      </c>
      <c r="BB196" s="1">
        <f t="shared" si="75"/>
        <v>0</v>
      </c>
      <c r="BC196" s="1" t="str">
        <f t="shared" si="76"/>
        <v/>
      </c>
    </row>
    <row r="197" spans="2:55" ht="15" customHeight="1" x14ac:dyDescent="0.15">
      <c r="B197" s="201"/>
      <c r="D197" s="406"/>
      <c r="E197" s="412"/>
      <c r="F197" s="33"/>
      <c r="G197" s="51" t="s">
        <v>460</v>
      </c>
      <c r="H197" s="40" t="s">
        <v>731</v>
      </c>
      <c r="I197" s="247"/>
      <c r="J197" s="121"/>
      <c r="K197" s="115"/>
      <c r="L197" s="242"/>
      <c r="M197" s="231"/>
      <c r="N197" s="121"/>
      <c r="O197" s="115"/>
      <c r="P197" s="115"/>
      <c r="Q197" s="247"/>
      <c r="R197" s="121"/>
      <c r="S197" s="115"/>
      <c r="T197" s="242"/>
      <c r="U197" s="231"/>
      <c r="V197" s="121"/>
      <c r="W197" s="115"/>
      <c r="X197" s="115"/>
      <c r="Y197" s="247"/>
      <c r="Z197" s="121"/>
      <c r="AA197" s="115"/>
      <c r="AB197" s="242"/>
      <c r="AC197" s="228"/>
      <c r="AD197" s="127"/>
      <c r="AE197" s="115"/>
      <c r="AF197" s="242"/>
      <c r="AG197" s="278">
        <f t="shared" si="58"/>
        <v>0</v>
      </c>
      <c r="AH197" s="54"/>
      <c r="AI197" s="20"/>
      <c r="AJ197" s="202"/>
      <c r="AL197" s="4" t="str">
        <f t="shared" si="60"/>
        <v/>
      </c>
      <c r="AM197" s="1">
        <f t="shared" si="61"/>
        <v>0</v>
      </c>
      <c r="AN197" s="1">
        <f t="shared" si="62"/>
        <v>0</v>
      </c>
      <c r="AO197" s="1">
        <f t="shared" si="63"/>
        <v>0</v>
      </c>
      <c r="AP197" s="1">
        <f t="shared" si="64"/>
        <v>0</v>
      </c>
      <c r="AQ197" s="1">
        <f t="shared" si="65"/>
        <v>0</v>
      </c>
      <c r="AR197" s="1">
        <f t="shared" si="66"/>
        <v>0</v>
      </c>
      <c r="AS197" s="1">
        <f t="shared" si="67"/>
        <v>0</v>
      </c>
      <c r="AT197" t="str">
        <f t="shared" si="59"/>
        <v/>
      </c>
      <c r="AU197" s="1">
        <f t="shared" si="68"/>
        <v>0</v>
      </c>
      <c r="AV197" s="1">
        <f t="shared" si="69"/>
        <v>0</v>
      </c>
      <c r="AW197" s="1">
        <f t="shared" si="70"/>
        <v>0</v>
      </c>
      <c r="AX197" s="1">
        <f t="shared" si="71"/>
        <v>0</v>
      </c>
      <c r="AY197" s="1">
        <f t="shared" si="72"/>
        <v>0</v>
      </c>
      <c r="AZ197" s="1">
        <f t="shared" si="73"/>
        <v>0</v>
      </c>
      <c r="BA197" s="1" t="str">
        <f t="shared" si="74"/>
        <v/>
      </c>
      <c r="BB197" s="1">
        <f t="shared" si="75"/>
        <v>0</v>
      </c>
      <c r="BC197" s="1" t="str">
        <f t="shared" si="76"/>
        <v/>
      </c>
    </row>
    <row r="198" spans="2:55" ht="15" customHeight="1" x14ac:dyDescent="0.15">
      <c r="B198" s="201"/>
      <c r="D198" s="406"/>
      <c r="E198" s="412"/>
      <c r="F198" s="33"/>
      <c r="G198" s="51" t="s">
        <v>461</v>
      </c>
      <c r="H198" s="40" t="s">
        <v>368</v>
      </c>
      <c r="I198" s="247"/>
      <c r="J198" s="121"/>
      <c r="K198" s="115"/>
      <c r="L198" s="242"/>
      <c r="M198" s="231"/>
      <c r="N198" s="121"/>
      <c r="O198" s="115"/>
      <c r="P198" s="115"/>
      <c r="Q198" s="247"/>
      <c r="R198" s="121"/>
      <c r="S198" s="115"/>
      <c r="T198" s="242"/>
      <c r="U198" s="231"/>
      <c r="V198" s="121"/>
      <c r="W198" s="115"/>
      <c r="X198" s="115"/>
      <c r="Y198" s="247"/>
      <c r="Z198" s="121"/>
      <c r="AA198" s="115"/>
      <c r="AB198" s="242"/>
      <c r="AC198" s="231"/>
      <c r="AD198" s="121"/>
      <c r="AE198" s="115"/>
      <c r="AF198" s="242"/>
      <c r="AG198" s="278">
        <f t="shared" si="58"/>
        <v>0</v>
      </c>
      <c r="AH198" s="54"/>
      <c r="AI198" s="20"/>
      <c r="AJ198" s="202"/>
      <c r="AL198" s="4" t="str">
        <f t="shared" si="60"/>
        <v/>
      </c>
      <c r="AM198" s="1">
        <f t="shared" si="61"/>
        <v>0</v>
      </c>
      <c r="AN198" s="1">
        <f t="shared" si="62"/>
        <v>0</v>
      </c>
      <c r="AO198" s="1">
        <f t="shared" si="63"/>
        <v>0</v>
      </c>
      <c r="AP198" s="1">
        <f t="shared" si="64"/>
        <v>0</v>
      </c>
      <c r="AQ198" s="1">
        <f t="shared" si="65"/>
        <v>0</v>
      </c>
      <c r="AR198" s="1">
        <f t="shared" si="66"/>
        <v>0</v>
      </c>
      <c r="AS198" s="1">
        <f t="shared" si="67"/>
        <v>0</v>
      </c>
      <c r="AT198" t="str">
        <f t="shared" si="59"/>
        <v/>
      </c>
      <c r="AU198" s="1">
        <f t="shared" si="68"/>
        <v>0</v>
      </c>
      <c r="AV198" s="1">
        <f t="shared" si="69"/>
        <v>0</v>
      </c>
      <c r="AW198" s="1">
        <f t="shared" si="70"/>
        <v>0</v>
      </c>
      <c r="AX198" s="1">
        <f t="shared" si="71"/>
        <v>0</v>
      </c>
      <c r="AY198" s="1">
        <f t="shared" si="72"/>
        <v>0</v>
      </c>
      <c r="AZ198" s="1">
        <f t="shared" si="73"/>
        <v>0</v>
      </c>
      <c r="BA198" s="1" t="str">
        <f t="shared" si="74"/>
        <v/>
      </c>
      <c r="BB198" s="1">
        <f t="shared" si="75"/>
        <v>0</v>
      </c>
      <c r="BC198" s="1" t="str">
        <f t="shared" si="76"/>
        <v/>
      </c>
    </row>
    <row r="199" spans="2:55" ht="15" customHeight="1" x14ac:dyDescent="0.15">
      <c r="B199" s="201"/>
      <c r="D199" s="406"/>
      <c r="E199" s="412"/>
      <c r="F199" s="33"/>
      <c r="G199" s="51" t="s">
        <v>796</v>
      </c>
      <c r="H199" s="40" t="s">
        <v>780</v>
      </c>
      <c r="I199" s="248"/>
      <c r="J199" s="130"/>
      <c r="K199" s="119"/>
      <c r="L199" s="268"/>
      <c r="M199" s="232"/>
      <c r="N199" s="130"/>
      <c r="O199" s="119"/>
      <c r="P199" s="119"/>
      <c r="Q199" s="248"/>
      <c r="R199" s="130"/>
      <c r="S199" s="119"/>
      <c r="T199" s="268"/>
      <c r="U199" s="232"/>
      <c r="V199" s="130"/>
      <c r="W199" s="119"/>
      <c r="X199" s="119"/>
      <c r="Y199" s="248"/>
      <c r="Z199" s="130"/>
      <c r="AA199" s="119"/>
      <c r="AB199" s="268"/>
      <c r="AC199" s="232"/>
      <c r="AD199" s="130"/>
      <c r="AE199" s="119"/>
      <c r="AF199" s="268"/>
      <c r="AG199" s="283">
        <f t="shared" ref="AG199:AG215" si="77">AS199</f>
        <v>0</v>
      </c>
      <c r="AH199" s="54"/>
      <c r="AI199" s="20"/>
      <c r="AJ199" s="202"/>
      <c r="AL199" s="4" t="str">
        <f t="shared" si="60"/>
        <v/>
      </c>
      <c r="AM199" s="1">
        <f t="shared" si="61"/>
        <v>0</v>
      </c>
      <c r="AN199" s="1">
        <f t="shared" si="62"/>
        <v>0</v>
      </c>
      <c r="AO199" s="1">
        <f t="shared" si="63"/>
        <v>0</v>
      </c>
      <c r="AP199" s="1">
        <f t="shared" si="64"/>
        <v>0</v>
      </c>
      <c r="AQ199" s="1">
        <f t="shared" si="65"/>
        <v>0</v>
      </c>
      <c r="AR199" s="1">
        <f t="shared" si="66"/>
        <v>0</v>
      </c>
      <c r="AS199" s="1">
        <f t="shared" si="67"/>
        <v>0</v>
      </c>
      <c r="AT199" t="str">
        <f t="shared" si="59"/>
        <v/>
      </c>
      <c r="AU199" s="1">
        <f t="shared" si="68"/>
        <v>0</v>
      </c>
      <c r="AV199" s="1">
        <f t="shared" si="69"/>
        <v>0</v>
      </c>
      <c r="AW199" s="1">
        <f t="shared" si="70"/>
        <v>0</v>
      </c>
      <c r="AX199" s="1">
        <f t="shared" si="71"/>
        <v>0</v>
      </c>
      <c r="AY199" s="1">
        <f t="shared" si="72"/>
        <v>0</v>
      </c>
      <c r="AZ199" s="1">
        <f t="shared" si="73"/>
        <v>0</v>
      </c>
      <c r="BA199" s="1" t="str">
        <f t="shared" si="74"/>
        <v/>
      </c>
      <c r="BB199" s="1">
        <f t="shared" si="75"/>
        <v>0</v>
      </c>
      <c r="BC199" s="1" t="str">
        <f t="shared" si="76"/>
        <v/>
      </c>
    </row>
    <row r="200" spans="2:55" ht="15" customHeight="1" x14ac:dyDescent="0.15">
      <c r="B200" s="201"/>
      <c r="D200" s="406"/>
      <c r="E200" s="412"/>
      <c r="F200" s="134" t="s">
        <v>701</v>
      </c>
      <c r="G200" s="139" t="s">
        <v>218</v>
      </c>
      <c r="H200" s="59" t="s">
        <v>539</v>
      </c>
      <c r="I200" s="271"/>
      <c r="J200" s="211"/>
      <c r="K200" s="195"/>
      <c r="L200" s="270"/>
      <c r="M200" s="265"/>
      <c r="N200" s="211"/>
      <c r="O200" s="195"/>
      <c r="P200" s="195"/>
      <c r="Q200" s="271"/>
      <c r="R200" s="211"/>
      <c r="S200" s="195"/>
      <c r="T200" s="270"/>
      <c r="U200" s="265"/>
      <c r="V200" s="211"/>
      <c r="W200" s="195"/>
      <c r="X200" s="195"/>
      <c r="Y200" s="271"/>
      <c r="Z200" s="211"/>
      <c r="AA200" s="195"/>
      <c r="AB200" s="270"/>
      <c r="AC200" s="265"/>
      <c r="AD200" s="211"/>
      <c r="AE200" s="195"/>
      <c r="AF200" s="270"/>
      <c r="AG200" s="284">
        <f t="shared" si="77"/>
        <v>0</v>
      </c>
      <c r="AH200" s="53">
        <f>SUM(BB200)</f>
        <v>0</v>
      </c>
      <c r="AI200" s="131"/>
      <c r="AJ200" s="202"/>
      <c r="AL200" s="4" t="str">
        <f t="shared" si="60"/>
        <v/>
      </c>
      <c r="AM200" s="1">
        <f t="shared" si="61"/>
        <v>0</v>
      </c>
      <c r="AN200" s="1">
        <f t="shared" si="62"/>
        <v>0</v>
      </c>
      <c r="AO200" s="1">
        <f t="shared" si="63"/>
        <v>0</v>
      </c>
      <c r="AP200" s="1">
        <f t="shared" si="64"/>
        <v>0</v>
      </c>
      <c r="AQ200" s="1">
        <f t="shared" si="65"/>
        <v>0</v>
      </c>
      <c r="AR200" s="1">
        <f t="shared" si="66"/>
        <v>0</v>
      </c>
      <c r="AS200" s="1">
        <f t="shared" si="67"/>
        <v>0</v>
      </c>
      <c r="AT200" t="str">
        <f t="shared" si="59"/>
        <v/>
      </c>
      <c r="AU200" s="1">
        <f t="shared" si="68"/>
        <v>0</v>
      </c>
      <c r="AV200" s="1">
        <f t="shared" si="69"/>
        <v>0</v>
      </c>
      <c r="AW200" s="1">
        <f t="shared" si="70"/>
        <v>0</v>
      </c>
      <c r="AX200" s="1">
        <f t="shared" si="71"/>
        <v>0</v>
      </c>
      <c r="AY200" s="1">
        <f t="shared" si="72"/>
        <v>0</v>
      </c>
      <c r="AZ200" s="1">
        <f t="shared" si="73"/>
        <v>0</v>
      </c>
      <c r="BA200" s="1" t="str">
        <f t="shared" si="74"/>
        <v/>
      </c>
      <c r="BB200" s="1">
        <f t="shared" si="75"/>
        <v>0</v>
      </c>
      <c r="BC200" s="1" t="str">
        <f t="shared" si="76"/>
        <v/>
      </c>
    </row>
    <row r="201" spans="2:55" ht="15" customHeight="1" x14ac:dyDescent="0.15">
      <c r="B201" s="201"/>
      <c r="D201" s="406"/>
      <c r="E201" s="412"/>
      <c r="F201" s="410" t="s">
        <v>612</v>
      </c>
      <c r="G201" s="138" t="s">
        <v>219</v>
      </c>
      <c r="H201" s="32" t="s">
        <v>367</v>
      </c>
      <c r="I201" s="272"/>
      <c r="J201" s="126"/>
      <c r="K201" s="114"/>
      <c r="L201" s="245"/>
      <c r="M201" s="266"/>
      <c r="N201" s="126"/>
      <c r="O201" s="114"/>
      <c r="P201" s="114"/>
      <c r="Q201" s="272"/>
      <c r="R201" s="126"/>
      <c r="S201" s="114"/>
      <c r="T201" s="245"/>
      <c r="U201" s="266"/>
      <c r="V201" s="126"/>
      <c r="W201" s="114"/>
      <c r="X201" s="114"/>
      <c r="Y201" s="272"/>
      <c r="Z201" s="126"/>
      <c r="AA201" s="114"/>
      <c r="AB201" s="245"/>
      <c r="AC201" s="266"/>
      <c r="AD201" s="126"/>
      <c r="AE201" s="114"/>
      <c r="AF201" s="245"/>
      <c r="AG201" s="277">
        <f t="shared" si="77"/>
        <v>0</v>
      </c>
      <c r="AH201" s="53">
        <f>SUM(BB201:BB203)</f>
        <v>0</v>
      </c>
      <c r="AI201" s="131"/>
      <c r="AJ201" s="202"/>
      <c r="AL201" s="4" t="str">
        <f t="shared" si="60"/>
        <v/>
      </c>
      <c r="AM201" s="1">
        <f t="shared" si="61"/>
        <v>0</v>
      </c>
      <c r="AN201" s="1">
        <f t="shared" si="62"/>
        <v>0</v>
      </c>
      <c r="AO201" s="1">
        <f t="shared" si="63"/>
        <v>0</v>
      </c>
      <c r="AP201" s="1">
        <f t="shared" si="64"/>
        <v>0</v>
      </c>
      <c r="AQ201" s="1">
        <f t="shared" si="65"/>
        <v>0</v>
      </c>
      <c r="AR201" s="1">
        <f t="shared" si="66"/>
        <v>0</v>
      </c>
      <c r="AS201" s="1">
        <f t="shared" si="67"/>
        <v>0</v>
      </c>
      <c r="AT201" t="str">
        <f t="shared" si="59"/>
        <v/>
      </c>
      <c r="AU201" s="1">
        <f t="shared" si="68"/>
        <v>0</v>
      </c>
      <c r="AV201" s="1">
        <f t="shared" si="69"/>
        <v>0</v>
      </c>
      <c r="AW201" s="1">
        <f t="shared" si="70"/>
        <v>0</v>
      </c>
      <c r="AX201" s="1">
        <f t="shared" si="71"/>
        <v>0</v>
      </c>
      <c r="AY201" s="1">
        <f t="shared" si="72"/>
        <v>0</v>
      </c>
      <c r="AZ201" s="1">
        <f t="shared" si="73"/>
        <v>0</v>
      </c>
      <c r="BA201" s="1" t="str">
        <f t="shared" si="74"/>
        <v/>
      </c>
      <c r="BB201" s="1">
        <f t="shared" si="75"/>
        <v>0</v>
      </c>
      <c r="BC201" s="1" t="str">
        <f t="shared" si="76"/>
        <v/>
      </c>
    </row>
    <row r="202" spans="2:55" ht="15" customHeight="1" x14ac:dyDescent="0.15">
      <c r="B202" s="201"/>
      <c r="D202" s="406"/>
      <c r="E202" s="412"/>
      <c r="F202" s="411"/>
      <c r="G202" s="46" t="s">
        <v>654</v>
      </c>
      <c r="H202" s="92" t="s">
        <v>805</v>
      </c>
      <c r="I202" s="247"/>
      <c r="J202" s="121"/>
      <c r="K202" s="115"/>
      <c r="L202" s="242"/>
      <c r="M202" s="231"/>
      <c r="N202" s="121"/>
      <c r="O202" s="115"/>
      <c r="P202" s="115"/>
      <c r="Q202" s="247"/>
      <c r="R202" s="121"/>
      <c r="S202" s="115"/>
      <c r="T202" s="242"/>
      <c r="U202" s="231"/>
      <c r="V202" s="121"/>
      <c r="W202" s="115"/>
      <c r="X202" s="115"/>
      <c r="Y202" s="247"/>
      <c r="Z202" s="121"/>
      <c r="AA202" s="115"/>
      <c r="AB202" s="242"/>
      <c r="AC202" s="231"/>
      <c r="AD202" s="121"/>
      <c r="AE202" s="115"/>
      <c r="AF202" s="242"/>
      <c r="AG202" s="278">
        <f t="shared" si="77"/>
        <v>0</v>
      </c>
      <c r="AH202" s="110">
        <f>SUM(BC201:BC203)</f>
        <v>0</v>
      </c>
      <c r="AI202" s="309"/>
      <c r="AJ202" s="202"/>
      <c r="AL202" s="4" t="str">
        <f t="shared" si="60"/>
        <v/>
      </c>
      <c r="AM202" s="1">
        <f t="shared" si="61"/>
        <v>0</v>
      </c>
      <c r="AN202" s="1">
        <f t="shared" si="62"/>
        <v>0</v>
      </c>
      <c r="AO202" s="1">
        <f t="shared" si="63"/>
        <v>0</v>
      </c>
      <c r="AP202" s="1">
        <f t="shared" si="64"/>
        <v>0</v>
      </c>
      <c r="AQ202" s="1">
        <f t="shared" si="65"/>
        <v>0</v>
      </c>
      <c r="AR202" s="1">
        <f t="shared" si="66"/>
        <v>0</v>
      </c>
      <c r="AS202" s="1">
        <f t="shared" si="67"/>
        <v>0</v>
      </c>
      <c r="AT202" t="str">
        <f t="shared" si="59"/>
        <v/>
      </c>
      <c r="AU202" s="1">
        <f t="shared" si="68"/>
        <v>0</v>
      </c>
      <c r="AV202" s="1">
        <f t="shared" si="69"/>
        <v>0</v>
      </c>
      <c r="AW202" s="1">
        <f t="shared" si="70"/>
        <v>0</v>
      </c>
      <c r="AX202" s="1">
        <f t="shared" si="71"/>
        <v>0</v>
      </c>
      <c r="AY202" s="1">
        <f t="shared" si="72"/>
        <v>0</v>
      </c>
      <c r="AZ202" s="1">
        <f t="shared" si="73"/>
        <v>0</v>
      </c>
      <c r="BA202" s="1" t="str">
        <f t="shared" si="74"/>
        <v/>
      </c>
      <c r="BB202" s="1">
        <f t="shared" si="75"/>
        <v>0</v>
      </c>
      <c r="BC202" s="1" t="str">
        <f t="shared" si="76"/>
        <v/>
      </c>
    </row>
    <row r="203" spans="2:55" ht="15" customHeight="1" x14ac:dyDescent="0.15">
      <c r="B203" s="201"/>
      <c r="D203" s="406"/>
      <c r="E203" s="412"/>
      <c r="F203" s="15"/>
      <c r="G203" s="95" t="s">
        <v>535</v>
      </c>
      <c r="H203" s="44" t="s">
        <v>339</v>
      </c>
      <c r="I203" s="243"/>
      <c r="J203" s="128"/>
      <c r="K203" s="117"/>
      <c r="L203" s="244"/>
      <c r="M203" s="229"/>
      <c r="N203" s="128"/>
      <c r="O203" s="117"/>
      <c r="P203" s="117"/>
      <c r="Q203" s="243"/>
      <c r="R203" s="128"/>
      <c r="S203" s="117"/>
      <c r="T203" s="244"/>
      <c r="U203" s="229"/>
      <c r="V203" s="128"/>
      <c r="W203" s="117"/>
      <c r="X203" s="117"/>
      <c r="Y203" s="243"/>
      <c r="Z203" s="128"/>
      <c r="AA203" s="117"/>
      <c r="AB203" s="244"/>
      <c r="AC203" s="229"/>
      <c r="AD203" s="128"/>
      <c r="AE203" s="117"/>
      <c r="AF203" s="244"/>
      <c r="AG203" s="279">
        <f t="shared" si="77"/>
        <v>0</v>
      </c>
      <c r="AH203" s="62"/>
      <c r="AI203" s="131"/>
      <c r="AJ203" s="202"/>
      <c r="AL203" s="4" t="str">
        <f t="shared" si="60"/>
        <v/>
      </c>
      <c r="AM203" s="1">
        <f t="shared" si="61"/>
        <v>0</v>
      </c>
      <c r="AN203" s="1">
        <f t="shared" si="62"/>
        <v>0</v>
      </c>
      <c r="AO203" s="1">
        <f t="shared" si="63"/>
        <v>0</v>
      </c>
      <c r="AP203" s="1">
        <f t="shared" si="64"/>
        <v>0</v>
      </c>
      <c r="AQ203" s="1">
        <f t="shared" si="65"/>
        <v>0</v>
      </c>
      <c r="AR203" s="1">
        <f t="shared" si="66"/>
        <v>0</v>
      </c>
      <c r="AS203" s="1">
        <f t="shared" si="67"/>
        <v>0</v>
      </c>
      <c r="AT203" t="str">
        <f t="shared" si="59"/>
        <v/>
      </c>
      <c r="AU203" s="1">
        <f t="shared" si="68"/>
        <v>0</v>
      </c>
      <c r="AV203" s="1">
        <f t="shared" si="69"/>
        <v>0</v>
      </c>
      <c r="AW203" s="1">
        <f t="shared" si="70"/>
        <v>0</v>
      </c>
      <c r="AX203" s="1">
        <f t="shared" si="71"/>
        <v>0</v>
      </c>
      <c r="AY203" s="1">
        <f t="shared" si="72"/>
        <v>0</v>
      </c>
      <c r="AZ203" s="1">
        <f t="shared" si="73"/>
        <v>0</v>
      </c>
      <c r="BA203" s="1" t="str">
        <f t="shared" si="74"/>
        <v/>
      </c>
      <c r="BB203" s="1">
        <f t="shared" si="75"/>
        <v>0</v>
      </c>
      <c r="BC203" s="1" t="str">
        <f t="shared" si="76"/>
        <v/>
      </c>
    </row>
    <row r="204" spans="2:55" ht="15" customHeight="1" x14ac:dyDescent="0.15">
      <c r="B204" s="201"/>
      <c r="D204" s="406"/>
      <c r="E204" s="412"/>
      <c r="F204" s="33" t="s">
        <v>705</v>
      </c>
      <c r="G204" s="138" t="s">
        <v>706</v>
      </c>
      <c r="H204" s="58" t="s">
        <v>210</v>
      </c>
      <c r="I204" s="272"/>
      <c r="J204" s="126"/>
      <c r="K204" s="114"/>
      <c r="L204" s="245"/>
      <c r="M204" s="266"/>
      <c r="N204" s="126"/>
      <c r="O204" s="114"/>
      <c r="P204" s="114"/>
      <c r="Q204" s="272"/>
      <c r="R204" s="126"/>
      <c r="S204" s="114"/>
      <c r="T204" s="245"/>
      <c r="U204" s="266"/>
      <c r="V204" s="126"/>
      <c r="W204" s="114"/>
      <c r="X204" s="114"/>
      <c r="Y204" s="272"/>
      <c r="Z204" s="126"/>
      <c r="AA204" s="114"/>
      <c r="AB204" s="245"/>
      <c r="AC204" s="266"/>
      <c r="AD204" s="126"/>
      <c r="AE204" s="114"/>
      <c r="AF204" s="245"/>
      <c r="AG204" s="277">
        <f t="shared" si="77"/>
        <v>0</v>
      </c>
      <c r="AH204" s="53">
        <f>SUM(BB204:BB209)</f>
        <v>0</v>
      </c>
      <c r="AI204" s="131"/>
      <c r="AJ204" s="202"/>
      <c r="AL204" s="4" t="str">
        <f t="shared" si="60"/>
        <v/>
      </c>
      <c r="AM204" s="1">
        <f t="shared" si="61"/>
        <v>0</v>
      </c>
      <c r="AN204" s="1">
        <f t="shared" si="62"/>
        <v>0</v>
      </c>
      <c r="AO204" s="1">
        <f t="shared" si="63"/>
        <v>0</v>
      </c>
      <c r="AP204" s="1">
        <f t="shared" si="64"/>
        <v>0</v>
      </c>
      <c r="AQ204" s="1">
        <f t="shared" si="65"/>
        <v>0</v>
      </c>
      <c r="AR204" s="1">
        <f t="shared" si="66"/>
        <v>0</v>
      </c>
      <c r="AS204" s="1">
        <f t="shared" si="67"/>
        <v>0</v>
      </c>
      <c r="AT204" t="str">
        <f t="shared" si="59"/>
        <v/>
      </c>
      <c r="AU204" s="1">
        <f t="shared" si="68"/>
        <v>0</v>
      </c>
      <c r="AV204" s="1">
        <f t="shared" si="69"/>
        <v>0</v>
      </c>
      <c r="AW204" s="1">
        <f t="shared" si="70"/>
        <v>0</v>
      </c>
      <c r="AX204" s="1">
        <f t="shared" si="71"/>
        <v>0</v>
      </c>
      <c r="AY204" s="1">
        <f t="shared" si="72"/>
        <v>0</v>
      </c>
      <c r="AZ204" s="1">
        <f t="shared" si="73"/>
        <v>0</v>
      </c>
      <c r="BA204" s="1" t="str">
        <f t="shared" si="74"/>
        <v/>
      </c>
      <c r="BB204" s="1">
        <f t="shared" si="75"/>
        <v>0</v>
      </c>
      <c r="BC204" s="1" t="str">
        <f t="shared" si="76"/>
        <v/>
      </c>
    </row>
    <row r="205" spans="2:55" ht="15" customHeight="1" x14ac:dyDescent="0.15">
      <c r="B205" s="201"/>
      <c r="D205" s="406"/>
      <c r="E205" s="412"/>
      <c r="F205" s="33"/>
      <c r="G205" s="46" t="s">
        <v>707</v>
      </c>
      <c r="H205" s="40" t="s">
        <v>76</v>
      </c>
      <c r="I205" s="247"/>
      <c r="J205" s="121"/>
      <c r="K205" s="115"/>
      <c r="L205" s="242"/>
      <c r="M205" s="231"/>
      <c r="N205" s="121"/>
      <c r="O205" s="115"/>
      <c r="P205" s="115"/>
      <c r="Q205" s="247"/>
      <c r="R205" s="121"/>
      <c r="S205" s="115"/>
      <c r="T205" s="242"/>
      <c r="U205" s="231"/>
      <c r="V205" s="121"/>
      <c r="W205" s="115"/>
      <c r="X205" s="115"/>
      <c r="Y205" s="247"/>
      <c r="Z205" s="121"/>
      <c r="AA205" s="115"/>
      <c r="AB205" s="242"/>
      <c r="AC205" s="228"/>
      <c r="AD205" s="127"/>
      <c r="AE205" s="115"/>
      <c r="AF205" s="242"/>
      <c r="AG205" s="278">
        <f t="shared" si="77"/>
        <v>0</v>
      </c>
      <c r="AH205" s="110">
        <f>SUM(BC204:BC209)</f>
        <v>0</v>
      </c>
      <c r="AI205" s="309"/>
      <c r="AJ205" s="202"/>
      <c r="AL205" s="4" t="str">
        <f t="shared" si="60"/>
        <v/>
      </c>
      <c r="AM205" s="1">
        <f t="shared" si="61"/>
        <v>0</v>
      </c>
      <c r="AN205" s="1">
        <f t="shared" si="62"/>
        <v>0</v>
      </c>
      <c r="AO205" s="1">
        <f t="shared" si="63"/>
        <v>0</v>
      </c>
      <c r="AP205" s="1">
        <f t="shared" si="64"/>
        <v>0</v>
      </c>
      <c r="AQ205" s="1">
        <f t="shared" si="65"/>
        <v>0</v>
      </c>
      <c r="AR205" s="1">
        <f t="shared" si="66"/>
        <v>0</v>
      </c>
      <c r="AS205" s="1">
        <f t="shared" si="67"/>
        <v>0</v>
      </c>
      <c r="AT205" t="str">
        <f t="shared" si="59"/>
        <v/>
      </c>
      <c r="AU205" s="1">
        <f t="shared" si="68"/>
        <v>0</v>
      </c>
      <c r="AV205" s="1">
        <f t="shared" si="69"/>
        <v>0</v>
      </c>
      <c r="AW205" s="1">
        <f t="shared" si="70"/>
        <v>0</v>
      </c>
      <c r="AX205" s="1">
        <f t="shared" si="71"/>
        <v>0</v>
      </c>
      <c r="AY205" s="1">
        <f t="shared" si="72"/>
        <v>0</v>
      </c>
      <c r="AZ205" s="1">
        <f t="shared" si="73"/>
        <v>0</v>
      </c>
      <c r="BA205" s="1" t="str">
        <f t="shared" si="74"/>
        <v/>
      </c>
      <c r="BB205" s="1">
        <f t="shared" si="75"/>
        <v>0</v>
      </c>
      <c r="BC205" s="1" t="str">
        <f t="shared" si="76"/>
        <v/>
      </c>
    </row>
    <row r="206" spans="2:55" ht="15" customHeight="1" x14ac:dyDescent="0.15">
      <c r="B206" s="201"/>
      <c r="D206" s="406"/>
      <c r="E206" s="412"/>
      <c r="F206" s="33"/>
      <c r="G206" s="46" t="s">
        <v>741</v>
      </c>
      <c r="H206" s="40" t="s">
        <v>883</v>
      </c>
      <c r="I206" s="247"/>
      <c r="J206" s="121"/>
      <c r="K206" s="115"/>
      <c r="L206" s="242"/>
      <c r="M206" s="231"/>
      <c r="N206" s="121"/>
      <c r="O206" s="115"/>
      <c r="P206" s="115"/>
      <c r="Q206" s="247"/>
      <c r="R206" s="121"/>
      <c r="S206" s="115"/>
      <c r="T206" s="242"/>
      <c r="U206" s="231"/>
      <c r="V206" s="121"/>
      <c r="W206" s="115"/>
      <c r="X206" s="115"/>
      <c r="Y206" s="247"/>
      <c r="Z206" s="121"/>
      <c r="AA206" s="115"/>
      <c r="AB206" s="242"/>
      <c r="AC206" s="228"/>
      <c r="AD206" s="127"/>
      <c r="AE206" s="115"/>
      <c r="AF206" s="242"/>
      <c r="AG206" s="278">
        <f t="shared" si="77"/>
        <v>0</v>
      </c>
      <c r="AH206" s="54"/>
      <c r="AI206" s="20"/>
      <c r="AJ206" s="202"/>
      <c r="AL206" s="4" t="str">
        <f t="shared" si="60"/>
        <v/>
      </c>
      <c r="AM206" s="1">
        <f t="shared" si="61"/>
        <v>0</v>
      </c>
      <c r="AN206" s="1">
        <f t="shared" si="62"/>
        <v>0</v>
      </c>
      <c r="AO206" s="1">
        <f t="shared" si="63"/>
        <v>0</v>
      </c>
      <c r="AP206" s="1">
        <f t="shared" si="64"/>
        <v>0</v>
      </c>
      <c r="AQ206" s="1">
        <f t="shared" si="65"/>
        <v>0</v>
      </c>
      <c r="AR206" s="1">
        <f t="shared" si="66"/>
        <v>0</v>
      </c>
      <c r="AS206" s="1">
        <f t="shared" si="67"/>
        <v>0</v>
      </c>
      <c r="AT206" t="str">
        <f t="shared" si="59"/>
        <v/>
      </c>
      <c r="AU206" s="1">
        <f t="shared" si="68"/>
        <v>0</v>
      </c>
      <c r="AV206" s="1">
        <f t="shared" si="69"/>
        <v>0</v>
      </c>
      <c r="AW206" s="1">
        <f t="shared" si="70"/>
        <v>0</v>
      </c>
      <c r="AX206" s="1">
        <f t="shared" si="71"/>
        <v>0</v>
      </c>
      <c r="AY206" s="1">
        <f t="shared" si="72"/>
        <v>0</v>
      </c>
      <c r="AZ206" s="1">
        <f t="shared" si="73"/>
        <v>0</v>
      </c>
      <c r="BA206" s="1" t="str">
        <f t="shared" si="74"/>
        <v/>
      </c>
      <c r="BB206" s="1">
        <f t="shared" si="75"/>
        <v>0</v>
      </c>
      <c r="BC206" s="1" t="str">
        <f t="shared" si="76"/>
        <v/>
      </c>
    </row>
    <row r="207" spans="2:55" ht="15" customHeight="1" x14ac:dyDescent="0.15">
      <c r="B207" s="201"/>
      <c r="D207" s="406"/>
      <c r="E207" s="412"/>
      <c r="F207" s="33"/>
      <c r="G207" s="46" t="s">
        <v>742</v>
      </c>
      <c r="H207" s="40" t="s">
        <v>75</v>
      </c>
      <c r="I207" s="247"/>
      <c r="J207" s="121"/>
      <c r="K207" s="115"/>
      <c r="L207" s="242"/>
      <c r="M207" s="231"/>
      <c r="N207" s="121"/>
      <c r="O207" s="115"/>
      <c r="P207" s="115"/>
      <c r="Q207" s="247"/>
      <c r="R207" s="121"/>
      <c r="S207" s="115"/>
      <c r="T207" s="242"/>
      <c r="U207" s="231"/>
      <c r="V207" s="121"/>
      <c r="W207" s="115"/>
      <c r="X207" s="115"/>
      <c r="Y207" s="247"/>
      <c r="Z207" s="121"/>
      <c r="AA207" s="115"/>
      <c r="AB207" s="242"/>
      <c r="AC207" s="228"/>
      <c r="AD207" s="127"/>
      <c r="AE207" s="115"/>
      <c r="AF207" s="242"/>
      <c r="AG207" s="278">
        <f t="shared" si="77"/>
        <v>0</v>
      </c>
      <c r="AH207" s="54"/>
      <c r="AI207" s="20"/>
      <c r="AJ207" s="202"/>
      <c r="AL207" s="4" t="str">
        <f t="shared" si="60"/>
        <v/>
      </c>
      <c r="AM207" s="1">
        <f t="shared" si="61"/>
        <v>0</v>
      </c>
      <c r="AN207" s="1">
        <f t="shared" si="62"/>
        <v>0</v>
      </c>
      <c r="AO207" s="1">
        <f t="shared" si="63"/>
        <v>0</v>
      </c>
      <c r="AP207" s="1">
        <f t="shared" si="64"/>
        <v>0</v>
      </c>
      <c r="AQ207" s="1">
        <f t="shared" si="65"/>
        <v>0</v>
      </c>
      <c r="AR207" s="1">
        <f t="shared" si="66"/>
        <v>0</v>
      </c>
      <c r="AS207" s="1">
        <f t="shared" si="67"/>
        <v>0</v>
      </c>
      <c r="AT207" t="str">
        <f t="shared" si="59"/>
        <v/>
      </c>
      <c r="AU207" s="1">
        <f t="shared" si="68"/>
        <v>0</v>
      </c>
      <c r="AV207" s="1">
        <f t="shared" si="69"/>
        <v>0</v>
      </c>
      <c r="AW207" s="1">
        <f t="shared" si="70"/>
        <v>0</v>
      </c>
      <c r="AX207" s="1">
        <f t="shared" si="71"/>
        <v>0</v>
      </c>
      <c r="AY207" s="1">
        <f t="shared" si="72"/>
        <v>0</v>
      </c>
      <c r="AZ207" s="1">
        <f t="shared" si="73"/>
        <v>0</v>
      </c>
      <c r="BA207" s="1" t="str">
        <f t="shared" si="74"/>
        <v/>
      </c>
      <c r="BB207" s="1">
        <f t="shared" si="75"/>
        <v>0</v>
      </c>
      <c r="BC207" s="1" t="str">
        <f t="shared" si="76"/>
        <v/>
      </c>
    </row>
    <row r="208" spans="2:55" ht="15" customHeight="1" x14ac:dyDescent="0.15">
      <c r="B208" s="201"/>
      <c r="D208" s="406"/>
      <c r="E208" s="412"/>
      <c r="F208" s="33"/>
      <c r="G208" s="46" t="s">
        <v>743</v>
      </c>
      <c r="H208" s="40" t="s">
        <v>381</v>
      </c>
      <c r="I208" s="247"/>
      <c r="J208" s="121"/>
      <c r="K208" s="115"/>
      <c r="L208" s="242"/>
      <c r="M208" s="231"/>
      <c r="N208" s="121"/>
      <c r="O208" s="115"/>
      <c r="P208" s="115"/>
      <c r="Q208" s="247"/>
      <c r="R208" s="121"/>
      <c r="S208" s="115"/>
      <c r="T208" s="242"/>
      <c r="U208" s="231"/>
      <c r="V208" s="121"/>
      <c r="W208" s="115"/>
      <c r="X208" s="115"/>
      <c r="Y208" s="247"/>
      <c r="Z208" s="121"/>
      <c r="AA208" s="115"/>
      <c r="AB208" s="242"/>
      <c r="AC208" s="228"/>
      <c r="AD208" s="127"/>
      <c r="AE208" s="115"/>
      <c r="AF208" s="242"/>
      <c r="AG208" s="278">
        <f t="shared" si="77"/>
        <v>0</v>
      </c>
      <c r="AH208" s="54"/>
      <c r="AI208" s="20"/>
      <c r="AJ208" s="202"/>
      <c r="AL208" s="4" t="str">
        <f t="shared" si="60"/>
        <v/>
      </c>
      <c r="AM208" s="1">
        <f t="shared" si="61"/>
        <v>0</v>
      </c>
      <c r="AN208" s="1">
        <f t="shared" si="62"/>
        <v>0</v>
      </c>
      <c r="AO208" s="1">
        <f t="shared" si="63"/>
        <v>0</v>
      </c>
      <c r="AP208" s="1">
        <f t="shared" si="64"/>
        <v>0</v>
      </c>
      <c r="AQ208" s="1">
        <f t="shared" si="65"/>
        <v>0</v>
      </c>
      <c r="AR208" s="1">
        <f t="shared" si="66"/>
        <v>0</v>
      </c>
      <c r="AS208" s="1">
        <f t="shared" si="67"/>
        <v>0</v>
      </c>
      <c r="AT208" t="str">
        <f t="shared" si="59"/>
        <v/>
      </c>
      <c r="AU208" s="1">
        <f t="shared" si="68"/>
        <v>0</v>
      </c>
      <c r="AV208" s="1">
        <f t="shared" si="69"/>
        <v>0</v>
      </c>
      <c r="AW208" s="1">
        <f t="shared" si="70"/>
        <v>0</v>
      </c>
      <c r="AX208" s="1">
        <f t="shared" si="71"/>
        <v>0</v>
      </c>
      <c r="AY208" s="1">
        <f t="shared" si="72"/>
        <v>0</v>
      </c>
      <c r="AZ208" s="1">
        <f t="shared" si="73"/>
        <v>0</v>
      </c>
      <c r="BA208" s="1" t="str">
        <f t="shared" si="74"/>
        <v/>
      </c>
      <c r="BB208" s="1">
        <f t="shared" si="75"/>
        <v>0</v>
      </c>
      <c r="BC208" s="1" t="str">
        <f t="shared" si="76"/>
        <v/>
      </c>
    </row>
    <row r="209" spans="1:55" ht="15" customHeight="1" x14ac:dyDescent="0.15">
      <c r="B209" s="201"/>
      <c r="D209" s="406"/>
      <c r="E209" s="412"/>
      <c r="F209" s="15"/>
      <c r="G209" s="45" t="s">
        <v>354</v>
      </c>
      <c r="H209" s="44" t="s">
        <v>258</v>
      </c>
      <c r="I209" s="243"/>
      <c r="J209" s="128"/>
      <c r="K209" s="117"/>
      <c r="L209" s="244"/>
      <c r="M209" s="229"/>
      <c r="N209" s="128"/>
      <c r="O209" s="117"/>
      <c r="P209" s="117"/>
      <c r="Q209" s="243"/>
      <c r="R209" s="128"/>
      <c r="S209" s="117"/>
      <c r="T209" s="244"/>
      <c r="U209" s="229"/>
      <c r="V209" s="128"/>
      <c r="W209" s="117"/>
      <c r="X209" s="117"/>
      <c r="Y209" s="243"/>
      <c r="Z209" s="128"/>
      <c r="AA209" s="117"/>
      <c r="AB209" s="244"/>
      <c r="AC209" s="229"/>
      <c r="AD209" s="128"/>
      <c r="AE209" s="117"/>
      <c r="AF209" s="244"/>
      <c r="AG209" s="276">
        <f t="shared" si="77"/>
        <v>0</v>
      </c>
      <c r="AH209" s="54"/>
      <c r="AI209" s="20"/>
      <c r="AJ209" s="202"/>
      <c r="AL209" s="4" t="str">
        <f t="shared" si="60"/>
        <v/>
      </c>
      <c r="AM209" s="1">
        <f t="shared" si="61"/>
        <v>0</v>
      </c>
      <c r="AN209" s="1">
        <f t="shared" si="62"/>
        <v>0</v>
      </c>
      <c r="AO209" s="1">
        <f t="shared" si="63"/>
        <v>0</v>
      </c>
      <c r="AP209" s="1">
        <f t="shared" si="64"/>
        <v>0</v>
      </c>
      <c r="AQ209" s="1">
        <f t="shared" si="65"/>
        <v>0</v>
      </c>
      <c r="AR209" s="1">
        <f t="shared" si="66"/>
        <v>0</v>
      </c>
      <c r="AS209" s="1">
        <f t="shared" si="67"/>
        <v>0</v>
      </c>
      <c r="AT209" t="str">
        <f t="shared" si="59"/>
        <v/>
      </c>
      <c r="AU209" s="1">
        <f t="shared" si="68"/>
        <v>0</v>
      </c>
      <c r="AV209" s="1">
        <f t="shared" si="69"/>
        <v>0</v>
      </c>
      <c r="AW209" s="1">
        <f t="shared" si="70"/>
        <v>0</v>
      </c>
      <c r="AX209" s="1">
        <f t="shared" si="71"/>
        <v>0</v>
      </c>
      <c r="AY209" s="1">
        <f t="shared" si="72"/>
        <v>0</v>
      </c>
      <c r="AZ209" s="1">
        <f t="shared" si="73"/>
        <v>0</v>
      </c>
      <c r="BA209" s="1" t="str">
        <f t="shared" si="74"/>
        <v/>
      </c>
      <c r="BB209" s="1">
        <f t="shared" si="75"/>
        <v>0</v>
      </c>
      <c r="BC209" s="1" t="str">
        <f t="shared" si="76"/>
        <v/>
      </c>
    </row>
    <row r="210" spans="1:55" ht="15" customHeight="1" x14ac:dyDescent="0.15">
      <c r="B210" s="201"/>
      <c r="D210" s="406"/>
      <c r="E210" s="412"/>
      <c r="F210" s="410" t="s">
        <v>110</v>
      </c>
      <c r="G210" s="138" t="s">
        <v>115</v>
      </c>
      <c r="H210" s="37" t="s">
        <v>28</v>
      </c>
      <c r="I210" s="241"/>
      <c r="J210" s="127"/>
      <c r="K210" s="115"/>
      <c r="L210" s="242"/>
      <c r="M210" s="228"/>
      <c r="N210" s="127"/>
      <c r="O210" s="115"/>
      <c r="P210" s="115"/>
      <c r="Q210" s="241"/>
      <c r="R210" s="127"/>
      <c r="S210" s="115"/>
      <c r="T210" s="242"/>
      <c r="U210" s="228"/>
      <c r="V210" s="127"/>
      <c r="W210" s="115"/>
      <c r="X210" s="115"/>
      <c r="Y210" s="241"/>
      <c r="Z210" s="127"/>
      <c r="AA210" s="115"/>
      <c r="AB210" s="242"/>
      <c r="AC210" s="228"/>
      <c r="AD210" s="127"/>
      <c r="AE210" s="115"/>
      <c r="AF210" s="242"/>
      <c r="AG210" s="278">
        <f t="shared" si="77"/>
        <v>0</v>
      </c>
      <c r="AH210" s="53">
        <f>SUM(BB210:BB215)</f>
        <v>0</v>
      </c>
      <c r="AI210" s="131"/>
      <c r="AJ210" s="202"/>
      <c r="AL210" s="4" t="str">
        <f t="shared" si="60"/>
        <v/>
      </c>
      <c r="AM210" s="1">
        <f t="shared" si="61"/>
        <v>0</v>
      </c>
      <c r="AN210" s="1">
        <f t="shared" si="62"/>
        <v>0</v>
      </c>
      <c r="AO210" s="1">
        <f t="shared" si="63"/>
        <v>0</v>
      </c>
      <c r="AP210" s="1">
        <f t="shared" si="64"/>
        <v>0</v>
      </c>
      <c r="AQ210" s="1">
        <f t="shared" si="65"/>
        <v>0</v>
      </c>
      <c r="AR210" s="1">
        <f t="shared" si="66"/>
        <v>0</v>
      </c>
      <c r="AS210" s="1">
        <f t="shared" si="67"/>
        <v>0</v>
      </c>
      <c r="AT210" t="str">
        <f t="shared" si="59"/>
        <v/>
      </c>
      <c r="AU210" s="1">
        <f t="shared" si="68"/>
        <v>0</v>
      </c>
      <c r="AV210" s="1">
        <f t="shared" si="69"/>
        <v>0</v>
      </c>
      <c r="AW210" s="1">
        <f t="shared" si="70"/>
        <v>0</v>
      </c>
      <c r="AX210" s="1">
        <f t="shared" si="71"/>
        <v>0</v>
      </c>
      <c r="AY210" s="1">
        <f t="shared" si="72"/>
        <v>0</v>
      </c>
      <c r="AZ210" s="1">
        <f t="shared" si="73"/>
        <v>0</v>
      </c>
      <c r="BA210" s="1" t="str">
        <f t="shared" si="74"/>
        <v/>
      </c>
      <c r="BB210" s="1">
        <f t="shared" si="75"/>
        <v>0</v>
      </c>
      <c r="BC210" s="1" t="str">
        <f t="shared" si="76"/>
        <v/>
      </c>
    </row>
    <row r="211" spans="1:55" ht="15" customHeight="1" x14ac:dyDescent="0.15">
      <c r="B211" s="201"/>
      <c r="D211" s="406"/>
      <c r="E211" s="412"/>
      <c r="F211" s="411"/>
      <c r="G211" s="46" t="s">
        <v>221</v>
      </c>
      <c r="H211" s="40" t="s">
        <v>74</v>
      </c>
      <c r="I211" s="247"/>
      <c r="J211" s="121"/>
      <c r="K211" s="115"/>
      <c r="L211" s="242"/>
      <c r="M211" s="231"/>
      <c r="N211" s="121"/>
      <c r="O211" s="115"/>
      <c r="P211" s="115"/>
      <c r="Q211" s="247"/>
      <c r="R211" s="121"/>
      <c r="S211" s="115"/>
      <c r="T211" s="242"/>
      <c r="U211" s="231"/>
      <c r="V211" s="121"/>
      <c r="W211" s="115"/>
      <c r="X211" s="115"/>
      <c r="Y211" s="247"/>
      <c r="Z211" s="121"/>
      <c r="AA211" s="115"/>
      <c r="AB211" s="242"/>
      <c r="AC211" s="228"/>
      <c r="AD211" s="127"/>
      <c r="AE211" s="115"/>
      <c r="AF211" s="242"/>
      <c r="AG211" s="278">
        <f t="shared" si="77"/>
        <v>0</v>
      </c>
      <c r="AH211" s="110">
        <f>SUM(BC210:BC215)</f>
        <v>0</v>
      </c>
      <c r="AI211" s="309"/>
      <c r="AJ211" s="202"/>
      <c r="AL211" s="4" t="str">
        <f t="shared" si="60"/>
        <v/>
      </c>
      <c r="AM211" s="1">
        <f t="shared" si="61"/>
        <v>0</v>
      </c>
      <c r="AN211" s="1">
        <f t="shared" si="62"/>
        <v>0</v>
      </c>
      <c r="AO211" s="1">
        <f t="shared" si="63"/>
        <v>0</v>
      </c>
      <c r="AP211" s="1">
        <f t="shared" si="64"/>
        <v>0</v>
      </c>
      <c r="AQ211" s="1">
        <f t="shared" si="65"/>
        <v>0</v>
      </c>
      <c r="AR211" s="1">
        <f t="shared" si="66"/>
        <v>0</v>
      </c>
      <c r="AS211" s="1">
        <f t="shared" si="67"/>
        <v>0</v>
      </c>
      <c r="AT211" t="str">
        <f t="shared" si="59"/>
        <v/>
      </c>
      <c r="AU211" s="1">
        <f t="shared" si="68"/>
        <v>0</v>
      </c>
      <c r="AV211" s="1">
        <f t="shared" si="69"/>
        <v>0</v>
      </c>
      <c r="AW211" s="1">
        <f t="shared" si="70"/>
        <v>0</v>
      </c>
      <c r="AX211" s="1">
        <f t="shared" si="71"/>
        <v>0</v>
      </c>
      <c r="AY211" s="1">
        <f t="shared" si="72"/>
        <v>0</v>
      </c>
      <c r="AZ211" s="1">
        <f t="shared" si="73"/>
        <v>0</v>
      </c>
      <c r="BA211" s="1" t="str">
        <f t="shared" si="74"/>
        <v/>
      </c>
      <c r="BB211" s="1">
        <f t="shared" si="75"/>
        <v>0</v>
      </c>
      <c r="BC211" s="1" t="str">
        <f t="shared" si="76"/>
        <v/>
      </c>
    </row>
    <row r="212" spans="1:55" ht="15" customHeight="1" x14ac:dyDescent="0.15">
      <c r="B212" s="201"/>
      <c r="D212" s="406"/>
      <c r="E212" s="412"/>
      <c r="F212" s="33"/>
      <c r="G212" s="46" t="s">
        <v>111</v>
      </c>
      <c r="H212" s="40" t="s">
        <v>889</v>
      </c>
      <c r="I212" s="247"/>
      <c r="J212" s="121"/>
      <c r="K212" s="115"/>
      <c r="L212" s="242"/>
      <c r="M212" s="231"/>
      <c r="N212" s="121"/>
      <c r="O212" s="115"/>
      <c r="P212" s="115"/>
      <c r="Q212" s="247"/>
      <c r="R212" s="121"/>
      <c r="S212" s="115"/>
      <c r="T212" s="242"/>
      <c r="U212" s="231"/>
      <c r="V212" s="121"/>
      <c r="W212" s="115"/>
      <c r="X212" s="115"/>
      <c r="Y212" s="247"/>
      <c r="Z212" s="121"/>
      <c r="AA212" s="115"/>
      <c r="AB212" s="242"/>
      <c r="AC212" s="228"/>
      <c r="AD212" s="127"/>
      <c r="AE212" s="115"/>
      <c r="AF212" s="242"/>
      <c r="AG212" s="278">
        <f t="shared" si="77"/>
        <v>0</v>
      </c>
      <c r="AH212" s="54"/>
      <c r="AI212" s="20"/>
      <c r="AJ212" s="202"/>
      <c r="AL212" s="4" t="str">
        <f t="shared" si="60"/>
        <v/>
      </c>
      <c r="AM212" s="1">
        <f t="shared" si="61"/>
        <v>0</v>
      </c>
      <c r="AN212" s="1">
        <f t="shared" si="62"/>
        <v>0</v>
      </c>
      <c r="AO212" s="1">
        <f t="shared" si="63"/>
        <v>0</v>
      </c>
      <c r="AP212" s="1">
        <f t="shared" si="64"/>
        <v>0</v>
      </c>
      <c r="AQ212" s="1">
        <f t="shared" si="65"/>
        <v>0</v>
      </c>
      <c r="AR212" s="1">
        <f t="shared" si="66"/>
        <v>0</v>
      </c>
      <c r="AS212" s="1">
        <f t="shared" si="67"/>
        <v>0</v>
      </c>
      <c r="AT212" t="str">
        <f t="shared" si="59"/>
        <v/>
      </c>
      <c r="AU212" s="1">
        <f t="shared" si="68"/>
        <v>0</v>
      </c>
      <c r="AV212" s="1">
        <f t="shared" si="69"/>
        <v>0</v>
      </c>
      <c r="AW212" s="1">
        <f t="shared" si="70"/>
        <v>0</v>
      </c>
      <c r="AX212" s="1">
        <f t="shared" si="71"/>
        <v>0</v>
      </c>
      <c r="AY212" s="1">
        <f t="shared" si="72"/>
        <v>0</v>
      </c>
      <c r="AZ212" s="1">
        <f t="shared" si="73"/>
        <v>0</v>
      </c>
      <c r="BA212" s="1" t="str">
        <f t="shared" si="74"/>
        <v/>
      </c>
      <c r="BB212" s="1">
        <f t="shared" si="75"/>
        <v>0</v>
      </c>
      <c r="BC212" s="1" t="str">
        <f t="shared" si="76"/>
        <v/>
      </c>
    </row>
    <row r="213" spans="1:55" ht="15" customHeight="1" x14ac:dyDescent="0.15">
      <c r="B213" s="201"/>
      <c r="D213" s="406"/>
      <c r="E213" s="412"/>
      <c r="F213" s="33"/>
      <c r="G213" s="46" t="s">
        <v>112</v>
      </c>
      <c r="H213" s="40" t="s">
        <v>29</v>
      </c>
      <c r="I213" s="247"/>
      <c r="J213" s="121"/>
      <c r="K213" s="115"/>
      <c r="L213" s="242"/>
      <c r="M213" s="231"/>
      <c r="N213" s="121"/>
      <c r="O213" s="115"/>
      <c r="P213" s="115"/>
      <c r="Q213" s="247"/>
      <c r="R213" s="121"/>
      <c r="S213" s="115"/>
      <c r="T213" s="242"/>
      <c r="U213" s="231"/>
      <c r="V213" s="121"/>
      <c r="W213" s="115"/>
      <c r="X213" s="115"/>
      <c r="Y213" s="247"/>
      <c r="Z213" s="121"/>
      <c r="AA213" s="115"/>
      <c r="AB213" s="242"/>
      <c r="AC213" s="228"/>
      <c r="AD213" s="127"/>
      <c r="AE213" s="115"/>
      <c r="AF213" s="242"/>
      <c r="AG213" s="278">
        <f t="shared" si="77"/>
        <v>0</v>
      </c>
      <c r="AH213" s="54"/>
      <c r="AI213" s="20"/>
      <c r="AJ213" s="202"/>
      <c r="AL213" s="4" t="str">
        <f t="shared" si="60"/>
        <v/>
      </c>
      <c r="AM213" s="1">
        <f t="shared" si="61"/>
        <v>0</v>
      </c>
      <c r="AN213" s="1">
        <f t="shared" si="62"/>
        <v>0</v>
      </c>
      <c r="AO213" s="1">
        <f t="shared" si="63"/>
        <v>0</v>
      </c>
      <c r="AP213" s="1">
        <f t="shared" si="64"/>
        <v>0</v>
      </c>
      <c r="AQ213" s="1">
        <f t="shared" si="65"/>
        <v>0</v>
      </c>
      <c r="AR213" s="1">
        <f t="shared" si="66"/>
        <v>0</v>
      </c>
      <c r="AS213" s="1">
        <f t="shared" si="67"/>
        <v>0</v>
      </c>
      <c r="AT213" t="str">
        <f t="shared" si="59"/>
        <v/>
      </c>
      <c r="AU213" s="1">
        <f t="shared" si="68"/>
        <v>0</v>
      </c>
      <c r="AV213" s="1">
        <f t="shared" si="69"/>
        <v>0</v>
      </c>
      <c r="AW213" s="1">
        <f t="shared" si="70"/>
        <v>0</v>
      </c>
      <c r="AX213" s="1">
        <f t="shared" si="71"/>
        <v>0</v>
      </c>
      <c r="AY213" s="1">
        <f t="shared" si="72"/>
        <v>0</v>
      </c>
      <c r="AZ213" s="1">
        <f t="shared" si="73"/>
        <v>0</v>
      </c>
      <c r="BA213" s="1" t="str">
        <f t="shared" si="74"/>
        <v/>
      </c>
      <c r="BB213" s="1">
        <f t="shared" si="75"/>
        <v>0</v>
      </c>
      <c r="BC213" s="1" t="str">
        <f t="shared" si="76"/>
        <v/>
      </c>
    </row>
    <row r="214" spans="1:55" ht="15" customHeight="1" x14ac:dyDescent="0.15">
      <c r="B214" s="201"/>
      <c r="D214" s="406"/>
      <c r="E214" s="412"/>
      <c r="F214" s="33"/>
      <c r="G214" s="46" t="s">
        <v>113</v>
      </c>
      <c r="H214" s="40" t="s">
        <v>425</v>
      </c>
      <c r="I214" s="247"/>
      <c r="J214" s="121"/>
      <c r="K214" s="115"/>
      <c r="L214" s="242"/>
      <c r="M214" s="231"/>
      <c r="N214" s="121"/>
      <c r="O214" s="115"/>
      <c r="P214" s="115"/>
      <c r="Q214" s="247"/>
      <c r="R214" s="121"/>
      <c r="S214" s="115"/>
      <c r="T214" s="242"/>
      <c r="U214" s="231"/>
      <c r="V214" s="121"/>
      <c r="W214" s="115"/>
      <c r="X214" s="115"/>
      <c r="Y214" s="247"/>
      <c r="Z214" s="121"/>
      <c r="AA214" s="115"/>
      <c r="AB214" s="242"/>
      <c r="AC214" s="228"/>
      <c r="AD214" s="127"/>
      <c r="AE214" s="115"/>
      <c r="AF214" s="242"/>
      <c r="AG214" s="278">
        <f t="shared" si="77"/>
        <v>0</v>
      </c>
      <c r="AH214" s="54"/>
      <c r="AI214" s="20"/>
      <c r="AJ214" s="202"/>
      <c r="AL214" s="4" t="str">
        <f t="shared" si="60"/>
        <v/>
      </c>
      <c r="AM214" s="1">
        <f t="shared" si="61"/>
        <v>0</v>
      </c>
      <c r="AN214" s="1">
        <f t="shared" si="62"/>
        <v>0</v>
      </c>
      <c r="AO214" s="1">
        <f t="shared" si="63"/>
        <v>0</v>
      </c>
      <c r="AP214" s="1">
        <f t="shared" si="64"/>
        <v>0</v>
      </c>
      <c r="AQ214" s="1">
        <f t="shared" si="65"/>
        <v>0</v>
      </c>
      <c r="AR214" s="1">
        <f t="shared" si="66"/>
        <v>0</v>
      </c>
      <c r="AS214" s="1">
        <f t="shared" si="67"/>
        <v>0</v>
      </c>
      <c r="AT214" t="str">
        <f t="shared" si="59"/>
        <v/>
      </c>
      <c r="AU214" s="1">
        <f t="shared" si="68"/>
        <v>0</v>
      </c>
      <c r="AV214" s="1">
        <f t="shared" si="69"/>
        <v>0</v>
      </c>
      <c r="AW214" s="1">
        <f t="shared" si="70"/>
        <v>0</v>
      </c>
      <c r="AX214" s="1">
        <f t="shared" si="71"/>
        <v>0</v>
      </c>
      <c r="AY214" s="1">
        <f t="shared" si="72"/>
        <v>0</v>
      </c>
      <c r="AZ214" s="1">
        <f t="shared" si="73"/>
        <v>0</v>
      </c>
      <c r="BA214" s="1" t="str">
        <f t="shared" si="74"/>
        <v/>
      </c>
      <c r="BB214" s="1">
        <f t="shared" si="75"/>
        <v>0</v>
      </c>
      <c r="BC214" s="1" t="str">
        <f t="shared" si="76"/>
        <v/>
      </c>
    </row>
    <row r="215" spans="1:55" ht="15" customHeight="1" x14ac:dyDescent="0.15">
      <c r="B215" s="201"/>
      <c r="D215" s="407"/>
      <c r="E215" s="413"/>
      <c r="F215" s="34"/>
      <c r="G215" s="45" t="s">
        <v>114</v>
      </c>
      <c r="H215" s="44" t="s">
        <v>641</v>
      </c>
      <c r="I215" s="251"/>
      <c r="J215" s="122"/>
      <c r="K215" s="117"/>
      <c r="L215" s="244"/>
      <c r="M215" s="256"/>
      <c r="N215" s="122"/>
      <c r="O215" s="117"/>
      <c r="P215" s="117"/>
      <c r="Q215" s="251"/>
      <c r="R215" s="122"/>
      <c r="S215" s="117"/>
      <c r="T215" s="244"/>
      <c r="U215" s="256"/>
      <c r="V215" s="122"/>
      <c r="W215" s="117"/>
      <c r="X215" s="117"/>
      <c r="Y215" s="251"/>
      <c r="Z215" s="122"/>
      <c r="AA215" s="117"/>
      <c r="AB215" s="244"/>
      <c r="AC215" s="229"/>
      <c r="AD215" s="128"/>
      <c r="AE215" s="117"/>
      <c r="AF215" s="244"/>
      <c r="AG215" s="276">
        <f t="shared" si="77"/>
        <v>0</v>
      </c>
      <c r="AH215" s="55"/>
      <c r="AI215" s="20"/>
      <c r="AJ215" s="202"/>
      <c r="AL215" s="4" t="str">
        <f t="shared" si="60"/>
        <v/>
      </c>
      <c r="AM215" s="1">
        <f t="shared" si="61"/>
        <v>0</v>
      </c>
      <c r="AN215" s="1">
        <f t="shared" si="62"/>
        <v>0</v>
      </c>
      <c r="AO215" s="1">
        <f t="shared" si="63"/>
        <v>0</v>
      </c>
      <c r="AP215" s="1">
        <f t="shared" si="64"/>
        <v>0</v>
      </c>
      <c r="AQ215" s="1">
        <f t="shared" si="65"/>
        <v>0</v>
      </c>
      <c r="AR215" s="1">
        <f t="shared" si="66"/>
        <v>0</v>
      </c>
      <c r="AS215" s="1">
        <f t="shared" si="67"/>
        <v>0</v>
      </c>
      <c r="AT215" t="str">
        <f t="shared" si="59"/>
        <v/>
      </c>
      <c r="AU215" s="1">
        <f t="shared" si="68"/>
        <v>0</v>
      </c>
      <c r="AV215" s="1">
        <f t="shared" si="69"/>
        <v>0</v>
      </c>
      <c r="AW215" s="1">
        <f t="shared" si="70"/>
        <v>0</v>
      </c>
      <c r="AX215" s="1">
        <f t="shared" si="71"/>
        <v>0</v>
      </c>
      <c r="AY215" s="1">
        <f t="shared" si="72"/>
        <v>0</v>
      </c>
      <c r="AZ215" s="1">
        <f t="shared" si="73"/>
        <v>0</v>
      </c>
      <c r="BA215" s="1" t="str">
        <f t="shared" si="74"/>
        <v/>
      </c>
      <c r="BB215" s="1">
        <f t="shared" si="75"/>
        <v>0</v>
      </c>
      <c r="BC215" s="1" t="str">
        <f t="shared" si="76"/>
        <v/>
      </c>
    </row>
    <row r="216" spans="1:55" ht="12" customHeight="1" x14ac:dyDescent="0.15">
      <c r="B216" s="205"/>
      <c r="C216" s="168"/>
      <c r="D216" s="168"/>
      <c r="E216" s="168"/>
      <c r="F216" s="206"/>
      <c r="G216" s="106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320"/>
      <c r="AJ216" s="207"/>
    </row>
    <row r="217" spans="1:55" ht="12" customHeight="1" x14ac:dyDescent="0.15">
      <c r="F217" s="159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329" t="s">
        <v>973</v>
      </c>
    </row>
    <row r="218" spans="1:55" ht="18" customHeight="1" x14ac:dyDescent="0.15">
      <c r="A218" s="107" t="s">
        <v>108</v>
      </c>
      <c r="B218" s="107"/>
      <c r="C218" s="107"/>
      <c r="D218" s="108"/>
      <c r="E218" s="7"/>
      <c r="F218" s="7"/>
      <c r="I218" s="63"/>
      <c r="J218" s="63"/>
      <c r="K218" s="4"/>
      <c r="L218" s="4"/>
      <c r="M218" s="63"/>
      <c r="N218" s="63"/>
      <c r="O218" s="4"/>
      <c r="P218" s="4"/>
      <c r="Q218" s="63"/>
      <c r="R218" s="63"/>
      <c r="S218" s="4"/>
      <c r="T218" s="4"/>
      <c r="U218" s="63"/>
      <c r="V218" s="63"/>
      <c r="W218" s="4"/>
      <c r="X218" s="4"/>
      <c r="Y218" s="63"/>
      <c r="Z218" s="63"/>
      <c r="AA218" s="4"/>
      <c r="AB218" s="4"/>
      <c r="AC218" s="63"/>
      <c r="AD218" s="63"/>
      <c r="AE218" s="4"/>
      <c r="AF218" s="4"/>
      <c r="AG218" s="4"/>
      <c r="AJ218" s="328"/>
    </row>
    <row r="219" spans="1:55" ht="12" customHeight="1" x14ac:dyDescent="0.15">
      <c r="B219" s="170"/>
      <c r="C219" s="307"/>
      <c r="D219" s="208"/>
      <c r="E219" s="172"/>
      <c r="F219" s="172"/>
      <c r="G219" s="169"/>
      <c r="H219" s="169"/>
      <c r="I219" s="174"/>
      <c r="J219" s="174"/>
      <c r="K219" s="166"/>
      <c r="L219" s="166"/>
      <c r="M219" s="174"/>
      <c r="N219" s="174"/>
      <c r="O219" s="166"/>
      <c r="P219" s="166"/>
      <c r="Q219" s="174"/>
      <c r="R219" s="174"/>
      <c r="S219" s="166"/>
      <c r="T219" s="166"/>
      <c r="U219" s="174"/>
      <c r="V219" s="174"/>
      <c r="W219" s="166"/>
      <c r="X219" s="166"/>
      <c r="Y219" s="174"/>
      <c r="Z219" s="174"/>
      <c r="AA219" s="166"/>
      <c r="AB219" s="166"/>
      <c r="AC219" s="174"/>
      <c r="AD219" s="174"/>
      <c r="AE219" s="166"/>
      <c r="AF219" s="166"/>
      <c r="AG219" s="166"/>
      <c r="AH219" s="167"/>
      <c r="AI219" s="167"/>
      <c r="AJ219" s="200"/>
    </row>
    <row r="220" spans="1:55" x14ac:dyDescent="0.15">
      <c r="B220" s="201"/>
      <c r="D220" s="393" t="s">
        <v>746</v>
      </c>
      <c r="E220" s="399"/>
      <c r="F220" s="400"/>
      <c r="G220" s="382" t="s">
        <v>88</v>
      </c>
      <c r="H220" s="393" t="s">
        <v>255</v>
      </c>
      <c r="I220" s="390" t="s">
        <v>650</v>
      </c>
      <c r="J220" s="391"/>
      <c r="K220" s="392"/>
      <c r="L220" s="234">
        <f>複数管理者用メイン!$I$77</f>
        <v>0</v>
      </c>
      <c r="M220" s="391" t="s">
        <v>651</v>
      </c>
      <c r="N220" s="391"/>
      <c r="O220" s="392"/>
      <c r="P220" s="252">
        <f>複数管理者用メイン!$J$77</f>
        <v>0</v>
      </c>
      <c r="Q220" s="390" t="s">
        <v>583</v>
      </c>
      <c r="R220" s="391"/>
      <c r="S220" s="392"/>
      <c r="T220" s="234">
        <f>複数管理者用メイン!$K$77</f>
        <v>0</v>
      </c>
      <c r="U220" s="391" t="s">
        <v>247</v>
      </c>
      <c r="V220" s="391"/>
      <c r="W220" s="392"/>
      <c r="X220" s="252">
        <f>複数管理者用メイン!$L$77</f>
        <v>0</v>
      </c>
      <c r="Y220" s="390" t="s">
        <v>248</v>
      </c>
      <c r="Z220" s="391"/>
      <c r="AA220" s="392"/>
      <c r="AB220" s="234">
        <f>複数管理者用メイン!$M$77</f>
        <v>0</v>
      </c>
      <c r="AC220" s="391" t="s">
        <v>249</v>
      </c>
      <c r="AD220" s="391"/>
      <c r="AE220" s="392"/>
      <c r="AF220" s="281">
        <f>複数管理者用メイン!$N$77</f>
        <v>0</v>
      </c>
      <c r="AG220" s="408" t="s">
        <v>652</v>
      </c>
      <c r="AH220" s="382" t="s">
        <v>420</v>
      </c>
      <c r="AI220" s="308"/>
      <c r="AJ220" s="202"/>
      <c r="AL220" s="389" t="s">
        <v>272</v>
      </c>
      <c r="AM220" s="5" t="s">
        <v>652</v>
      </c>
      <c r="AN220" s="5"/>
      <c r="AO220" s="5"/>
      <c r="AP220" s="5"/>
      <c r="AQ220" s="5"/>
      <c r="AR220" s="5"/>
      <c r="AS220" s="5"/>
      <c r="AT220" s="1"/>
      <c r="AU220" s="5" t="s">
        <v>653</v>
      </c>
      <c r="AV220" s="5"/>
      <c r="AW220" s="5"/>
      <c r="AX220" s="5"/>
      <c r="AY220" s="5"/>
      <c r="AZ220" s="5"/>
      <c r="BA220" s="1"/>
      <c r="BB220" s="389" t="s">
        <v>250</v>
      </c>
      <c r="BC220" s="389" t="s">
        <v>786</v>
      </c>
    </row>
    <row r="221" spans="1:55" ht="33.75" x14ac:dyDescent="0.15">
      <c r="B221" s="201"/>
      <c r="D221" s="384"/>
      <c r="E221" s="401"/>
      <c r="F221" s="385"/>
      <c r="G221" s="383"/>
      <c r="H221" s="384"/>
      <c r="I221" s="235" t="s">
        <v>630</v>
      </c>
      <c r="J221" s="8" t="s">
        <v>646</v>
      </c>
      <c r="K221" s="8" t="s">
        <v>652</v>
      </c>
      <c r="L221" s="262" t="s">
        <v>631</v>
      </c>
      <c r="M221" s="260" t="s">
        <v>630</v>
      </c>
      <c r="N221" s="209" t="s">
        <v>646</v>
      </c>
      <c r="O221" s="209" t="s">
        <v>652</v>
      </c>
      <c r="P221" s="259" t="s">
        <v>631</v>
      </c>
      <c r="Q221" s="261" t="s">
        <v>630</v>
      </c>
      <c r="R221" s="209" t="s">
        <v>646</v>
      </c>
      <c r="S221" s="209" t="s">
        <v>652</v>
      </c>
      <c r="T221" s="262" t="s">
        <v>631</v>
      </c>
      <c r="U221" s="260" t="s">
        <v>630</v>
      </c>
      <c r="V221" s="209" t="s">
        <v>646</v>
      </c>
      <c r="W221" s="209" t="s">
        <v>652</v>
      </c>
      <c r="X221" s="259" t="s">
        <v>631</v>
      </c>
      <c r="Y221" s="261" t="s">
        <v>630</v>
      </c>
      <c r="Z221" s="209" t="s">
        <v>646</v>
      </c>
      <c r="AA221" s="209" t="s">
        <v>652</v>
      </c>
      <c r="AB221" s="262" t="s">
        <v>631</v>
      </c>
      <c r="AC221" s="260" t="s">
        <v>630</v>
      </c>
      <c r="AD221" s="209" t="s">
        <v>646</v>
      </c>
      <c r="AE221" s="209" t="s">
        <v>652</v>
      </c>
      <c r="AF221" s="262" t="s">
        <v>631</v>
      </c>
      <c r="AG221" s="409"/>
      <c r="AH221" s="383"/>
      <c r="AI221" s="308"/>
      <c r="AJ221" s="202"/>
      <c r="AL221" s="389"/>
      <c r="AM221" s="102" t="s">
        <v>251</v>
      </c>
      <c r="AN221" s="102" t="s">
        <v>496</v>
      </c>
      <c r="AO221" s="102" t="s">
        <v>153</v>
      </c>
      <c r="AP221" s="102" t="s">
        <v>154</v>
      </c>
      <c r="AQ221" s="102" t="s">
        <v>155</v>
      </c>
      <c r="AR221" s="102" t="s">
        <v>156</v>
      </c>
      <c r="AS221" s="102" t="s">
        <v>555</v>
      </c>
      <c r="AT221" s="1"/>
      <c r="AU221" s="102" t="s">
        <v>273</v>
      </c>
      <c r="AV221" s="102" t="s">
        <v>496</v>
      </c>
      <c r="AW221" s="102" t="s">
        <v>153</v>
      </c>
      <c r="AX221" s="102" t="s">
        <v>154</v>
      </c>
      <c r="AY221" s="102" t="s">
        <v>155</v>
      </c>
      <c r="AZ221" s="102" t="s">
        <v>156</v>
      </c>
      <c r="BA221" s="1"/>
      <c r="BB221" s="389"/>
      <c r="BC221" s="389"/>
    </row>
    <row r="222" spans="1:55" ht="15.75" customHeight="1" x14ac:dyDescent="0.15">
      <c r="B222" s="201"/>
      <c r="D222" s="405" t="s">
        <v>157</v>
      </c>
      <c r="E222" s="405" t="s">
        <v>499</v>
      </c>
      <c r="F222" s="33" t="s">
        <v>792</v>
      </c>
      <c r="G222" s="61" t="s">
        <v>382</v>
      </c>
      <c r="H222" s="58" t="s">
        <v>914</v>
      </c>
      <c r="I222" s="250"/>
      <c r="J222" s="123"/>
      <c r="K222" s="118"/>
      <c r="L222" s="245"/>
      <c r="M222" s="233"/>
      <c r="N222" s="123"/>
      <c r="O222" s="118"/>
      <c r="P222" s="114"/>
      <c r="Q222" s="250"/>
      <c r="R222" s="123"/>
      <c r="S222" s="118"/>
      <c r="T222" s="245"/>
      <c r="U222" s="255"/>
      <c r="V222" s="120"/>
      <c r="W222" s="114"/>
      <c r="X222" s="114"/>
      <c r="Y222" s="258"/>
      <c r="Z222" s="120"/>
      <c r="AA222" s="114"/>
      <c r="AB222" s="245"/>
      <c r="AC222" s="266"/>
      <c r="AD222" s="126"/>
      <c r="AE222" s="114"/>
      <c r="AF222" s="245"/>
      <c r="AG222" s="275">
        <f t="shared" ref="AG222:AG254" si="78">AS222</f>
        <v>0</v>
      </c>
      <c r="AH222" s="53">
        <f>SUM(BB222:BB225)</f>
        <v>0</v>
      </c>
      <c r="AI222" s="131"/>
      <c r="AJ222" s="202"/>
      <c r="AL222" s="4" t="str">
        <f>IF(OR(I222="＋",M222="＋",Q222="＋"),"＋",IF(OR(I222="○",M222="○",Q222="○"),"○",IF(OR(I222="◎",M222="◎",Q222="◎"),"◎","")))</f>
        <v/>
      </c>
      <c r="AM222" s="1">
        <f>IF(K222="-",0,K222)</f>
        <v>0</v>
      </c>
      <c r="AN222" s="1">
        <f>IF(O222="-",0,O222)</f>
        <v>0</v>
      </c>
      <c r="AO222" s="1">
        <f>IF(S222="-",0,S222)</f>
        <v>0</v>
      </c>
      <c r="AP222" s="1">
        <f>IF(W222="-",0,W222)</f>
        <v>0</v>
      </c>
      <c r="AQ222" s="1">
        <f>IF(AA222="-",0,AA222)</f>
        <v>0</v>
      </c>
      <c r="AR222" s="1">
        <f>IF(AE222="-",0,AE222)</f>
        <v>0</v>
      </c>
      <c r="AS222" s="1">
        <f>IF(AND(K222="-",$P$7=0,$T$7=0,$X$7=0,$AB$7=0,$AF$7=0),"-",IF(AND(K222="-",O222="-",$T$7=0,$X$7=0,$AB$7=0,$AF$7=0),"-",IF(AND(K222="-",O222="-",S222="-",$X$7=0,$AB$7=0,$AF$7=0),"-",IF(AND(K222="-",O222="-",S222="-",W222="-",$AB$7=0,$AF$7=0),"-",IF(AND(K222="-",O222="-",S222="-",W222="-",AA222="-",$AF$7=0),"-",IF(AND(K222="-",O222="-",S222="-",W222="-",AA222="-",AE222="-"),"-",ROUND(AM222*$L$7+AN222*$P$7+AO222*$T$7+AP222*$X$7+AQ222*$AB$7+AR222*$AF$7,3)))))))</f>
        <v>0</v>
      </c>
      <c r="AT222" t="str">
        <f t="shared" ref="AT222:AT266" si="79">IF(COUNTIF(I222:AF222,"×")=0,"",IF(COUNTIF(I222:AF222,"×")=COUNTA(K222,O222,S222,W222,AA222,AE222)-COUNTIF(I222:AF222,"-"),1,""))</f>
        <v/>
      </c>
      <c r="AU222" s="1">
        <f>IF(L222="",0,L222)</f>
        <v>0</v>
      </c>
      <c r="AV222" s="1">
        <f>IF(P222="",0,P222)</f>
        <v>0</v>
      </c>
      <c r="AW222" s="1">
        <f>IF(T222="",0,T222)</f>
        <v>0</v>
      </c>
      <c r="AX222" s="1">
        <f>IF(X222="",0,X222)</f>
        <v>0</v>
      </c>
      <c r="AY222" s="1">
        <f>IF(AB222="",0,AB222)</f>
        <v>0</v>
      </c>
      <c r="AZ222" s="1">
        <f>IF(AF222="",0,AF222)</f>
        <v>0</v>
      </c>
      <c r="BA222" s="1" t="str">
        <f>IF(AND(L222="",P222="",T222="",X222="",AB222="",AF222=""),"",ROUND(AU222*$L$7+AV222*$P$7+AW222*$T$7+AX222*$X$7+AY222*$AB$7+AZ222*$AF$7,3))</f>
        <v/>
      </c>
      <c r="BB222" s="1">
        <f>IF(AL222="＋","",AS222)</f>
        <v>0</v>
      </c>
      <c r="BC222" s="1" t="str">
        <f>IF(AL222="＋",AS222,"")</f>
        <v/>
      </c>
    </row>
    <row r="223" spans="1:55" ht="15.75" customHeight="1" x14ac:dyDescent="0.15">
      <c r="B223" s="201"/>
      <c r="D223" s="406"/>
      <c r="E223" s="406"/>
      <c r="F223" s="33"/>
      <c r="G223" s="39" t="s">
        <v>39</v>
      </c>
      <c r="H223" s="40" t="s">
        <v>915</v>
      </c>
      <c r="I223" s="247"/>
      <c r="J223" s="121"/>
      <c r="K223" s="115"/>
      <c r="L223" s="242"/>
      <c r="M223" s="231"/>
      <c r="N223" s="121"/>
      <c r="O223" s="115"/>
      <c r="P223" s="115"/>
      <c r="Q223" s="247"/>
      <c r="R223" s="121"/>
      <c r="S223" s="115"/>
      <c r="T223" s="242"/>
      <c r="U223" s="231"/>
      <c r="V223" s="121"/>
      <c r="W223" s="115"/>
      <c r="X223" s="115"/>
      <c r="Y223" s="247"/>
      <c r="Z223" s="121"/>
      <c r="AA223" s="115"/>
      <c r="AB223" s="242"/>
      <c r="AC223" s="231"/>
      <c r="AD223" s="121"/>
      <c r="AE223" s="115"/>
      <c r="AF223" s="242"/>
      <c r="AG223" s="278">
        <f t="shared" si="78"/>
        <v>0</v>
      </c>
      <c r="AH223" s="110">
        <f>SUM(BC222:BC225)</f>
        <v>0</v>
      </c>
      <c r="AI223" s="309"/>
      <c r="AJ223" s="202"/>
      <c r="AL223" s="4" t="str">
        <f t="shared" ref="AL223:AL266" si="80">IF(OR(I223="＋",M223="＋",Q223="＋"),"＋",IF(OR(I223="○",M223="○",Q223="○"),"○",IF(OR(I223="◎",M223="◎",Q223="◎"),"◎","")))</f>
        <v/>
      </c>
      <c r="AM223" s="1">
        <f t="shared" ref="AM223:AM266" si="81">IF(K223="-",0,K223)</f>
        <v>0</v>
      </c>
      <c r="AN223" s="1">
        <f t="shared" ref="AN223:AN266" si="82">IF(O223="-",0,O223)</f>
        <v>0</v>
      </c>
      <c r="AO223" s="1">
        <f t="shared" ref="AO223:AO266" si="83">IF(S223="-",0,S223)</f>
        <v>0</v>
      </c>
      <c r="AP223" s="1">
        <f t="shared" ref="AP223:AP266" si="84">IF(W223="-",0,W223)</f>
        <v>0</v>
      </c>
      <c r="AQ223" s="1">
        <f t="shared" ref="AQ223:AQ266" si="85">IF(AA223="-",0,AA223)</f>
        <v>0</v>
      </c>
      <c r="AR223" s="1">
        <f t="shared" ref="AR223:AR266" si="86">IF(AE223="-",0,AE223)</f>
        <v>0</v>
      </c>
      <c r="AS223" s="1">
        <f t="shared" ref="AS223:AS266" si="87">IF(AND(K223="-",$P$7=0,$T$7=0,$X$7=0,$AB$7=0,$AF$7=0),"-",IF(AND(K223="-",O223="-",$T$7=0,$X$7=0,$AB$7=0,$AF$7=0),"-",IF(AND(K223="-",O223="-",S223="-",$X$7=0,$AB$7=0,$AF$7=0),"-",IF(AND(K223="-",O223="-",S223="-",W223="-",$AB$7=0,$AF$7=0),"-",IF(AND(K223="-",O223="-",S223="-",W223="-",AA223="-",$AF$7=0),"-",IF(AND(K223="-",O223="-",S223="-",W223="-",AA223="-",AE223="-"),"-",ROUND(AM223*$L$7+AN223*$P$7+AO223*$T$7+AP223*$X$7+AQ223*$AB$7+AR223*$AF$7,3)))))))</f>
        <v>0</v>
      </c>
      <c r="AT223" t="str">
        <f t="shared" si="79"/>
        <v/>
      </c>
      <c r="AU223" s="1">
        <f t="shared" ref="AU223:AU266" si="88">IF(L223="",0,L223)</f>
        <v>0</v>
      </c>
      <c r="AV223" s="1">
        <f t="shared" ref="AV223:AV266" si="89">IF(P223="",0,P223)</f>
        <v>0</v>
      </c>
      <c r="AW223" s="1">
        <f t="shared" ref="AW223:AW266" si="90">IF(T223="",0,T223)</f>
        <v>0</v>
      </c>
      <c r="AX223" s="1">
        <f t="shared" ref="AX223:AX266" si="91">IF(X223="",0,X223)</f>
        <v>0</v>
      </c>
      <c r="AY223" s="1">
        <f t="shared" ref="AY223:AY266" si="92">IF(AB223="",0,AB223)</f>
        <v>0</v>
      </c>
      <c r="AZ223" s="1">
        <f t="shared" ref="AZ223:AZ266" si="93">IF(AF223="",0,AF223)</f>
        <v>0</v>
      </c>
      <c r="BA223" s="1" t="str">
        <f t="shared" ref="BA223:BA266" si="94">IF(AND(L223="",P223="",T223="",X223="",AB223="",AF223=""),"",ROUND(AU223*$L$7+AV223*$P$7+AW223*$T$7+AX223*$X$7+AY223*$AB$7+AZ223*$AF$7,3))</f>
        <v/>
      </c>
      <c r="BB223" s="1">
        <f t="shared" ref="BB223:BB266" si="95">IF(AL223="＋","",AS223)</f>
        <v>0</v>
      </c>
      <c r="BC223" s="1" t="str">
        <f t="shared" ref="BC223:BC266" si="96">IF(AL223="＋",AS223,"")</f>
        <v/>
      </c>
    </row>
    <row r="224" spans="1:55" ht="15.75" customHeight="1" x14ac:dyDescent="0.15">
      <c r="B224" s="201"/>
      <c r="D224" s="406"/>
      <c r="E224" s="406"/>
      <c r="F224" s="33"/>
      <c r="G224" s="39" t="s">
        <v>683</v>
      </c>
      <c r="H224" s="40" t="s">
        <v>708</v>
      </c>
      <c r="I224" s="247"/>
      <c r="J224" s="121"/>
      <c r="K224" s="115"/>
      <c r="L224" s="242"/>
      <c r="M224" s="231"/>
      <c r="N224" s="121"/>
      <c r="O224" s="115"/>
      <c r="P224" s="115"/>
      <c r="Q224" s="247"/>
      <c r="R224" s="121"/>
      <c r="S224" s="115"/>
      <c r="T224" s="242"/>
      <c r="U224" s="231"/>
      <c r="V224" s="121"/>
      <c r="W224" s="115"/>
      <c r="X224" s="115"/>
      <c r="Y224" s="247"/>
      <c r="Z224" s="121"/>
      <c r="AA224" s="115"/>
      <c r="AB224" s="242"/>
      <c r="AC224" s="231"/>
      <c r="AD224" s="121"/>
      <c r="AE224" s="115"/>
      <c r="AF224" s="242"/>
      <c r="AG224" s="278">
        <f t="shared" si="78"/>
        <v>0</v>
      </c>
      <c r="AH224" s="54"/>
      <c r="AI224" s="20"/>
      <c r="AJ224" s="202"/>
      <c r="AL224" s="4" t="str">
        <f t="shared" si="80"/>
        <v/>
      </c>
      <c r="AM224" s="1">
        <f t="shared" si="81"/>
        <v>0</v>
      </c>
      <c r="AN224" s="1">
        <f t="shared" si="82"/>
        <v>0</v>
      </c>
      <c r="AO224" s="1">
        <f t="shared" si="83"/>
        <v>0</v>
      </c>
      <c r="AP224" s="1">
        <f t="shared" si="84"/>
        <v>0</v>
      </c>
      <c r="AQ224" s="1">
        <f t="shared" si="85"/>
        <v>0</v>
      </c>
      <c r="AR224" s="1">
        <f t="shared" si="86"/>
        <v>0</v>
      </c>
      <c r="AS224" s="1">
        <f t="shared" si="87"/>
        <v>0</v>
      </c>
      <c r="AT224" t="str">
        <f t="shared" si="79"/>
        <v/>
      </c>
      <c r="AU224" s="1">
        <f t="shared" si="88"/>
        <v>0</v>
      </c>
      <c r="AV224" s="1">
        <f t="shared" si="89"/>
        <v>0</v>
      </c>
      <c r="AW224" s="1">
        <f t="shared" si="90"/>
        <v>0</v>
      </c>
      <c r="AX224" s="1">
        <f t="shared" si="91"/>
        <v>0</v>
      </c>
      <c r="AY224" s="1">
        <f t="shared" si="92"/>
        <v>0</v>
      </c>
      <c r="AZ224" s="1">
        <f t="shared" si="93"/>
        <v>0</v>
      </c>
      <c r="BA224" s="1" t="str">
        <f t="shared" si="94"/>
        <v/>
      </c>
      <c r="BB224" s="1">
        <f t="shared" si="95"/>
        <v>0</v>
      </c>
      <c r="BC224" s="1" t="str">
        <f t="shared" si="96"/>
        <v/>
      </c>
    </row>
    <row r="225" spans="2:55" ht="15.75" customHeight="1" x14ac:dyDescent="0.15">
      <c r="B225" s="201"/>
      <c r="D225" s="406"/>
      <c r="E225" s="406"/>
      <c r="F225" s="34"/>
      <c r="G225" s="39" t="s">
        <v>227</v>
      </c>
      <c r="H225" s="44" t="s">
        <v>806</v>
      </c>
      <c r="I225" s="251"/>
      <c r="J225" s="122"/>
      <c r="K225" s="117"/>
      <c r="L225" s="244"/>
      <c r="M225" s="256"/>
      <c r="N225" s="122"/>
      <c r="O225" s="117"/>
      <c r="P225" s="117"/>
      <c r="Q225" s="251"/>
      <c r="R225" s="122"/>
      <c r="S225" s="117"/>
      <c r="T225" s="244"/>
      <c r="U225" s="256"/>
      <c r="V225" s="122"/>
      <c r="W225" s="117"/>
      <c r="X225" s="117"/>
      <c r="Y225" s="251"/>
      <c r="Z225" s="122"/>
      <c r="AA225" s="117"/>
      <c r="AB225" s="244"/>
      <c r="AC225" s="256"/>
      <c r="AD225" s="122"/>
      <c r="AE225" s="117"/>
      <c r="AF225" s="244"/>
      <c r="AG225" s="279">
        <f t="shared" si="78"/>
        <v>0</v>
      </c>
      <c r="AH225" s="54"/>
      <c r="AI225" s="20"/>
      <c r="AJ225" s="202"/>
      <c r="AL225" s="4" t="str">
        <f t="shared" si="80"/>
        <v/>
      </c>
      <c r="AM225" s="1">
        <f t="shared" si="81"/>
        <v>0</v>
      </c>
      <c r="AN225" s="1">
        <f t="shared" si="82"/>
        <v>0</v>
      </c>
      <c r="AO225" s="1">
        <f t="shared" si="83"/>
        <v>0</v>
      </c>
      <c r="AP225" s="1">
        <f t="shared" si="84"/>
        <v>0</v>
      </c>
      <c r="AQ225" s="1">
        <f t="shared" si="85"/>
        <v>0</v>
      </c>
      <c r="AR225" s="1">
        <f t="shared" si="86"/>
        <v>0</v>
      </c>
      <c r="AS225" s="1">
        <f t="shared" si="87"/>
        <v>0</v>
      </c>
      <c r="AT225" t="str">
        <f t="shared" si="79"/>
        <v/>
      </c>
      <c r="AU225" s="1">
        <f t="shared" si="88"/>
        <v>0</v>
      </c>
      <c r="AV225" s="1">
        <f t="shared" si="89"/>
        <v>0</v>
      </c>
      <c r="AW225" s="1">
        <f t="shared" si="90"/>
        <v>0</v>
      </c>
      <c r="AX225" s="1">
        <f t="shared" si="91"/>
        <v>0</v>
      </c>
      <c r="AY225" s="1">
        <f t="shared" si="92"/>
        <v>0</v>
      </c>
      <c r="AZ225" s="1">
        <f t="shared" si="93"/>
        <v>0</v>
      </c>
      <c r="BA225" s="1" t="str">
        <f t="shared" si="94"/>
        <v/>
      </c>
      <c r="BB225" s="1">
        <f t="shared" si="95"/>
        <v>0</v>
      </c>
      <c r="BC225" s="1" t="str">
        <f t="shared" si="96"/>
        <v/>
      </c>
    </row>
    <row r="226" spans="2:55" ht="15.75" customHeight="1" x14ac:dyDescent="0.15">
      <c r="B226" s="201"/>
      <c r="D226" s="406"/>
      <c r="E226" s="406"/>
      <c r="F226" s="410" t="s">
        <v>704</v>
      </c>
      <c r="G226" s="36" t="s">
        <v>384</v>
      </c>
      <c r="H226" s="37" t="s">
        <v>963</v>
      </c>
      <c r="I226" s="258"/>
      <c r="J226" s="120"/>
      <c r="K226" s="114"/>
      <c r="L226" s="245"/>
      <c r="M226" s="255"/>
      <c r="N226" s="120"/>
      <c r="O226" s="114"/>
      <c r="P226" s="114"/>
      <c r="Q226" s="258"/>
      <c r="R226" s="120"/>
      <c r="S226" s="114"/>
      <c r="T226" s="245"/>
      <c r="U226" s="255"/>
      <c r="V226" s="120"/>
      <c r="W226" s="114"/>
      <c r="X226" s="114"/>
      <c r="Y226" s="258"/>
      <c r="Z226" s="120"/>
      <c r="AA226" s="114"/>
      <c r="AB226" s="245"/>
      <c r="AC226" s="255"/>
      <c r="AD226" s="120"/>
      <c r="AE226" s="114"/>
      <c r="AF226" s="245"/>
      <c r="AG226" s="277">
        <f t="shared" si="78"/>
        <v>0</v>
      </c>
      <c r="AH226" s="53">
        <f>SUM(BB226:BB230)</f>
        <v>0</v>
      </c>
      <c r="AI226" s="131"/>
      <c r="AJ226" s="202"/>
      <c r="AL226" s="4" t="str">
        <f t="shared" si="80"/>
        <v/>
      </c>
      <c r="AM226" s="1">
        <f t="shared" si="81"/>
        <v>0</v>
      </c>
      <c r="AN226" s="1">
        <f t="shared" si="82"/>
        <v>0</v>
      </c>
      <c r="AO226" s="1">
        <f t="shared" si="83"/>
        <v>0</v>
      </c>
      <c r="AP226" s="1">
        <f t="shared" si="84"/>
        <v>0</v>
      </c>
      <c r="AQ226" s="1">
        <f t="shared" si="85"/>
        <v>0</v>
      </c>
      <c r="AR226" s="1">
        <f t="shared" si="86"/>
        <v>0</v>
      </c>
      <c r="AS226" s="1">
        <f t="shared" si="87"/>
        <v>0</v>
      </c>
      <c r="AT226" t="str">
        <f t="shared" si="79"/>
        <v/>
      </c>
      <c r="AU226" s="1">
        <f t="shared" si="88"/>
        <v>0</v>
      </c>
      <c r="AV226" s="1">
        <f t="shared" si="89"/>
        <v>0</v>
      </c>
      <c r="AW226" s="1">
        <f t="shared" si="90"/>
        <v>0</v>
      </c>
      <c r="AX226" s="1">
        <f t="shared" si="91"/>
        <v>0</v>
      </c>
      <c r="AY226" s="1">
        <f t="shared" si="92"/>
        <v>0</v>
      </c>
      <c r="AZ226" s="1">
        <f t="shared" si="93"/>
        <v>0</v>
      </c>
      <c r="BA226" s="1" t="str">
        <f t="shared" si="94"/>
        <v/>
      </c>
      <c r="BB226" s="1">
        <f t="shared" si="95"/>
        <v>0</v>
      </c>
      <c r="BC226" s="1" t="str">
        <f t="shared" si="96"/>
        <v/>
      </c>
    </row>
    <row r="227" spans="2:55" ht="15.75" customHeight="1" x14ac:dyDescent="0.15">
      <c r="B227" s="201"/>
      <c r="D227" s="406"/>
      <c r="E227" s="406"/>
      <c r="F227" s="411"/>
      <c r="G227" s="39" t="s">
        <v>40</v>
      </c>
      <c r="H227" s="40" t="s">
        <v>823</v>
      </c>
      <c r="I227" s="247"/>
      <c r="J227" s="121"/>
      <c r="K227" s="115"/>
      <c r="L227" s="242"/>
      <c r="M227" s="231"/>
      <c r="N227" s="121"/>
      <c r="O227" s="115"/>
      <c r="P227" s="115"/>
      <c r="Q227" s="247"/>
      <c r="R227" s="121"/>
      <c r="S227" s="115"/>
      <c r="T227" s="242"/>
      <c r="U227" s="231"/>
      <c r="V227" s="121"/>
      <c r="W227" s="115"/>
      <c r="X227" s="115"/>
      <c r="Y227" s="247"/>
      <c r="Z227" s="121"/>
      <c r="AA227" s="115"/>
      <c r="AB227" s="242"/>
      <c r="AC227" s="231"/>
      <c r="AD227" s="121"/>
      <c r="AE227" s="115"/>
      <c r="AF227" s="242"/>
      <c r="AG227" s="278">
        <f t="shared" si="78"/>
        <v>0</v>
      </c>
      <c r="AH227" s="110">
        <f>SUM(BC226:BC230)</f>
        <v>0</v>
      </c>
      <c r="AI227" s="309"/>
      <c r="AJ227" s="202"/>
      <c r="AL227" s="4" t="str">
        <f t="shared" si="80"/>
        <v/>
      </c>
      <c r="AM227" s="1">
        <f t="shared" si="81"/>
        <v>0</v>
      </c>
      <c r="AN227" s="1">
        <f t="shared" si="82"/>
        <v>0</v>
      </c>
      <c r="AO227" s="1">
        <f t="shared" si="83"/>
        <v>0</v>
      </c>
      <c r="AP227" s="1">
        <f t="shared" si="84"/>
        <v>0</v>
      </c>
      <c r="AQ227" s="1">
        <f t="shared" si="85"/>
        <v>0</v>
      </c>
      <c r="AR227" s="1">
        <f t="shared" si="86"/>
        <v>0</v>
      </c>
      <c r="AS227" s="1">
        <f t="shared" si="87"/>
        <v>0</v>
      </c>
      <c r="AT227" t="str">
        <f t="shared" si="79"/>
        <v/>
      </c>
      <c r="AU227" s="1">
        <f t="shared" si="88"/>
        <v>0</v>
      </c>
      <c r="AV227" s="1">
        <f t="shared" si="89"/>
        <v>0</v>
      </c>
      <c r="AW227" s="1">
        <f t="shared" si="90"/>
        <v>0</v>
      </c>
      <c r="AX227" s="1">
        <f t="shared" si="91"/>
        <v>0</v>
      </c>
      <c r="AY227" s="1">
        <f t="shared" si="92"/>
        <v>0</v>
      </c>
      <c r="AZ227" s="1">
        <f t="shared" si="93"/>
        <v>0</v>
      </c>
      <c r="BA227" s="1" t="str">
        <f t="shared" si="94"/>
        <v/>
      </c>
      <c r="BB227" s="1">
        <f t="shared" si="95"/>
        <v>0</v>
      </c>
      <c r="BC227" s="1" t="str">
        <f t="shared" si="96"/>
        <v/>
      </c>
    </row>
    <row r="228" spans="2:55" ht="15.75" customHeight="1" x14ac:dyDescent="0.15">
      <c r="B228" s="201"/>
      <c r="D228" s="406"/>
      <c r="E228" s="406"/>
      <c r="F228" s="33"/>
      <c r="G228" s="39" t="s">
        <v>41</v>
      </c>
      <c r="H228" s="40" t="s">
        <v>917</v>
      </c>
      <c r="I228" s="247"/>
      <c r="J228" s="121"/>
      <c r="K228" s="115"/>
      <c r="L228" s="242"/>
      <c r="M228" s="231"/>
      <c r="N228" s="121"/>
      <c r="O228" s="115"/>
      <c r="P228" s="115"/>
      <c r="Q228" s="247"/>
      <c r="R228" s="121"/>
      <c r="S228" s="115"/>
      <c r="T228" s="242"/>
      <c r="U228" s="231"/>
      <c r="V228" s="121"/>
      <c r="W228" s="115"/>
      <c r="X228" s="115"/>
      <c r="Y228" s="247"/>
      <c r="Z228" s="121"/>
      <c r="AA228" s="115"/>
      <c r="AB228" s="242"/>
      <c r="AC228" s="231"/>
      <c r="AD228" s="121"/>
      <c r="AE228" s="115"/>
      <c r="AF228" s="242"/>
      <c r="AG228" s="278">
        <f t="shared" si="78"/>
        <v>0</v>
      </c>
      <c r="AH228" s="54"/>
      <c r="AI228" s="20"/>
      <c r="AJ228" s="202"/>
      <c r="AL228" s="4" t="str">
        <f t="shared" si="80"/>
        <v/>
      </c>
      <c r="AM228" s="1">
        <f t="shared" si="81"/>
        <v>0</v>
      </c>
      <c r="AN228" s="1">
        <f t="shared" si="82"/>
        <v>0</v>
      </c>
      <c r="AO228" s="1">
        <f t="shared" si="83"/>
        <v>0</v>
      </c>
      <c r="AP228" s="1">
        <f t="shared" si="84"/>
        <v>0</v>
      </c>
      <c r="AQ228" s="1">
        <f t="shared" si="85"/>
        <v>0</v>
      </c>
      <c r="AR228" s="1">
        <f t="shared" si="86"/>
        <v>0</v>
      </c>
      <c r="AS228" s="1">
        <f t="shared" si="87"/>
        <v>0</v>
      </c>
      <c r="AT228" t="str">
        <f t="shared" si="79"/>
        <v/>
      </c>
      <c r="AU228" s="1">
        <f t="shared" si="88"/>
        <v>0</v>
      </c>
      <c r="AV228" s="1">
        <f t="shared" si="89"/>
        <v>0</v>
      </c>
      <c r="AW228" s="1">
        <f t="shared" si="90"/>
        <v>0</v>
      </c>
      <c r="AX228" s="1">
        <f t="shared" si="91"/>
        <v>0</v>
      </c>
      <c r="AY228" s="1">
        <f t="shared" si="92"/>
        <v>0</v>
      </c>
      <c r="AZ228" s="1">
        <f t="shared" si="93"/>
        <v>0</v>
      </c>
      <c r="BA228" s="1" t="str">
        <f t="shared" si="94"/>
        <v/>
      </c>
      <c r="BB228" s="1">
        <f t="shared" si="95"/>
        <v>0</v>
      </c>
      <c r="BC228" s="1" t="str">
        <f t="shared" si="96"/>
        <v/>
      </c>
    </row>
    <row r="229" spans="2:55" ht="15.75" customHeight="1" x14ac:dyDescent="0.15">
      <c r="B229" s="201"/>
      <c r="D229" s="406"/>
      <c r="E229" s="406"/>
      <c r="F229" s="33"/>
      <c r="G229" s="39" t="s">
        <v>434</v>
      </c>
      <c r="H229" s="40" t="s">
        <v>878</v>
      </c>
      <c r="I229" s="247"/>
      <c r="J229" s="121"/>
      <c r="K229" s="115"/>
      <c r="L229" s="242"/>
      <c r="M229" s="231"/>
      <c r="N229" s="121"/>
      <c r="O229" s="115"/>
      <c r="P229" s="115"/>
      <c r="Q229" s="247"/>
      <c r="R229" s="121"/>
      <c r="S229" s="115"/>
      <c r="T229" s="242"/>
      <c r="U229" s="231"/>
      <c r="V229" s="121"/>
      <c r="W229" s="115"/>
      <c r="X229" s="115"/>
      <c r="Y229" s="247"/>
      <c r="Z229" s="121"/>
      <c r="AA229" s="115"/>
      <c r="AB229" s="242"/>
      <c r="AC229" s="231"/>
      <c r="AD229" s="121"/>
      <c r="AE229" s="115"/>
      <c r="AF229" s="242"/>
      <c r="AG229" s="278">
        <f t="shared" si="78"/>
        <v>0</v>
      </c>
      <c r="AH229" s="54"/>
      <c r="AI229" s="20"/>
      <c r="AJ229" s="202"/>
      <c r="AL229" s="4" t="str">
        <f t="shared" si="80"/>
        <v/>
      </c>
      <c r="AM229" s="1">
        <f t="shared" si="81"/>
        <v>0</v>
      </c>
      <c r="AN229" s="1">
        <f t="shared" si="82"/>
        <v>0</v>
      </c>
      <c r="AO229" s="1">
        <f t="shared" si="83"/>
        <v>0</v>
      </c>
      <c r="AP229" s="1">
        <f t="shared" si="84"/>
        <v>0</v>
      </c>
      <c r="AQ229" s="1">
        <f t="shared" si="85"/>
        <v>0</v>
      </c>
      <c r="AR229" s="1">
        <f t="shared" si="86"/>
        <v>0</v>
      </c>
      <c r="AS229" s="1">
        <f t="shared" si="87"/>
        <v>0</v>
      </c>
      <c r="AT229" t="str">
        <f t="shared" si="79"/>
        <v/>
      </c>
      <c r="AU229" s="1">
        <f t="shared" si="88"/>
        <v>0</v>
      </c>
      <c r="AV229" s="1">
        <f t="shared" si="89"/>
        <v>0</v>
      </c>
      <c r="AW229" s="1">
        <f t="shared" si="90"/>
        <v>0</v>
      </c>
      <c r="AX229" s="1">
        <f t="shared" si="91"/>
        <v>0</v>
      </c>
      <c r="AY229" s="1">
        <f t="shared" si="92"/>
        <v>0</v>
      </c>
      <c r="AZ229" s="1">
        <f t="shared" si="93"/>
        <v>0</v>
      </c>
      <c r="BA229" s="1" t="str">
        <f t="shared" si="94"/>
        <v/>
      </c>
      <c r="BB229" s="1">
        <f t="shared" si="95"/>
        <v>0</v>
      </c>
      <c r="BC229" s="1" t="str">
        <f t="shared" si="96"/>
        <v/>
      </c>
    </row>
    <row r="230" spans="2:55" ht="15.75" customHeight="1" x14ac:dyDescent="0.15">
      <c r="B230" s="201"/>
      <c r="D230" s="406"/>
      <c r="E230" s="406"/>
      <c r="F230" s="34"/>
      <c r="G230" s="39" t="s">
        <v>916</v>
      </c>
      <c r="H230" s="44" t="s">
        <v>383</v>
      </c>
      <c r="I230" s="251"/>
      <c r="J230" s="122"/>
      <c r="K230" s="117"/>
      <c r="L230" s="244"/>
      <c r="M230" s="256"/>
      <c r="N230" s="122"/>
      <c r="O230" s="117"/>
      <c r="P230" s="117"/>
      <c r="Q230" s="251"/>
      <c r="R230" s="122"/>
      <c r="S230" s="117"/>
      <c r="T230" s="244"/>
      <c r="U230" s="256"/>
      <c r="V230" s="122"/>
      <c r="W230" s="117"/>
      <c r="X230" s="117"/>
      <c r="Y230" s="251"/>
      <c r="Z230" s="122"/>
      <c r="AA230" s="117"/>
      <c r="AB230" s="244"/>
      <c r="AC230" s="256"/>
      <c r="AD230" s="122"/>
      <c r="AE230" s="117"/>
      <c r="AF230" s="244"/>
      <c r="AG230" s="279">
        <f t="shared" si="78"/>
        <v>0</v>
      </c>
      <c r="AH230" s="54"/>
      <c r="AI230" s="20"/>
      <c r="AJ230" s="202"/>
      <c r="AL230" s="4" t="str">
        <f t="shared" si="80"/>
        <v/>
      </c>
      <c r="AM230" s="1">
        <f t="shared" si="81"/>
        <v>0</v>
      </c>
      <c r="AN230" s="1">
        <f t="shared" si="82"/>
        <v>0</v>
      </c>
      <c r="AO230" s="1">
        <f t="shared" si="83"/>
        <v>0</v>
      </c>
      <c r="AP230" s="1">
        <f t="shared" si="84"/>
        <v>0</v>
      </c>
      <c r="AQ230" s="1">
        <f t="shared" si="85"/>
        <v>0</v>
      </c>
      <c r="AR230" s="1">
        <f t="shared" si="86"/>
        <v>0</v>
      </c>
      <c r="AS230" s="1">
        <f t="shared" si="87"/>
        <v>0</v>
      </c>
      <c r="AT230" t="str">
        <f t="shared" si="79"/>
        <v/>
      </c>
      <c r="AU230" s="1">
        <f t="shared" si="88"/>
        <v>0</v>
      </c>
      <c r="AV230" s="1">
        <f t="shared" si="89"/>
        <v>0</v>
      </c>
      <c r="AW230" s="1">
        <f t="shared" si="90"/>
        <v>0</v>
      </c>
      <c r="AX230" s="1">
        <f t="shared" si="91"/>
        <v>0</v>
      </c>
      <c r="AY230" s="1">
        <f t="shared" si="92"/>
        <v>0</v>
      </c>
      <c r="AZ230" s="1">
        <f t="shared" si="93"/>
        <v>0</v>
      </c>
      <c r="BA230" s="1" t="str">
        <f t="shared" si="94"/>
        <v/>
      </c>
      <c r="BB230" s="1">
        <f t="shared" si="95"/>
        <v>0</v>
      </c>
      <c r="BC230" s="1" t="str">
        <f t="shared" si="96"/>
        <v/>
      </c>
    </row>
    <row r="231" spans="2:55" ht="15.75" customHeight="1" x14ac:dyDescent="0.15">
      <c r="B231" s="201"/>
      <c r="D231" s="406"/>
      <c r="E231" s="406"/>
      <c r="F231" s="134" t="s">
        <v>701</v>
      </c>
      <c r="G231" s="143" t="s">
        <v>481</v>
      </c>
      <c r="H231" s="59" t="s">
        <v>890</v>
      </c>
      <c r="I231" s="274"/>
      <c r="J231" s="212"/>
      <c r="K231" s="158"/>
      <c r="L231" s="249"/>
      <c r="M231" s="273"/>
      <c r="N231" s="212"/>
      <c r="O231" s="158"/>
      <c r="P231" s="158"/>
      <c r="Q231" s="274"/>
      <c r="R231" s="212"/>
      <c r="S231" s="158"/>
      <c r="T231" s="249"/>
      <c r="U231" s="273"/>
      <c r="V231" s="212"/>
      <c r="W231" s="158"/>
      <c r="X231" s="158"/>
      <c r="Y231" s="274"/>
      <c r="Z231" s="212"/>
      <c r="AA231" s="158"/>
      <c r="AB231" s="249"/>
      <c r="AC231" s="273"/>
      <c r="AD231" s="212"/>
      <c r="AE231" s="158"/>
      <c r="AF231" s="249"/>
      <c r="AG231" s="280">
        <f t="shared" si="78"/>
        <v>0</v>
      </c>
      <c r="AH231" s="133">
        <f>SUM(BB231)</f>
        <v>0</v>
      </c>
      <c r="AI231" s="131"/>
      <c r="AJ231" s="202"/>
      <c r="AL231" s="4" t="str">
        <f t="shared" si="80"/>
        <v/>
      </c>
      <c r="AM231" s="1">
        <f t="shared" si="81"/>
        <v>0</v>
      </c>
      <c r="AN231" s="1">
        <f t="shared" si="82"/>
        <v>0</v>
      </c>
      <c r="AO231" s="1">
        <f t="shared" si="83"/>
        <v>0</v>
      </c>
      <c r="AP231" s="1">
        <f t="shared" si="84"/>
        <v>0</v>
      </c>
      <c r="AQ231" s="1">
        <f t="shared" si="85"/>
        <v>0</v>
      </c>
      <c r="AR231" s="1">
        <f t="shared" si="86"/>
        <v>0</v>
      </c>
      <c r="AS231" s="1">
        <f t="shared" si="87"/>
        <v>0</v>
      </c>
      <c r="AT231" t="str">
        <f t="shared" si="79"/>
        <v/>
      </c>
      <c r="AU231" s="1">
        <f t="shared" si="88"/>
        <v>0</v>
      </c>
      <c r="AV231" s="1">
        <f t="shared" si="89"/>
        <v>0</v>
      </c>
      <c r="AW231" s="1">
        <f t="shared" si="90"/>
        <v>0</v>
      </c>
      <c r="AX231" s="1">
        <f t="shared" si="91"/>
        <v>0</v>
      </c>
      <c r="AY231" s="1">
        <f t="shared" si="92"/>
        <v>0</v>
      </c>
      <c r="AZ231" s="1">
        <f t="shared" si="93"/>
        <v>0</v>
      </c>
      <c r="BA231" s="1" t="str">
        <f t="shared" si="94"/>
        <v/>
      </c>
      <c r="BB231" s="1">
        <f t="shared" si="95"/>
        <v>0</v>
      </c>
      <c r="BC231" s="1" t="str">
        <f t="shared" si="96"/>
        <v/>
      </c>
    </row>
    <row r="232" spans="2:55" ht="15.75" customHeight="1" x14ac:dyDescent="0.15">
      <c r="B232" s="201"/>
      <c r="D232" s="406"/>
      <c r="E232" s="406"/>
      <c r="F232" s="33" t="s">
        <v>705</v>
      </c>
      <c r="G232" s="39" t="s">
        <v>90</v>
      </c>
      <c r="H232" s="40" t="s">
        <v>929</v>
      </c>
      <c r="I232" s="272"/>
      <c r="J232" s="126"/>
      <c r="K232" s="114"/>
      <c r="L232" s="245"/>
      <c r="M232" s="266"/>
      <c r="N232" s="126"/>
      <c r="O232" s="114"/>
      <c r="P232" s="114"/>
      <c r="Q232" s="272"/>
      <c r="R232" s="126"/>
      <c r="S232" s="114"/>
      <c r="T232" s="245"/>
      <c r="U232" s="266"/>
      <c r="V232" s="126"/>
      <c r="W232" s="114"/>
      <c r="X232" s="114"/>
      <c r="Y232" s="272"/>
      <c r="Z232" s="126"/>
      <c r="AA232" s="114"/>
      <c r="AB232" s="245"/>
      <c r="AC232" s="266"/>
      <c r="AD232" s="126"/>
      <c r="AE232" s="114"/>
      <c r="AF232" s="245"/>
      <c r="AG232" s="277">
        <f t="shared" si="78"/>
        <v>0</v>
      </c>
      <c r="AH232" s="53">
        <f>SUM(BB232:BB234)</f>
        <v>0</v>
      </c>
      <c r="AI232" s="131"/>
      <c r="AJ232" s="202"/>
      <c r="AL232" s="4" t="str">
        <f t="shared" si="80"/>
        <v/>
      </c>
      <c r="AM232" s="1">
        <f t="shared" si="81"/>
        <v>0</v>
      </c>
      <c r="AN232" s="1">
        <f t="shared" si="82"/>
        <v>0</v>
      </c>
      <c r="AO232" s="1">
        <f t="shared" si="83"/>
        <v>0</v>
      </c>
      <c r="AP232" s="1">
        <f t="shared" si="84"/>
        <v>0</v>
      </c>
      <c r="AQ232" s="1">
        <f t="shared" si="85"/>
        <v>0</v>
      </c>
      <c r="AR232" s="1">
        <f t="shared" si="86"/>
        <v>0</v>
      </c>
      <c r="AS232" s="1">
        <f t="shared" si="87"/>
        <v>0</v>
      </c>
      <c r="AT232" t="str">
        <f t="shared" si="79"/>
        <v/>
      </c>
      <c r="AU232" s="1">
        <f t="shared" si="88"/>
        <v>0</v>
      </c>
      <c r="AV232" s="1">
        <f t="shared" si="89"/>
        <v>0</v>
      </c>
      <c r="AW232" s="1">
        <f t="shared" si="90"/>
        <v>0</v>
      </c>
      <c r="AX232" s="1">
        <f t="shared" si="91"/>
        <v>0</v>
      </c>
      <c r="AY232" s="1">
        <f t="shared" si="92"/>
        <v>0</v>
      </c>
      <c r="AZ232" s="1">
        <f t="shared" si="93"/>
        <v>0</v>
      </c>
      <c r="BA232" s="1" t="str">
        <f t="shared" si="94"/>
        <v/>
      </c>
      <c r="BB232" s="1">
        <f t="shared" si="95"/>
        <v>0</v>
      </c>
      <c r="BC232" s="1" t="str">
        <f t="shared" si="96"/>
        <v/>
      </c>
    </row>
    <row r="233" spans="2:55" ht="15.75" customHeight="1" x14ac:dyDescent="0.15">
      <c r="B233" s="201"/>
      <c r="D233" s="406"/>
      <c r="E233" s="406"/>
      <c r="F233" s="33"/>
      <c r="G233" s="39" t="s">
        <v>91</v>
      </c>
      <c r="H233" s="40" t="s">
        <v>574</v>
      </c>
      <c r="I233" s="241"/>
      <c r="J233" s="127"/>
      <c r="K233" s="115"/>
      <c r="L233" s="242"/>
      <c r="M233" s="228"/>
      <c r="N233" s="127"/>
      <c r="O233" s="115"/>
      <c r="P233" s="115"/>
      <c r="Q233" s="241"/>
      <c r="R233" s="127"/>
      <c r="S233" s="115"/>
      <c r="T233" s="242"/>
      <c r="U233" s="228"/>
      <c r="V233" s="127"/>
      <c r="W233" s="115"/>
      <c r="X233" s="115"/>
      <c r="Y233" s="241"/>
      <c r="Z233" s="127"/>
      <c r="AA233" s="115"/>
      <c r="AB233" s="242"/>
      <c r="AC233" s="228"/>
      <c r="AD233" s="127"/>
      <c r="AE233" s="115"/>
      <c r="AF233" s="242"/>
      <c r="AG233" s="278">
        <f t="shared" si="78"/>
        <v>0</v>
      </c>
      <c r="AH233" s="110">
        <f>SUM(BC232:BC234)</f>
        <v>0</v>
      </c>
      <c r="AI233" s="309"/>
      <c r="AJ233" s="202"/>
      <c r="AL233" s="4" t="str">
        <f t="shared" si="80"/>
        <v/>
      </c>
      <c r="AM233" s="1">
        <f t="shared" si="81"/>
        <v>0</v>
      </c>
      <c r="AN233" s="1">
        <f t="shared" si="82"/>
        <v>0</v>
      </c>
      <c r="AO233" s="1">
        <f t="shared" si="83"/>
        <v>0</v>
      </c>
      <c r="AP233" s="1">
        <f t="shared" si="84"/>
        <v>0</v>
      </c>
      <c r="AQ233" s="1">
        <f t="shared" si="85"/>
        <v>0</v>
      </c>
      <c r="AR233" s="1">
        <f t="shared" si="86"/>
        <v>0</v>
      </c>
      <c r="AS233" s="1">
        <f t="shared" si="87"/>
        <v>0</v>
      </c>
      <c r="AT233" t="str">
        <f t="shared" si="79"/>
        <v/>
      </c>
      <c r="AU233" s="1">
        <f t="shared" si="88"/>
        <v>0</v>
      </c>
      <c r="AV233" s="1">
        <f t="shared" si="89"/>
        <v>0</v>
      </c>
      <c r="AW233" s="1">
        <f t="shared" si="90"/>
        <v>0</v>
      </c>
      <c r="AX233" s="1">
        <f t="shared" si="91"/>
        <v>0</v>
      </c>
      <c r="AY233" s="1">
        <f t="shared" si="92"/>
        <v>0</v>
      </c>
      <c r="AZ233" s="1">
        <f t="shared" si="93"/>
        <v>0</v>
      </c>
      <c r="BA233" s="1" t="str">
        <f t="shared" si="94"/>
        <v/>
      </c>
      <c r="BB233" s="1">
        <f t="shared" si="95"/>
        <v>0</v>
      </c>
      <c r="BC233" s="1" t="str">
        <f t="shared" si="96"/>
        <v/>
      </c>
    </row>
    <row r="234" spans="2:55" ht="15.75" customHeight="1" x14ac:dyDescent="0.15">
      <c r="B234" s="201"/>
      <c r="D234" s="406"/>
      <c r="E234" s="407"/>
      <c r="F234" s="34"/>
      <c r="G234" s="43" t="s">
        <v>92</v>
      </c>
      <c r="H234" s="44" t="s">
        <v>807</v>
      </c>
      <c r="I234" s="243"/>
      <c r="J234" s="128"/>
      <c r="K234" s="117"/>
      <c r="L234" s="244"/>
      <c r="M234" s="229"/>
      <c r="N234" s="128"/>
      <c r="O234" s="117"/>
      <c r="P234" s="117"/>
      <c r="Q234" s="243"/>
      <c r="R234" s="128"/>
      <c r="S234" s="117"/>
      <c r="T234" s="244"/>
      <c r="U234" s="229"/>
      <c r="V234" s="128"/>
      <c r="W234" s="117"/>
      <c r="X234" s="117"/>
      <c r="Y234" s="243"/>
      <c r="Z234" s="128"/>
      <c r="AA234" s="117"/>
      <c r="AB234" s="244"/>
      <c r="AC234" s="229"/>
      <c r="AD234" s="128"/>
      <c r="AE234" s="117"/>
      <c r="AF234" s="244"/>
      <c r="AG234" s="279">
        <f t="shared" si="78"/>
        <v>0</v>
      </c>
      <c r="AH234" s="55"/>
      <c r="AI234" s="20"/>
      <c r="AJ234" s="202"/>
      <c r="AL234" s="4" t="str">
        <f t="shared" si="80"/>
        <v/>
      </c>
      <c r="AM234" s="1">
        <f t="shared" si="81"/>
        <v>0</v>
      </c>
      <c r="AN234" s="1">
        <f t="shared" si="82"/>
        <v>0</v>
      </c>
      <c r="AO234" s="1">
        <f t="shared" si="83"/>
        <v>0</v>
      </c>
      <c r="AP234" s="1">
        <f t="shared" si="84"/>
        <v>0</v>
      </c>
      <c r="AQ234" s="1">
        <f t="shared" si="85"/>
        <v>0</v>
      </c>
      <c r="AR234" s="1">
        <f t="shared" si="86"/>
        <v>0</v>
      </c>
      <c r="AS234" s="1">
        <f t="shared" si="87"/>
        <v>0</v>
      </c>
      <c r="AT234" t="str">
        <f t="shared" si="79"/>
        <v/>
      </c>
      <c r="AU234" s="1">
        <f t="shared" si="88"/>
        <v>0</v>
      </c>
      <c r="AV234" s="1">
        <f t="shared" si="89"/>
        <v>0</v>
      </c>
      <c r="AW234" s="1">
        <f t="shared" si="90"/>
        <v>0</v>
      </c>
      <c r="AX234" s="1">
        <f t="shared" si="91"/>
        <v>0</v>
      </c>
      <c r="AY234" s="1">
        <f t="shared" si="92"/>
        <v>0</v>
      </c>
      <c r="AZ234" s="1">
        <f t="shared" si="93"/>
        <v>0</v>
      </c>
      <c r="BA234" s="1" t="str">
        <f t="shared" si="94"/>
        <v/>
      </c>
      <c r="BB234" s="1">
        <f t="shared" si="95"/>
        <v>0</v>
      </c>
      <c r="BC234" s="1" t="str">
        <f t="shared" si="96"/>
        <v/>
      </c>
    </row>
    <row r="235" spans="2:55" ht="15.75" customHeight="1" x14ac:dyDescent="0.15">
      <c r="B235" s="201"/>
      <c r="D235" s="406"/>
      <c r="E235" s="405" t="s">
        <v>502</v>
      </c>
      <c r="F235" s="60" t="s">
        <v>446</v>
      </c>
      <c r="G235" s="38" t="s">
        <v>670</v>
      </c>
      <c r="H235" s="37" t="s">
        <v>918</v>
      </c>
      <c r="I235" s="272"/>
      <c r="J235" s="126"/>
      <c r="K235" s="114"/>
      <c r="L235" s="245"/>
      <c r="M235" s="266"/>
      <c r="N235" s="126"/>
      <c r="O235" s="114"/>
      <c r="P235" s="114"/>
      <c r="Q235" s="272"/>
      <c r="R235" s="126"/>
      <c r="S235" s="114"/>
      <c r="T235" s="245"/>
      <c r="U235" s="266"/>
      <c r="V235" s="126"/>
      <c r="W235" s="114"/>
      <c r="X235" s="114"/>
      <c r="Y235" s="272"/>
      <c r="Z235" s="126"/>
      <c r="AA235" s="114"/>
      <c r="AB235" s="245"/>
      <c r="AC235" s="266"/>
      <c r="AD235" s="126"/>
      <c r="AE235" s="114"/>
      <c r="AF235" s="245"/>
      <c r="AG235" s="277">
        <f t="shared" si="78"/>
        <v>0</v>
      </c>
      <c r="AH235" s="53">
        <f>SUM(BB235:BB245)</f>
        <v>0</v>
      </c>
      <c r="AI235" s="131"/>
      <c r="AJ235" s="202"/>
      <c r="AL235" s="4" t="str">
        <f t="shared" si="80"/>
        <v/>
      </c>
      <c r="AM235" s="1">
        <f t="shared" si="81"/>
        <v>0</v>
      </c>
      <c r="AN235" s="1">
        <f t="shared" si="82"/>
        <v>0</v>
      </c>
      <c r="AO235" s="1">
        <f t="shared" si="83"/>
        <v>0</v>
      </c>
      <c r="AP235" s="1">
        <f t="shared" si="84"/>
        <v>0</v>
      </c>
      <c r="AQ235" s="1">
        <f t="shared" si="85"/>
        <v>0</v>
      </c>
      <c r="AR235" s="1">
        <f t="shared" si="86"/>
        <v>0</v>
      </c>
      <c r="AS235" s="1">
        <f t="shared" si="87"/>
        <v>0</v>
      </c>
      <c r="AT235" t="str">
        <f t="shared" si="79"/>
        <v/>
      </c>
      <c r="AU235" s="1">
        <f t="shared" si="88"/>
        <v>0</v>
      </c>
      <c r="AV235" s="1">
        <f t="shared" si="89"/>
        <v>0</v>
      </c>
      <c r="AW235" s="1">
        <f t="shared" si="90"/>
        <v>0</v>
      </c>
      <c r="AX235" s="1">
        <f t="shared" si="91"/>
        <v>0</v>
      </c>
      <c r="AY235" s="1">
        <f t="shared" si="92"/>
        <v>0</v>
      </c>
      <c r="AZ235" s="1">
        <f t="shared" si="93"/>
        <v>0</v>
      </c>
      <c r="BA235" s="1" t="str">
        <f t="shared" si="94"/>
        <v/>
      </c>
      <c r="BB235" s="1">
        <f t="shared" si="95"/>
        <v>0</v>
      </c>
      <c r="BC235" s="1" t="str">
        <f t="shared" si="96"/>
        <v/>
      </c>
    </row>
    <row r="236" spans="2:55" ht="15.75" customHeight="1" x14ac:dyDescent="0.15">
      <c r="B236" s="201"/>
      <c r="D236" s="406"/>
      <c r="E236" s="406"/>
      <c r="F236" s="33"/>
      <c r="G236" s="41" t="s">
        <v>632</v>
      </c>
      <c r="H236" s="40" t="s">
        <v>222</v>
      </c>
      <c r="I236" s="241"/>
      <c r="J236" s="127"/>
      <c r="K236" s="115"/>
      <c r="L236" s="242"/>
      <c r="M236" s="228"/>
      <c r="N236" s="127"/>
      <c r="O236" s="115"/>
      <c r="P236" s="115"/>
      <c r="Q236" s="241"/>
      <c r="R236" s="127"/>
      <c r="S236" s="115"/>
      <c r="T236" s="242"/>
      <c r="U236" s="228"/>
      <c r="V236" s="127"/>
      <c r="W236" s="115"/>
      <c r="X236" s="115"/>
      <c r="Y236" s="241"/>
      <c r="Z236" s="127"/>
      <c r="AA236" s="115"/>
      <c r="AB236" s="242"/>
      <c r="AC236" s="228"/>
      <c r="AD236" s="127"/>
      <c r="AE236" s="115"/>
      <c r="AF236" s="242"/>
      <c r="AG236" s="278">
        <f t="shared" si="78"/>
        <v>0</v>
      </c>
      <c r="AH236" s="110">
        <f>SUM(BC235:BC245)</f>
        <v>0</v>
      </c>
      <c r="AI236" s="309"/>
      <c r="AJ236" s="202"/>
      <c r="AL236" s="4" t="str">
        <f t="shared" si="80"/>
        <v/>
      </c>
      <c r="AM236" s="1">
        <f t="shared" si="81"/>
        <v>0</v>
      </c>
      <c r="AN236" s="1">
        <f t="shared" si="82"/>
        <v>0</v>
      </c>
      <c r="AO236" s="1">
        <f t="shared" si="83"/>
        <v>0</v>
      </c>
      <c r="AP236" s="1">
        <f t="shared" si="84"/>
        <v>0</v>
      </c>
      <c r="AQ236" s="1">
        <f t="shared" si="85"/>
        <v>0</v>
      </c>
      <c r="AR236" s="1">
        <f t="shared" si="86"/>
        <v>0</v>
      </c>
      <c r="AS236" s="1">
        <f t="shared" si="87"/>
        <v>0</v>
      </c>
      <c r="AT236" t="str">
        <f t="shared" si="79"/>
        <v/>
      </c>
      <c r="AU236" s="1">
        <f t="shared" si="88"/>
        <v>0</v>
      </c>
      <c r="AV236" s="1">
        <f t="shared" si="89"/>
        <v>0</v>
      </c>
      <c r="AW236" s="1">
        <f t="shared" si="90"/>
        <v>0</v>
      </c>
      <c r="AX236" s="1">
        <f t="shared" si="91"/>
        <v>0</v>
      </c>
      <c r="AY236" s="1">
        <f t="shared" si="92"/>
        <v>0</v>
      </c>
      <c r="AZ236" s="1">
        <f t="shared" si="93"/>
        <v>0</v>
      </c>
      <c r="BA236" s="1" t="str">
        <f t="shared" si="94"/>
        <v/>
      </c>
      <c r="BB236" s="1">
        <f t="shared" si="95"/>
        <v>0</v>
      </c>
      <c r="BC236" s="1" t="str">
        <f t="shared" si="96"/>
        <v/>
      </c>
    </row>
    <row r="237" spans="2:55" ht="15.75" customHeight="1" x14ac:dyDescent="0.15">
      <c r="B237" s="201"/>
      <c r="D237" s="406"/>
      <c r="E237" s="406"/>
      <c r="F237" s="33"/>
      <c r="G237" s="41" t="s">
        <v>54</v>
      </c>
      <c r="H237" s="40" t="s">
        <v>117</v>
      </c>
      <c r="I237" s="247"/>
      <c r="J237" s="121"/>
      <c r="K237" s="115"/>
      <c r="L237" s="242"/>
      <c r="M237" s="231"/>
      <c r="N237" s="121"/>
      <c r="O237" s="115"/>
      <c r="P237" s="115"/>
      <c r="Q237" s="247"/>
      <c r="R237" s="121"/>
      <c r="S237" s="115"/>
      <c r="T237" s="242"/>
      <c r="U237" s="231"/>
      <c r="V237" s="121"/>
      <c r="W237" s="115"/>
      <c r="X237" s="115"/>
      <c r="Y237" s="247"/>
      <c r="Z237" s="121"/>
      <c r="AA237" s="115"/>
      <c r="AB237" s="242"/>
      <c r="AC237" s="228"/>
      <c r="AD237" s="127"/>
      <c r="AE237" s="115"/>
      <c r="AF237" s="242"/>
      <c r="AG237" s="278">
        <f t="shared" si="78"/>
        <v>0</v>
      </c>
      <c r="AH237" s="54"/>
      <c r="AI237" s="20"/>
      <c r="AJ237" s="202"/>
      <c r="AL237" s="4" t="str">
        <f t="shared" si="80"/>
        <v/>
      </c>
      <c r="AM237" s="1">
        <f t="shared" si="81"/>
        <v>0</v>
      </c>
      <c r="AN237" s="1">
        <f t="shared" si="82"/>
        <v>0</v>
      </c>
      <c r="AO237" s="1">
        <f t="shared" si="83"/>
        <v>0</v>
      </c>
      <c r="AP237" s="1">
        <f t="shared" si="84"/>
        <v>0</v>
      </c>
      <c r="AQ237" s="1">
        <f t="shared" si="85"/>
        <v>0</v>
      </c>
      <c r="AR237" s="1">
        <f t="shared" si="86"/>
        <v>0</v>
      </c>
      <c r="AS237" s="1">
        <f t="shared" si="87"/>
        <v>0</v>
      </c>
      <c r="AT237" t="str">
        <f t="shared" si="79"/>
        <v/>
      </c>
      <c r="AU237" s="1">
        <f t="shared" si="88"/>
        <v>0</v>
      </c>
      <c r="AV237" s="1">
        <f t="shared" si="89"/>
        <v>0</v>
      </c>
      <c r="AW237" s="1">
        <f t="shared" si="90"/>
        <v>0</v>
      </c>
      <c r="AX237" s="1">
        <f t="shared" si="91"/>
        <v>0</v>
      </c>
      <c r="AY237" s="1">
        <f t="shared" si="92"/>
        <v>0</v>
      </c>
      <c r="AZ237" s="1">
        <f t="shared" si="93"/>
        <v>0</v>
      </c>
      <c r="BA237" s="1" t="str">
        <f t="shared" si="94"/>
        <v/>
      </c>
      <c r="BB237" s="1">
        <f t="shared" si="95"/>
        <v>0</v>
      </c>
      <c r="BC237" s="1" t="str">
        <f t="shared" si="96"/>
        <v/>
      </c>
    </row>
    <row r="238" spans="2:55" ht="15.75" customHeight="1" x14ac:dyDescent="0.15">
      <c r="B238" s="201"/>
      <c r="D238" s="406"/>
      <c r="E238" s="406"/>
      <c r="F238" s="33"/>
      <c r="G238" s="41" t="s">
        <v>671</v>
      </c>
      <c r="H238" s="40" t="s">
        <v>972</v>
      </c>
      <c r="I238" s="247"/>
      <c r="J238" s="121"/>
      <c r="K238" s="115"/>
      <c r="L238" s="242"/>
      <c r="M238" s="231"/>
      <c r="N238" s="121"/>
      <c r="O238" s="115"/>
      <c r="P238" s="115"/>
      <c r="Q238" s="247"/>
      <c r="R238" s="121"/>
      <c r="S238" s="115"/>
      <c r="T238" s="242"/>
      <c r="U238" s="231"/>
      <c r="V238" s="121"/>
      <c r="W238" s="115"/>
      <c r="X238" s="115"/>
      <c r="Y238" s="247"/>
      <c r="Z238" s="121"/>
      <c r="AA238" s="115"/>
      <c r="AB238" s="242"/>
      <c r="AC238" s="228"/>
      <c r="AD238" s="127"/>
      <c r="AE238" s="115"/>
      <c r="AF238" s="242"/>
      <c r="AG238" s="278">
        <f t="shared" si="78"/>
        <v>0</v>
      </c>
      <c r="AH238" s="54"/>
      <c r="AI238" s="20"/>
      <c r="AJ238" s="202"/>
      <c r="AL238" s="4" t="str">
        <f t="shared" si="80"/>
        <v/>
      </c>
      <c r="AM238" s="1">
        <f t="shared" si="81"/>
        <v>0</v>
      </c>
      <c r="AN238" s="1">
        <f t="shared" si="82"/>
        <v>0</v>
      </c>
      <c r="AO238" s="1">
        <f t="shared" si="83"/>
        <v>0</v>
      </c>
      <c r="AP238" s="1">
        <f t="shared" si="84"/>
        <v>0</v>
      </c>
      <c r="AQ238" s="1">
        <f t="shared" si="85"/>
        <v>0</v>
      </c>
      <c r="AR238" s="1">
        <f t="shared" si="86"/>
        <v>0</v>
      </c>
      <c r="AS238" s="1">
        <f t="shared" si="87"/>
        <v>0</v>
      </c>
      <c r="AT238" t="str">
        <f t="shared" si="79"/>
        <v/>
      </c>
      <c r="AU238" s="1">
        <f t="shared" si="88"/>
        <v>0</v>
      </c>
      <c r="AV238" s="1">
        <f t="shared" si="89"/>
        <v>0</v>
      </c>
      <c r="AW238" s="1">
        <f t="shared" si="90"/>
        <v>0</v>
      </c>
      <c r="AX238" s="1">
        <f t="shared" si="91"/>
        <v>0</v>
      </c>
      <c r="AY238" s="1">
        <f t="shared" si="92"/>
        <v>0</v>
      </c>
      <c r="AZ238" s="1">
        <f t="shared" si="93"/>
        <v>0</v>
      </c>
      <c r="BA238" s="1" t="str">
        <f t="shared" si="94"/>
        <v/>
      </c>
      <c r="BB238" s="1">
        <f t="shared" si="95"/>
        <v>0</v>
      </c>
      <c r="BC238" s="1" t="str">
        <f t="shared" si="96"/>
        <v/>
      </c>
    </row>
    <row r="239" spans="2:55" ht="15.75" customHeight="1" x14ac:dyDescent="0.15">
      <c r="B239" s="201"/>
      <c r="D239" s="406"/>
      <c r="E239" s="406"/>
      <c r="F239" s="33"/>
      <c r="G239" s="41" t="s">
        <v>672</v>
      </c>
      <c r="H239" s="40" t="s">
        <v>877</v>
      </c>
      <c r="I239" s="247"/>
      <c r="J239" s="121"/>
      <c r="K239" s="115"/>
      <c r="L239" s="242"/>
      <c r="M239" s="231"/>
      <c r="N239" s="121"/>
      <c r="O239" s="115"/>
      <c r="P239" s="115"/>
      <c r="Q239" s="247"/>
      <c r="R239" s="121"/>
      <c r="S239" s="115"/>
      <c r="T239" s="242"/>
      <c r="U239" s="231"/>
      <c r="V239" s="121"/>
      <c r="W239" s="115"/>
      <c r="X239" s="115"/>
      <c r="Y239" s="247"/>
      <c r="Z239" s="121"/>
      <c r="AA239" s="115"/>
      <c r="AB239" s="242"/>
      <c r="AC239" s="228"/>
      <c r="AD239" s="127"/>
      <c r="AE239" s="115"/>
      <c r="AF239" s="242"/>
      <c r="AG239" s="278">
        <f t="shared" si="78"/>
        <v>0</v>
      </c>
      <c r="AH239" s="54"/>
      <c r="AI239" s="20"/>
      <c r="AJ239" s="202"/>
      <c r="AL239" s="4" t="str">
        <f t="shared" si="80"/>
        <v/>
      </c>
      <c r="AM239" s="1">
        <f t="shared" si="81"/>
        <v>0</v>
      </c>
      <c r="AN239" s="1">
        <f t="shared" si="82"/>
        <v>0</v>
      </c>
      <c r="AO239" s="1">
        <f t="shared" si="83"/>
        <v>0</v>
      </c>
      <c r="AP239" s="1">
        <f t="shared" si="84"/>
        <v>0</v>
      </c>
      <c r="AQ239" s="1">
        <f t="shared" si="85"/>
        <v>0</v>
      </c>
      <c r="AR239" s="1">
        <f t="shared" si="86"/>
        <v>0</v>
      </c>
      <c r="AS239" s="1">
        <f t="shared" si="87"/>
        <v>0</v>
      </c>
      <c r="AT239" t="str">
        <f t="shared" si="79"/>
        <v/>
      </c>
      <c r="AU239" s="1">
        <f t="shared" si="88"/>
        <v>0</v>
      </c>
      <c r="AV239" s="1">
        <f t="shared" si="89"/>
        <v>0</v>
      </c>
      <c r="AW239" s="1">
        <f t="shared" si="90"/>
        <v>0</v>
      </c>
      <c r="AX239" s="1">
        <f t="shared" si="91"/>
        <v>0</v>
      </c>
      <c r="AY239" s="1">
        <f t="shared" si="92"/>
        <v>0</v>
      </c>
      <c r="AZ239" s="1">
        <f t="shared" si="93"/>
        <v>0</v>
      </c>
      <c r="BA239" s="1" t="str">
        <f t="shared" si="94"/>
        <v/>
      </c>
      <c r="BB239" s="1">
        <f t="shared" si="95"/>
        <v>0</v>
      </c>
      <c r="BC239" s="1" t="str">
        <f t="shared" si="96"/>
        <v/>
      </c>
    </row>
    <row r="240" spans="2:55" ht="15.75" customHeight="1" x14ac:dyDescent="0.15">
      <c r="B240" s="201"/>
      <c r="D240" s="406"/>
      <c r="E240" s="406"/>
      <c r="F240" s="33"/>
      <c r="G240" s="41" t="s">
        <v>673</v>
      </c>
      <c r="H240" s="40" t="s">
        <v>989</v>
      </c>
      <c r="I240" s="247"/>
      <c r="J240" s="121"/>
      <c r="K240" s="115"/>
      <c r="L240" s="242"/>
      <c r="M240" s="231"/>
      <c r="N240" s="121"/>
      <c r="O240" s="115"/>
      <c r="P240" s="115"/>
      <c r="Q240" s="247"/>
      <c r="R240" s="121"/>
      <c r="S240" s="115"/>
      <c r="T240" s="242"/>
      <c r="U240" s="231"/>
      <c r="V240" s="121"/>
      <c r="W240" s="115"/>
      <c r="X240" s="115"/>
      <c r="Y240" s="247"/>
      <c r="Z240" s="121"/>
      <c r="AA240" s="115"/>
      <c r="AB240" s="242"/>
      <c r="AC240" s="228"/>
      <c r="AD240" s="127"/>
      <c r="AE240" s="115"/>
      <c r="AF240" s="242"/>
      <c r="AG240" s="278">
        <f t="shared" si="78"/>
        <v>0</v>
      </c>
      <c r="AH240" s="54"/>
      <c r="AI240" s="20"/>
      <c r="AJ240" s="202"/>
      <c r="AL240" s="4" t="str">
        <f t="shared" si="80"/>
        <v/>
      </c>
      <c r="AM240" s="1">
        <f t="shared" si="81"/>
        <v>0</v>
      </c>
      <c r="AN240" s="1">
        <f t="shared" si="82"/>
        <v>0</v>
      </c>
      <c r="AO240" s="1">
        <f t="shared" si="83"/>
        <v>0</v>
      </c>
      <c r="AP240" s="1">
        <f t="shared" si="84"/>
        <v>0</v>
      </c>
      <c r="AQ240" s="1">
        <f t="shared" si="85"/>
        <v>0</v>
      </c>
      <c r="AR240" s="1">
        <f t="shared" si="86"/>
        <v>0</v>
      </c>
      <c r="AS240" s="1">
        <f t="shared" si="87"/>
        <v>0</v>
      </c>
      <c r="AT240" t="str">
        <f t="shared" si="79"/>
        <v/>
      </c>
      <c r="AU240" s="1">
        <f t="shared" si="88"/>
        <v>0</v>
      </c>
      <c r="AV240" s="1">
        <f t="shared" si="89"/>
        <v>0</v>
      </c>
      <c r="AW240" s="1">
        <f t="shared" si="90"/>
        <v>0</v>
      </c>
      <c r="AX240" s="1">
        <f t="shared" si="91"/>
        <v>0</v>
      </c>
      <c r="AY240" s="1">
        <f t="shared" si="92"/>
        <v>0</v>
      </c>
      <c r="AZ240" s="1">
        <f t="shared" si="93"/>
        <v>0</v>
      </c>
      <c r="BA240" s="1" t="str">
        <f t="shared" si="94"/>
        <v/>
      </c>
      <c r="BB240" s="1">
        <f t="shared" si="95"/>
        <v>0</v>
      </c>
      <c r="BC240" s="1" t="str">
        <f t="shared" si="96"/>
        <v/>
      </c>
    </row>
    <row r="241" spans="2:55" ht="15.75" customHeight="1" x14ac:dyDescent="0.15">
      <c r="B241" s="201"/>
      <c r="D241" s="406"/>
      <c r="E241" s="406"/>
      <c r="F241" s="33"/>
      <c r="G241" s="41" t="s">
        <v>674</v>
      </c>
      <c r="H241" s="40" t="s">
        <v>467</v>
      </c>
      <c r="I241" s="241"/>
      <c r="J241" s="127"/>
      <c r="K241" s="115"/>
      <c r="L241" s="242"/>
      <c r="M241" s="228"/>
      <c r="N241" s="127"/>
      <c r="O241" s="115"/>
      <c r="P241" s="115"/>
      <c r="Q241" s="241"/>
      <c r="R241" s="127"/>
      <c r="S241" s="115"/>
      <c r="T241" s="242"/>
      <c r="U241" s="228"/>
      <c r="V241" s="127"/>
      <c r="W241" s="115"/>
      <c r="X241" s="115"/>
      <c r="Y241" s="241"/>
      <c r="Z241" s="127"/>
      <c r="AA241" s="115"/>
      <c r="AB241" s="242"/>
      <c r="AC241" s="228"/>
      <c r="AD241" s="127"/>
      <c r="AE241" s="115"/>
      <c r="AF241" s="242"/>
      <c r="AG241" s="278">
        <f t="shared" si="78"/>
        <v>0</v>
      </c>
      <c r="AH241" s="110"/>
      <c r="AI241" s="309"/>
      <c r="AJ241" s="202"/>
      <c r="AL241" s="4" t="str">
        <f t="shared" si="80"/>
        <v/>
      </c>
      <c r="AM241" s="1">
        <f t="shared" si="81"/>
        <v>0</v>
      </c>
      <c r="AN241" s="1">
        <f t="shared" si="82"/>
        <v>0</v>
      </c>
      <c r="AO241" s="1">
        <f t="shared" si="83"/>
        <v>0</v>
      </c>
      <c r="AP241" s="1">
        <f t="shared" si="84"/>
        <v>0</v>
      </c>
      <c r="AQ241" s="1">
        <f t="shared" si="85"/>
        <v>0</v>
      </c>
      <c r="AR241" s="1">
        <f t="shared" si="86"/>
        <v>0</v>
      </c>
      <c r="AS241" s="1">
        <f t="shared" si="87"/>
        <v>0</v>
      </c>
      <c r="AT241" t="str">
        <f t="shared" si="79"/>
        <v/>
      </c>
      <c r="AU241" s="1">
        <f t="shared" si="88"/>
        <v>0</v>
      </c>
      <c r="AV241" s="1">
        <f t="shared" si="89"/>
        <v>0</v>
      </c>
      <c r="AW241" s="1">
        <f t="shared" si="90"/>
        <v>0</v>
      </c>
      <c r="AX241" s="1">
        <f t="shared" si="91"/>
        <v>0</v>
      </c>
      <c r="AY241" s="1">
        <f t="shared" si="92"/>
        <v>0</v>
      </c>
      <c r="AZ241" s="1">
        <f t="shared" si="93"/>
        <v>0</v>
      </c>
      <c r="BA241" s="1" t="str">
        <f t="shared" si="94"/>
        <v/>
      </c>
      <c r="BB241" s="1">
        <f t="shared" si="95"/>
        <v>0</v>
      </c>
      <c r="BC241" s="1" t="str">
        <f t="shared" si="96"/>
        <v/>
      </c>
    </row>
    <row r="242" spans="2:55" ht="15.75" customHeight="1" x14ac:dyDescent="0.15">
      <c r="B242" s="201"/>
      <c r="D242" s="406"/>
      <c r="E242" s="406"/>
      <c r="F242" s="33"/>
      <c r="G242" s="41" t="s">
        <v>675</v>
      </c>
      <c r="H242" s="40" t="s">
        <v>921</v>
      </c>
      <c r="I242" s="241"/>
      <c r="J242" s="127"/>
      <c r="K242" s="115"/>
      <c r="L242" s="242"/>
      <c r="M242" s="228"/>
      <c r="N242" s="127"/>
      <c r="O242" s="115"/>
      <c r="P242" s="115"/>
      <c r="Q242" s="241"/>
      <c r="R242" s="127"/>
      <c r="S242" s="115"/>
      <c r="T242" s="242"/>
      <c r="U242" s="228"/>
      <c r="V242" s="127"/>
      <c r="W242" s="115"/>
      <c r="X242" s="115"/>
      <c r="Y242" s="241"/>
      <c r="Z242" s="127"/>
      <c r="AA242" s="115"/>
      <c r="AB242" s="242"/>
      <c r="AC242" s="228"/>
      <c r="AD242" s="127"/>
      <c r="AE242" s="115"/>
      <c r="AF242" s="242"/>
      <c r="AG242" s="278">
        <f t="shared" si="78"/>
        <v>0</v>
      </c>
      <c r="AH242" s="103"/>
      <c r="AI242" s="310"/>
      <c r="AJ242" s="202"/>
      <c r="AL242" s="4" t="str">
        <f t="shared" si="80"/>
        <v/>
      </c>
      <c r="AM242" s="1">
        <f t="shared" si="81"/>
        <v>0</v>
      </c>
      <c r="AN242" s="1">
        <f t="shared" si="82"/>
        <v>0</v>
      </c>
      <c r="AO242" s="1">
        <f t="shared" si="83"/>
        <v>0</v>
      </c>
      <c r="AP242" s="1">
        <f t="shared" si="84"/>
        <v>0</v>
      </c>
      <c r="AQ242" s="1">
        <f t="shared" si="85"/>
        <v>0</v>
      </c>
      <c r="AR242" s="1">
        <f t="shared" si="86"/>
        <v>0</v>
      </c>
      <c r="AS242" s="1">
        <f t="shared" si="87"/>
        <v>0</v>
      </c>
      <c r="AT242" t="str">
        <f t="shared" si="79"/>
        <v/>
      </c>
      <c r="AU242" s="1">
        <f t="shared" si="88"/>
        <v>0</v>
      </c>
      <c r="AV242" s="1">
        <f t="shared" si="89"/>
        <v>0</v>
      </c>
      <c r="AW242" s="1">
        <f t="shared" si="90"/>
        <v>0</v>
      </c>
      <c r="AX242" s="1">
        <f t="shared" si="91"/>
        <v>0</v>
      </c>
      <c r="AY242" s="1">
        <f t="shared" si="92"/>
        <v>0</v>
      </c>
      <c r="AZ242" s="1">
        <f t="shared" si="93"/>
        <v>0</v>
      </c>
      <c r="BA242" s="1" t="str">
        <f t="shared" si="94"/>
        <v/>
      </c>
      <c r="BB242" s="1">
        <f t="shared" si="95"/>
        <v>0</v>
      </c>
      <c r="BC242" s="1" t="str">
        <f t="shared" si="96"/>
        <v/>
      </c>
    </row>
    <row r="243" spans="2:55" ht="15.75" customHeight="1" x14ac:dyDescent="0.15">
      <c r="B243" s="201"/>
      <c r="D243" s="406"/>
      <c r="E243" s="406"/>
      <c r="F243" s="33"/>
      <c r="G243" s="41" t="s">
        <v>676</v>
      </c>
      <c r="H243" s="40" t="s">
        <v>919</v>
      </c>
      <c r="I243" s="247"/>
      <c r="J243" s="121"/>
      <c r="K243" s="115"/>
      <c r="L243" s="242"/>
      <c r="M243" s="231"/>
      <c r="N243" s="121"/>
      <c r="O243" s="115"/>
      <c r="P243" s="115"/>
      <c r="Q243" s="247"/>
      <c r="R243" s="121"/>
      <c r="S243" s="115"/>
      <c r="T243" s="242"/>
      <c r="U243" s="231"/>
      <c r="V243" s="121"/>
      <c r="W243" s="115"/>
      <c r="X243" s="115"/>
      <c r="Y243" s="247"/>
      <c r="Z243" s="121"/>
      <c r="AA243" s="115"/>
      <c r="AB243" s="242"/>
      <c r="AC243" s="228"/>
      <c r="AD243" s="127"/>
      <c r="AE243" s="115"/>
      <c r="AF243" s="242"/>
      <c r="AG243" s="278">
        <f t="shared" si="78"/>
        <v>0</v>
      </c>
      <c r="AH243" s="54"/>
      <c r="AI243" s="20"/>
      <c r="AJ243" s="202"/>
      <c r="AL243" s="4" t="str">
        <f t="shared" si="80"/>
        <v/>
      </c>
      <c r="AM243" s="1">
        <f t="shared" si="81"/>
        <v>0</v>
      </c>
      <c r="AN243" s="1">
        <f t="shared" si="82"/>
        <v>0</v>
      </c>
      <c r="AO243" s="1">
        <f t="shared" si="83"/>
        <v>0</v>
      </c>
      <c r="AP243" s="1">
        <f t="shared" si="84"/>
        <v>0</v>
      </c>
      <c r="AQ243" s="1">
        <f t="shared" si="85"/>
        <v>0</v>
      </c>
      <c r="AR243" s="1">
        <f t="shared" si="86"/>
        <v>0</v>
      </c>
      <c r="AS243" s="1">
        <f t="shared" si="87"/>
        <v>0</v>
      </c>
      <c r="AT243" t="str">
        <f t="shared" si="79"/>
        <v/>
      </c>
      <c r="AU243" s="1">
        <f t="shared" si="88"/>
        <v>0</v>
      </c>
      <c r="AV243" s="1">
        <f t="shared" si="89"/>
        <v>0</v>
      </c>
      <c r="AW243" s="1">
        <f t="shared" si="90"/>
        <v>0</v>
      </c>
      <c r="AX243" s="1">
        <f t="shared" si="91"/>
        <v>0</v>
      </c>
      <c r="AY243" s="1">
        <f t="shared" si="92"/>
        <v>0</v>
      </c>
      <c r="AZ243" s="1">
        <f t="shared" si="93"/>
        <v>0</v>
      </c>
      <c r="BA243" s="1" t="str">
        <f t="shared" si="94"/>
        <v/>
      </c>
      <c r="BB243" s="1">
        <f t="shared" si="95"/>
        <v>0</v>
      </c>
      <c r="BC243" s="1" t="str">
        <f t="shared" si="96"/>
        <v/>
      </c>
    </row>
    <row r="244" spans="2:55" ht="15.75" customHeight="1" x14ac:dyDescent="0.15">
      <c r="B244" s="201"/>
      <c r="D244" s="406"/>
      <c r="E244" s="406"/>
      <c r="F244" s="33"/>
      <c r="G244" s="41" t="s">
        <v>677</v>
      </c>
      <c r="H244" s="40" t="s">
        <v>525</v>
      </c>
      <c r="I244" s="247"/>
      <c r="J244" s="121"/>
      <c r="K244" s="115"/>
      <c r="L244" s="242"/>
      <c r="M244" s="231"/>
      <c r="N244" s="121"/>
      <c r="O244" s="115"/>
      <c r="P244" s="115"/>
      <c r="Q244" s="247"/>
      <c r="R244" s="121"/>
      <c r="S244" s="115"/>
      <c r="T244" s="242"/>
      <c r="U244" s="231"/>
      <c r="V244" s="121"/>
      <c r="W244" s="115"/>
      <c r="X244" s="115"/>
      <c r="Y244" s="247"/>
      <c r="Z244" s="121"/>
      <c r="AA244" s="115"/>
      <c r="AB244" s="242"/>
      <c r="AC244" s="228"/>
      <c r="AD244" s="127"/>
      <c r="AE244" s="115"/>
      <c r="AF244" s="242"/>
      <c r="AG244" s="278">
        <f t="shared" si="78"/>
        <v>0</v>
      </c>
      <c r="AH244" s="54"/>
      <c r="AI244" s="20"/>
      <c r="AJ244" s="202"/>
      <c r="AL244" s="4" t="str">
        <f t="shared" si="80"/>
        <v/>
      </c>
      <c r="AM244" s="1">
        <f t="shared" si="81"/>
        <v>0</v>
      </c>
      <c r="AN244" s="1">
        <f t="shared" si="82"/>
        <v>0</v>
      </c>
      <c r="AO244" s="1">
        <f t="shared" si="83"/>
        <v>0</v>
      </c>
      <c r="AP244" s="1">
        <f t="shared" si="84"/>
        <v>0</v>
      </c>
      <c r="AQ244" s="1">
        <f t="shared" si="85"/>
        <v>0</v>
      </c>
      <c r="AR244" s="1">
        <f t="shared" si="86"/>
        <v>0</v>
      </c>
      <c r="AS244" s="1">
        <f t="shared" si="87"/>
        <v>0</v>
      </c>
      <c r="AT244" t="str">
        <f t="shared" si="79"/>
        <v/>
      </c>
      <c r="AU244" s="1">
        <f t="shared" si="88"/>
        <v>0</v>
      </c>
      <c r="AV244" s="1">
        <f t="shared" si="89"/>
        <v>0</v>
      </c>
      <c r="AW244" s="1">
        <f t="shared" si="90"/>
        <v>0</v>
      </c>
      <c r="AX244" s="1">
        <f t="shared" si="91"/>
        <v>0</v>
      </c>
      <c r="AY244" s="1">
        <f t="shared" si="92"/>
        <v>0</v>
      </c>
      <c r="AZ244" s="1">
        <f t="shared" si="93"/>
        <v>0</v>
      </c>
      <c r="BA244" s="1" t="str">
        <f t="shared" si="94"/>
        <v/>
      </c>
      <c r="BB244" s="1">
        <f t="shared" si="95"/>
        <v>0</v>
      </c>
      <c r="BC244" s="1" t="str">
        <f t="shared" si="96"/>
        <v/>
      </c>
    </row>
    <row r="245" spans="2:55" ht="15.75" customHeight="1" x14ac:dyDescent="0.15">
      <c r="B245" s="201"/>
      <c r="D245" s="406"/>
      <c r="E245" s="406"/>
      <c r="F245" s="15"/>
      <c r="G245" s="45" t="s">
        <v>885</v>
      </c>
      <c r="H245" s="44" t="s">
        <v>920</v>
      </c>
      <c r="I245" s="243"/>
      <c r="J245" s="128"/>
      <c r="K245" s="117"/>
      <c r="L245" s="244"/>
      <c r="M245" s="229"/>
      <c r="N245" s="128"/>
      <c r="O245" s="117"/>
      <c r="P245" s="117"/>
      <c r="Q245" s="243"/>
      <c r="R245" s="128"/>
      <c r="S245" s="117"/>
      <c r="T245" s="244"/>
      <c r="U245" s="229"/>
      <c r="V245" s="128"/>
      <c r="W245" s="117"/>
      <c r="X245" s="117"/>
      <c r="Y245" s="243"/>
      <c r="Z245" s="128"/>
      <c r="AA245" s="117"/>
      <c r="AB245" s="244"/>
      <c r="AC245" s="229"/>
      <c r="AD245" s="128"/>
      <c r="AE245" s="117"/>
      <c r="AF245" s="244"/>
      <c r="AG245" s="276">
        <f t="shared" si="78"/>
        <v>0</v>
      </c>
      <c r="AH245" s="55"/>
      <c r="AI245" s="20"/>
      <c r="AJ245" s="202"/>
      <c r="AL245" s="4" t="str">
        <f t="shared" si="80"/>
        <v/>
      </c>
      <c r="AM245" s="1">
        <f t="shared" si="81"/>
        <v>0</v>
      </c>
      <c r="AN245" s="1">
        <f t="shared" si="82"/>
        <v>0</v>
      </c>
      <c r="AO245" s="1">
        <f t="shared" si="83"/>
        <v>0</v>
      </c>
      <c r="AP245" s="1">
        <f t="shared" si="84"/>
        <v>0</v>
      </c>
      <c r="AQ245" s="1">
        <f t="shared" si="85"/>
        <v>0</v>
      </c>
      <c r="AR245" s="1">
        <f t="shared" si="86"/>
        <v>0</v>
      </c>
      <c r="AS245" s="1">
        <f t="shared" si="87"/>
        <v>0</v>
      </c>
      <c r="AT245" t="str">
        <f t="shared" si="79"/>
        <v/>
      </c>
      <c r="AU245" s="1">
        <f t="shared" si="88"/>
        <v>0</v>
      </c>
      <c r="AV245" s="1">
        <f t="shared" si="89"/>
        <v>0</v>
      </c>
      <c r="AW245" s="1">
        <f t="shared" si="90"/>
        <v>0</v>
      </c>
      <c r="AX245" s="1">
        <f t="shared" si="91"/>
        <v>0</v>
      </c>
      <c r="AY245" s="1">
        <f t="shared" si="92"/>
        <v>0</v>
      </c>
      <c r="AZ245" s="1">
        <f t="shared" si="93"/>
        <v>0</v>
      </c>
      <c r="BA245" s="1" t="str">
        <f t="shared" si="94"/>
        <v/>
      </c>
      <c r="BB245" s="1">
        <f t="shared" si="95"/>
        <v>0</v>
      </c>
      <c r="BC245" s="1" t="str">
        <f t="shared" si="96"/>
        <v/>
      </c>
    </row>
    <row r="246" spans="2:55" ht="15.75" customHeight="1" x14ac:dyDescent="0.15">
      <c r="B246" s="201"/>
      <c r="D246" s="406"/>
      <c r="E246" s="406"/>
      <c r="F246" s="33" t="s">
        <v>301</v>
      </c>
      <c r="G246" s="64" t="s">
        <v>797</v>
      </c>
      <c r="H246" s="58" t="s">
        <v>923</v>
      </c>
      <c r="I246" s="241"/>
      <c r="J246" s="127"/>
      <c r="K246" s="115"/>
      <c r="L246" s="242"/>
      <c r="M246" s="228"/>
      <c r="N246" s="127"/>
      <c r="O246" s="115"/>
      <c r="P246" s="115"/>
      <c r="Q246" s="241"/>
      <c r="R246" s="127"/>
      <c r="S246" s="115"/>
      <c r="T246" s="242"/>
      <c r="U246" s="228"/>
      <c r="V246" s="127"/>
      <c r="W246" s="115"/>
      <c r="X246" s="115"/>
      <c r="Y246" s="241"/>
      <c r="Z246" s="127"/>
      <c r="AA246" s="115"/>
      <c r="AB246" s="242"/>
      <c r="AC246" s="228"/>
      <c r="AD246" s="127"/>
      <c r="AE246" s="115"/>
      <c r="AF246" s="242"/>
      <c r="AG246" s="278">
        <f t="shared" si="78"/>
        <v>0</v>
      </c>
      <c r="AH246" s="62">
        <f>SUM(BB246:BB250)</f>
        <v>0</v>
      </c>
      <c r="AI246" s="131"/>
      <c r="AJ246" s="202"/>
      <c r="AL246" s="4" t="str">
        <f t="shared" si="80"/>
        <v/>
      </c>
      <c r="AM246" s="1">
        <f t="shared" si="81"/>
        <v>0</v>
      </c>
      <c r="AN246" s="1">
        <f t="shared" si="82"/>
        <v>0</v>
      </c>
      <c r="AO246" s="1">
        <f t="shared" si="83"/>
        <v>0</v>
      </c>
      <c r="AP246" s="1">
        <f t="shared" si="84"/>
        <v>0</v>
      </c>
      <c r="AQ246" s="1">
        <f t="shared" si="85"/>
        <v>0</v>
      </c>
      <c r="AR246" s="1">
        <f t="shared" si="86"/>
        <v>0</v>
      </c>
      <c r="AS246" s="1">
        <f t="shared" si="87"/>
        <v>0</v>
      </c>
      <c r="AT246" t="str">
        <f t="shared" si="79"/>
        <v/>
      </c>
      <c r="AU246" s="1">
        <f t="shared" si="88"/>
        <v>0</v>
      </c>
      <c r="AV246" s="1">
        <f t="shared" si="89"/>
        <v>0</v>
      </c>
      <c r="AW246" s="1">
        <f t="shared" si="90"/>
        <v>0</v>
      </c>
      <c r="AX246" s="1">
        <f t="shared" si="91"/>
        <v>0</v>
      </c>
      <c r="AY246" s="1">
        <f t="shared" si="92"/>
        <v>0</v>
      </c>
      <c r="AZ246" s="1">
        <f t="shared" si="93"/>
        <v>0</v>
      </c>
      <c r="BA246" s="1" t="str">
        <f t="shared" si="94"/>
        <v/>
      </c>
      <c r="BB246" s="1">
        <f t="shared" si="95"/>
        <v>0</v>
      </c>
      <c r="BC246" s="1" t="str">
        <f t="shared" si="96"/>
        <v/>
      </c>
    </row>
    <row r="247" spans="2:55" ht="15.75" customHeight="1" x14ac:dyDescent="0.15">
      <c r="B247" s="201"/>
      <c r="D247" s="406"/>
      <c r="E247" s="406"/>
      <c r="F247" s="33"/>
      <c r="G247" s="46" t="s">
        <v>435</v>
      </c>
      <c r="H247" s="40" t="s">
        <v>922</v>
      </c>
      <c r="I247" s="241"/>
      <c r="J247" s="127"/>
      <c r="K247" s="115"/>
      <c r="L247" s="242"/>
      <c r="M247" s="228"/>
      <c r="N247" s="127"/>
      <c r="O247" s="115"/>
      <c r="P247" s="115"/>
      <c r="Q247" s="241"/>
      <c r="R247" s="127"/>
      <c r="S247" s="115"/>
      <c r="T247" s="242"/>
      <c r="U247" s="228"/>
      <c r="V247" s="127"/>
      <c r="W247" s="115"/>
      <c r="X247" s="115"/>
      <c r="Y247" s="241"/>
      <c r="Z247" s="127"/>
      <c r="AA247" s="115"/>
      <c r="AB247" s="242"/>
      <c r="AC247" s="228"/>
      <c r="AD247" s="127"/>
      <c r="AE247" s="115"/>
      <c r="AF247" s="242"/>
      <c r="AG247" s="278">
        <f t="shared" si="78"/>
        <v>0</v>
      </c>
      <c r="AH247" s="110">
        <f>SUM(BC246:BC250)</f>
        <v>0</v>
      </c>
      <c r="AI247" s="309"/>
      <c r="AJ247" s="202"/>
      <c r="AL247" s="4" t="str">
        <f t="shared" si="80"/>
        <v/>
      </c>
      <c r="AM247" s="1">
        <f t="shared" si="81"/>
        <v>0</v>
      </c>
      <c r="AN247" s="1">
        <f t="shared" si="82"/>
        <v>0</v>
      </c>
      <c r="AO247" s="1">
        <f t="shared" si="83"/>
        <v>0</v>
      </c>
      <c r="AP247" s="1">
        <f t="shared" si="84"/>
        <v>0</v>
      </c>
      <c r="AQ247" s="1">
        <f t="shared" si="85"/>
        <v>0</v>
      </c>
      <c r="AR247" s="1">
        <f t="shared" si="86"/>
        <v>0</v>
      </c>
      <c r="AS247" s="1">
        <f t="shared" si="87"/>
        <v>0</v>
      </c>
      <c r="AT247" t="str">
        <f t="shared" si="79"/>
        <v/>
      </c>
      <c r="AU247" s="1">
        <f t="shared" si="88"/>
        <v>0</v>
      </c>
      <c r="AV247" s="1">
        <f t="shared" si="89"/>
        <v>0</v>
      </c>
      <c r="AW247" s="1">
        <f t="shared" si="90"/>
        <v>0</v>
      </c>
      <c r="AX247" s="1">
        <f t="shared" si="91"/>
        <v>0</v>
      </c>
      <c r="AY247" s="1">
        <f t="shared" si="92"/>
        <v>0</v>
      </c>
      <c r="AZ247" s="1">
        <f t="shared" si="93"/>
        <v>0</v>
      </c>
      <c r="BA247" s="1" t="str">
        <f t="shared" si="94"/>
        <v/>
      </c>
      <c r="BB247" s="1">
        <f t="shared" si="95"/>
        <v>0</v>
      </c>
      <c r="BC247" s="1" t="str">
        <f t="shared" si="96"/>
        <v/>
      </c>
    </row>
    <row r="248" spans="2:55" ht="15.75" customHeight="1" x14ac:dyDescent="0.15">
      <c r="B248" s="201"/>
      <c r="D248" s="406"/>
      <c r="E248" s="406"/>
      <c r="F248" s="33"/>
      <c r="G248" s="46" t="s">
        <v>787</v>
      </c>
      <c r="H248" s="40" t="s">
        <v>886</v>
      </c>
      <c r="I248" s="247"/>
      <c r="J248" s="120"/>
      <c r="K248" s="114"/>
      <c r="L248" s="245"/>
      <c r="M248" s="231"/>
      <c r="N248" s="120"/>
      <c r="O248" s="114"/>
      <c r="P248" s="114"/>
      <c r="Q248" s="247"/>
      <c r="R248" s="120"/>
      <c r="S248" s="114"/>
      <c r="T248" s="245"/>
      <c r="U248" s="231"/>
      <c r="V248" s="120"/>
      <c r="W248" s="114"/>
      <c r="X248" s="114"/>
      <c r="Y248" s="247"/>
      <c r="Z248" s="120"/>
      <c r="AA248" s="114"/>
      <c r="AB248" s="245"/>
      <c r="AC248" s="266"/>
      <c r="AD248" s="126"/>
      <c r="AE248" s="114"/>
      <c r="AF248" s="245"/>
      <c r="AG248" s="277">
        <f t="shared" si="78"/>
        <v>0</v>
      </c>
      <c r="AH248" s="110"/>
      <c r="AI248" s="309"/>
      <c r="AJ248" s="202"/>
      <c r="AL248" s="4" t="str">
        <f t="shared" si="80"/>
        <v/>
      </c>
      <c r="AM248" s="1">
        <f t="shared" si="81"/>
        <v>0</v>
      </c>
      <c r="AN248" s="1">
        <f t="shared" si="82"/>
        <v>0</v>
      </c>
      <c r="AO248" s="1">
        <f t="shared" si="83"/>
        <v>0</v>
      </c>
      <c r="AP248" s="1">
        <f t="shared" si="84"/>
        <v>0</v>
      </c>
      <c r="AQ248" s="1">
        <f t="shared" si="85"/>
        <v>0</v>
      </c>
      <c r="AR248" s="1">
        <f t="shared" si="86"/>
        <v>0</v>
      </c>
      <c r="AS248" s="1">
        <f t="shared" si="87"/>
        <v>0</v>
      </c>
      <c r="AT248" t="str">
        <f t="shared" si="79"/>
        <v/>
      </c>
      <c r="AU248" s="1">
        <f t="shared" si="88"/>
        <v>0</v>
      </c>
      <c r="AV248" s="1">
        <f t="shared" si="89"/>
        <v>0</v>
      </c>
      <c r="AW248" s="1">
        <f t="shared" si="90"/>
        <v>0</v>
      </c>
      <c r="AX248" s="1">
        <f t="shared" si="91"/>
        <v>0</v>
      </c>
      <c r="AY248" s="1">
        <f t="shared" si="92"/>
        <v>0</v>
      </c>
      <c r="AZ248" s="1">
        <f t="shared" si="93"/>
        <v>0</v>
      </c>
      <c r="BA248" s="1" t="str">
        <f t="shared" si="94"/>
        <v/>
      </c>
      <c r="BB248" s="1">
        <f t="shared" si="95"/>
        <v>0</v>
      </c>
      <c r="BC248" s="1" t="str">
        <f t="shared" si="96"/>
        <v/>
      </c>
    </row>
    <row r="249" spans="2:55" ht="15.75" customHeight="1" x14ac:dyDescent="0.15">
      <c r="B249" s="201"/>
      <c r="D249" s="406"/>
      <c r="E249" s="406"/>
      <c r="F249" s="33"/>
      <c r="G249" s="46" t="s">
        <v>468</v>
      </c>
      <c r="H249" s="40" t="s">
        <v>874</v>
      </c>
      <c r="I249" s="247"/>
      <c r="J249" s="121"/>
      <c r="K249" s="115"/>
      <c r="L249" s="242"/>
      <c r="M249" s="231"/>
      <c r="N249" s="121"/>
      <c r="O249" s="115"/>
      <c r="P249" s="115"/>
      <c r="Q249" s="247"/>
      <c r="R249" s="121"/>
      <c r="S249" s="115"/>
      <c r="T249" s="242"/>
      <c r="U249" s="231"/>
      <c r="V249" s="121"/>
      <c r="W249" s="115"/>
      <c r="X249" s="115"/>
      <c r="Y249" s="247"/>
      <c r="Z249" s="121"/>
      <c r="AA249" s="115"/>
      <c r="AB249" s="242"/>
      <c r="AC249" s="228"/>
      <c r="AD249" s="127"/>
      <c r="AE249" s="115"/>
      <c r="AF249" s="242"/>
      <c r="AG249" s="278">
        <f t="shared" si="78"/>
        <v>0</v>
      </c>
      <c r="AH249" s="103"/>
      <c r="AI249" s="310"/>
      <c r="AJ249" s="202"/>
      <c r="AL249" s="4" t="str">
        <f t="shared" si="80"/>
        <v/>
      </c>
      <c r="AM249" s="1">
        <f t="shared" si="81"/>
        <v>0</v>
      </c>
      <c r="AN249" s="1">
        <f t="shared" si="82"/>
        <v>0</v>
      </c>
      <c r="AO249" s="1">
        <f t="shared" si="83"/>
        <v>0</v>
      </c>
      <c r="AP249" s="1">
        <f t="shared" si="84"/>
        <v>0</v>
      </c>
      <c r="AQ249" s="1">
        <f t="shared" si="85"/>
        <v>0</v>
      </c>
      <c r="AR249" s="1">
        <f t="shared" si="86"/>
        <v>0</v>
      </c>
      <c r="AS249" s="1">
        <f t="shared" si="87"/>
        <v>0</v>
      </c>
      <c r="AT249" t="str">
        <f t="shared" si="79"/>
        <v/>
      </c>
      <c r="AU249" s="1">
        <f t="shared" si="88"/>
        <v>0</v>
      </c>
      <c r="AV249" s="1">
        <f t="shared" si="89"/>
        <v>0</v>
      </c>
      <c r="AW249" s="1">
        <f t="shared" si="90"/>
        <v>0</v>
      </c>
      <c r="AX249" s="1">
        <f t="shared" si="91"/>
        <v>0</v>
      </c>
      <c r="AY249" s="1">
        <f t="shared" si="92"/>
        <v>0</v>
      </c>
      <c r="AZ249" s="1">
        <f t="shared" si="93"/>
        <v>0</v>
      </c>
      <c r="BA249" s="1" t="str">
        <f t="shared" si="94"/>
        <v/>
      </c>
      <c r="BB249" s="1">
        <f t="shared" si="95"/>
        <v>0</v>
      </c>
      <c r="BC249" s="1" t="str">
        <f t="shared" si="96"/>
        <v/>
      </c>
    </row>
    <row r="250" spans="2:55" ht="15.75" customHeight="1" x14ac:dyDescent="0.15">
      <c r="B250" s="201"/>
      <c r="D250" s="406"/>
      <c r="E250" s="406"/>
      <c r="F250" s="34"/>
      <c r="G250" s="45" t="s">
        <v>333</v>
      </c>
      <c r="H250" s="44" t="s">
        <v>404</v>
      </c>
      <c r="I250" s="251"/>
      <c r="J250" s="210"/>
      <c r="K250" s="115"/>
      <c r="L250" s="244"/>
      <c r="M250" s="256"/>
      <c r="N250" s="210"/>
      <c r="O250" s="115"/>
      <c r="P250" s="117"/>
      <c r="Q250" s="251"/>
      <c r="R250" s="210"/>
      <c r="S250" s="115"/>
      <c r="T250" s="244"/>
      <c r="U250" s="256"/>
      <c r="V250" s="210"/>
      <c r="W250" s="115"/>
      <c r="X250" s="117"/>
      <c r="Y250" s="251"/>
      <c r="Z250" s="210"/>
      <c r="AA250" s="115"/>
      <c r="AB250" s="244"/>
      <c r="AC250" s="229"/>
      <c r="AD250" s="116"/>
      <c r="AE250" s="115"/>
      <c r="AF250" s="244"/>
      <c r="AG250" s="278">
        <f t="shared" si="78"/>
        <v>0</v>
      </c>
      <c r="AH250" s="55"/>
      <c r="AI250" s="20"/>
      <c r="AJ250" s="202"/>
      <c r="AL250" s="4" t="str">
        <f t="shared" si="80"/>
        <v/>
      </c>
      <c r="AM250" s="1">
        <f t="shared" si="81"/>
        <v>0</v>
      </c>
      <c r="AN250" s="1">
        <f t="shared" si="82"/>
        <v>0</v>
      </c>
      <c r="AO250" s="1">
        <f t="shared" si="83"/>
        <v>0</v>
      </c>
      <c r="AP250" s="1">
        <f t="shared" si="84"/>
        <v>0</v>
      </c>
      <c r="AQ250" s="1">
        <f t="shared" si="85"/>
        <v>0</v>
      </c>
      <c r="AR250" s="1">
        <f t="shared" si="86"/>
        <v>0</v>
      </c>
      <c r="AS250" s="1">
        <f t="shared" si="87"/>
        <v>0</v>
      </c>
      <c r="AT250" t="str">
        <f t="shared" si="79"/>
        <v/>
      </c>
      <c r="AU250" s="1">
        <f t="shared" si="88"/>
        <v>0</v>
      </c>
      <c r="AV250" s="1">
        <f t="shared" si="89"/>
        <v>0</v>
      </c>
      <c r="AW250" s="1">
        <f t="shared" si="90"/>
        <v>0</v>
      </c>
      <c r="AX250" s="1">
        <f t="shared" si="91"/>
        <v>0</v>
      </c>
      <c r="AY250" s="1">
        <f t="shared" si="92"/>
        <v>0</v>
      </c>
      <c r="AZ250" s="1">
        <f t="shared" si="93"/>
        <v>0</v>
      </c>
      <c r="BA250" s="1" t="str">
        <f t="shared" si="94"/>
        <v/>
      </c>
      <c r="BB250" s="1">
        <f t="shared" si="95"/>
        <v>0</v>
      </c>
      <c r="BC250" s="1" t="str">
        <f t="shared" si="96"/>
        <v/>
      </c>
    </row>
    <row r="251" spans="2:55" ht="15.75" customHeight="1" x14ac:dyDescent="0.15">
      <c r="B251" s="201"/>
      <c r="D251" s="406"/>
      <c r="E251" s="406"/>
      <c r="F251" s="33" t="s">
        <v>756</v>
      </c>
      <c r="G251" s="141" t="s">
        <v>71</v>
      </c>
      <c r="H251" s="40" t="s">
        <v>626</v>
      </c>
      <c r="I251" s="250"/>
      <c r="J251" s="123"/>
      <c r="K251" s="118"/>
      <c r="L251" s="245"/>
      <c r="M251" s="233"/>
      <c r="N251" s="123"/>
      <c r="O251" s="118"/>
      <c r="P251" s="114"/>
      <c r="Q251" s="250"/>
      <c r="R251" s="123"/>
      <c r="S251" s="118"/>
      <c r="T251" s="245"/>
      <c r="U251" s="233"/>
      <c r="V251" s="123"/>
      <c r="W251" s="118"/>
      <c r="X251" s="114"/>
      <c r="Y251" s="250"/>
      <c r="Z251" s="123"/>
      <c r="AA251" s="118"/>
      <c r="AB251" s="245"/>
      <c r="AC251" s="266"/>
      <c r="AD251" s="126"/>
      <c r="AE251" s="118"/>
      <c r="AF251" s="245"/>
      <c r="AG251" s="275">
        <f t="shared" si="78"/>
        <v>0</v>
      </c>
      <c r="AH251" s="62">
        <f>SUM(BB251:BB254)</f>
        <v>0</v>
      </c>
      <c r="AI251" s="131"/>
      <c r="AJ251" s="202"/>
      <c r="AL251" s="4" t="str">
        <f t="shared" si="80"/>
        <v/>
      </c>
      <c r="AM251" s="1">
        <f t="shared" si="81"/>
        <v>0</v>
      </c>
      <c r="AN251" s="1">
        <f t="shared" si="82"/>
        <v>0</v>
      </c>
      <c r="AO251" s="1">
        <f t="shared" si="83"/>
        <v>0</v>
      </c>
      <c r="AP251" s="1">
        <f t="shared" si="84"/>
        <v>0</v>
      </c>
      <c r="AQ251" s="1">
        <f t="shared" si="85"/>
        <v>0</v>
      </c>
      <c r="AR251" s="1">
        <f t="shared" si="86"/>
        <v>0</v>
      </c>
      <c r="AS251" s="1">
        <f t="shared" si="87"/>
        <v>0</v>
      </c>
      <c r="AT251" t="str">
        <f t="shared" si="79"/>
        <v/>
      </c>
      <c r="AU251" s="1">
        <f t="shared" si="88"/>
        <v>0</v>
      </c>
      <c r="AV251" s="1">
        <f t="shared" si="89"/>
        <v>0</v>
      </c>
      <c r="AW251" s="1">
        <f t="shared" si="90"/>
        <v>0</v>
      </c>
      <c r="AX251" s="1">
        <f t="shared" si="91"/>
        <v>0</v>
      </c>
      <c r="AY251" s="1">
        <f t="shared" si="92"/>
        <v>0</v>
      </c>
      <c r="AZ251" s="1">
        <f t="shared" si="93"/>
        <v>0</v>
      </c>
      <c r="BA251" s="1" t="str">
        <f t="shared" si="94"/>
        <v/>
      </c>
      <c r="BB251" s="1">
        <f t="shared" si="95"/>
        <v>0</v>
      </c>
      <c r="BC251" s="1" t="str">
        <f t="shared" si="96"/>
        <v/>
      </c>
    </row>
    <row r="252" spans="2:55" ht="15.75" customHeight="1" x14ac:dyDescent="0.15">
      <c r="B252" s="201"/>
      <c r="D252" s="406"/>
      <c r="E252" s="406"/>
      <c r="F252" s="33"/>
      <c r="G252" s="142" t="s">
        <v>436</v>
      </c>
      <c r="H252" s="40" t="s">
        <v>655</v>
      </c>
      <c r="I252" s="247"/>
      <c r="J252" s="121"/>
      <c r="K252" s="115"/>
      <c r="L252" s="242"/>
      <c r="M252" s="231"/>
      <c r="N252" s="121"/>
      <c r="O252" s="115"/>
      <c r="P252" s="115"/>
      <c r="Q252" s="247"/>
      <c r="R252" s="121"/>
      <c r="S252" s="115"/>
      <c r="T252" s="242"/>
      <c r="U252" s="231"/>
      <c r="V252" s="121"/>
      <c r="W252" s="115"/>
      <c r="X252" s="115"/>
      <c r="Y252" s="247"/>
      <c r="Z252" s="121"/>
      <c r="AA252" s="115"/>
      <c r="AB252" s="242"/>
      <c r="AC252" s="228"/>
      <c r="AD252" s="127"/>
      <c r="AE252" s="115"/>
      <c r="AF252" s="242"/>
      <c r="AG252" s="278">
        <f>AS252</f>
        <v>0</v>
      </c>
      <c r="AH252" s="110">
        <f>SUM(BC251:BC254)</f>
        <v>0</v>
      </c>
      <c r="AI252" s="309"/>
      <c r="AJ252" s="202"/>
      <c r="AL252" s="4" t="str">
        <f t="shared" si="80"/>
        <v/>
      </c>
      <c r="AM252" s="1">
        <f t="shared" si="81"/>
        <v>0</v>
      </c>
      <c r="AN252" s="1">
        <f t="shared" si="82"/>
        <v>0</v>
      </c>
      <c r="AO252" s="1">
        <f t="shared" si="83"/>
        <v>0</v>
      </c>
      <c r="AP252" s="1">
        <f t="shared" si="84"/>
        <v>0</v>
      </c>
      <c r="AQ252" s="1">
        <f t="shared" si="85"/>
        <v>0</v>
      </c>
      <c r="AR252" s="1">
        <f t="shared" si="86"/>
        <v>0</v>
      </c>
      <c r="AS252" s="1">
        <f t="shared" si="87"/>
        <v>0</v>
      </c>
      <c r="AT252" t="str">
        <f t="shared" si="79"/>
        <v/>
      </c>
      <c r="AU252" s="1">
        <f t="shared" si="88"/>
        <v>0</v>
      </c>
      <c r="AV252" s="1">
        <f t="shared" si="89"/>
        <v>0</v>
      </c>
      <c r="AW252" s="1">
        <f t="shared" si="90"/>
        <v>0</v>
      </c>
      <c r="AX252" s="1">
        <f t="shared" si="91"/>
        <v>0</v>
      </c>
      <c r="AY252" s="1">
        <f t="shared" si="92"/>
        <v>0</v>
      </c>
      <c r="AZ252" s="1">
        <f t="shared" si="93"/>
        <v>0</v>
      </c>
      <c r="BA252" s="1" t="str">
        <f t="shared" si="94"/>
        <v/>
      </c>
      <c r="BB252" s="1">
        <f t="shared" si="95"/>
        <v>0</v>
      </c>
      <c r="BC252" s="1" t="str">
        <f t="shared" si="96"/>
        <v/>
      </c>
    </row>
    <row r="253" spans="2:55" ht="15.75" customHeight="1" x14ac:dyDescent="0.15">
      <c r="B253" s="201"/>
      <c r="D253" s="406"/>
      <c r="E253" s="406"/>
      <c r="F253" s="33"/>
      <c r="G253" s="142" t="s">
        <v>80</v>
      </c>
      <c r="H253" s="40" t="s">
        <v>924</v>
      </c>
      <c r="I253" s="247"/>
      <c r="J253" s="121"/>
      <c r="K253" s="115"/>
      <c r="L253" s="242"/>
      <c r="M253" s="231"/>
      <c r="N253" s="121"/>
      <c r="O253" s="115"/>
      <c r="P253" s="115"/>
      <c r="Q253" s="247"/>
      <c r="R253" s="121"/>
      <c r="S253" s="115"/>
      <c r="T253" s="242"/>
      <c r="U253" s="231"/>
      <c r="V253" s="121"/>
      <c r="W253" s="115"/>
      <c r="X253" s="115"/>
      <c r="Y253" s="247"/>
      <c r="Z253" s="121"/>
      <c r="AA253" s="115"/>
      <c r="AB253" s="242"/>
      <c r="AC253" s="228"/>
      <c r="AD253" s="127"/>
      <c r="AE253" s="115"/>
      <c r="AF253" s="242"/>
      <c r="AG253" s="278">
        <f t="shared" si="78"/>
        <v>0</v>
      </c>
      <c r="AH253" s="110"/>
      <c r="AI253" s="309"/>
      <c r="AJ253" s="202"/>
      <c r="AL253" s="4" t="str">
        <f t="shared" si="80"/>
        <v/>
      </c>
      <c r="AM253" s="1">
        <f t="shared" si="81"/>
        <v>0</v>
      </c>
      <c r="AN253" s="1">
        <f t="shared" si="82"/>
        <v>0</v>
      </c>
      <c r="AO253" s="1">
        <f t="shared" si="83"/>
        <v>0</v>
      </c>
      <c r="AP253" s="1">
        <f t="shared" si="84"/>
        <v>0</v>
      </c>
      <c r="AQ253" s="1">
        <f t="shared" si="85"/>
        <v>0</v>
      </c>
      <c r="AR253" s="1">
        <f t="shared" si="86"/>
        <v>0</v>
      </c>
      <c r="AS253" s="1">
        <f t="shared" si="87"/>
        <v>0</v>
      </c>
      <c r="AT253" t="str">
        <f t="shared" si="79"/>
        <v/>
      </c>
      <c r="AU253" s="1">
        <f t="shared" si="88"/>
        <v>0</v>
      </c>
      <c r="AV253" s="1">
        <f t="shared" si="89"/>
        <v>0</v>
      </c>
      <c r="AW253" s="1">
        <f t="shared" si="90"/>
        <v>0</v>
      </c>
      <c r="AX253" s="1">
        <f t="shared" si="91"/>
        <v>0</v>
      </c>
      <c r="AY253" s="1">
        <f t="shared" si="92"/>
        <v>0</v>
      </c>
      <c r="AZ253" s="1">
        <f t="shared" si="93"/>
        <v>0</v>
      </c>
      <c r="BA253" s="1" t="str">
        <f t="shared" si="94"/>
        <v/>
      </c>
      <c r="BB253" s="1">
        <f t="shared" si="95"/>
        <v>0</v>
      </c>
      <c r="BC253" s="1" t="str">
        <f t="shared" si="96"/>
        <v/>
      </c>
    </row>
    <row r="254" spans="2:55" ht="15.75" customHeight="1" x14ac:dyDescent="0.15">
      <c r="B254" s="201"/>
      <c r="D254" s="406"/>
      <c r="E254" s="406"/>
      <c r="F254" s="15"/>
      <c r="G254" s="142" t="s">
        <v>795</v>
      </c>
      <c r="H254" s="40" t="s">
        <v>669</v>
      </c>
      <c r="I254" s="251"/>
      <c r="J254" s="122"/>
      <c r="K254" s="117"/>
      <c r="L254" s="244"/>
      <c r="M254" s="256"/>
      <c r="N254" s="122"/>
      <c r="O254" s="117"/>
      <c r="P254" s="117"/>
      <c r="Q254" s="251"/>
      <c r="R254" s="122"/>
      <c r="S254" s="117"/>
      <c r="T254" s="244"/>
      <c r="U254" s="256"/>
      <c r="V254" s="122"/>
      <c r="W254" s="117"/>
      <c r="X254" s="117"/>
      <c r="Y254" s="251"/>
      <c r="Z254" s="122"/>
      <c r="AA254" s="117"/>
      <c r="AB254" s="244"/>
      <c r="AC254" s="229"/>
      <c r="AD254" s="128"/>
      <c r="AE254" s="117"/>
      <c r="AF254" s="244"/>
      <c r="AG254" s="279">
        <f t="shared" si="78"/>
        <v>0</v>
      </c>
      <c r="AH254" s="104"/>
      <c r="AI254" s="310"/>
      <c r="AJ254" s="202"/>
      <c r="AL254" s="4" t="str">
        <f t="shared" si="80"/>
        <v/>
      </c>
      <c r="AM254" s="1">
        <f t="shared" si="81"/>
        <v>0</v>
      </c>
      <c r="AN254" s="1">
        <f t="shared" si="82"/>
        <v>0</v>
      </c>
      <c r="AO254" s="1">
        <f t="shared" si="83"/>
        <v>0</v>
      </c>
      <c r="AP254" s="1">
        <f t="shared" si="84"/>
        <v>0</v>
      </c>
      <c r="AQ254" s="1">
        <f t="shared" si="85"/>
        <v>0</v>
      </c>
      <c r="AR254" s="1">
        <f t="shared" si="86"/>
        <v>0</v>
      </c>
      <c r="AS254" s="1">
        <f t="shared" si="87"/>
        <v>0</v>
      </c>
      <c r="AT254" t="str">
        <f t="shared" si="79"/>
        <v/>
      </c>
      <c r="AU254" s="1">
        <f t="shared" si="88"/>
        <v>0</v>
      </c>
      <c r="AV254" s="1">
        <f t="shared" si="89"/>
        <v>0</v>
      </c>
      <c r="AW254" s="1">
        <f t="shared" si="90"/>
        <v>0</v>
      </c>
      <c r="AX254" s="1">
        <f t="shared" si="91"/>
        <v>0</v>
      </c>
      <c r="AY254" s="1">
        <f t="shared" si="92"/>
        <v>0</v>
      </c>
      <c r="AZ254" s="1">
        <f t="shared" si="93"/>
        <v>0</v>
      </c>
      <c r="BA254" s="1" t="str">
        <f t="shared" si="94"/>
        <v/>
      </c>
      <c r="BB254" s="1">
        <f t="shared" si="95"/>
        <v>0</v>
      </c>
      <c r="BC254" s="1" t="str">
        <f t="shared" si="96"/>
        <v/>
      </c>
    </row>
    <row r="255" spans="2:55" ht="15.75" customHeight="1" x14ac:dyDescent="0.15">
      <c r="B255" s="201"/>
      <c r="D255" s="406"/>
      <c r="E255" s="406"/>
      <c r="F255" s="134" t="s">
        <v>819</v>
      </c>
      <c r="G255" s="165" t="s">
        <v>72</v>
      </c>
      <c r="H255" s="59" t="s">
        <v>740</v>
      </c>
      <c r="I255" s="269"/>
      <c r="J255" s="194"/>
      <c r="K255" s="195"/>
      <c r="L255" s="270"/>
      <c r="M255" s="264"/>
      <c r="N255" s="194"/>
      <c r="O255" s="195"/>
      <c r="P255" s="195"/>
      <c r="Q255" s="269"/>
      <c r="R255" s="194"/>
      <c r="S255" s="195"/>
      <c r="T255" s="270"/>
      <c r="U255" s="264"/>
      <c r="V255" s="194"/>
      <c r="W255" s="195"/>
      <c r="X255" s="195"/>
      <c r="Y255" s="269"/>
      <c r="Z255" s="194"/>
      <c r="AA255" s="195"/>
      <c r="AB255" s="270"/>
      <c r="AC255" s="265"/>
      <c r="AD255" s="211"/>
      <c r="AE255" s="195"/>
      <c r="AF255" s="270"/>
      <c r="AG255" s="282">
        <f>AS255</f>
        <v>0</v>
      </c>
      <c r="AH255" s="160">
        <f>SUM(BB255)</f>
        <v>0</v>
      </c>
      <c r="AI255" s="309"/>
      <c r="AJ255" s="202"/>
      <c r="AL255" s="4" t="str">
        <f t="shared" si="80"/>
        <v/>
      </c>
      <c r="AM255" s="1">
        <f t="shared" si="81"/>
        <v>0</v>
      </c>
      <c r="AN255" s="1">
        <f t="shared" si="82"/>
        <v>0</v>
      </c>
      <c r="AO255" s="1">
        <f t="shared" si="83"/>
        <v>0</v>
      </c>
      <c r="AP255" s="1">
        <f t="shared" si="84"/>
        <v>0</v>
      </c>
      <c r="AQ255" s="1">
        <f t="shared" si="85"/>
        <v>0</v>
      </c>
      <c r="AR255" s="1">
        <f t="shared" si="86"/>
        <v>0</v>
      </c>
      <c r="AS255" s="1">
        <f t="shared" si="87"/>
        <v>0</v>
      </c>
      <c r="AT255" t="str">
        <f t="shared" si="79"/>
        <v/>
      </c>
      <c r="AU255" s="1">
        <f t="shared" si="88"/>
        <v>0</v>
      </c>
      <c r="AV255" s="1">
        <f t="shared" si="89"/>
        <v>0</v>
      </c>
      <c r="AW255" s="1">
        <f t="shared" si="90"/>
        <v>0</v>
      </c>
      <c r="AX255" s="1">
        <f t="shared" si="91"/>
        <v>0</v>
      </c>
      <c r="AY255" s="1">
        <f t="shared" si="92"/>
        <v>0</v>
      </c>
      <c r="AZ255" s="1">
        <f t="shared" si="93"/>
        <v>0</v>
      </c>
      <c r="BA255" s="1" t="str">
        <f t="shared" si="94"/>
        <v/>
      </c>
      <c r="BB255" s="1">
        <f t="shared" si="95"/>
        <v>0</v>
      </c>
      <c r="BC255" s="1" t="str">
        <f t="shared" si="96"/>
        <v/>
      </c>
    </row>
    <row r="256" spans="2:55" ht="15.75" customHeight="1" x14ac:dyDescent="0.15">
      <c r="B256" s="201"/>
      <c r="D256" s="406"/>
      <c r="E256" s="406"/>
      <c r="F256" s="33" t="s">
        <v>119</v>
      </c>
      <c r="G256" s="138" t="s">
        <v>73</v>
      </c>
      <c r="H256" s="58" t="s">
        <v>118</v>
      </c>
      <c r="I256" s="272"/>
      <c r="J256" s="126"/>
      <c r="K256" s="114"/>
      <c r="L256" s="245"/>
      <c r="M256" s="266"/>
      <c r="N256" s="126"/>
      <c r="O256" s="114"/>
      <c r="P256" s="114"/>
      <c r="Q256" s="272"/>
      <c r="R256" s="126"/>
      <c r="S256" s="114"/>
      <c r="T256" s="245"/>
      <c r="U256" s="266"/>
      <c r="V256" s="126"/>
      <c r="W256" s="114"/>
      <c r="X256" s="114"/>
      <c r="Y256" s="272"/>
      <c r="Z256" s="126"/>
      <c r="AA256" s="114"/>
      <c r="AB256" s="245"/>
      <c r="AC256" s="266"/>
      <c r="AD256" s="126"/>
      <c r="AE256" s="114"/>
      <c r="AF256" s="245"/>
      <c r="AG256" s="277">
        <f>AS256</f>
        <v>0</v>
      </c>
      <c r="AH256" s="62">
        <f>SUM(BB256:BB257)</f>
        <v>0</v>
      </c>
      <c r="AI256" s="131"/>
      <c r="AJ256" s="202"/>
      <c r="AL256" s="4" t="str">
        <f t="shared" si="80"/>
        <v/>
      </c>
      <c r="AM256" s="1">
        <f t="shared" si="81"/>
        <v>0</v>
      </c>
      <c r="AN256" s="1">
        <f t="shared" si="82"/>
        <v>0</v>
      </c>
      <c r="AO256" s="1">
        <f t="shared" si="83"/>
        <v>0</v>
      </c>
      <c r="AP256" s="1">
        <f t="shared" si="84"/>
        <v>0</v>
      </c>
      <c r="AQ256" s="1">
        <f t="shared" si="85"/>
        <v>0</v>
      </c>
      <c r="AR256" s="1">
        <f t="shared" si="86"/>
        <v>0</v>
      </c>
      <c r="AS256" s="1">
        <f t="shared" si="87"/>
        <v>0</v>
      </c>
      <c r="AT256" t="str">
        <f t="shared" si="79"/>
        <v/>
      </c>
      <c r="AU256" s="1">
        <f t="shared" si="88"/>
        <v>0</v>
      </c>
      <c r="AV256" s="1">
        <f t="shared" si="89"/>
        <v>0</v>
      </c>
      <c r="AW256" s="1">
        <f t="shared" si="90"/>
        <v>0</v>
      </c>
      <c r="AX256" s="1">
        <f t="shared" si="91"/>
        <v>0</v>
      </c>
      <c r="AY256" s="1">
        <f t="shared" si="92"/>
        <v>0</v>
      </c>
      <c r="AZ256" s="1">
        <f t="shared" si="93"/>
        <v>0</v>
      </c>
      <c r="BA256" s="1" t="str">
        <f t="shared" si="94"/>
        <v/>
      </c>
      <c r="BB256" s="1">
        <f t="shared" si="95"/>
        <v>0</v>
      </c>
      <c r="BC256" s="1" t="str">
        <f t="shared" si="96"/>
        <v/>
      </c>
    </row>
    <row r="257" spans="1:55" ht="15.75" customHeight="1" x14ac:dyDescent="0.15">
      <c r="B257" s="201"/>
      <c r="D257" s="406"/>
      <c r="E257" s="406"/>
      <c r="F257" s="33"/>
      <c r="G257" s="46" t="s">
        <v>437</v>
      </c>
      <c r="H257" s="44" t="s">
        <v>905</v>
      </c>
      <c r="I257" s="243"/>
      <c r="J257" s="128"/>
      <c r="K257" s="117"/>
      <c r="L257" s="244"/>
      <c r="M257" s="229"/>
      <c r="N257" s="128"/>
      <c r="O257" s="117"/>
      <c r="P257" s="117"/>
      <c r="Q257" s="243"/>
      <c r="R257" s="128"/>
      <c r="S257" s="117"/>
      <c r="T257" s="244"/>
      <c r="U257" s="229"/>
      <c r="V257" s="128"/>
      <c r="W257" s="117"/>
      <c r="X257" s="117"/>
      <c r="Y257" s="243"/>
      <c r="Z257" s="128"/>
      <c r="AA257" s="117"/>
      <c r="AB257" s="244"/>
      <c r="AC257" s="229"/>
      <c r="AD257" s="128"/>
      <c r="AE257" s="117"/>
      <c r="AF257" s="244"/>
      <c r="AG257" s="276">
        <f>AS257</f>
        <v>0</v>
      </c>
      <c r="AH257" s="111">
        <f>SUM(BC256:BC257)</f>
        <v>0</v>
      </c>
      <c r="AI257" s="309"/>
      <c r="AJ257" s="202"/>
      <c r="AL257" s="4" t="str">
        <f t="shared" si="80"/>
        <v/>
      </c>
      <c r="AM257" s="1">
        <f t="shared" si="81"/>
        <v>0</v>
      </c>
      <c r="AN257" s="1">
        <f t="shared" si="82"/>
        <v>0</v>
      </c>
      <c r="AO257" s="1">
        <f t="shared" si="83"/>
        <v>0</v>
      </c>
      <c r="AP257" s="1">
        <f t="shared" si="84"/>
        <v>0</v>
      </c>
      <c r="AQ257" s="1">
        <f t="shared" si="85"/>
        <v>0</v>
      </c>
      <c r="AR257" s="1">
        <f t="shared" si="86"/>
        <v>0</v>
      </c>
      <c r="AS257" s="1">
        <f t="shared" si="87"/>
        <v>0</v>
      </c>
      <c r="AT257" t="str">
        <f t="shared" si="79"/>
        <v/>
      </c>
      <c r="AU257" s="1">
        <f t="shared" si="88"/>
        <v>0</v>
      </c>
      <c r="AV257" s="1">
        <f t="shared" si="89"/>
        <v>0</v>
      </c>
      <c r="AW257" s="1">
        <f t="shared" si="90"/>
        <v>0</v>
      </c>
      <c r="AX257" s="1">
        <f t="shared" si="91"/>
        <v>0</v>
      </c>
      <c r="AY257" s="1">
        <f t="shared" si="92"/>
        <v>0</v>
      </c>
      <c r="AZ257" s="1">
        <f t="shared" si="93"/>
        <v>0</v>
      </c>
      <c r="BA257" s="1" t="str">
        <f t="shared" si="94"/>
        <v/>
      </c>
      <c r="BB257" s="1">
        <f t="shared" si="95"/>
        <v>0</v>
      </c>
      <c r="BC257" s="1" t="str">
        <f t="shared" si="96"/>
        <v/>
      </c>
    </row>
    <row r="258" spans="1:55" ht="15.75" customHeight="1" x14ac:dyDescent="0.15">
      <c r="B258" s="201"/>
      <c r="D258" s="406"/>
      <c r="E258" s="394" t="s">
        <v>503</v>
      </c>
      <c r="F258" s="60" t="s">
        <v>446</v>
      </c>
      <c r="G258" s="36" t="s">
        <v>690</v>
      </c>
      <c r="H258" s="37" t="s">
        <v>926</v>
      </c>
      <c r="I258" s="258"/>
      <c r="J258" s="120"/>
      <c r="K258" s="114"/>
      <c r="L258" s="245"/>
      <c r="M258" s="255"/>
      <c r="N258" s="120"/>
      <c r="O258" s="114"/>
      <c r="P258" s="114"/>
      <c r="Q258" s="258"/>
      <c r="R258" s="120"/>
      <c r="S258" s="114"/>
      <c r="T258" s="245"/>
      <c r="U258" s="255"/>
      <c r="V258" s="120"/>
      <c r="W258" s="114"/>
      <c r="X258" s="114"/>
      <c r="Y258" s="258"/>
      <c r="Z258" s="120"/>
      <c r="AA258" s="114"/>
      <c r="AB258" s="245"/>
      <c r="AC258" s="266"/>
      <c r="AD258" s="126"/>
      <c r="AE258" s="114"/>
      <c r="AF258" s="245"/>
      <c r="AG258" s="277">
        <f t="shared" ref="AG258:AG266" si="97">AS258</f>
        <v>0</v>
      </c>
      <c r="AH258" s="62">
        <f>SUM(BB258:BB263)</f>
        <v>0</v>
      </c>
      <c r="AI258" s="131"/>
      <c r="AJ258" s="202"/>
      <c r="AL258" s="4" t="str">
        <f t="shared" si="80"/>
        <v/>
      </c>
      <c r="AM258" s="1">
        <f t="shared" si="81"/>
        <v>0</v>
      </c>
      <c r="AN258" s="1">
        <f t="shared" si="82"/>
        <v>0</v>
      </c>
      <c r="AO258" s="1">
        <f t="shared" si="83"/>
        <v>0</v>
      </c>
      <c r="AP258" s="1">
        <f t="shared" si="84"/>
        <v>0</v>
      </c>
      <c r="AQ258" s="1">
        <f t="shared" si="85"/>
        <v>0</v>
      </c>
      <c r="AR258" s="1">
        <f t="shared" si="86"/>
        <v>0</v>
      </c>
      <c r="AS258" s="1">
        <f t="shared" si="87"/>
        <v>0</v>
      </c>
      <c r="AT258" t="str">
        <f t="shared" si="79"/>
        <v/>
      </c>
      <c r="AU258" s="1">
        <f t="shared" si="88"/>
        <v>0</v>
      </c>
      <c r="AV258" s="1">
        <f t="shared" si="89"/>
        <v>0</v>
      </c>
      <c r="AW258" s="1">
        <f t="shared" si="90"/>
        <v>0</v>
      </c>
      <c r="AX258" s="1">
        <f t="shared" si="91"/>
        <v>0</v>
      </c>
      <c r="AY258" s="1">
        <f t="shared" si="92"/>
        <v>0</v>
      </c>
      <c r="AZ258" s="1">
        <f t="shared" si="93"/>
        <v>0</v>
      </c>
      <c r="BA258" s="1" t="str">
        <f t="shared" si="94"/>
        <v/>
      </c>
      <c r="BB258" s="1">
        <f t="shared" si="95"/>
        <v>0</v>
      </c>
      <c r="BC258" s="1" t="str">
        <f t="shared" si="96"/>
        <v/>
      </c>
    </row>
    <row r="259" spans="1:55" ht="15.75" customHeight="1" x14ac:dyDescent="0.15">
      <c r="B259" s="201"/>
      <c r="D259" s="406"/>
      <c r="E259" s="395"/>
      <c r="F259" s="33"/>
      <c r="G259" s="39" t="s">
        <v>691</v>
      </c>
      <c r="H259" s="40" t="s">
        <v>927</v>
      </c>
      <c r="I259" s="247"/>
      <c r="J259" s="121"/>
      <c r="K259" s="115"/>
      <c r="L259" s="242"/>
      <c r="M259" s="231"/>
      <c r="N259" s="121"/>
      <c r="O259" s="115"/>
      <c r="P259" s="115"/>
      <c r="Q259" s="247"/>
      <c r="R259" s="121"/>
      <c r="S259" s="115"/>
      <c r="T259" s="242"/>
      <c r="U259" s="231"/>
      <c r="V259" s="121"/>
      <c r="W259" s="115"/>
      <c r="X259" s="115"/>
      <c r="Y259" s="247"/>
      <c r="Z259" s="121"/>
      <c r="AA259" s="115"/>
      <c r="AB259" s="242"/>
      <c r="AC259" s="228"/>
      <c r="AD259" s="127"/>
      <c r="AE259" s="115"/>
      <c r="AF259" s="242"/>
      <c r="AG259" s="278">
        <f t="shared" si="97"/>
        <v>0</v>
      </c>
      <c r="AH259" s="110">
        <f>SUM(BC258:BC263)</f>
        <v>0</v>
      </c>
      <c r="AI259" s="309"/>
      <c r="AJ259" s="202"/>
      <c r="AL259" s="4" t="str">
        <f t="shared" si="80"/>
        <v/>
      </c>
      <c r="AM259" s="1">
        <f t="shared" si="81"/>
        <v>0</v>
      </c>
      <c r="AN259" s="1">
        <f t="shared" si="82"/>
        <v>0</v>
      </c>
      <c r="AO259" s="1">
        <f t="shared" si="83"/>
        <v>0</v>
      </c>
      <c r="AP259" s="1">
        <f t="shared" si="84"/>
        <v>0</v>
      </c>
      <c r="AQ259" s="1">
        <f t="shared" si="85"/>
        <v>0</v>
      </c>
      <c r="AR259" s="1">
        <f t="shared" si="86"/>
        <v>0</v>
      </c>
      <c r="AS259" s="1">
        <f t="shared" si="87"/>
        <v>0</v>
      </c>
      <c r="AT259" t="str">
        <f t="shared" si="79"/>
        <v/>
      </c>
      <c r="AU259" s="1">
        <f t="shared" si="88"/>
        <v>0</v>
      </c>
      <c r="AV259" s="1">
        <f t="shared" si="89"/>
        <v>0</v>
      </c>
      <c r="AW259" s="1">
        <f t="shared" si="90"/>
        <v>0</v>
      </c>
      <c r="AX259" s="1">
        <f t="shared" si="91"/>
        <v>0</v>
      </c>
      <c r="AY259" s="1">
        <f t="shared" si="92"/>
        <v>0</v>
      </c>
      <c r="AZ259" s="1">
        <f t="shared" si="93"/>
        <v>0</v>
      </c>
      <c r="BA259" s="1" t="str">
        <f t="shared" si="94"/>
        <v/>
      </c>
      <c r="BB259" s="1">
        <f t="shared" si="95"/>
        <v>0</v>
      </c>
      <c r="BC259" s="1" t="str">
        <f t="shared" si="96"/>
        <v/>
      </c>
    </row>
    <row r="260" spans="1:55" ht="15.75" customHeight="1" x14ac:dyDescent="0.15">
      <c r="B260" s="201"/>
      <c r="D260" s="406"/>
      <c r="E260" s="395"/>
      <c r="F260" s="33"/>
      <c r="G260" s="39" t="s">
        <v>692</v>
      </c>
      <c r="H260" s="40" t="s">
        <v>928</v>
      </c>
      <c r="I260" s="247"/>
      <c r="J260" s="121"/>
      <c r="K260" s="115"/>
      <c r="L260" s="242"/>
      <c r="M260" s="231"/>
      <c r="N260" s="121"/>
      <c r="O260" s="115"/>
      <c r="P260" s="115"/>
      <c r="Q260" s="247"/>
      <c r="R260" s="121"/>
      <c r="S260" s="115"/>
      <c r="T260" s="242"/>
      <c r="U260" s="231"/>
      <c r="V260" s="121"/>
      <c r="W260" s="115"/>
      <c r="X260" s="115"/>
      <c r="Y260" s="247"/>
      <c r="Z260" s="121"/>
      <c r="AA260" s="115"/>
      <c r="AB260" s="242"/>
      <c r="AC260" s="228"/>
      <c r="AD260" s="127"/>
      <c r="AE260" s="115"/>
      <c r="AF260" s="242"/>
      <c r="AG260" s="278">
        <f t="shared" si="97"/>
        <v>0</v>
      </c>
      <c r="AH260" s="103"/>
      <c r="AI260" s="310"/>
      <c r="AJ260" s="202"/>
      <c r="AL260" s="4" t="str">
        <f t="shared" si="80"/>
        <v/>
      </c>
      <c r="AM260" s="1">
        <f t="shared" si="81"/>
        <v>0</v>
      </c>
      <c r="AN260" s="1">
        <f t="shared" si="82"/>
        <v>0</v>
      </c>
      <c r="AO260" s="1">
        <f t="shared" si="83"/>
        <v>0</v>
      </c>
      <c r="AP260" s="1">
        <f t="shared" si="84"/>
        <v>0</v>
      </c>
      <c r="AQ260" s="1">
        <f t="shared" si="85"/>
        <v>0</v>
      </c>
      <c r="AR260" s="1">
        <f t="shared" si="86"/>
        <v>0</v>
      </c>
      <c r="AS260" s="1">
        <f t="shared" si="87"/>
        <v>0</v>
      </c>
      <c r="AT260" t="str">
        <f t="shared" si="79"/>
        <v/>
      </c>
      <c r="AU260" s="1">
        <f t="shared" si="88"/>
        <v>0</v>
      </c>
      <c r="AV260" s="1">
        <f t="shared" si="89"/>
        <v>0</v>
      </c>
      <c r="AW260" s="1">
        <f t="shared" si="90"/>
        <v>0</v>
      </c>
      <c r="AX260" s="1">
        <f t="shared" si="91"/>
        <v>0</v>
      </c>
      <c r="AY260" s="1">
        <f t="shared" si="92"/>
        <v>0</v>
      </c>
      <c r="AZ260" s="1">
        <f t="shared" si="93"/>
        <v>0</v>
      </c>
      <c r="BA260" s="1" t="str">
        <f t="shared" si="94"/>
        <v/>
      </c>
      <c r="BB260" s="1">
        <f t="shared" si="95"/>
        <v>0</v>
      </c>
      <c r="BC260" s="1" t="str">
        <f t="shared" si="96"/>
        <v/>
      </c>
    </row>
    <row r="261" spans="1:55" ht="15.75" customHeight="1" x14ac:dyDescent="0.15">
      <c r="B261" s="201"/>
      <c r="D261" s="406"/>
      <c r="E261" s="395"/>
      <c r="F261" s="33"/>
      <c r="G261" s="39" t="s">
        <v>693</v>
      </c>
      <c r="H261" s="40" t="s">
        <v>306</v>
      </c>
      <c r="I261" s="247"/>
      <c r="J261" s="121"/>
      <c r="K261" s="115"/>
      <c r="L261" s="242"/>
      <c r="M261" s="231"/>
      <c r="N261" s="121"/>
      <c r="O261" s="115"/>
      <c r="P261" s="115"/>
      <c r="Q261" s="247"/>
      <c r="R261" s="121"/>
      <c r="S261" s="115"/>
      <c r="T261" s="242"/>
      <c r="U261" s="231"/>
      <c r="V261" s="121"/>
      <c r="W261" s="115"/>
      <c r="X261" s="115"/>
      <c r="Y261" s="247"/>
      <c r="Z261" s="121"/>
      <c r="AA261" s="115"/>
      <c r="AB261" s="242"/>
      <c r="AC261" s="228"/>
      <c r="AD261" s="127"/>
      <c r="AE261" s="115"/>
      <c r="AF261" s="242"/>
      <c r="AG261" s="278">
        <f t="shared" si="97"/>
        <v>0</v>
      </c>
      <c r="AH261" s="103"/>
      <c r="AI261" s="310"/>
      <c r="AJ261" s="202"/>
      <c r="AL261" s="4" t="str">
        <f t="shared" si="80"/>
        <v/>
      </c>
      <c r="AM261" s="1">
        <f t="shared" si="81"/>
        <v>0</v>
      </c>
      <c r="AN261" s="1">
        <f t="shared" si="82"/>
        <v>0</v>
      </c>
      <c r="AO261" s="1">
        <f t="shared" si="83"/>
        <v>0</v>
      </c>
      <c r="AP261" s="1">
        <f t="shared" si="84"/>
        <v>0</v>
      </c>
      <c r="AQ261" s="1">
        <f t="shared" si="85"/>
        <v>0</v>
      </c>
      <c r="AR261" s="1">
        <f t="shared" si="86"/>
        <v>0</v>
      </c>
      <c r="AS261" s="1">
        <f t="shared" si="87"/>
        <v>0</v>
      </c>
      <c r="AT261" t="str">
        <f t="shared" si="79"/>
        <v/>
      </c>
      <c r="AU261" s="1">
        <f t="shared" si="88"/>
        <v>0</v>
      </c>
      <c r="AV261" s="1">
        <f t="shared" si="89"/>
        <v>0</v>
      </c>
      <c r="AW261" s="1">
        <f t="shared" si="90"/>
        <v>0</v>
      </c>
      <c r="AX261" s="1">
        <f t="shared" si="91"/>
        <v>0</v>
      </c>
      <c r="AY261" s="1">
        <f t="shared" si="92"/>
        <v>0</v>
      </c>
      <c r="AZ261" s="1">
        <f t="shared" si="93"/>
        <v>0</v>
      </c>
      <c r="BA261" s="1" t="str">
        <f t="shared" si="94"/>
        <v/>
      </c>
      <c r="BB261" s="1">
        <f t="shared" si="95"/>
        <v>0</v>
      </c>
      <c r="BC261" s="1" t="str">
        <f t="shared" si="96"/>
        <v/>
      </c>
    </row>
    <row r="262" spans="1:55" ht="15.75" customHeight="1" x14ac:dyDescent="0.15">
      <c r="B262" s="201"/>
      <c r="D262" s="406"/>
      <c r="E262" s="395"/>
      <c r="F262" s="33"/>
      <c r="G262" s="39" t="s">
        <v>925</v>
      </c>
      <c r="H262" s="40" t="s">
        <v>891</v>
      </c>
      <c r="I262" s="247"/>
      <c r="J262" s="121"/>
      <c r="K262" s="115"/>
      <c r="L262" s="242"/>
      <c r="M262" s="231"/>
      <c r="N262" s="121"/>
      <c r="O262" s="115"/>
      <c r="P262" s="115"/>
      <c r="Q262" s="247"/>
      <c r="R262" s="121"/>
      <c r="S262" s="115"/>
      <c r="T262" s="242"/>
      <c r="U262" s="231"/>
      <c r="V262" s="121"/>
      <c r="W262" s="115"/>
      <c r="X262" s="115"/>
      <c r="Y262" s="247"/>
      <c r="Z262" s="121"/>
      <c r="AA262" s="115"/>
      <c r="AB262" s="242"/>
      <c r="AC262" s="228"/>
      <c r="AD262" s="127"/>
      <c r="AE262" s="115"/>
      <c r="AF262" s="242"/>
      <c r="AG262" s="278">
        <f t="shared" si="97"/>
        <v>0</v>
      </c>
      <c r="AH262" s="103"/>
      <c r="AI262" s="310"/>
      <c r="AJ262" s="202"/>
      <c r="AL262" s="4" t="str">
        <f t="shared" si="80"/>
        <v/>
      </c>
      <c r="AM262" s="1">
        <f t="shared" si="81"/>
        <v>0</v>
      </c>
      <c r="AN262" s="1">
        <f t="shared" si="82"/>
        <v>0</v>
      </c>
      <c r="AO262" s="1">
        <f t="shared" si="83"/>
        <v>0</v>
      </c>
      <c r="AP262" s="1">
        <f t="shared" si="84"/>
        <v>0</v>
      </c>
      <c r="AQ262" s="1">
        <f t="shared" si="85"/>
        <v>0</v>
      </c>
      <c r="AR262" s="1">
        <f t="shared" si="86"/>
        <v>0</v>
      </c>
      <c r="AS262" s="1">
        <f t="shared" si="87"/>
        <v>0</v>
      </c>
      <c r="AT262" t="str">
        <f t="shared" si="79"/>
        <v/>
      </c>
      <c r="AU262" s="1">
        <f t="shared" si="88"/>
        <v>0</v>
      </c>
      <c r="AV262" s="1">
        <f t="shared" si="89"/>
        <v>0</v>
      </c>
      <c r="AW262" s="1">
        <f t="shared" si="90"/>
        <v>0</v>
      </c>
      <c r="AX262" s="1">
        <f t="shared" si="91"/>
        <v>0</v>
      </c>
      <c r="AY262" s="1">
        <f t="shared" si="92"/>
        <v>0</v>
      </c>
      <c r="AZ262" s="1">
        <f t="shared" si="93"/>
        <v>0</v>
      </c>
      <c r="BA262" s="1" t="str">
        <f t="shared" si="94"/>
        <v/>
      </c>
      <c r="BB262" s="1">
        <f t="shared" si="95"/>
        <v>0</v>
      </c>
      <c r="BC262" s="1" t="str">
        <f t="shared" si="96"/>
        <v/>
      </c>
    </row>
    <row r="263" spans="1:55" ht="15.75" customHeight="1" x14ac:dyDescent="0.15">
      <c r="B263" s="201"/>
      <c r="D263" s="406"/>
      <c r="E263" s="395"/>
      <c r="F263" s="34"/>
      <c r="G263" s="43" t="s">
        <v>679</v>
      </c>
      <c r="H263" s="44" t="s">
        <v>338</v>
      </c>
      <c r="I263" s="251"/>
      <c r="J263" s="122"/>
      <c r="K263" s="117"/>
      <c r="L263" s="244"/>
      <c r="M263" s="256"/>
      <c r="N263" s="122"/>
      <c r="O263" s="117"/>
      <c r="P263" s="117"/>
      <c r="Q263" s="251"/>
      <c r="R263" s="122"/>
      <c r="S263" s="117"/>
      <c r="T263" s="244"/>
      <c r="U263" s="256"/>
      <c r="V263" s="122"/>
      <c r="W263" s="117"/>
      <c r="X263" s="117"/>
      <c r="Y263" s="251"/>
      <c r="Z263" s="122"/>
      <c r="AA263" s="117"/>
      <c r="AB263" s="244"/>
      <c r="AC263" s="229"/>
      <c r="AD263" s="128"/>
      <c r="AE263" s="117"/>
      <c r="AF263" s="244"/>
      <c r="AG263" s="276">
        <f t="shared" si="97"/>
        <v>0</v>
      </c>
      <c r="AH263" s="104"/>
      <c r="AI263" s="310"/>
      <c r="AJ263" s="202"/>
      <c r="AL263" s="4" t="str">
        <f t="shared" si="80"/>
        <v/>
      </c>
      <c r="AM263" s="1">
        <f t="shared" si="81"/>
        <v>0</v>
      </c>
      <c r="AN263" s="1">
        <f t="shared" si="82"/>
        <v>0</v>
      </c>
      <c r="AO263" s="1">
        <f t="shared" si="83"/>
        <v>0</v>
      </c>
      <c r="AP263" s="1">
        <f t="shared" si="84"/>
        <v>0</v>
      </c>
      <c r="AQ263" s="1">
        <f t="shared" si="85"/>
        <v>0</v>
      </c>
      <c r="AR263" s="1">
        <f t="shared" si="86"/>
        <v>0</v>
      </c>
      <c r="AS263" s="1">
        <f t="shared" si="87"/>
        <v>0</v>
      </c>
      <c r="AT263" t="str">
        <f t="shared" si="79"/>
        <v/>
      </c>
      <c r="AU263" s="1">
        <f t="shared" si="88"/>
        <v>0</v>
      </c>
      <c r="AV263" s="1">
        <f t="shared" si="89"/>
        <v>0</v>
      </c>
      <c r="AW263" s="1">
        <f t="shared" si="90"/>
        <v>0</v>
      </c>
      <c r="AX263" s="1">
        <f t="shared" si="91"/>
        <v>0</v>
      </c>
      <c r="AY263" s="1">
        <f t="shared" si="92"/>
        <v>0</v>
      </c>
      <c r="AZ263" s="1">
        <f t="shared" si="93"/>
        <v>0</v>
      </c>
      <c r="BA263" s="1" t="str">
        <f t="shared" si="94"/>
        <v/>
      </c>
      <c r="BB263" s="1">
        <f t="shared" si="95"/>
        <v>0</v>
      </c>
      <c r="BC263" s="1" t="str">
        <f t="shared" si="96"/>
        <v/>
      </c>
    </row>
    <row r="264" spans="1:55" ht="15.75" customHeight="1" x14ac:dyDescent="0.15">
      <c r="B264" s="201"/>
      <c r="D264" s="406"/>
      <c r="E264" s="395"/>
      <c r="F264" s="33" t="s">
        <v>301</v>
      </c>
      <c r="G264" s="61" t="s">
        <v>694</v>
      </c>
      <c r="H264" s="58" t="s">
        <v>930</v>
      </c>
      <c r="I264" s="258"/>
      <c r="J264" s="120"/>
      <c r="K264" s="114"/>
      <c r="L264" s="245"/>
      <c r="M264" s="255"/>
      <c r="N264" s="120"/>
      <c r="O264" s="114"/>
      <c r="P264" s="114"/>
      <c r="Q264" s="258"/>
      <c r="R264" s="120"/>
      <c r="S264" s="114"/>
      <c r="T264" s="245"/>
      <c r="U264" s="255"/>
      <c r="V264" s="120"/>
      <c r="W264" s="114"/>
      <c r="X264" s="114"/>
      <c r="Y264" s="258"/>
      <c r="Z264" s="120"/>
      <c r="AA264" s="114"/>
      <c r="AB264" s="245"/>
      <c r="AC264" s="266"/>
      <c r="AD264" s="126"/>
      <c r="AE264" s="114"/>
      <c r="AF264" s="245"/>
      <c r="AG264" s="277">
        <f t="shared" si="97"/>
        <v>0</v>
      </c>
      <c r="AH264" s="62">
        <f>SUM(BB264:BB266)</f>
        <v>0</v>
      </c>
      <c r="AI264" s="131"/>
      <c r="AJ264" s="202"/>
      <c r="AL264" s="4" t="str">
        <f t="shared" si="80"/>
        <v/>
      </c>
      <c r="AM264" s="1">
        <f t="shared" si="81"/>
        <v>0</v>
      </c>
      <c r="AN264" s="1">
        <f t="shared" si="82"/>
        <v>0</v>
      </c>
      <c r="AO264" s="1">
        <f t="shared" si="83"/>
        <v>0</v>
      </c>
      <c r="AP264" s="1">
        <f t="shared" si="84"/>
        <v>0</v>
      </c>
      <c r="AQ264" s="1">
        <f t="shared" si="85"/>
        <v>0</v>
      </c>
      <c r="AR264" s="1">
        <f t="shared" si="86"/>
        <v>0</v>
      </c>
      <c r="AS264" s="1">
        <f t="shared" si="87"/>
        <v>0</v>
      </c>
      <c r="AT264" t="str">
        <f t="shared" si="79"/>
        <v/>
      </c>
      <c r="AU264" s="1">
        <f t="shared" si="88"/>
        <v>0</v>
      </c>
      <c r="AV264" s="1">
        <f t="shared" si="89"/>
        <v>0</v>
      </c>
      <c r="AW264" s="1">
        <f t="shared" si="90"/>
        <v>0</v>
      </c>
      <c r="AX264" s="1">
        <f t="shared" si="91"/>
        <v>0</v>
      </c>
      <c r="AY264" s="1">
        <f t="shared" si="92"/>
        <v>0</v>
      </c>
      <c r="AZ264" s="1">
        <f t="shared" si="93"/>
        <v>0</v>
      </c>
      <c r="BA264" s="1" t="str">
        <f t="shared" si="94"/>
        <v/>
      </c>
      <c r="BB264" s="1">
        <f t="shared" si="95"/>
        <v>0</v>
      </c>
      <c r="BC264" s="1" t="str">
        <f t="shared" si="96"/>
        <v/>
      </c>
    </row>
    <row r="265" spans="1:55" ht="15.75" customHeight="1" x14ac:dyDescent="0.15">
      <c r="B265" s="201"/>
      <c r="D265" s="406"/>
      <c r="E265" s="395"/>
      <c r="F265" s="89"/>
      <c r="G265" s="61" t="s">
        <v>695</v>
      </c>
      <c r="H265" s="58" t="s">
        <v>540</v>
      </c>
      <c r="I265" s="247"/>
      <c r="J265" s="121"/>
      <c r="K265" s="115"/>
      <c r="L265" s="242"/>
      <c r="M265" s="231"/>
      <c r="N265" s="121"/>
      <c r="O265" s="115"/>
      <c r="P265" s="115"/>
      <c r="Q265" s="247"/>
      <c r="R265" s="121"/>
      <c r="S265" s="115"/>
      <c r="T265" s="242"/>
      <c r="U265" s="231"/>
      <c r="V265" s="121"/>
      <c r="W265" s="115"/>
      <c r="X265" s="115"/>
      <c r="Y265" s="247"/>
      <c r="Z265" s="121"/>
      <c r="AA265" s="115"/>
      <c r="AB265" s="242"/>
      <c r="AC265" s="228"/>
      <c r="AD265" s="127"/>
      <c r="AE265" s="115"/>
      <c r="AF265" s="242"/>
      <c r="AG265" s="278">
        <f t="shared" si="97"/>
        <v>0</v>
      </c>
      <c r="AH265" s="110">
        <f>SUM(BC264:BC266)</f>
        <v>0</v>
      </c>
      <c r="AI265" s="309"/>
      <c r="AJ265" s="202"/>
      <c r="AL265" s="4" t="str">
        <f t="shared" si="80"/>
        <v/>
      </c>
      <c r="AM265" s="1">
        <f t="shared" si="81"/>
        <v>0</v>
      </c>
      <c r="AN265" s="1">
        <f t="shared" si="82"/>
        <v>0</v>
      </c>
      <c r="AO265" s="1">
        <f t="shared" si="83"/>
        <v>0</v>
      </c>
      <c r="AP265" s="1">
        <f t="shared" si="84"/>
        <v>0</v>
      </c>
      <c r="AQ265" s="1">
        <f t="shared" si="85"/>
        <v>0</v>
      </c>
      <c r="AR265" s="1">
        <f t="shared" si="86"/>
        <v>0</v>
      </c>
      <c r="AS265" s="1">
        <f t="shared" si="87"/>
        <v>0</v>
      </c>
      <c r="AT265" t="str">
        <f t="shared" si="79"/>
        <v/>
      </c>
      <c r="AU265" s="1">
        <f t="shared" si="88"/>
        <v>0</v>
      </c>
      <c r="AV265" s="1">
        <f t="shared" si="89"/>
        <v>0</v>
      </c>
      <c r="AW265" s="1">
        <f t="shared" si="90"/>
        <v>0</v>
      </c>
      <c r="AX265" s="1">
        <f t="shared" si="91"/>
        <v>0</v>
      </c>
      <c r="AY265" s="1">
        <f t="shared" si="92"/>
        <v>0</v>
      </c>
      <c r="AZ265" s="1">
        <f t="shared" si="93"/>
        <v>0</v>
      </c>
      <c r="BA265" s="1" t="str">
        <f t="shared" si="94"/>
        <v/>
      </c>
      <c r="BB265" s="1">
        <f t="shared" si="95"/>
        <v>0</v>
      </c>
      <c r="BC265" s="1" t="str">
        <f t="shared" si="96"/>
        <v/>
      </c>
    </row>
    <row r="266" spans="1:55" ht="15.75" customHeight="1" x14ac:dyDescent="0.15">
      <c r="B266" s="201"/>
      <c r="D266" s="407"/>
      <c r="E266" s="396"/>
      <c r="F266" s="15"/>
      <c r="G266" s="43" t="s">
        <v>762</v>
      </c>
      <c r="H266" s="44" t="s">
        <v>573</v>
      </c>
      <c r="I266" s="251"/>
      <c r="J266" s="122"/>
      <c r="K266" s="117"/>
      <c r="L266" s="244"/>
      <c r="M266" s="256"/>
      <c r="N266" s="122"/>
      <c r="O266" s="117"/>
      <c r="P266" s="117"/>
      <c r="Q266" s="251"/>
      <c r="R266" s="122"/>
      <c r="S266" s="117"/>
      <c r="T266" s="244"/>
      <c r="U266" s="256"/>
      <c r="V266" s="122"/>
      <c r="W266" s="117"/>
      <c r="X266" s="117"/>
      <c r="Y266" s="251"/>
      <c r="Z266" s="122"/>
      <c r="AA266" s="117"/>
      <c r="AB266" s="244"/>
      <c r="AC266" s="229"/>
      <c r="AD266" s="128"/>
      <c r="AE266" s="117"/>
      <c r="AF266" s="244"/>
      <c r="AG266" s="276">
        <f t="shared" si="97"/>
        <v>0</v>
      </c>
      <c r="AH266" s="104"/>
      <c r="AI266" s="310"/>
      <c r="AJ266" s="202"/>
      <c r="AL266" s="4" t="str">
        <f t="shared" si="80"/>
        <v/>
      </c>
      <c r="AM266" s="1">
        <f t="shared" si="81"/>
        <v>0</v>
      </c>
      <c r="AN266" s="1">
        <f t="shared" si="82"/>
        <v>0</v>
      </c>
      <c r="AO266" s="1">
        <f t="shared" si="83"/>
        <v>0</v>
      </c>
      <c r="AP266" s="1">
        <f t="shared" si="84"/>
        <v>0</v>
      </c>
      <c r="AQ266" s="1">
        <f t="shared" si="85"/>
        <v>0</v>
      </c>
      <c r="AR266" s="1">
        <f t="shared" si="86"/>
        <v>0</v>
      </c>
      <c r="AS266" s="1">
        <f t="shared" si="87"/>
        <v>0</v>
      </c>
      <c r="AT266" t="str">
        <f t="shared" si="79"/>
        <v/>
      </c>
      <c r="AU266" s="1">
        <f t="shared" si="88"/>
        <v>0</v>
      </c>
      <c r="AV266" s="1">
        <f t="shared" si="89"/>
        <v>0</v>
      </c>
      <c r="AW266" s="1">
        <f t="shared" si="90"/>
        <v>0</v>
      </c>
      <c r="AX266" s="1">
        <f t="shared" si="91"/>
        <v>0</v>
      </c>
      <c r="AY266" s="1">
        <f t="shared" si="92"/>
        <v>0</v>
      </c>
      <c r="AZ266" s="1">
        <f t="shared" si="93"/>
        <v>0</v>
      </c>
      <c r="BA266" s="1" t="str">
        <f t="shared" si="94"/>
        <v/>
      </c>
      <c r="BB266" s="1">
        <f t="shared" si="95"/>
        <v>0</v>
      </c>
      <c r="BC266" s="1" t="str">
        <f t="shared" si="96"/>
        <v/>
      </c>
    </row>
    <row r="267" spans="1:55" ht="12" customHeight="1" x14ac:dyDescent="0.15">
      <c r="B267" s="205"/>
      <c r="C267" s="168"/>
      <c r="D267" s="168"/>
      <c r="E267" s="168"/>
      <c r="F267" s="168"/>
      <c r="G267" s="177"/>
      <c r="H267" s="106"/>
      <c r="I267" s="177"/>
      <c r="J267" s="177"/>
      <c r="K267" s="168"/>
      <c r="L267" s="168"/>
      <c r="M267" s="177"/>
      <c r="N267" s="177"/>
      <c r="O267" s="168"/>
      <c r="P267" s="168"/>
      <c r="Q267" s="177"/>
      <c r="R267" s="177"/>
      <c r="S267" s="168"/>
      <c r="T267" s="168"/>
      <c r="U267" s="177"/>
      <c r="V267" s="177"/>
      <c r="W267" s="168"/>
      <c r="X267" s="168"/>
      <c r="Y267" s="177"/>
      <c r="Z267" s="177"/>
      <c r="AA267" s="168"/>
      <c r="AB267" s="168"/>
      <c r="AC267" s="177"/>
      <c r="AD267" s="177"/>
      <c r="AE267" s="168"/>
      <c r="AF267" s="168"/>
      <c r="AG267" s="168"/>
      <c r="AH267" s="168"/>
      <c r="AI267" s="168"/>
      <c r="AJ267" s="207"/>
      <c r="AT267" s="1"/>
    </row>
    <row r="268" spans="1:55" ht="12" customHeight="1" x14ac:dyDescent="0.15">
      <c r="G268" s="12"/>
      <c r="I268" s="12"/>
      <c r="J268" s="12"/>
      <c r="M268" s="12"/>
      <c r="N268" s="12"/>
      <c r="Q268" s="12"/>
      <c r="R268" s="12"/>
      <c r="U268" s="12"/>
      <c r="V268" s="12"/>
      <c r="Y268" s="12"/>
      <c r="Z268" s="12"/>
      <c r="AC268" s="12"/>
      <c r="AD268" s="12"/>
      <c r="AJ268" s="329" t="s">
        <v>973</v>
      </c>
      <c r="AT268" s="1"/>
    </row>
    <row r="269" spans="1:55" ht="18" customHeight="1" x14ac:dyDescent="0.15">
      <c r="A269" s="107" t="s">
        <v>109</v>
      </c>
      <c r="B269" s="107"/>
      <c r="C269" s="107"/>
      <c r="D269" s="108"/>
      <c r="E269" s="7"/>
      <c r="F269" s="7"/>
      <c r="I269" s="63"/>
      <c r="J269" s="63"/>
      <c r="K269" s="4"/>
      <c r="L269" s="4"/>
      <c r="M269" s="63"/>
      <c r="N269" s="63"/>
      <c r="O269" s="4"/>
      <c r="P269" s="4"/>
      <c r="Q269" s="63"/>
      <c r="R269" s="63"/>
      <c r="S269" s="4"/>
      <c r="T269" s="4"/>
      <c r="U269" s="63"/>
      <c r="V269" s="63"/>
      <c r="W269" s="4"/>
      <c r="X269" s="4"/>
      <c r="Y269" s="63"/>
      <c r="Z269" s="63"/>
      <c r="AA269" s="4"/>
      <c r="AB269" s="4"/>
      <c r="AC269" s="63"/>
      <c r="AD269" s="63"/>
      <c r="AE269" s="4"/>
      <c r="AF269" s="4"/>
      <c r="AG269" s="4"/>
      <c r="AJ269" s="328"/>
    </row>
    <row r="270" spans="1:55" ht="12" customHeight="1" x14ac:dyDescent="0.15">
      <c r="B270" s="170"/>
      <c r="C270" s="307"/>
      <c r="D270" s="208"/>
      <c r="E270" s="172"/>
      <c r="F270" s="172"/>
      <c r="G270" s="169"/>
      <c r="H270" s="169"/>
      <c r="I270" s="174"/>
      <c r="J270" s="174"/>
      <c r="K270" s="166"/>
      <c r="L270" s="166"/>
      <c r="M270" s="174"/>
      <c r="N270" s="174"/>
      <c r="O270" s="166"/>
      <c r="P270" s="166"/>
      <c r="Q270" s="174"/>
      <c r="R270" s="174"/>
      <c r="S270" s="166"/>
      <c r="T270" s="166"/>
      <c r="U270" s="174"/>
      <c r="V270" s="174"/>
      <c r="W270" s="166"/>
      <c r="X270" s="166"/>
      <c r="Y270" s="174"/>
      <c r="Z270" s="174"/>
      <c r="AA270" s="166"/>
      <c r="AB270" s="166"/>
      <c r="AC270" s="174"/>
      <c r="AD270" s="174"/>
      <c r="AE270" s="166"/>
      <c r="AF270" s="166"/>
      <c r="AG270" s="166"/>
      <c r="AH270" s="167"/>
      <c r="AI270" s="167"/>
      <c r="AJ270" s="200"/>
    </row>
    <row r="271" spans="1:55" x14ac:dyDescent="0.15">
      <c r="B271" s="201"/>
      <c r="D271" s="393" t="s">
        <v>746</v>
      </c>
      <c r="E271" s="399"/>
      <c r="F271" s="400"/>
      <c r="G271" s="382" t="s">
        <v>88</v>
      </c>
      <c r="H271" s="393" t="s">
        <v>255</v>
      </c>
      <c r="I271" s="390" t="s">
        <v>650</v>
      </c>
      <c r="J271" s="391"/>
      <c r="K271" s="392"/>
      <c r="L271" s="234">
        <f>複数管理者用メイン!$I$77</f>
        <v>0</v>
      </c>
      <c r="M271" s="391" t="s">
        <v>651</v>
      </c>
      <c r="N271" s="391"/>
      <c r="O271" s="392"/>
      <c r="P271" s="252">
        <f>複数管理者用メイン!$J$77</f>
        <v>0</v>
      </c>
      <c r="Q271" s="390" t="s">
        <v>583</v>
      </c>
      <c r="R271" s="391"/>
      <c r="S271" s="392"/>
      <c r="T271" s="234">
        <f>複数管理者用メイン!$K$77</f>
        <v>0</v>
      </c>
      <c r="U271" s="391" t="s">
        <v>247</v>
      </c>
      <c r="V271" s="391"/>
      <c r="W271" s="392"/>
      <c r="X271" s="252">
        <f>複数管理者用メイン!$L$77</f>
        <v>0</v>
      </c>
      <c r="Y271" s="390" t="s">
        <v>248</v>
      </c>
      <c r="Z271" s="391"/>
      <c r="AA271" s="392"/>
      <c r="AB271" s="234">
        <f>複数管理者用メイン!$M$77</f>
        <v>0</v>
      </c>
      <c r="AC271" s="391" t="s">
        <v>249</v>
      </c>
      <c r="AD271" s="391"/>
      <c r="AE271" s="392"/>
      <c r="AF271" s="281">
        <f>複数管理者用メイン!$N$77</f>
        <v>0</v>
      </c>
      <c r="AG271" s="408" t="s">
        <v>652</v>
      </c>
      <c r="AH271" s="382" t="s">
        <v>420</v>
      </c>
      <c r="AI271" s="308"/>
      <c r="AJ271" s="202"/>
      <c r="AL271" s="389" t="s">
        <v>272</v>
      </c>
      <c r="AM271" s="5" t="s">
        <v>652</v>
      </c>
      <c r="AN271" s="5"/>
      <c r="AO271" s="5"/>
      <c r="AP271" s="5"/>
      <c r="AQ271" s="5"/>
      <c r="AR271" s="5"/>
      <c r="AS271" s="5"/>
      <c r="AT271" s="1"/>
      <c r="AU271" s="5" t="s">
        <v>653</v>
      </c>
      <c r="AV271" s="5"/>
      <c r="AW271" s="5"/>
      <c r="AX271" s="5"/>
      <c r="AY271" s="5"/>
      <c r="AZ271" s="5"/>
      <c r="BA271" s="1"/>
      <c r="BB271" s="389" t="s">
        <v>250</v>
      </c>
      <c r="BC271" s="389" t="s">
        <v>786</v>
      </c>
    </row>
    <row r="272" spans="1:55" ht="33.75" x14ac:dyDescent="0.15">
      <c r="B272" s="201"/>
      <c r="D272" s="384"/>
      <c r="E272" s="401"/>
      <c r="F272" s="385"/>
      <c r="G272" s="383"/>
      <c r="H272" s="384"/>
      <c r="I272" s="235" t="s">
        <v>630</v>
      </c>
      <c r="J272" s="8" t="s">
        <v>646</v>
      </c>
      <c r="K272" s="8" t="s">
        <v>652</v>
      </c>
      <c r="L272" s="262" t="s">
        <v>631</v>
      </c>
      <c r="M272" s="260" t="s">
        <v>630</v>
      </c>
      <c r="N272" s="209" t="s">
        <v>646</v>
      </c>
      <c r="O272" s="209" t="s">
        <v>652</v>
      </c>
      <c r="P272" s="259" t="s">
        <v>631</v>
      </c>
      <c r="Q272" s="261" t="s">
        <v>630</v>
      </c>
      <c r="R272" s="209" t="s">
        <v>646</v>
      </c>
      <c r="S272" s="209" t="s">
        <v>652</v>
      </c>
      <c r="T272" s="262" t="s">
        <v>631</v>
      </c>
      <c r="U272" s="260" t="s">
        <v>630</v>
      </c>
      <c r="V272" s="209" t="s">
        <v>646</v>
      </c>
      <c r="W272" s="209" t="s">
        <v>652</v>
      </c>
      <c r="X272" s="259" t="s">
        <v>631</v>
      </c>
      <c r="Y272" s="261" t="s">
        <v>630</v>
      </c>
      <c r="Z272" s="209" t="s">
        <v>646</v>
      </c>
      <c r="AA272" s="209" t="s">
        <v>652</v>
      </c>
      <c r="AB272" s="262" t="s">
        <v>631</v>
      </c>
      <c r="AC272" s="260" t="s">
        <v>630</v>
      </c>
      <c r="AD272" s="209" t="s">
        <v>646</v>
      </c>
      <c r="AE272" s="209" t="s">
        <v>652</v>
      </c>
      <c r="AF272" s="262" t="s">
        <v>631</v>
      </c>
      <c r="AG272" s="409"/>
      <c r="AH272" s="383"/>
      <c r="AI272" s="308"/>
      <c r="AJ272" s="202"/>
      <c r="AL272" s="389"/>
      <c r="AM272" s="102" t="s">
        <v>251</v>
      </c>
      <c r="AN272" s="102" t="s">
        <v>496</v>
      </c>
      <c r="AO272" s="102" t="s">
        <v>153</v>
      </c>
      <c r="AP272" s="102" t="s">
        <v>154</v>
      </c>
      <c r="AQ272" s="102" t="s">
        <v>155</v>
      </c>
      <c r="AR272" s="102" t="s">
        <v>156</v>
      </c>
      <c r="AS272" s="102" t="s">
        <v>555</v>
      </c>
      <c r="AT272" s="1"/>
      <c r="AU272" s="102" t="s">
        <v>273</v>
      </c>
      <c r="AV272" s="102" t="s">
        <v>496</v>
      </c>
      <c r="AW272" s="102" t="s">
        <v>153</v>
      </c>
      <c r="AX272" s="102" t="s">
        <v>154</v>
      </c>
      <c r="AY272" s="102" t="s">
        <v>155</v>
      </c>
      <c r="AZ272" s="102" t="s">
        <v>156</v>
      </c>
      <c r="BA272" s="1"/>
      <c r="BB272" s="389"/>
      <c r="BC272" s="389"/>
    </row>
    <row r="273" spans="2:55" ht="14.1" customHeight="1" x14ac:dyDescent="0.15">
      <c r="B273" s="201"/>
      <c r="D273" s="405" t="s">
        <v>610</v>
      </c>
      <c r="E273" s="405" t="s">
        <v>485</v>
      </c>
      <c r="F273" s="31" t="s">
        <v>696</v>
      </c>
      <c r="G273" s="148" t="s">
        <v>698</v>
      </c>
      <c r="H273" s="37" t="s">
        <v>364</v>
      </c>
      <c r="I273" s="250"/>
      <c r="J273" s="123"/>
      <c r="K273" s="118"/>
      <c r="L273" s="245"/>
      <c r="M273" s="233"/>
      <c r="N273" s="123"/>
      <c r="O273" s="118"/>
      <c r="P273" s="114"/>
      <c r="Q273" s="250"/>
      <c r="R273" s="123"/>
      <c r="S273" s="118"/>
      <c r="T273" s="245"/>
      <c r="U273" s="255"/>
      <c r="V273" s="120"/>
      <c r="W273" s="114"/>
      <c r="X273" s="114"/>
      <c r="Y273" s="258"/>
      <c r="Z273" s="120"/>
      <c r="AA273" s="114"/>
      <c r="AB273" s="245"/>
      <c r="AC273" s="255"/>
      <c r="AD273" s="120"/>
      <c r="AE273" s="114"/>
      <c r="AF273" s="245"/>
      <c r="AG273" s="275">
        <f t="shared" ref="AG273:AG326" si="98">AS273</f>
        <v>0</v>
      </c>
      <c r="AH273" s="53">
        <f>SUM(BB273:BB277)</f>
        <v>0</v>
      </c>
      <c r="AI273" s="131"/>
      <c r="AJ273" s="202"/>
      <c r="AL273" s="4" t="str">
        <f>IF(OR(I273="＋",M273="＋",Q273="＋"),"＋",IF(OR(I273="○",M273="○",Q273="○"),"○",IF(OR(I273="◎",M273="◎",Q273="◎"),"◎","")))</f>
        <v/>
      </c>
      <c r="AM273" s="1">
        <f>IF(K273="-",0,K273)</f>
        <v>0</v>
      </c>
      <c r="AN273" s="1">
        <f>IF(O273="-",0,O273)</f>
        <v>0</v>
      </c>
      <c r="AO273" s="1">
        <f>IF(S273="-",0,S273)</f>
        <v>0</v>
      </c>
      <c r="AP273" s="1">
        <f>IF(W273="-",0,W273)</f>
        <v>0</v>
      </c>
      <c r="AQ273" s="1">
        <f>IF(AA273="-",0,AA273)</f>
        <v>0</v>
      </c>
      <c r="AR273" s="1">
        <f>IF(AE273="-",0,AE273)</f>
        <v>0</v>
      </c>
      <c r="AS273" s="1">
        <f>IF(AND(K273="-",$P$7=0,$T$7=0,$X$7=0,$AB$7=0,$AF$7=0),"-",IF(AND(K273="-",O273="-",$T$7=0,$X$7=0,$AB$7=0,$AF$7=0),"-",IF(AND(K273="-",O273="-",S273="-",$X$7=0,$AB$7=0,$AF$7=0),"-",IF(AND(K273="-",O273="-",S273="-",W273="-",$AB$7=0,$AF$7=0),"-",IF(AND(K273="-",O273="-",S273="-",W273="-",AA273="-",$AF$7=0),"-",IF(AND(K273="-",O273="-",S273="-",W273="-",AA273="-",AE273="-"),"-",ROUND(AM273*$L$7+AN273*$P$7+AO273*$T$7+AP273*$X$7+AQ273*$AB$7+AR273*$AF$7,3)))))))</f>
        <v>0</v>
      </c>
      <c r="AT273" t="str">
        <f t="shared" ref="AT273:AT326" si="99">IF(COUNTIF(I273:AF273,"×")=0,"",IF(COUNTIF(I273:AF273,"×")=COUNTA(K273,O273,S273,W273,AA273,AE273)-COUNTIF(I273:AF273,"-"),1,""))</f>
        <v/>
      </c>
      <c r="AU273" s="1">
        <f>IF(L273="",0,L273)</f>
        <v>0</v>
      </c>
      <c r="AV273" s="1">
        <f>IF(P273="",0,P273)</f>
        <v>0</v>
      </c>
      <c r="AW273" s="1">
        <f>IF(T273="",0,T273)</f>
        <v>0</v>
      </c>
      <c r="AX273" s="1">
        <f>IF(X273="",0,X273)</f>
        <v>0</v>
      </c>
      <c r="AY273" s="1">
        <f>IF(AB273="",0,AB273)</f>
        <v>0</v>
      </c>
      <c r="AZ273" s="1">
        <f>IF(AF273="",0,AF273)</f>
        <v>0</v>
      </c>
      <c r="BA273" s="1" t="str">
        <f>IF(AND(L273="",P273="",T273="",X273="",AB273="",AF273=""),"",ROUND(AU273*$L$7+AV273*$P$7+AW273*$T$7+AX273*$X$7+AY273*$AB$7+AZ273*$AF$7,3))</f>
        <v/>
      </c>
      <c r="BB273" s="1">
        <f>IF(AL273="＋","",AS273)</f>
        <v>0</v>
      </c>
      <c r="BC273" s="1" t="str">
        <f>IF(AL273="＋",AS273,"")</f>
        <v/>
      </c>
    </row>
    <row r="274" spans="2:55" ht="14.1" customHeight="1" x14ac:dyDescent="0.15">
      <c r="B274" s="201"/>
      <c r="D274" s="406"/>
      <c r="E274" s="412"/>
      <c r="F274" s="33"/>
      <c r="G274" s="142" t="s">
        <v>750</v>
      </c>
      <c r="H274" s="40" t="s">
        <v>196</v>
      </c>
      <c r="I274" s="247"/>
      <c r="J274" s="121"/>
      <c r="K274" s="115"/>
      <c r="L274" s="242"/>
      <c r="M274" s="231"/>
      <c r="N274" s="121"/>
      <c r="O274" s="115"/>
      <c r="P274" s="115"/>
      <c r="Q274" s="247"/>
      <c r="R274" s="121"/>
      <c r="S274" s="115"/>
      <c r="T274" s="242"/>
      <c r="U274" s="231"/>
      <c r="V274" s="121"/>
      <c r="W274" s="115"/>
      <c r="X274" s="115"/>
      <c r="Y274" s="247"/>
      <c r="Z274" s="121"/>
      <c r="AA274" s="115"/>
      <c r="AB274" s="242"/>
      <c r="AC274" s="231"/>
      <c r="AD274" s="121"/>
      <c r="AE274" s="115"/>
      <c r="AF274" s="242"/>
      <c r="AG274" s="278">
        <f t="shared" si="98"/>
        <v>0</v>
      </c>
      <c r="AH274" s="110">
        <f>SUM(BC273:BC277)</f>
        <v>0</v>
      </c>
      <c r="AI274" s="309"/>
      <c r="AJ274" s="202"/>
      <c r="AL274" s="4" t="str">
        <f t="shared" ref="AL274:AL326" si="100">IF(OR(I274="＋",M274="＋",Q274="＋"),"＋",IF(OR(I274="○",M274="○",Q274="○"),"○",IF(OR(I274="◎",M274="◎",Q274="◎"),"◎","")))</f>
        <v/>
      </c>
      <c r="AM274" s="1">
        <f t="shared" ref="AM274:AM326" si="101">IF(K274="-",0,K274)</f>
        <v>0</v>
      </c>
      <c r="AN274" s="1">
        <f t="shared" ref="AN274:AN326" si="102">IF(O274="-",0,O274)</f>
        <v>0</v>
      </c>
      <c r="AO274" s="1">
        <f t="shared" ref="AO274:AO326" si="103">IF(S274="-",0,S274)</f>
        <v>0</v>
      </c>
      <c r="AP274" s="1">
        <f t="shared" ref="AP274:AP326" si="104">IF(W274="-",0,W274)</f>
        <v>0</v>
      </c>
      <c r="AQ274" s="1">
        <f t="shared" ref="AQ274:AQ326" si="105">IF(AA274="-",0,AA274)</f>
        <v>0</v>
      </c>
      <c r="AR274" s="1">
        <f t="shared" ref="AR274:AR326" si="106">IF(AE274="-",0,AE274)</f>
        <v>0</v>
      </c>
      <c r="AS274" s="1">
        <f t="shared" ref="AS274:AS326" si="107">IF(AND(K274="-",$P$7=0,$T$7=0,$X$7=0,$AB$7=0,$AF$7=0),"-",IF(AND(K274="-",O274="-",$T$7=0,$X$7=0,$AB$7=0,$AF$7=0),"-",IF(AND(K274="-",O274="-",S274="-",$X$7=0,$AB$7=0,$AF$7=0),"-",IF(AND(K274="-",O274="-",S274="-",W274="-",$AB$7=0,$AF$7=0),"-",IF(AND(K274="-",O274="-",S274="-",W274="-",AA274="-",$AF$7=0),"-",IF(AND(K274="-",O274="-",S274="-",W274="-",AA274="-",AE274="-"),"-",ROUND(AM274*$L$7+AN274*$P$7+AO274*$T$7+AP274*$X$7+AQ274*$AB$7+AR274*$AF$7,3)))))))</f>
        <v>0</v>
      </c>
      <c r="AT274" t="str">
        <f t="shared" si="99"/>
        <v/>
      </c>
      <c r="AU274" s="1">
        <f t="shared" ref="AU274:AU326" si="108">IF(L274="",0,L274)</f>
        <v>0</v>
      </c>
      <c r="AV274" s="1">
        <f t="shared" ref="AV274:AV326" si="109">IF(P274="",0,P274)</f>
        <v>0</v>
      </c>
      <c r="AW274" s="1">
        <f t="shared" ref="AW274:AW326" si="110">IF(T274="",0,T274)</f>
        <v>0</v>
      </c>
      <c r="AX274" s="1">
        <f t="shared" ref="AX274:AX326" si="111">IF(X274="",0,X274)</f>
        <v>0</v>
      </c>
      <c r="AY274" s="1">
        <f t="shared" ref="AY274:AY326" si="112">IF(AB274="",0,AB274)</f>
        <v>0</v>
      </c>
      <c r="AZ274" s="1">
        <f t="shared" ref="AZ274:AZ326" si="113">IF(AF274="",0,AF274)</f>
        <v>0</v>
      </c>
      <c r="BA274" s="1" t="str">
        <f t="shared" ref="BA274:BA326" si="114">IF(AND(L274="",P274="",T274="",X274="",AB274="",AF274=""),"",ROUND(AU274*$L$7+AV274*$P$7+AW274*$T$7+AX274*$X$7+AY274*$AB$7+AZ274*$AF$7,3))</f>
        <v/>
      </c>
      <c r="BB274" s="1">
        <f t="shared" ref="BB274:BB326" si="115">IF(AL274="＋","",AS274)</f>
        <v>0</v>
      </c>
      <c r="BC274" s="1" t="str">
        <f t="shared" ref="BC274:BC326" si="116">IF(AL274="＋",AS274,"")</f>
        <v/>
      </c>
    </row>
    <row r="275" spans="2:55" ht="14.1" customHeight="1" x14ac:dyDescent="0.15">
      <c r="B275" s="201"/>
      <c r="D275" s="406"/>
      <c r="E275" s="412"/>
      <c r="F275" s="33"/>
      <c r="G275" s="142" t="s">
        <v>760</v>
      </c>
      <c r="H275" s="40" t="s">
        <v>943</v>
      </c>
      <c r="I275" s="247"/>
      <c r="J275" s="121"/>
      <c r="K275" s="115"/>
      <c r="L275" s="242"/>
      <c r="M275" s="231"/>
      <c r="N275" s="121"/>
      <c r="O275" s="115"/>
      <c r="P275" s="115"/>
      <c r="Q275" s="247"/>
      <c r="R275" s="121"/>
      <c r="S275" s="115"/>
      <c r="T275" s="242"/>
      <c r="U275" s="231"/>
      <c r="V275" s="121"/>
      <c r="W275" s="115"/>
      <c r="X275" s="115"/>
      <c r="Y275" s="247"/>
      <c r="Z275" s="121"/>
      <c r="AA275" s="115"/>
      <c r="AB275" s="242"/>
      <c r="AC275" s="231"/>
      <c r="AD275" s="121"/>
      <c r="AE275" s="115"/>
      <c r="AF275" s="242"/>
      <c r="AG275" s="278">
        <f t="shared" si="98"/>
        <v>0</v>
      </c>
      <c r="AH275" s="103"/>
      <c r="AI275" s="310"/>
      <c r="AJ275" s="202"/>
      <c r="AL275" s="4" t="str">
        <f t="shared" si="100"/>
        <v/>
      </c>
      <c r="AM275" s="1">
        <f t="shared" si="101"/>
        <v>0</v>
      </c>
      <c r="AN275" s="1">
        <f t="shared" si="102"/>
        <v>0</v>
      </c>
      <c r="AO275" s="1">
        <f t="shared" si="103"/>
        <v>0</v>
      </c>
      <c r="AP275" s="1">
        <f t="shared" si="104"/>
        <v>0</v>
      </c>
      <c r="AQ275" s="1">
        <f t="shared" si="105"/>
        <v>0</v>
      </c>
      <c r="AR275" s="1">
        <f t="shared" si="106"/>
        <v>0</v>
      </c>
      <c r="AS275" s="1">
        <f t="shared" si="107"/>
        <v>0</v>
      </c>
      <c r="AT275" t="str">
        <f t="shared" si="99"/>
        <v/>
      </c>
      <c r="AU275" s="1">
        <f t="shared" si="108"/>
        <v>0</v>
      </c>
      <c r="AV275" s="1">
        <f t="shared" si="109"/>
        <v>0</v>
      </c>
      <c r="AW275" s="1">
        <f t="shared" si="110"/>
        <v>0</v>
      </c>
      <c r="AX275" s="1">
        <f t="shared" si="111"/>
        <v>0</v>
      </c>
      <c r="AY275" s="1">
        <f t="shared" si="112"/>
        <v>0</v>
      </c>
      <c r="AZ275" s="1">
        <f t="shared" si="113"/>
        <v>0</v>
      </c>
      <c r="BA275" s="1" t="str">
        <f t="shared" si="114"/>
        <v/>
      </c>
      <c r="BB275" s="1">
        <f t="shared" si="115"/>
        <v>0</v>
      </c>
      <c r="BC275" s="1" t="str">
        <f t="shared" si="116"/>
        <v/>
      </c>
    </row>
    <row r="276" spans="2:55" ht="14.1" customHeight="1" x14ac:dyDescent="0.15">
      <c r="B276" s="201"/>
      <c r="D276" s="406"/>
      <c r="E276" s="412"/>
      <c r="F276" s="33"/>
      <c r="G276" s="142" t="s">
        <v>761</v>
      </c>
      <c r="H276" s="40" t="s">
        <v>944</v>
      </c>
      <c r="I276" s="247"/>
      <c r="J276" s="121"/>
      <c r="K276" s="115"/>
      <c r="L276" s="242"/>
      <c r="M276" s="231"/>
      <c r="N276" s="121"/>
      <c r="O276" s="115"/>
      <c r="P276" s="115"/>
      <c r="Q276" s="247"/>
      <c r="R276" s="121"/>
      <c r="S276" s="115"/>
      <c r="T276" s="242"/>
      <c r="U276" s="231"/>
      <c r="V276" s="121"/>
      <c r="W276" s="115"/>
      <c r="X276" s="115"/>
      <c r="Y276" s="247"/>
      <c r="Z276" s="121"/>
      <c r="AA276" s="115"/>
      <c r="AB276" s="242"/>
      <c r="AC276" s="231"/>
      <c r="AD276" s="121"/>
      <c r="AE276" s="115"/>
      <c r="AF276" s="242"/>
      <c r="AG276" s="278">
        <f t="shared" si="98"/>
        <v>0</v>
      </c>
      <c r="AH276" s="54"/>
      <c r="AI276" s="20"/>
      <c r="AJ276" s="202"/>
      <c r="AL276" s="4" t="str">
        <f t="shared" si="100"/>
        <v/>
      </c>
      <c r="AM276" s="1">
        <f t="shared" si="101"/>
        <v>0</v>
      </c>
      <c r="AN276" s="1">
        <f t="shared" si="102"/>
        <v>0</v>
      </c>
      <c r="AO276" s="1">
        <f t="shared" si="103"/>
        <v>0</v>
      </c>
      <c r="AP276" s="1">
        <f t="shared" si="104"/>
        <v>0</v>
      </c>
      <c r="AQ276" s="1">
        <f t="shared" si="105"/>
        <v>0</v>
      </c>
      <c r="AR276" s="1">
        <f t="shared" si="106"/>
        <v>0</v>
      </c>
      <c r="AS276" s="1">
        <f t="shared" si="107"/>
        <v>0</v>
      </c>
      <c r="AT276" t="str">
        <f t="shared" si="99"/>
        <v/>
      </c>
      <c r="AU276" s="1">
        <f t="shared" si="108"/>
        <v>0</v>
      </c>
      <c r="AV276" s="1">
        <f t="shared" si="109"/>
        <v>0</v>
      </c>
      <c r="AW276" s="1">
        <f t="shared" si="110"/>
        <v>0</v>
      </c>
      <c r="AX276" s="1">
        <f t="shared" si="111"/>
        <v>0</v>
      </c>
      <c r="AY276" s="1">
        <f t="shared" si="112"/>
        <v>0</v>
      </c>
      <c r="AZ276" s="1">
        <f t="shared" si="113"/>
        <v>0</v>
      </c>
      <c r="BA276" s="1" t="str">
        <f t="shared" si="114"/>
        <v/>
      </c>
      <c r="BB276" s="1">
        <f t="shared" si="115"/>
        <v>0</v>
      </c>
      <c r="BC276" s="1" t="str">
        <f t="shared" si="116"/>
        <v/>
      </c>
    </row>
    <row r="277" spans="2:55" ht="14.1" customHeight="1" x14ac:dyDescent="0.15">
      <c r="B277" s="201"/>
      <c r="D277" s="406"/>
      <c r="E277" s="412"/>
      <c r="F277" s="15"/>
      <c r="G277" s="145" t="s">
        <v>816</v>
      </c>
      <c r="H277" s="44" t="s">
        <v>945</v>
      </c>
      <c r="I277" s="251"/>
      <c r="J277" s="122"/>
      <c r="K277" s="117"/>
      <c r="L277" s="244"/>
      <c r="M277" s="256"/>
      <c r="N277" s="122"/>
      <c r="O277" s="117"/>
      <c r="P277" s="117"/>
      <c r="Q277" s="251"/>
      <c r="R277" s="122"/>
      <c r="S277" s="117"/>
      <c r="T277" s="244"/>
      <c r="U277" s="256"/>
      <c r="V277" s="122"/>
      <c r="W277" s="117"/>
      <c r="X277" s="117"/>
      <c r="Y277" s="251"/>
      <c r="Z277" s="122"/>
      <c r="AA277" s="117"/>
      <c r="AB277" s="244"/>
      <c r="AC277" s="256"/>
      <c r="AD277" s="122"/>
      <c r="AE277" s="117"/>
      <c r="AF277" s="244"/>
      <c r="AG277" s="279">
        <f t="shared" si="98"/>
        <v>0</v>
      </c>
      <c r="AH277" s="54"/>
      <c r="AI277" s="20"/>
      <c r="AJ277" s="202"/>
      <c r="AL277" s="4" t="str">
        <f t="shared" si="100"/>
        <v/>
      </c>
      <c r="AM277" s="1">
        <f t="shared" si="101"/>
        <v>0</v>
      </c>
      <c r="AN277" s="1">
        <f t="shared" si="102"/>
        <v>0</v>
      </c>
      <c r="AO277" s="1">
        <f t="shared" si="103"/>
        <v>0</v>
      </c>
      <c r="AP277" s="1">
        <f t="shared" si="104"/>
        <v>0</v>
      </c>
      <c r="AQ277" s="1">
        <f t="shared" si="105"/>
        <v>0</v>
      </c>
      <c r="AR277" s="1">
        <f t="shared" si="106"/>
        <v>0</v>
      </c>
      <c r="AS277" s="1">
        <f t="shared" si="107"/>
        <v>0</v>
      </c>
      <c r="AT277" t="str">
        <f t="shared" si="99"/>
        <v/>
      </c>
      <c r="AU277" s="1">
        <f t="shared" si="108"/>
        <v>0</v>
      </c>
      <c r="AV277" s="1">
        <f t="shared" si="109"/>
        <v>0</v>
      </c>
      <c r="AW277" s="1">
        <f t="shared" si="110"/>
        <v>0</v>
      </c>
      <c r="AX277" s="1">
        <f t="shared" si="111"/>
        <v>0</v>
      </c>
      <c r="AY277" s="1">
        <f t="shared" si="112"/>
        <v>0</v>
      </c>
      <c r="AZ277" s="1">
        <f t="shared" si="113"/>
        <v>0</v>
      </c>
      <c r="BA277" s="1" t="str">
        <f t="shared" si="114"/>
        <v/>
      </c>
      <c r="BB277" s="1">
        <f t="shared" si="115"/>
        <v>0</v>
      </c>
      <c r="BC277" s="1" t="str">
        <f t="shared" si="116"/>
        <v/>
      </c>
    </row>
    <row r="278" spans="2:55" ht="14.1" customHeight="1" x14ac:dyDescent="0.15">
      <c r="B278" s="201"/>
      <c r="D278" s="406"/>
      <c r="E278" s="412"/>
      <c r="F278" s="410" t="s">
        <v>609</v>
      </c>
      <c r="G278" s="141" t="s">
        <v>524</v>
      </c>
      <c r="H278" s="58" t="s">
        <v>946</v>
      </c>
      <c r="I278" s="258"/>
      <c r="J278" s="120"/>
      <c r="K278" s="114"/>
      <c r="L278" s="245"/>
      <c r="M278" s="255"/>
      <c r="N278" s="120"/>
      <c r="O278" s="114"/>
      <c r="P278" s="114"/>
      <c r="Q278" s="258"/>
      <c r="R278" s="120"/>
      <c r="S278" s="114"/>
      <c r="T278" s="245"/>
      <c r="U278" s="255"/>
      <c r="V278" s="120"/>
      <c r="W278" s="114"/>
      <c r="X278" s="114"/>
      <c r="Y278" s="258"/>
      <c r="Z278" s="120"/>
      <c r="AA278" s="114"/>
      <c r="AB278" s="245"/>
      <c r="AC278" s="255"/>
      <c r="AD278" s="120"/>
      <c r="AE278" s="114"/>
      <c r="AF278" s="245"/>
      <c r="AG278" s="277">
        <f t="shared" si="98"/>
        <v>0</v>
      </c>
      <c r="AH278" s="53">
        <f>SUM(BB278:BB279)</f>
        <v>0</v>
      </c>
      <c r="AI278" s="131"/>
      <c r="AJ278" s="202"/>
      <c r="AL278" s="4" t="str">
        <f t="shared" si="100"/>
        <v/>
      </c>
      <c r="AM278" s="1">
        <f t="shared" si="101"/>
        <v>0</v>
      </c>
      <c r="AN278" s="1">
        <f t="shared" si="102"/>
        <v>0</v>
      </c>
      <c r="AO278" s="1">
        <f t="shared" si="103"/>
        <v>0</v>
      </c>
      <c r="AP278" s="1">
        <f t="shared" si="104"/>
        <v>0</v>
      </c>
      <c r="AQ278" s="1">
        <f t="shared" si="105"/>
        <v>0</v>
      </c>
      <c r="AR278" s="1">
        <f t="shared" si="106"/>
        <v>0</v>
      </c>
      <c r="AS278" s="1">
        <f t="shared" si="107"/>
        <v>0</v>
      </c>
      <c r="AT278" t="str">
        <f t="shared" si="99"/>
        <v/>
      </c>
      <c r="AU278" s="1">
        <f t="shared" si="108"/>
        <v>0</v>
      </c>
      <c r="AV278" s="1">
        <f t="shared" si="109"/>
        <v>0</v>
      </c>
      <c r="AW278" s="1">
        <f t="shared" si="110"/>
        <v>0</v>
      </c>
      <c r="AX278" s="1">
        <f t="shared" si="111"/>
        <v>0</v>
      </c>
      <c r="AY278" s="1">
        <f t="shared" si="112"/>
        <v>0</v>
      </c>
      <c r="AZ278" s="1">
        <f t="shared" si="113"/>
        <v>0</v>
      </c>
      <c r="BA278" s="1" t="str">
        <f t="shared" si="114"/>
        <v/>
      </c>
      <c r="BB278" s="1">
        <f t="shared" si="115"/>
        <v>0</v>
      </c>
      <c r="BC278" s="1" t="str">
        <f t="shared" si="116"/>
        <v/>
      </c>
    </row>
    <row r="279" spans="2:55" ht="14.1" customHeight="1" x14ac:dyDescent="0.15">
      <c r="B279" s="201"/>
      <c r="D279" s="406"/>
      <c r="E279" s="412"/>
      <c r="F279" s="411"/>
      <c r="G279" s="141" t="s">
        <v>765</v>
      </c>
      <c r="H279" s="44" t="s">
        <v>947</v>
      </c>
      <c r="I279" s="251"/>
      <c r="J279" s="122"/>
      <c r="K279" s="117"/>
      <c r="L279" s="244"/>
      <c r="M279" s="256"/>
      <c r="N279" s="122"/>
      <c r="O279" s="117"/>
      <c r="P279" s="117"/>
      <c r="Q279" s="251"/>
      <c r="R279" s="122"/>
      <c r="S279" s="117"/>
      <c r="T279" s="244"/>
      <c r="U279" s="256"/>
      <c r="V279" s="122"/>
      <c r="W279" s="117"/>
      <c r="X279" s="117"/>
      <c r="Y279" s="251"/>
      <c r="Z279" s="122"/>
      <c r="AA279" s="117"/>
      <c r="AB279" s="244"/>
      <c r="AC279" s="256"/>
      <c r="AD279" s="122"/>
      <c r="AE279" s="117"/>
      <c r="AF279" s="244"/>
      <c r="AG279" s="276">
        <f t="shared" si="98"/>
        <v>0</v>
      </c>
      <c r="AH279" s="111">
        <f>SUM(BC278:BC279)</f>
        <v>0</v>
      </c>
      <c r="AI279" s="309"/>
      <c r="AJ279" s="202"/>
      <c r="AL279" s="4" t="str">
        <f t="shared" si="100"/>
        <v/>
      </c>
      <c r="AM279" s="1">
        <f t="shared" si="101"/>
        <v>0</v>
      </c>
      <c r="AN279" s="1">
        <f t="shared" si="102"/>
        <v>0</v>
      </c>
      <c r="AO279" s="1">
        <f t="shared" si="103"/>
        <v>0</v>
      </c>
      <c r="AP279" s="1">
        <f t="shared" si="104"/>
        <v>0</v>
      </c>
      <c r="AQ279" s="1">
        <f t="shared" si="105"/>
        <v>0</v>
      </c>
      <c r="AR279" s="1">
        <f t="shared" si="106"/>
        <v>0</v>
      </c>
      <c r="AS279" s="1">
        <f t="shared" si="107"/>
        <v>0</v>
      </c>
      <c r="AT279" t="str">
        <f t="shared" si="99"/>
        <v/>
      </c>
      <c r="AU279" s="1">
        <f t="shared" si="108"/>
        <v>0</v>
      </c>
      <c r="AV279" s="1">
        <f t="shared" si="109"/>
        <v>0</v>
      </c>
      <c r="AW279" s="1">
        <f t="shared" si="110"/>
        <v>0</v>
      </c>
      <c r="AX279" s="1">
        <f t="shared" si="111"/>
        <v>0</v>
      </c>
      <c r="AY279" s="1">
        <f t="shared" si="112"/>
        <v>0</v>
      </c>
      <c r="AZ279" s="1">
        <f t="shared" si="113"/>
        <v>0</v>
      </c>
      <c r="BA279" s="1" t="str">
        <f t="shared" si="114"/>
        <v/>
      </c>
      <c r="BB279" s="1">
        <f t="shared" si="115"/>
        <v>0</v>
      </c>
      <c r="BC279" s="1" t="str">
        <f t="shared" si="116"/>
        <v/>
      </c>
    </row>
    <row r="280" spans="2:55" ht="14.1" customHeight="1" x14ac:dyDescent="0.15">
      <c r="B280" s="201"/>
      <c r="D280" s="406"/>
      <c r="E280" s="412"/>
      <c r="F280" s="149" t="s">
        <v>964</v>
      </c>
      <c r="G280" s="17" t="s">
        <v>234</v>
      </c>
      <c r="H280" s="59" t="s">
        <v>966</v>
      </c>
      <c r="I280" s="257"/>
      <c r="J280" s="157"/>
      <c r="K280" s="158"/>
      <c r="L280" s="249"/>
      <c r="M280" s="254"/>
      <c r="N280" s="157"/>
      <c r="O280" s="158"/>
      <c r="P280" s="158"/>
      <c r="Q280" s="257"/>
      <c r="R280" s="157"/>
      <c r="S280" s="158"/>
      <c r="T280" s="249"/>
      <c r="U280" s="254"/>
      <c r="V280" s="157"/>
      <c r="W280" s="158"/>
      <c r="X280" s="158"/>
      <c r="Y280" s="257"/>
      <c r="Z280" s="157"/>
      <c r="AA280" s="158"/>
      <c r="AB280" s="249"/>
      <c r="AC280" s="254"/>
      <c r="AD280" s="157"/>
      <c r="AE280" s="158"/>
      <c r="AF280" s="249"/>
      <c r="AG280" s="280">
        <f t="shared" si="98"/>
        <v>0</v>
      </c>
      <c r="AH280" s="62">
        <f>SUM(BB280)</f>
        <v>0</v>
      </c>
      <c r="AI280" s="131"/>
      <c r="AJ280" s="202"/>
      <c r="AL280" s="4" t="str">
        <f t="shared" si="100"/>
        <v/>
      </c>
      <c r="AM280" s="1">
        <f t="shared" si="101"/>
        <v>0</v>
      </c>
      <c r="AN280" s="1">
        <f t="shared" si="102"/>
        <v>0</v>
      </c>
      <c r="AO280" s="1">
        <f t="shared" si="103"/>
        <v>0</v>
      </c>
      <c r="AP280" s="1">
        <f t="shared" si="104"/>
        <v>0</v>
      </c>
      <c r="AQ280" s="1">
        <f t="shared" si="105"/>
        <v>0</v>
      </c>
      <c r="AR280" s="1">
        <f t="shared" si="106"/>
        <v>0</v>
      </c>
      <c r="AS280" s="1">
        <f t="shared" si="107"/>
        <v>0</v>
      </c>
      <c r="AT280" t="str">
        <f t="shared" si="99"/>
        <v/>
      </c>
      <c r="AU280" s="1">
        <f t="shared" si="108"/>
        <v>0</v>
      </c>
      <c r="AV280" s="1">
        <f t="shared" si="109"/>
        <v>0</v>
      </c>
      <c r="AW280" s="1">
        <f t="shared" si="110"/>
        <v>0</v>
      </c>
      <c r="AX280" s="1">
        <f t="shared" si="111"/>
        <v>0</v>
      </c>
      <c r="AY280" s="1">
        <f t="shared" si="112"/>
        <v>0</v>
      </c>
      <c r="AZ280" s="1">
        <f t="shared" si="113"/>
        <v>0</v>
      </c>
      <c r="BA280" s="1" t="str">
        <f t="shared" si="114"/>
        <v/>
      </c>
      <c r="BB280" s="1">
        <f t="shared" si="115"/>
        <v>0</v>
      </c>
      <c r="BC280" s="1" t="str">
        <f t="shared" si="116"/>
        <v/>
      </c>
    </row>
    <row r="281" spans="2:55" ht="14.1" customHeight="1" x14ac:dyDescent="0.15">
      <c r="B281" s="201"/>
      <c r="D281" s="406"/>
      <c r="E281" s="412"/>
      <c r="F281" s="33" t="s">
        <v>751</v>
      </c>
      <c r="G281" s="141" t="s">
        <v>242</v>
      </c>
      <c r="H281" s="58" t="s">
        <v>20</v>
      </c>
      <c r="I281" s="258"/>
      <c r="J281" s="120"/>
      <c r="K281" s="114"/>
      <c r="L281" s="245"/>
      <c r="M281" s="255"/>
      <c r="N281" s="120"/>
      <c r="O281" s="114"/>
      <c r="P281" s="114"/>
      <c r="Q281" s="258"/>
      <c r="R281" s="120"/>
      <c r="S281" s="114"/>
      <c r="T281" s="245"/>
      <c r="U281" s="255"/>
      <c r="V281" s="120"/>
      <c r="W281" s="114"/>
      <c r="X281" s="114"/>
      <c r="Y281" s="258"/>
      <c r="Z281" s="120"/>
      <c r="AA281" s="114"/>
      <c r="AB281" s="245"/>
      <c r="AC281" s="255"/>
      <c r="AD281" s="120"/>
      <c r="AE281" s="114"/>
      <c r="AF281" s="245"/>
      <c r="AG281" s="277">
        <f t="shared" si="98"/>
        <v>0</v>
      </c>
      <c r="AH281" s="53">
        <f>SUM(BB281:BB285)</f>
        <v>0</v>
      </c>
      <c r="AI281" s="131"/>
      <c r="AJ281" s="202"/>
      <c r="AL281" s="4" t="str">
        <f t="shared" si="100"/>
        <v/>
      </c>
      <c r="AM281" s="1">
        <f t="shared" si="101"/>
        <v>0</v>
      </c>
      <c r="AN281" s="1">
        <f t="shared" si="102"/>
        <v>0</v>
      </c>
      <c r="AO281" s="1">
        <f t="shared" si="103"/>
        <v>0</v>
      </c>
      <c r="AP281" s="1">
        <f t="shared" si="104"/>
        <v>0</v>
      </c>
      <c r="AQ281" s="1">
        <f t="shared" si="105"/>
        <v>0</v>
      </c>
      <c r="AR281" s="1">
        <f t="shared" si="106"/>
        <v>0</v>
      </c>
      <c r="AS281" s="1">
        <f t="shared" si="107"/>
        <v>0</v>
      </c>
      <c r="AT281" t="str">
        <f t="shared" si="99"/>
        <v/>
      </c>
      <c r="AU281" s="1">
        <f t="shared" si="108"/>
        <v>0</v>
      </c>
      <c r="AV281" s="1">
        <f t="shared" si="109"/>
        <v>0</v>
      </c>
      <c r="AW281" s="1">
        <f t="shared" si="110"/>
        <v>0</v>
      </c>
      <c r="AX281" s="1">
        <f t="shared" si="111"/>
        <v>0</v>
      </c>
      <c r="AY281" s="1">
        <f t="shared" si="112"/>
        <v>0</v>
      </c>
      <c r="AZ281" s="1">
        <f t="shared" si="113"/>
        <v>0</v>
      </c>
      <c r="BA281" s="1" t="str">
        <f t="shared" si="114"/>
        <v/>
      </c>
      <c r="BB281" s="1">
        <f t="shared" si="115"/>
        <v>0</v>
      </c>
      <c r="BC281" s="1" t="str">
        <f t="shared" si="116"/>
        <v/>
      </c>
    </row>
    <row r="282" spans="2:55" ht="14.1" customHeight="1" x14ac:dyDescent="0.15">
      <c r="B282" s="201"/>
      <c r="D282" s="406"/>
      <c r="E282" s="412"/>
      <c r="F282" s="33"/>
      <c r="G282" s="142" t="s">
        <v>714</v>
      </c>
      <c r="H282" s="40" t="s">
        <v>463</v>
      </c>
      <c r="I282" s="247"/>
      <c r="J282" s="121"/>
      <c r="K282" s="115"/>
      <c r="L282" s="242"/>
      <c r="M282" s="231"/>
      <c r="N282" s="121"/>
      <c r="O282" s="115"/>
      <c r="P282" s="115"/>
      <c r="Q282" s="247"/>
      <c r="R282" s="121"/>
      <c r="S282" s="115"/>
      <c r="T282" s="242"/>
      <c r="U282" s="231"/>
      <c r="V282" s="121"/>
      <c r="W282" s="115"/>
      <c r="X282" s="115"/>
      <c r="Y282" s="247"/>
      <c r="Z282" s="121"/>
      <c r="AA282" s="115"/>
      <c r="AB282" s="242"/>
      <c r="AC282" s="231"/>
      <c r="AD282" s="121"/>
      <c r="AE282" s="115"/>
      <c r="AF282" s="242"/>
      <c r="AG282" s="278">
        <f t="shared" si="98"/>
        <v>0</v>
      </c>
      <c r="AH282" s="110">
        <f>SUM(BC281:BC285)</f>
        <v>0</v>
      </c>
      <c r="AI282" s="309"/>
      <c r="AJ282" s="202"/>
      <c r="AL282" s="4" t="str">
        <f t="shared" si="100"/>
        <v/>
      </c>
      <c r="AM282" s="1">
        <f t="shared" si="101"/>
        <v>0</v>
      </c>
      <c r="AN282" s="1">
        <f t="shared" si="102"/>
        <v>0</v>
      </c>
      <c r="AO282" s="1">
        <f t="shared" si="103"/>
        <v>0</v>
      </c>
      <c r="AP282" s="1">
        <f t="shared" si="104"/>
        <v>0</v>
      </c>
      <c r="AQ282" s="1">
        <f t="shared" si="105"/>
        <v>0</v>
      </c>
      <c r="AR282" s="1">
        <f t="shared" si="106"/>
        <v>0</v>
      </c>
      <c r="AS282" s="1">
        <f t="shared" si="107"/>
        <v>0</v>
      </c>
      <c r="AT282" t="str">
        <f t="shared" si="99"/>
        <v/>
      </c>
      <c r="AU282" s="1">
        <f t="shared" si="108"/>
        <v>0</v>
      </c>
      <c r="AV282" s="1">
        <f t="shared" si="109"/>
        <v>0</v>
      </c>
      <c r="AW282" s="1">
        <f t="shared" si="110"/>
        <v>0</v>
      </c>
      <c r="AX282" s="1">
        <f t="shared" si="111"/>
        <v>0</v>
      </c>
      <c r="AY282" s="1">
        <f t="shared" si="112"/>
        <v>0</v>
      </c>
      <c r="AZ282" s="1">
        <f t="shared" si="113"/>
        <v>0</v>
      </c>
      <c r="BA282" s="1" t="str">
        <f t="shared" si="114"/>
        <v/>
      </c>
      <c r="BB282" s="1">
        <f t="shared" si="115"/>
        <v>0</v>
      </c>
      <c r="BC282" s="1" t="str">
        <f t="shared" si="116"/>
        <v/>
      </c>
    </row>
    <row r="283" spans="2:55" ht="14.1" customHeight="1" x14ac:dyDescent="0.15">
      <c r="B283" s="201"/>
      <c r="D283" s="406"/>
      <c r="E283" s="412"/>
      <c r="F283" s="33"/>
      <c r="G283" s="142" t="s">
        <v>715</v>
      </c>
      <c r="H283" s="40" t="s">
        <v>622</v>
      </c>
      <c r="I283" s="247"/>
      <c r="J283" s="121"/>
      <c r="K283" s="115"/>
      <c r="L283" s="242"/>
      <c r="M283" s="231"/>
      <c r="N283" s="121"/>
      <c r="O283" s="115"/>
      <c r="P283" s="115"/>
      <c r="Q283" s="247"/>
      <c r="R283" s="121"/>
      <c r="S283" s="115"/>
      <c r="T283" s="242"/>
      <c r="U283" s="231"/>
      <c r="V283" s="121"/>
      <c r="W283" s="115"/>
      <c r="X283" s="115"/>
      <c r="Y283" s="247"/>
      <c r="Z283" s="121"/>
      <c r="AA283" s="115"/>
      <c r="AB283" s="242"/>
      <c r="AC283" s="231"/>
      <c r="AD283" s="121"/>
      <c r="AE283" s="115"/>
      <c r="AF283" s="242"/>
      <c r="AG283" s="278">
        <f t="shared" si="98"/>
        <v>0</v>
      </c>
      <c r="AH283" s="54"/>
      <c r="AI283" s="20"/>
      <c r="AJ283" s="202"/>
      <c r="AL283" s="4" t="str">
        <f t="shared" si="100"/>
        <v/>
      </c>
      <c r="AM283" s="1">
        <f t="shared" si="101"/>
        <v>0</v>
      </c>
      <c r="AN283" s="1">
        <f t="shared" si="102"/>
        <v>0</v>
      </c>
      <c r="AO283" s="1">
        <f t="shared" si="103"/>
        <v>0</v>
      </c>
      <c r="AP283" s="1">
        <f t="shared" si="104"/>
        <v>0</v>
      </c>
      <c r="AQ283" s="1">
        <f t="shared" si="105"/>
        <v>0</v>
      </c>
      <c r="AR283" s="1">
        <f t="shared" si="106"/>
        <v>0</v>
      </c>
      <c r="AS283" s="1">
        <f t="shared" si="107"/>
        <v>0</v>
      </c>
      <c r="AT283" t="str">
        <f t="shared" si="99"/>
        <v/>
      </c>
      <c r="AU283" s="1">
        <f t="shared" si="108"/>
        <v>0</v>
      </c>
      <c r="AV283" s="1">
        <f t="shared" si="109"/>
        <v>0</v>
      </c>
      <c r="AW283" s="1">
        <f t="shared" si="110"/>
        <v>0</v>
      </c>
      <c r="AX283" s="1">
        <f t="shared" si="111"/>
        <v>0</v>
      </c>
      <c r="AY283" s="1">
        <f t="shared" si="112"/>
        <v>0</v>
      </c>
      <c r="AZ283" s="1">
        <f t="shared" si="113"/>
        <v>0</v>
      </c>
      <c r="BA283" s="1" t="str">
        <f t="shared" si="114"/>
        <v/>
      </c>
      <c r="BB283" s="1">
        <f t="shared" si="115"/>
        <v>0</v>
      </c>
      <c r="BC283" s="1" t="str">
        <f t="shared" si="116"/>
        <v/>
      </c>
    </row>
    <row r="284" spans="2:55" ht="14.1" customHeight="1" x14ac:dyDescent="0.15">
      <c r="B284" s="201"/>
      <c r="D284" s="406"/>
      <c r="E284" s="412"/>
      <c r="F284" s="33"/>
      <c r="G284" s="142" t="s">
        <v>716</v>
      </c>
      <c r="H284" s="40" t="s">
        <v>469</v>
      </c>
      <c r="I284" s="247"/>
      <c r="J284" s="121"/>
      <c r="K284" s="115"/>
      <c r="L284" s="242"/>
      <c r="M284" s="231"/>
      <c r="N284" s="121"/>
      <c r="O284" s="115"/>
      <c r="P284" s="115"/>
      <c r="Q284" s="247"/>
      <c r="R284" s="121"/>
      <c r="S284" s="115"/>
      <c r="T284" s="242"/>
      <c r="U284" s="231"/>
      <c r="V284" s="121"/>
      <c r="W284" s="115"/>
      <c r="X284" s="115"/>
      <c r="Y284" s="247"/>
      <c r="Z284" s="121"/>
      <c r="AA284" s="115"/>
      <c r="AB284" s="242"/>
      <c r="AC284" s="231"/>
      <c r="AD284" s="121"/>
      <c r="AE284" s="115"/>
      <c r="AF284" s="242"/>
      <c r="AG284" s="278">
        <f t="shared" si="98"/>
        <v>0</v>
      </c>
      <c r="AH284" s="54"/>
      <c r="AI284" s="20"/>
      <c r="AJ284" s="202"/>
      <c r="AL284" s="4" t="str">
        <f t="shared" si="100"/>
        <v/>
      </c>
      <c r="AM284" s="1">
        <f t="shared" si="101"/>
        <v>0</v>
      </c>
      <c r="AN284" s="1">
        <f t="shared" si="102"/>
        <v>0</v>
      </c>
      <c r="AO284" s="1">
        <f t="shared" si="103"/>
        <v>0</v>
      </c>
      <c r="AP284" s="1">
        <f t="shared" si="104"/>
        <v>0</v>
      </c>
      <c r="AQ284" s="1">
        <f t="shared" si="105"/>
        <v>0</v>
      </c>
      <c r="AR284" s="1">
        <f t="shared" si="106"/>
        <v>0</v>
      </c>
      <c r="AS284" s="1">
        <f t="shared" si="107"/>
        <v>0</v>
      </c>
      <c r="AT284" t="str">
        <f t="shared" si="99"/>
        <v/>
      </c>
      <c r="AU284" s="1">
        <f t="shared" si="108"/>
        <v>0</v>
      </c>
      <c r="AV284" s="1">
        <f t="shared" si="109"/>
        <v>0</v>
      </c>
      <c r="AW284" s="1">
        <f t="shared" si="110"/>
        <v>0</v>
      </c>
      <c r="AX284" s="1">
        <f t="shared" si="111"/>
        <v>0</v>
      </c>
      <c r="AY284" s="1">
        <f t="shared" si="112"/>
        <v>0</v>
      </c>
      <c r="AZ284" s="1">
        <f t="shared" si="113"/>
        <v>0</v>
      </c>
      <c r="BA284" s="1" t="str">
        <f t="shared" si="114"/>
        <v/>
      </c>
      <c r="BB284" s="1">
        <f t="shared" si="115"/>
        <v>0</v>
      </c>
      <c r="BC284" s="1" t="str">
        <f t="shared" si="116"/>
        <v/>
      </c>
    </row>
    <row r="285" spans="2:55" ht="14.1" customHeight="1" x14ac:dyDescent="0.15">
      <c r="B285" s="201"/>
      <c r="D285" s="406"/>
      <c r="E285" s="412"/>
      <c r="F285" s="15"/>
      <c r="G285" s="164" t="s">
        <v>464</v>
      </c>
      <c r="H285" s="44" t="s">
        <v>465</v>
      </c>
      <c r="I285" s="251"/>
      <c r="J285" s="122"/>
      <c r="K285" s="117"/>
      <c r="L285" s="244"/>
      <c r="M285" s="256"/>
      <c r="N285" s="122"/>
      <c r="O285" s="117"/>
      <c r="P285" s="117"/>
      <c r="Q285" s="251"/>
      <c r="R285" s="122"/>
      <c r="S285" s="117"/>
      <c r="T285" s="244"/>
      <c r="U285" s="256"/>
      <c r="V285" s="122"/>
      <c r="W285" s="117"/>
      <c r="X285" s="117"/>
      <c r="Y285" s="251"/>
      <c r="Z285" s="122"/>
      <c r="AA285" s="117"/>
      <c r="AB285" s="244"/>
      <c r="AC285" s="256"/>
      <c r="AD285" s="122"/>
      <c r="AE285" s="117"/>
      <c r="AF285" s="244"/>
      <c r="AG285" s="276">
        <f t="shared" si="98"/>
        <v>0</v>
      </c>
      <c r="AH285" s="55"/>
      <c r="AI285" s="20"/>
      <c r="AJ285" s="202"/>
      <c r="AL285" s="4" t="str">
        <f t="shared" si="100"/>
        <v/>
      </c>
      <c r="AM285" s="1">
        <f t="shared" si="101"/>
        <v>0</v>
      </c>
      <c r="AN285" s="1">
        <f t="shared" si="102"/>
        <v>0</v>
      </c>
      <c r="AO285" s="1">
        <f t="shared" si="103"/>
        <v>0</v>
      </c>
      <c r="AP285" s="1">
        <f t="shared" si="104"/>
        <v>0</v>
      </c>
      <c r="AQ285" s="1">
        <f t="shared" si="105"/>
        <v>0</v>
      </c>
      <c r="AR285" s="1">
        <f t="shared" si="106"/>
        <v>0</v>
      </c>
      <c r="AS285" s="1">
        <f t="shared" si="107"/>
        <v>0</v>
      </c>
      <c r="AT285" t="str">
        <f t="shared" si="99"/>
        <v/>
      </c>
      <c r="AU285" s="1">
        <f t="shared" si="108"/>
        <v>0</v>
      </c>
      <c r="AV285" s="1">
        <f t="shared" si="109"/>
        <v>0</v>
      </c>
      <c r="AW285" s="1">
        <f t="shared" si="110"/>
        <v>0</v>
      </c>
      <c r="AX285" s="1">
        <f t="shared" si="111"/>
        <v>0</v>
      </c>
      <c r="AY285" s="1">
        <f t="shared" si="112"/>
        <v>0</v>
      </c>
      <c r="AZ285" s="1">
        <f t="shared" si="113"/>
        <v>0</v>
      </c>
      <c r="BA285" s="1" t="str">
        <f t="shared" si="114"/>
        <v/>
      </c>
      <c r="BB285" s="1">
        <f t="shared" si="115"/>
        <v>0</v>
      </c>
      <c r="BC285" s="1" t="str">
        <f t="shared" si="116"/>
        <v/>
      </c>
    </row>
    <row r="286" spans="2:55" ht="14.1" customHeight="1" x14ac:dyDescent="0.15">
      <c r="B286" s="201"/>
      <c r="D286" s="406"/>
      <c r="E286" s="412"/>
      <c r="F286" s="410" t="s">
        <v>613</v>
      </c>
      <c r="G286" s="141" t="s">
        <v>243</v>
      </c>
      <c r="H286" s="58" t="s">
        <v>197</v>
      </c>
      <c r="I286" s="258"/>
      <c r="J286" s="120"/>
      <c r="K286" s="114"/>
      <c r="L286" s="245"/>
      <c r="M286" s="255"/>
      <c r="N286" s="120"/>
      <c r="O286" s="114"/>
      <c r="P286" s="114"/>
      <c r="Q286" s="258"/>
      <c r="R286" s="120"/>
      <c r="S286" s="114"/>
      <c r="T286" s="245"/>
      <c r="U286" s="255"/>
      <c r="V286" s="120"/>
      <c r="W286" s="114"/>
      <c r="X286" s="114"/>
      <c r="Y286" s="258"/>
      <c r="Z286" s="120"/>
      <c r="AA286" s="114"/>
      <c r="AB286" s="245"/>
      <c r="AC286" s="255"/>
      <c r="AD286" s="120"/>
      <c r="AE286" s="114"/>
      <c r="AF286" s="245"/>
      <c r="AG286" s="277">
        <f t="shared" si="98"/>
        <v>0</v>
      </c>
      <c r="AH286" s="53">
        <f>SUM(BB286:BB303)</f>
        <v>0</v>
      </c>
      <c r="AI286" s="131"/>
      <c r="AJ286" s="202"/>
      <c r="AL286" s="4" t="str">
        <f t="shared" si="100"/>
        <v/>
      </c>
      <c r="AM286" s="1">
        <f t="shared" si="101"/>
        <v>0</v>
      </c>
      <c r="AN286" s="1">
        <f t="shared" si="102"/>
        <v>0</v>
      </c>
      <c r="AO286" s="1">
        <f t="shared" si="103"/>
        <v>0</v>
      </c>
      <c r="AP286" s="1">
        <f t="shared" si="104"/>
        <v>0</v>
      </c>
      <c r="AQ286" s="1">
        <f t="shared" si="105"/>
        <v>0</v>
      </c>
      <c r="AR286" s="1">
        <f t="shared" si="106"/>
        <v>0</v>
      </c>
      <c r="AS286" s="1">
        <f t="shared" si="107"/>
        <v>0</v>
      </c>
      <c r="AT286" t="str">
        <f t="shared" si="99"/>
        <v/>
      </c>
      <c r="AU286" s="1">
        <f t="shared" si="108"/>
        <v>0</v>
      </c>
      <c r="AV286" s="1">
        <f t="shared" si="109"/>
        <v>0</v>
      </c>
      <c r="AW286" s="1">
        <f t="shared" si="110"/>
        <v>0</v>
      </c>
      <c r="AX286" s="1">
        <f t="shared" si="111"/>
        <v>0</v>
      </c>
      <c r="AY286" s="1">
        <f t="shared" si="112"/>
        <v>0</v>
      </c>
      <c r="AZ286" s="1">
        <f t="shared" si="113"/>
        <v>0</v>
      </c>
      <c r="BA286" s="1" t="str">
        <f t="shared" si="114"/>
        <v/>
      </c>
      <c r="BB286" s="1">
        <f t="shared" si="115"/>
        <v>0</v>
      </c>
      <c r="BC286" s="1" t="str">
        <f t="shared" si="116"/>
        <v/>
      </c>
    </row>
    <row r="287" spans="2:55" ht="14.1" customHeight="1" x14ac:dyDescent="0.15">
      <c r="B287" s="201"/>
      <c r="D287" s="406"/>
      <c r="E287" s="412"/>
      <c r="F287" s="411"/>
      <c r="G287" s="142" t="s">
        <v>717</v>
      </c>
      <c r="H287" s="40" t="s">
        <v>335</v>
      </c>
      <c r="I287" s="247"/>
      <c r="J287" s="121"/>
      <c r="K287" s="115"/>
      <c r="L287" s="242"/>
      <c r="M287" s="231"/>
      <c r="N287" s="121"/>
      <c r="O287" s="115"/>
      <c r="P287" s="115"/>
      <c r="Q287" s="247"/>
      <c r="R287" s="121"/>
      <c r="S287" s="115"/>
      <c r="T287" s="242"/>
      <c r="U287" s="231"/>
      <c r="V287" s="121"/>
      <c r="W287" s="115"/>
      <c r="X287" s="115"/>
      <c r="Y287" s="247"/>
      <c r="Z287" s="121"/>
      <c r="AA287" s="115"/>
      <c r="AB287" s="242"/>
      <c r="AC287" s="231"/>
      <c r="AD287" s="121"/>
      <c r="AE287" s="115"/>
      <c r="AF287" s="242"/>
      <c r="AG287" s="278">
        <f t="shared" si="98"/>
        <v>0</v>
      </c>
      <c r="AH287" s="110">
        <f>SUM(BC286:BC303)</f>
        <v>0</v>
      </c>
      <c r="AI287" s="309"/>
      <c r="AJ287" s="202"/>
      <c r="AL287" s="4" t="str">
        <f t="shared" si="100"/>
        <v/>
      </c>
      <c r="AM287" s="1">
        <f t="shared" si="101"/>
        <v>0</v>
      </c>
      <c r="AN287" s="1">
        <f t="shared" si="102"/>
        <v>0</v>
      </c>
      <c r="AO287" s="1">
        <f t="shared" si="103"/>
        <v>0</v>
      </c>
      <c r="AP287" s="1">
        <f t="shared" si="104"/>
        <v>0</v>
      </c>
      <c r="AQ287" s="1">
        <f t="shared" si="105"/>
        <v>0</v>
      </c>
      <c r="AR287" s="1">
        <f t="shared" si="106"/>
        <v>0</v>
      </c>
      <c r="AS287" s="1">
        <f t="shared" si="107"/>
        <v>0</v>
      </c>
      <c r="AT287" t="str">
        <f t="shared" si="99"/>
        <v/>
      </c>
      <c r="AU287" s="1">
        <f t="shared" si="108"/>
        <v>0</v>
      </c>
      <c r="AV287" s="1">
        <f t="shared" si="109"/>
        <v>0</v>
      </c>
      <c r="AW287" s="1">
        <f t="shared" si="110"/>
        <v>0</v>
      </c>
      <c r="AX287" s="1">
        <f t="shared" si="111"/>
        <v>0</v>
      </c>
      <c r="AY287" s="1">
        <f t="shared" si="112"/>
        <v>0</v>
      </c>
      <c r="AZ287" s="1">
        <f t="shared" si="113"/>
        <v>0</v>
      </c>
      <c r="BA287" s="1" t="str">
        <f t="shared" si="114"/>
        <v/>
      </c>
      <c r="BB287" s="1">
        <f t="shared" si="115"/>
        <v>0</v>
      </c>
      <c r="BC287" s="1" t="str">
        <f t="shared" si="116"/>
        <v/>
      </c>
    </row>
    <row r="288" spans="2:55" ht="14.1" customHeight="1" x14ac:dyDescent="0.15">
      <c r="B288" s="201"/>
      <c r="D288" s="406"/>
      <c r="E288" s="412"/>
      <c r="F288" s="33"/>
      <c r="G288" s="142" t="s">
        <v>718</v>
      </c>
      <c r="H288" s="40" t="s">
        <v>269</v>
      </c>
      <c r="I288" s="247"/>
      <c r="J288" s="121"/>
      <c r="K288" s="115"/>
      <c r="L288" s="242"/>
      <c r="M288" s="231"/>
      <c r="N288" s="121"/>
      <c r="O288" s="115"/>
      <c r="P288" s="115"/>
      <c r="Q288" s="247"/>
      <c r="R288" s="121"/>
      <c r="S288" s="115"/>
      <c r="T288" s="242"/>
      <c r="U288" s="231"/>
      <c r="V288" s="121"/>
      <c r="W288" s="115"/>
      <c r="X288" s="115"/>
      <c r="Y288" s="247"/>
      <c r="Z288" s="121"/>
      <c r="AA288" s="115"/>
      <c r="AB288" s="242"/>
      <c r="AC288" s="231"/>
      <c r="AD288" s="121"/>
      <c r="AE288" s="115"/>
      <c r="AF288" s="242"/>
      <c r="AG288" s="278">
        <f t="shared" si="98"/>
        <v>0</v>
      </c>
      <c r="AH288" s="54"/>
      <c r="AI288" s="20"/>
      <c r="AJ288" s="202"/>
      <c r="AL288" s="4" t="str">
        <f t="shared" si="100"/>
        <v/>
      </c>
      <c r="AM288" s="1">
        <f t="shared" si="101"/>
        <v>0</v>
      </c>
      <c r="AN288" s="1">
        <f t="shared" si="102"/>
        <v>0</v>
      </c>
      <c r="AO288" s="1">
        <f t="shared" si="103"/>
        <v>0</v>
      </c>
      <c r="AP288" s="1">
        <f t="shared" si="104"/>
        <v>0</v>
      </c>
      <c r="AQ288" s="1">
        <f t="shared" si="105"/>
        <v>0</v>
      </c>
      <c r="AR288" s="1">
        <f t="shared" si="106"/>
        <v>0</v>
      </c>
      <c r="AS288" s="1">
        <f t="shared" si="107"/>
        <v>0</v>
      </c>
      <c r="AT288" t="str">
        <f t="shared" si="99"/>
        <v/>
      </c>
      <c r="AU288" s="1">
        <f t="shared" si="108"/>
        <v>0</v>
      </c>
      <c r="AV288" s="1">
        <f t="shared" si="109"/>
        <v>0</v>
      </c>
      <c r="AW288" s="1">
        <f t="shared" si="110"/>
        <v>0</v>
      </c>
      <c r="AX288" s="1">
        <f t="shared" si="111"/>
        <v>0</v>
      </c>
      <c r="AY288" s="1">
        <f t="shared" si="112"/>
        <v>0</v>
      </c>
      <c r="AZ288" s="1">
        <f t="shared" si="113"/>
        <v>0</v>
      </c>
      <c r="BA288" s="1" t="str">
        <f t="shared" si="114"/>
        <v/>
      </c>
      <c r="BB288" s="1">
        <f t="shared" si="115"/>
        <v>0</v>
      </c>
      <c r="BC288" s="1" t="str">
        <f t="shared" si="116"/>
        <v/>
      </c>
    </row>
    <row r="289" spans="2:55" ht="14.1" customHeight="1" x14ac:dyDescent="0.15">
      <c r="B289" s="201"/>
      <c r="D289" s="406"/>
      <c r="E289" s="412"/>
      <c r="F289" s="33"/>
      <c r="G289" s="142" t="s">
        <v>719</v>
      </c>
      <c r="H289" s="40" t="s">
        <v>754</v>
      </c>
      <c r="I289" s="247"/>
      <c r="J289" s="121"/>
      <c r="K289" s="115"/>
      <c r="L289" s="242"/>
      <c r="M289" s="231"/>
      <c r="N289" s="121"/>
      <c r="O289" s="115"/>
      <c r="P289" s="115"/>
      <c r="Q289" s="247"/>
      <c r="R289" s="121"/>
      <c r="S289" s="115"/>
      <c r="T289" s="242"/>
      <c r="U289" s="231"/>
      <c r="V289" s="121"/>
      <c r="W289" s="115"/>
      <c r="X289" s="115"/>
      <c r="Y289" s="247"/>
      <c r="Z289" s="121"/>
      <c r="AA289" s="115"/>
      <c r="AB289" s="242"/>
      <c r="AC289" s="231"/>
      <c r="AD289" s="121"/>
      <c r="AE289" s="115"/>
      <c r="AF289" s="242"/>
      <c r="AG289" s="278">
        <f t="shared" si="98"/>
        <v>0</v>
      </c>
      <c r="AH289" s="54"/>
      <c r="AI289" s="20"/>
      <c r="AJ289" s="202"/>
      <c r="AL289" s="4" t="str">
        <f t="shared" si="100"/>
        <v/>
      </c>
      <c r="AM289" s="1">
        <f t="shared" si="101"/>
        <v>0</v>
      </c>
      <c r="AN289" s="1">
        <f t="shared" si="102"/>
        <v>0</v>
      </c>
      <c r="AO289" s="1">
        <f t="shared" si="103"/>
        <v>0</v>
      </c>
      <c r="AP289" s="1">
        <f t="shared" si="104"/>
        <v>0</v>
      </c>
      <c r="AQ289" s="1">
        <f t="shared" si="105"/>
        <v>0</v>
      </c>
      <c r="AR289" s="1">
        <f t="shared" si="106"/>
        <v>0</v>
      </c>
      <c r="AS289" s="1">
        <f t="shared" si="107"/>
        <v>0</v>
      </c>
      <c r="AT289" t="str">
        <f t="shared" si="99"/>
        <v/>
      </c>
      <c r="AU289" s="1">
        <f t="shared" si="108"/>
        <v>0</v>
      </c>
      <c r="AV289" s="1">
        <f t="shared" si="109"/>
        <v>0</v>
      </c>
      <c r="AW289" s="1">
        <f t="shared" si="110"/>
        <v>0</v>
      </c>
      <c r="AX289" s="1">
        <f t="shared" si="111"/>
        <v>0</v>
      </c>
      <c r="AY289" s="1">
        <f t="shared" si="112"/>
        <v>0</v>
      </c>
      <c r="AZ289" s="1">
        <f t="shared" si="113"/>
        <v>0</v>
      </c>
      <c r="BA289" s="1" t="str">
        <f t="shared" si="114"/>
        <v/>
      </c>
      <c r="BB289" s="1">
        <f t="shared" si="115"/>
        <v>0</v>
      </c>
      <c r="BC289" s="1" t="str">
        <f t="shared" si="116"/>
        <v/>
      </c>
    </row>
    <row r="290" spans="2:55" ht="14.1" customHeight="1" x14ac:dyDescent="0.15">
      <c r="B290" s="201"/>
      <c r="D290" s="406"/>
      <c r="E290" s="412"/>
      <c r="F290" s="33"/>
      <c r="G290" s="142" t="s">
        <v>720</v>
      </c>
      <c r="H290" s="40" t="s">
        <v>198</v>
      </c>
      <c r="I290" s="247"/>
      <c r="J290" s="121"/>
      <c r="K290" s="115"/>
      <c r="L290" s="242"/>
      <c r="M290" s="231"/>
      <c r="N290" s="121"/>
      <c r="O290" s="115"/>
      <c r="P290" s="115"/>
      <c r="Q290" s="247"/>
      <c r="R290" s="121"/>
      <c r="S290" s="115"/>
      <c r="T290" s="242"/>
      <c r="U290" s="231"/>
      <c r="V290" s="121"/>
      <c r="W290" s="115"/>
      <c r="X290" s="115"/>
      <c r="Y290" s="247"/>
      <c r="Z290" s="121"/>
      <c r="AA290" s="115"/>
      <c r="AB290" s="242"/>
      <c r="AC290" s="231"/>
      <c r="AD290" s="121"/>
      <c r="AE290" s="115"/>
      <c r="AF290" s="242"/>
      <c r="AG290" s="278">
        <f t="shared" si="98"/>
        <v>0</v>
      </c>
      <c r="AH290" s="54"/>
      <c r="AI290" s="20"/>
      <c r="AJ290" s="202"/>
      <c r="AL290" s="4" t="str">
        <f t="shared" si="100"/>
        <v/>
      </c>
      <c r="AM290" s="1">
        <f t="shared" si="101"/>
        <v>0</v>
      </c>
      <c r="AN290" s="1">
        <f t="shared" si="102"/>
        <v>0</v>
      </c>
      <c r="AO290" s="1">
        <f t="shared" si="103"/>
        <v>0</v>
      </c>
      <c r="AP290" s="1">
        <f t="shared" si="104"/>
        <v>0</v>
      </c>
      <c r="AQ290" s="1">
        <f t="shared" si="105"/>
        <v>0</v>
      </c>
      <c r="AR290" s="1">
        <f t="shared" si="106"/>
        <v>0</v>
      </c>
      <c r="AS290" s="1">
        <f t="shared" si="107"/>
        <v>0</v>
      </c>
      <c r="AT290" t="str">
        <f t="shared" si="99"/>
        <v/>
      </c>
      <c r="AU290" s="1">
        <f t="shared" si="108"/>
        <v>0</v>
      </c>
      <c r="AV290" s="1">
        <f t="shared" si="109"/>
        <v>0</v>
      </c>
      <c r="AW290" s="1">
        <f t="shared" si="110"/>
        <v>0</v>
      </c>
      <c r="AX290" s="1">
        <f t="shared" si="111"/>
        <v>0</v>
      </c>
      <c r="AY290" s="1">
        <f t="shared" si="112"/>
        <v>0</v>
      </c>
      <c r="AZ290" s="1">
        <f t="shared" si="113"/>
        <v>0</v>
      </c>
      <c r="BA290" s="1" t="str">
        <f t="shared" si="114"/>
        <v/>
      </c>
      <c r="BB290" s="1">
        <f t="shared" si="115"/>
        <v>0</v>
      </c>
      <c r="BC290" s="1" t="str">
        <f t="shared" si="116"/>
        <v/>
      </c>
    </row>
    <row r="291" spans="2:55" ht="14.1" customHeight="1" x14ac:dyDescent="0.15">
      <c r="B291" s="201"/>
      <c r="D291" s="406"/>
      <c r="E291" s="412"/>
      <c r="F291" s="33"/>
      <c r="G291" s="142" t="s">
        <v>721</v>
      </c>
      <c r="H291" s="40" t="s">
        <v>659</v>
      </c>
      <c r="I291" s="247"/>
      <c r="J291" s="121"/>
      <c r="K291" s="115"/>
      <c r="L291" s="242"/>
      <c r="M291" s="231"/>
      <c r="N291" s="121"/>
      <c r="O291" s="115"/>
      <c r="P291" s="115"/>
      <c r="Q291" s="247"/>
      <c r="R291" s="121"/>
      <c r="S291" s="115"/>
      <c r="T291" s="242"/>
      <c r="U291" s="231"/>
      <c r="V291" s="121"/>
      <c r="W291" s="115"/>
      <c r="X291" s="115"/>
      <c r="Y291" s="247"/>
      <c r="Z291" s="121"/>
      <c r="AA291" s="115"/>
      <c r="AB291" s="242"/>
      <c r="AC291" s="231"/>
      <c r="AD291" s="121"/>
      <c r="AE291" s="115"/>
      <c r="AF291" s="242"/>
      <c r="AG291" s="278">
        <f t="shared" si="98"/>
        <v>0</v>
      </c>
      <c r="AH291" s="54"/>
      <c r="AI291" s="20"/>
      <c r="AJ291" s="202"/>
      <c r="AL291" s="4" t="str">
        <f t="shared" si="100"/>
        <v/>
      </c>
      <c r="AM291" s="1">
        <f t="shared" si="101"/>
        <v>0</v>
      </c>
      <c r="AN291" s="1">
        <f t="shared" si="102"/>
        <v>0</v>
      </c>
      <c r="AO291" s="1">
        <f t="shared" si="103"/>
        <v>0</v>
      </c>
      <c r="AP291" s="1">
        <f t="shared" si="104"/>
        <v>0</v>
      </c>
      <c r="AQ291" s="1">
        <f t="shared" si="105"/>
        <v>0</v>
      </c>
      <c r="AR291" s="1">
        <f t="shared" si="106"/>
        <v>0</v>
      </c>
      <c r="AS291" s="1">
        <f t="shared" si="107"/>
        <v>0</v>
      </c>
      <c r="AT291" t="str">
        <f t="shared" si="99"/>
        <v/>
      </c>
      <c r="AU291" s="1">
        <f t="shared" si="108"/>
        <v>0</v>
      </c>
      <c r="AV291" s="1">
        <f t="shared" si="109"/>
        <v>0</v>
      </c>
      <c r="AW291" s="1">
        <f t="shared" si="110"/>
        <v>0</v>
      </c>
      <c r="AX291" s="1">
        <f t="shared" si="111"/>
        <v>0</v>
      </c>
      <c r="AY291" s="1">
        <f t="shared" si="112"/>
        <v>0</v>
      </c>
      <c r="AZ291" s="1">
        <f t="shared" si="113"/>
        <v>0</v>
      </c>
      <c r="BA291" s="1" t="str">
        <f t="shared" si="114"/>
        <v/>
      </c>
      <c r="BB291" s="1">
        <f t="shared" si="115"/>
        <v>0</v>
      </c>
      <c r="BC291" s="1" t="str">
        <f t="shared" si="116"/>
        <v/>
      </c>
    </row>
    <row r="292" spans="2:55" ht="14.1" customHeight="1" x14ac:dyDescent="0.15">
      <c r="B292" s="201"/>
      <c r="D292" s="406"/>
      <c r="E292" s="412"/>
      <c r="F292" s="33"/>
      <c r="G292" s="142" t="s">
        <v>722</v>
      </c>
      <c r="H292" s="40" t="s">
        <v>802</v>
      </c>
      <c r="I292" s="247"/>
      <c r="J292" s="121"/>
      <c r="K292" s="115"/>
      <c r="L292" s="242"/>
      <c r="M292" s="231"/>
      <c r="N292" s="121"/>
      <c r="O292" s="115"/>
      <c r="P292" s="115"/>
      <c r="Q292" s="247"/>
      <c r="R292" s="121"/>
      <c r="S292" s="115"/>
      <c r="T292" s="242"/>
      <c r="U292" s="231"/>
      <c r="V292" s="121"/>
      <c r="W292" s="115"/>
      <c r="X292" s="115"/>
      <c r="Y292" s="247"/>
      <c r="Z292" s="121"/>
      <c r="AA292" s="115"/>
      <c r="AB292" s="242"/>
      <c r="AC292" s="231"/>
      <c r="AD292" s="121"/>
      <c r="AE292" s="115"/>
      <c r="AF292" s="242"/>
      <c r="AG292" s="278">
        <f t="shared" si="98"/>
        <v>0</v>
      </c>
      <c r="AH292" s="54"/>
      <c r="AI292" s="20"/>
      <c r="AJ292" s="202"/>
      <c r="AL292" s="4" t="str">
        <f t="shared" si="100"/>
        <v/>
      </c>
      <c r="AM292" s="1">
        <f t="shared" si="101"/>
        <v>0</v>
      </c>
      <c r="AN292" s="1">
        <f t="shared" si="102"/>
        <v>0</v>
      </c>
      <c r="AO292" s="1">
        <f t="shared" si="103"/>
        <v>0</v>
      </c>
      <c r="AP292" s="1">
        <f t="shared" si="104"/>
        <v>0</v>
      </c>
      <c r="AQ292" s="1">
        <f t="shared" si="105"/>
        <v>0</v>
      </c>
      <c r="AR292" s="1">
        <f t="shared" si="106"/>
        <v>0</v>
      </c>
      <c r="AS292" s="1">
        <f t="shared" si="107"/>
        <v>0</v>
      </c>
      <c r="AT292" t="str">
        <f t="shared" si="99"/>
        <v/>
      </c>
      <c r="AU292" s="1">
        <f t="shared" si="108"/>
        <v>0</v>
      </c>
      <c r="AV292" s="1">
        <f t="shared" si="109"/>
        <v>0</v>
      </c>
      <c r="AW292" s="1">
        <f t="shared" si="110"/>
        <v>0</v>
      </c>
      <c r="AX292" s="1">
        <f t="shared" si="111"/>
        <v>0</v>
      </c>
      <c r="AY292" s="1">
        <f t="shared" si="112"/>
        <v>0</v>
      </c>
      <c r="AZ292" s="1">
        <f t="shared" si="113"/>
        <v>0</v>
      </c>
      <c r="BA292" s="1" t="str">
        <f t="shared" si="114"/>
        <v/>
      </c>
      <c r="BB292" s="1">
        <f t="shared" si="115"/>
        <v>0</v>
      </c>
      <c r="BC292" s="1" t="str">
        <f t="shared" si="116"/>
        <v/>
      </c>
    </row>
    <row r="293" spans="2:55" ht="14.1" customHeight="1" x14ac:dyDescent="0.15">
      <c r="B293" s="201"/>
      <c r="D293" s="406"/>
      <c r="E293" s="412"/>
      <c r="F293" s="33"/>
      <c r="G293" s="142" t="s">
        <v>723</v>
      </c>
      <c r="H293" s="40" t="s">
        <v>487</v>
      </c>
      <c r="I293" s="247"/>
      <c r="J293" s="121"/>
      <c r="K293" s="115"/>
      <c r="L293" s="242"/>
      <c r="M293" s="231"/>
      <c r="N293" s="121"/>
      <c r="O293" s="115"/>
      <c r="P293" s="115"/>
      <c r="Q293" s="247"/>
      <c r="R293" s="121"/>
      <c r="S293" s="115"/>
      <c r="T293" s="242"/>
      <c r="U293" s="231"/>
      <c r="V293" s="121"/>
      <c r="W293" s="115"/>
      <c r="X293" s="115"/>
      <c r="Y293" s="247"/>
      <c r="Z293" s="121"/>
      <c r="AA293" s="115"/>
      <c r="AB293" s="242"/>
      <c r="AC293" s="231"/>
      <c r="AD293" s="121"/>
      <c r="AE293" s="115"/>
      <c r="AF293" s="242"/>
      <c r="AG293" s="278">
        <f t="shared" si="98"/>
        <v>0</v>
      </c>
      <c r="AH293" s="54"/>
      <c r="AI293" s="20"/>
      <c r="AJ293" s="202"/>
      <c r="AL293" s="4" t="str">
        <f t="shared" si="100"/>
        <v/>
      </c>
      <c r="AM293" s="1">
        <f t="shared" si="101"/>
        <v>0</v>
      </c>
      <c r="AN293" s="1">
        <f t="shared" si="102"/>
        <v>0</v>
      </c>
      <c r="AO293" s="1">
        <f t="shared" si="103"/>
        <v>0</v>
      </c>
      <c r="AP293" s="1">
        <f t="shared" si="104"/>
        <v>0</v>
      </c>
      <c r="AQ293" s="1">
        <f t="shared" si="105"/>
        <v>0</v>
      </c>
      <c r="AR293" s="1">
        <f t="shared" si="106"/>
        <v>0</v>
      </c>
      <c r="AS293" s="1">
        <f t="shared" si="107"/>
        <v>0</v>
      </c>
      <c r="AT293" t="str">
        <f t="shared" si="99"/>
        <v/>
      </c>
      <c r="AU293" s="1">
        <f t="shared" si="108"/>
        <v>0</v>
      </c>
      <c r="AV293" s="1">
        <f t="shared" si="109"/>
        <v>0</v>
      </c>
      <c r="AW293" s="1">
        <f t="shared" si="110"/>
        <v>0</v>
      </c>
      <c r="AX293" s="1">
        <f t="shared" si="111"/>
        <v>0</v>
      </c>
      <c r="AY293" s="1">
        <f t="shared" si="112"/>
        <v>0</v>
      </c>
      <c r="AZ293" s="1">
        <f t="shared" si="113"/>
        <v>0</v>
      </c>
      <c r="BA293" s="1" t="str">
        <f t="shared" si="114"/>
        <v/>
      </c>
      <c r="BB293" s="1">
        <f t="shared" si="115"/>
        <v>0</v>
      </c>
      <c r="BC293" s="1" t="str">
        <f t="shared" si="116"/>
        <v/>
      </c>
    </row>
    <row r="294" spans="2:55" ht="14.1" customHeight="1" x14ac:dyDescent="0.15">
      <c r="B294" s="201"/>
      <c r="D294" s="406"/>
      <c r="E294" s="412"/>
      <c r="F294" s="33"/>
      <c r="G294" s="142" t="s">
        <v>724</v>
      </c>
      <c r="H294" s="40" t="s">
        <v>256</v>
      </c>
      <c r="I294" s="247"/>
      <c r="J294" s="121"/>
      <c r="K294" s="115"/>
      <c r="L294" s="242"/>
      <c r="M294" s="231"/>
      <c r="N294" s="121"/>
      <c r="O294" s="115"/>
      <c r="P294" s="115"/>
      <c r="Q294" s="247"/>
      <c r="R294" s="121"/>
      <c r="S294" s="115"/>
      <c r="T294" s="242"/>
      <c r="U294" s="231"/>
      <c r="V294" s="121"/>
      <c r="W294" s="115"/>
      <c r="X294" s="115"/>
      <c r="Y294" s="247"/>
      <c r="Z294" s="121"/>
      <c r="AA294" s="115"/>
      <c r="AB294" s="242"/>
      <c r="AC294" s="231"/>
      <c r="AD294" s="121"/>
      <c r="AE294" s="115"/>
      <c r="AF294" s="242"/>
      <c r="AG294" s="278">
        <f t="shared" si="98"/>
        <v>0</v>
      </c>
      <c r="AH294" s="54"/>
      <c r="AI294" s="20"/>
      <c r="AJ294" s="202"/>
      <c r="AL294" s="4" t="str">
        <f t="shared" si="100"/>
        <v/>
      </c>
      <c r="AM294" s="1">
        <f t="shared" si="101"/>
        <v>0</v>
      </c>
      <c r="AN294" s="1">
        <f t="shared" si="102"/>
        <v>0</v>
      </c>
      <c r="AO294" s="1">
        <f t="shared" si="103"/>
        <v>0</v>
      </c>
      <c r="AP294" s="1">
        <f t="shared" si="104"/>
        <v>0</v>
      </c>
      <c r="AQ294" s="1">
        <f t="shared" si="105"/>
        <v>0</v>
      </c>
      <c r="AR294" s="1">
        <f t="shared" si="106"/>
        <v>0</v>
      </c>
      <c r="AS294" s="1">
        <f t="shared" si="107"/>
        <v>0</v>
      </c>
      <c r="AT294" t="str">
        <f t="shared" si="99"/>
        <v/>
      </c>
      <c r="AU294" s="1">
        <f t="shared" si="108"/>
        <v>0</v>
      </c>
      <c r="AV294" s="1">
        <f t="shared" si="109"/>
        <v>0</v>
      </c>
      <c r="AW294" s="1">
        <f t="shared" si="110"/>
        <v>0</v>
      </c>
      <c r="AX294" s="1">
        <f t="shared" si="111"/>
        <v>0</v>
      </c>
      <c r="AY294" s="1">
        <f t="shared" si="112"/>
        <v>0</v>
      </c>
      <c r="AZ294" s="1">
        <f t="shared" si="113"/>
        <v>0</v>
      </c>
      <c r="BA294" s="1" t="str">
        <f t="shared" si="114"/>
        <v/>
      </c>
      <c r="BB294" s="1">
        <f t="shared" si="115"/>
        <v>0</v>
      </c>
      <c r="BC294" s="1" t="str">
        <f t="shared" si="116"/>
        <v/>
      </c>
    </row>
    <row r="295" spans="2:55" ht="14.1" customHeight="1" x14ac:dyDescent="0.15">
      <c r="B295" s="201"/>
      <c r="D295" s="406"/>
      <c r="E295" s="412"/>
      <c r="F295" s="33"/>
      <c r="G295" s="142" t="s">
        <v>639</v>
      </c>
      <c r="H295" s="40" t="s">
        <v>660</v>
      </c>
      <c r="I295" s="247"/>
      <c r="J295" s="121"/>
      <c r="K295" s="115"/>
      <c r="L295" s="242"/>
      <c r="M295" s="231"/>
      <c r="N295" s="121"/>
      <c r="O295" s="115"/>
      <c r="P295" s="115"/>
      <c r="Q295" s="247"/>
      <c r="R295" s="121"/>
      <c r="S295" s="115"/>
      <c r="T295" s="242"/>
      <c r="U295" s="231"/>
      <c r="V295" s="121"/>
      <c r="W295" s="115"/>
      <c r="X295" s="115"/>
      <c r="Y295" s="247"/>
      <c r="Z295" s="121"/>
      <c r="AA295" s="115"/>
      <c r="AB295" s="242"/>
      <c r="AC295" s="231"/>
      <c r="AD295" s="121"/>
      <c r="AE295" s="115"/>
      <c r="AF295" s="242"/>
      <c r="AG295" s="278">
        <f t="shared" si="98"/>
        <v>0</v>
      </c>
      <c r="AH295" s="54"/>
      <c r="AI295" s="20"/>
      <c r="AJ295" s="202"/>
      <c r="AL295" s="4" t="str">
        <f t="shared" si="100"/>
        <v/>
      </c>
      <c r="AM295" s="1">
        <f t="shared" si="101"/>
        <v>0</v>
      </c>
      <c r="AN295" s="1">
        <f t="shared" si="102"/>
        <v>0</v>
      </c>
      <c r="AO295" s="1">
        <f t="shared" si="103"/>
        <v>0</v>
      </c>
      <c r="AP295" s="1">
        <f t="shared" si="104"/>
        <v>0</v>
      </c>
      <c r="AQ295" s="1">
        <f t="shared" si="105"/>
        <v>0</v>
      </c>
      <c r="AR295" s="1">
        <f t="shared" si="106"/>
        <v>0</v>
      </c>
      <c r="AS295" s="1">
        <f t="shared" si="107"/>
        <v>0</v>
      </c>
      <c r="AT295" t="str">
        <f t="shared" si="99"/>
        <v/>
      </c>
      <c r="AU295" s="1">
        <f t="shared" si="108"/>
        <v>0</v>
      </c>
      <c r="AV295" s="1">
        <f t="shared" si="109"/>
        <v>0</v>
      </c>
      <c r="AW295" s="1">
        <f t="shared" si="110"/>
        <v>0</v>
      </c>
      <c r="AX295" s="1">
        <f t="shared" si="111"/>
        <v>0</v>
      </c>
      <c r="AY295" s="1">
        <f t="shared" si="112"/>
        <v>0</v>
      </c>
      <c r="AZ295" s="1">
        <f t="shared" si="113"/>
        <v>0</v>
      </c>
      <c r="BA295" s="1" t="str">
        <f t="shared" si="114"/>
        <v/>
      </c>
      <c r="BB295" s="1">
        <f t="shared" si="115"/>
        <v>0</v>
      </c>
      <c r="BC295" s="1" t="str">
        <f t="shared" si="116"/>
        <v/>
      </c>
    </row>
    <row r="296" spans="2:55" ht="14.1" customHeight="1" x14ac:dyDescent="0.15">
      <c r="B296" s="201"/>
      <c r="D296" s="406"/>
      <c r="E296" s="412"/>
      <c r="F296" s="33"/>
      <c r="G296" s="142" t="s">
        <v>817</v>
      </c>
      <c r="H296" s="40" t="s">
        <v>532</v>
      </c>
      <c r="I296" s="247"/>
      <c r="J296" s="121"/>
      <c r="K296" s="115"/>
      <c r="L296" s="242"/>
      <c r="M296" s="231"/>
      <c r="N296" s="121"/>
      <c r="O296" s="115"/>
      <c r="P296" s="115"/>
      <c r="Q296" s="247"/>
      <c r="R296" s="121"/>
      <c r="S296" s="115"/>
      <c r="T296" s="242"/>
      <c r="U296" s="231"/>
      <c r="V296" s="121"/>
      <c r="W296" s="115"/>
      <c r="X296" s="115"/>
      <c r="Y296" s="247"/>
      <c r="Z296" s="121"/>
      <c r="AA296" s="115"/>
      <c r="AB296" s="242"/>
      <c r="AC296" s="231"/>
      <c r="AD296" s="121"/>
      <c r="AE296" s="115"/>
      <c r="AF296" s="242"/>
      <c r="AG296" s="278">
        <f t="shared" si="98"/>
        <v>0</v>
      </c>
      <c r="AH296" s="54"/>
      <c r="AI296" s="20"/>
      <c r="AJ296" s="202"/>
      <c r="AL296" s="4" t="str">
        <f t="shared" si="100"/>
        <v/>
      </c>
      <c r="AM296" s="1">
        <f t="shared" si="101"/>
        <v>0</v>
      </c>
      <c r="AN296" s="1">
        <f t="shared" si="102"/>
        <v>0</v>
      </c>
      <c r="AO296" s="1">
        <f t="shared" si="103"/>
        <v>0</v>
      </c>
      <c r="AP296" s="1">
        <f t="shared" si="104"/>
        <v>0</v>
      </c>
      <c r="AQ296" s="1">
        <f t="shared" si="105"/>
        <v>0</v>
      </c>
      <c r="AR296" s="1">
        <f t="shared" si="106"/>
        <v>0</v>
      </c>
      <c r="AS296" s="1">
        <f t="shared" si="107"/>
        <v>0</v>
      </c>
      <c r="AT296" t="str">
        <f t="shared" si="99"/>
        <v/>
      </c>
      <c r="AU296" s="1">
        <f t="shared" si="108"/>
        <v>0</v>
      </c>
      <c r="AV296" s="1">
        <f t="shared" si="109"/>
        <v>0</v>
      </c>
      <c r="AW296" s="1">
        <f t="shared" si="110"/>
        <v>0</v>
      </c>
      <c r="AX296" s="1">
        <f t="shared" si="111"/>
        <v>0</v>
      </c>
      <c r="AY296" s="1">
        <f t="shared" si="112"/>
        <v>0</v>
      </c>
      <c r="AZ296" s="1">
        <f t="shared" si="113"/>
        <v>0</v>
      </c>
      <c r="BA296" s="1" t="str">
        <f t="shared" si="114"/>
        <v/>
      </c>
      <c r="BB296" s="1">
        <f t="shared" si="115"/>
        <v>0</v>
      </c>
      <c r="BC296" s="1" t="str">
        <f t="shared" si="116"/>
        <v/>
      </c>
    </row>
    <row r="297" spans="2:55" ht="14.1" customHeight="1" x14ac:dyDescent="0.15">
      <c r="B297" s="201"/>
      <c r="D297" s="406"/>
      <c r="E297" s="412"/>
      <c r="F297" s="33"/>
      <c r="G297" s="142" t="s">
        <v>199</v>
      </c>
      <c r="H297" s="40" t="s">
        <v>489</v>
      </c>
      <c r="I297" s="247"/>
      <c r="J297" s="121"/>
      <c r="K297" s="115"/>
      <c r="L297" s="242"/>
      <c r="M297" s="231"/>
      <c r="N297" s="121"/>
      <c r="O297" s="115"/>
      <c r="P297" s="115"/>
      <c r="Q297" s="247"/>
      <c r="R297" s="121"/>
      <c r="S297" s="115"/>
      <c r="T297" s="242"/>
      <c r="U297" s="231"/>
      <c r="V297" s="121"/>
      <c r="W297" s="115"/>
      <c r="X297" s="115"/>
      <c r="Y297" s="247"/>
      <c r="Z297" s="121"/>
      <c r="AA297" s="115"/>
      <c r="AB297" s="242"/>
      <c r="AC297" s="231"/>
      <c r="AD297" s="121"/>
      <c r="AE297" s="115"/>
      <c r="AF297" s="242"/>
      <c r="AG297" s="278">
        <f t="shared" si="98"/>
        <v>0</v>
      </c>
      <c r="AH297" s="54"/>
      <c r="AI297" s="20"/>
      <c r="AJ297" s="202"/>
      <c r="AL297" s="4" t="str">
        <f t="shared" si="100"/>
        <v/>
      </c>
      <c r="AM297" s="1">
        <f t="shared" si="101"/>
        <v>0</v>
      </c>
      <c r="AN297" s="1">
        <f t="shared" si="102"/>
        <v>0</v>
      </c>
      <c r="AO297" s="1">
        <f t="shared" si="103"/>
        <v>0</v>
      </c>
      <c r="AP297" s="1">
        <f t="shared" si="104"/>
        <v>0</v>
      </c>
      <c r="AQ297" s="1">
        <f t="shared" si="105"/>
        <v>0</v>
      </c>
      <c r="AR297" s="1">
        <f t="shared" si="106"/>
        <v>0</v>
      </c>
      <c r="AS297" s="1">
        <f t="shared" si="107"/>
        <v>0</v>
      </c>
      <c r="AT297" t="str">
        <f t="shared" si="99"/>
        <v/>
      </c>
      <c r="AU297" s="1">
        <f t="shared" si="108"/>
        <v>0</v>
      </c>
      <c r="AV297" s="1">
        <f t="shared" si="109"/>
        <v>0</v>
      </c>
      <c r="AW297" s="1">
        <f t="shared" si="110"/>
        <v>0</v>
      </c>
      <c r="AX297" s="1">
        <f t="shared" si="111"/>
        <v>0</v>
      </c>
      <c r="AY297" s="1">
        <f t="shared" si="112"/>
        <v>0</v>
      </c>
      <c r="AZ297" s="1">
        <f t="shared" si="113"/>
        <v>0</v>
      </c>
      <c r="BA297" s="1" t="str">
        <f t="shared" si="114"/>
        <v/>
      </c>
      <c r="BB297" s="1">
        <f t="shared" si="115"/>
        <v>0</v>
      </c>
      <c r="BC297" s="1" t="str">
        <f t="shared" si="116"/>
        <v/>
      </c>
    </row>
    <row r="298" spans="2:55" ht="14.1" customHeight="1" x14ac:dyDescent="0.15">
      <c r="B298" s="201"/>
      <c r="D298" s="406"/>
      <c r="E298" s="412"/>
      <c r="F298" s="33"/>
      <c r="G298" s="142" t="s">
        <v>200</v>
      </c>
      <c r="H298" s="40" t="s">
        <v>640</v>
      </c>
      <c r="I298" s="247"/>
      <c r="J298" s="121"/>
      <c r="K298" s="115"/>
      <c r="L298" s="242"/>
      <c r="M298" s="231"/>
      <c r="N298" s="121"/>
      <c r="O298" s="115"/>
      <c r="P298" s="115"/>
      <c r="Q298" s="247"/>
      <c r="R298" s="121"/>
      <c r="S298" s="115"/>
      <c r="T298" s="242"/>
      <c r="U298" s="231"/>
      <c r="V298" s="121"/>
      <c r="W298" s="115"/>
      <c r="X298" s="115"/>
      <c r="Y298" s="247"/>
      <c r="Z298" s="121"/>
      <c r="AA298" s="115"/>
      <c r="AB298" s="242"/>
      <c r="AC298" s="231"/>
      <c r="AD298" s="121"/>
      <c r="AE298" s="115"/>
      <c r="AF298" s="242"/>
      <c r="AG298" s="278">
        <f t="shared" si="98"/>
        <v>0</v>
      </c>
      <c r="AH298" s="54"/>
      <c r="AI298" s="20"/>
      <c r="AJ298" s="202"/>
      <c r="AL298" s="4" t="str">
        <f t="shared" si="100"/>
        <v/>
      </c>
      <c r="AM298" s="1">
        <f t="shared" si="101"/>
        <v>0</v>
      </c>
      <c r="AN298" s="1">
        <f t="shared" si="102"/>
        <v>0</v>
      </c>
      <c r="AO298" s="1">
        <f t="shared" si="103"/>
        <v>0</v>
      </c>
      <c r="AP298" s="1">
        <f t="shared" si="104"/>
        <v>0</v>
      </c>
      <c r="AQ298" s="1">
        <f t="shared" si="105"/>
        <v>0</v>
      </c>
      <c r="AR298" s="1">
        <f t="shared" si="106"/>
        <v>0</v>
      </c>
      <c r="AS298" s="1">
        <f t="shared" si="107"/>
        <v>0</v>
      </c>
      <c r="AT298" t="str">
        <f t="shared" si="99"/>
        <v/>
      </c>
      <c r="AU298" s="1">
        <f t="shared" si="108"/>
        <v>0</v>
      </c>
      <c r="AV298" s="1">
        <f t="shared" si="109"/>
        <v>0</v>
      </c>
      <c r="AW298" s="1">
        <f t="shared" si="110"/>
        <v>0</v>
      </c>
      <c r="AX298" s="1">
        <f t="shared" si="111"/>
        <v>0</v>
      </c>
      <c r="AY298" s="1">
        <f t="shared" si="112"/>
        <v>0</v>
      </c>
      <c r="AZ298" s="1">
        <f t="shared" si="113"/>
        <v>0</v>
      </c>
      <c r="BA298" s="1" t="str">
        <f t="shared" si="114"/>
        <v/>
      </c>
      <c r="BB298" s="1">
        <f t="shared" si="115"/>
        <v>0</v>
      </c>
      <c r="BC298" s="1" t="str">
        <f t="shared" si="116"/>
        <v/>
      </c>
    </row>
    <row r="299" spans="2:55" ht="14.1" customHeight="1" x14ac:dyDescent="0.15">
      <c r="B299" s="201"/>
      <c r="D299" s="406"/>
      <c r="E299" s="412"/>
      <c r="F299" s="33"/>
      <c r="G299" s="142" t="s">
        <v>201</v>
      </c>
      <c r="H299" s="40" t="s">
        <v>488</v>
      </c>
      <c r="I299" s="247"/>
      <c r="J299" s="121"/>
      <c r="K299" s="115"/>
      <c r="L299" s="242"/>
      <c r="M299" s="231"/>
      <c r="N299" s="121"/>
      <c r="O299" s="115"/>
      <c r="P299" s="115"/>
      <c r="Q299" s="247"/>
      <c r="R299" s="121"/>
      <c r="S299" s="115"/>
      <c r="T299" s="242"/>
      <c r="U299" s="231"/>
      <c r="V299" s="121"/>
      <c r="W299" s="115"/>
      <c r="X299" s="115"/>
      <c r="Y299" s="247"/>
      <c r="Z299" s="121"/>
      <c r="AA299" s="115"/>
      <c r="AB299" s="242"/>
      <c r="AC299" s="231"/>
      <c r="AD299" s="121"/>
      <c r="AE299" s="115"/>
      <c r="AF299" s="242"/>
      <c r="AG299" s="278">
        <f t="shared" si="98"/>
        <v>0</v>
      </c>
      <c r="AH299" s="54"/>
      <c r="AI299" s="20"/>
      <c r="AJ299" s="202"/>
      <c r="AL299" s="4" t="str">
        <f t="shared" si="100"/>
        <v/>
      </c>
      <c r="AM299" s="1">
        <f t="shared" si="101"/>
        <v>0</v>
      </c>
      <c r="AN299" s="1">
        <f t="shared" si="102"/>
        <v>0</v>
      </c>
      <c r="AO299" s="1">
        <f t="shared" si="103"/>
        <v>0</v>
      </c>
      <c r="AP299" s="1">
        <f t="shared" si="104"/>
        <v>0</v>
      </c>
      <c r="AQ299" s="1">
        <f t="shared" si="105"/>
        <v>0</v>
      </c>
      <c r="AR299" s="1">
        <f t="shared" si="106"/>
        <v>0</v>
      </c>
      <c r="AS299" s="1">
        <f t="shared" si="107"/>
        <v>0</v>
      </c>
      <c r="AT299" t="str">
        <f t="shared" si="99"/>
        <v/>
      </c>
      <c r="AU299" s="1">
        <f t="shared" si="108"/>
        <v>0</v>
      </c>
      <c r="AV299" s="1">
        <f t="shared" si="109"/>
        <v>0</v>
      </c>
      <c r="AW299" s="1">
        <f t="shared" si="110"/>
        <v>0</v>
      </c>
      <c r="AX299" s="1">
        <f t="shared" si="111"/>
        <v>0</v>
      </c>
      <c r="AY299" s="1">
        <f t="shared" si="112"/>
        <v>0</v>
      </c>
      <c r="AZ299" s="1">
        <f t="shared" si="113"/>
        <v>0</v>
      </c>
      <c r="BA299" s="1" t="str">
        <f t="shared" si="114"/>
        <v/>
      </c>
      <c r="BB299" s="1">
        <f t="shared" si="115"/>
        <v>0</v>
      </c>
      <c r="BC299" s="1" t="str">
        <f t="shared" si="116"/>
        <v/>
      </c>
    </row>
    <row r="300" spans="2:55" ht="14.1" customHeight="1" x14ac:dyDescent="0.15">
      <c r="B300" s="201"/>
      <c r="D300" s="406"/>
      <c r="E300" s="412"/>
      <c r="F300" s="33"/>
      <c r="G300" s="142" t="s">
        <v>202</v>
      </c>
      <c r="H300" s="40" t="s">
        <v>798</v>
      </c>
      <c r="I300" s="247"/>
      <c r="J300" s="121"/>
      <c r="K300" s="115"/>
      <c r="L300" s="242"/>
      <c r="M300" s="231"/>
      <c r="N300" s="121"/>
      <c r="O300" s="115"/>
      <c r="P300" s="115"/>
      <c r="Q300" s="247"/>
      <c r="R300" s="121"/>
      <c r="S300" s="115"/>
      <c r="T300" s="242"/>
      <c r="U300" s="231"/>
      <c r="V300" s="121"/>
      <c r="W300" s="115"/>
      <c r="X300" s="115"/>
      <c r="Y300" s="247"/>
      <c r="Z300" s="121"/>
      <c r="AA300" s="115"/>
      <c r="AB300" s="242"/>
      <c r="AC300" s="231"/>
      <c r="AD300" s="121"/>
      <c r="AE300" s="115"/>
      <c r="AF300" s="242"/>
      <c r="AG300" s="278">
        <f t="shared" si="98"/>
        <v>0</v>
      </c>
      <c r="AH300" s="54"/>
      <c r="AI300" s="20"/>
      <c r="AJ300" s="202"/>
      <c r="AL300" s="4" t="str">
        <f t="shared" si="100"/>
        <v/>
      </c>
      <c r="AM300" s="1">
        <f t="shared" si="101"/>
        <v>0</v>
      </c>
      <c r="AN300" s="1">
        <f t="shared" si="102"/>
        <v>0</v>
      </c>
      <c r="AO300" s="1">
        <f t="shared" si="103"/>
        <v>0</v>
      </c>
      <c r="AP300" s="1">
        <f t="shared" si="104"/>
        <v>0</v>
      </c>
      <c r="AQ300" s="1">
        <f t="shared" si="105"/>
        <v>0</v>
      </c>
      <c r="AR300" s="1">
        <f t="shared" si="106"/>
        <v>0</v>
      </c>
      <c r="AS300" s="1">
        <f t="shared" si="107"/>
        <v>0</v>
      </c>
      <c r="AT300" t="str">
        <f t="shared" si="99"/>
        <v/>
      </c>
      <c r="AU300" s="1">
        <f t="shared" si="108"/>
        <v>0</v>
      </c>
      <c r="AV300" s="1">
        <f t="shared" si="109"/>
        <v>0</v>
      </c>
      <c r="AW300" s="1">
        <f t="shared" si="110"/>
        <v>0</v>
      </c>
      <c r="AX300" s="1">
        <f t="shared" si="111"/>
        <v>0</v>
      </c>
      <c r="AY300" s="1">
        <f t="shared" si="112"/>
        <v>0</v>
      </c>
      <c r="AZ300" s="1">
        <f t="shared" si="113"/>
        <v>0</v>
      </c>
      <c r="BA300" s="1" t="str">
        <f t="shared" si="114"/>
        <v/>
      </c>
      <c r="BB300" s="1">
        <f t="shared" si="115"/>
        <v>0</v>
      </c>
      <c r="BC300" s="1" t="str">
        <f t="shared" si="116"/>
        <v/>
      </c>
    </row>
    <row r="301" spans="2:55" ht="14.1" customHeight="1" x14ac:dyDescent="0.15">
      <c r="B301" s="201"/>
      <c r="D301" s="406"/>
      <c r="E301" s="412"/>
      <c r="F301" s="33"/>
      <c r="G301" s="142" t="s">
        <v>203</v>
      </c>
      <c r="H301" s="40" t="s">
        <v>799</v>
      </c>
      <c r="I301" s="247"/>
      <c r="J301" s="121"/>
      <c r="K301" s="115"/>
      <c r="L301" s="242"/>
      <c r="M301" s="231"/>
      <c r="N301" s="121"/>
      <c r="O301" s="115"/>
      <c r="P301" s="115"/>
      <c r="Q301" s="247"/>
      <c r="R301" s="121"/>
      <c r="S301" s="115"/>
      <c r="T301" s="242"/>
      <c r="U301" s="231"/>
      <c r="V301" s="121"/>
      <c r="W301" s="115"/>
      <c r="X301" s="115"/>
      <c r="Y301" s="247"/>
      <c r="Z301" s="121"/>
      <c r="AA301" s="115"/>
      <c r="AB301" s="242"/>
      <c r="AC301" s="231"/>
      <c r="AD301" s="121"/>
      <c r="AE301" s="115"/>
      <c r="AF301" s="242"/>
      <c r="AG301" s="278">
        <f t="shared" si="98"/>
        <v>0</v>
      </c>
      <c r="AH301" s="54"/>
      <c r="AI301" s="20"/>
      <c r="AJ301" s="202"/>
      <c r="AL301" s="4" t="str">
        <f t="shared" si="100"/>
        <v/>
      </c>
      <c r="AM301" s="1">
        <f t="shared" si="101"/>
        <v>0</v>
      </c>
      <c r="AN301" s="1">
        <f t="shared" si="102"/>
        <v>0</v>
      </c>
      <c r="AO301" s="1">
        <f t="shared" si="103"/>
        <v>0</v>
      </c>
      <c r="AP301" s="1">
        <f t="shared" si="104"/>
        <v>0</v>
      </c>
      <c r="AQ301" s="1">
        <f t="shared" si="105"/>
        <v>0</v>
      </c>
      <c r="AR301" s="1">
        <f t="shared" si="106"/>
        <v>0</v>
      </c>
      <c r="AS301" s="1">
        <f t="shared" si="107"/>
        <v>0</v>
      </c>
      <c r="AT301" t="str">
        <f t="shared" si="99"/>
        <v/>
      </c>
      <c r="AU301" s="1">
        <f t="shared" si="108"/>
        <v>0</v>
      </c>
      <c r="AV301" s="1">
        <f t="shared" si="109"/>
        <v>0</v>
      </c>
      <c r="AW301" s="1">
        <f t="shared" si="110"/>
        <v>0</v>
      </c>
      <c r="AX301" s="1">
        <f t="shared" si="111"/>
        <v>0</v>
      </c>
      <c r="AY301" s="1">
        <f t="shared" si="112"/>
        <v>0</v>
      </c>
      <c r="AZ301" s="1">
        <f t="shared" si="113"/>
        <v>0</v>
      </c>
      <c r="BA301" s="1" t="str">
        <f t="shared" si="114"/>
        <v/>
      </c>
      <c r="BB301" s="1">
        <f t="shared" si="115"/>
        <v>0</v>
      </c>
      <c r="BC301" s="1" t="str">
        <f t="shared" si="116"/>
        <v/>
      </c>
    </row>
    <row r="302" spans="2:55" ht="14.1" customHeight="1" x14ac:dyDescent="0.15">
      <c r="B302" s="201"/>
      <c r="D302" s="406"/>
      <c r="E302" s="412"/>
      <c r="F302" s="33"/>
      <c r="G302" s="142" t="s">
        <v>204</v>
      </c>
      <c r="H302" s="40" t="s">
        <v>504</v>
      </c>
      <c r="I302" s="247"/>
      <c r="J302" s="121"/>
      <c r="K302" s="115"/>
      <c r="L302" s="242"/>
      <c r="M302" s="231"/>
      <c r="N302" s="121"/>
      <c r="O302" s="115"/>
      <c r="P302" s="115"/>
      <c r="Q302" s="247"/>
      <c r="R302" s="121"/>
      <c r="S302" s="115"/>
      <c r="T302" s="242"/>
      <c r="U302" s="231"/>
      <c r="V302" s="121"/>
      <c r="W302" s="115"/>
      <c r="X302" s="115"/>
      <c r="Y302" s="247"/>
      <c r="Z302" s="121"/>
      <c r="AA302" s="115"/>
      <c r="AB302" s="242"/>
      <c r="AC302" s="231"/>
      <c r="AD302" s="121"/>
      <c r="AE302" s="115"/>
      <c r="AF302" s="242"/>
      <c r="AG302" s="278">
        <f t="shared" si="98"/>
        <v>0</v>
      </c>
      <c r="AH302" s="54"/>
      <c r="AI302" s="20"/>
      <c r="AJ302" s="202"/>
      <c r="AL302" s="4" t="str">
        <f t="shared" si="100"/>
        <v/>
      </c>
      <c r="AM302" s="1">
        <f t="shared" si="101"/>
        <v>0</v>
      </c>
      <c r="AN302" s="1">
        <f t="shared" si="102"/>
        <v>0</v>
      </c>
      <c r="AO302" s="1">
        <f t="shared" si="103"/>
        <v>0</v>
      </c>
      <c r="AP302" s="1">
        <f t="shared" si="104"/>
        <v>0</v>
      </c>
      <c r="AQ302" s="1">
        <f t="shared" si="105"/>
        <v>0</v>
      </c>
      <c r="AR302" s="1">
        <f t="shared" si="106"/>
        <v>0</v>
      </c>
      <c r="AS302" s="1">
        <f t="shared" si="107"/>
        <v>0</v>
      </c>
      <c r="AT302" t="str">
        <f t="shared" si="99"/>
        <v/>
      </c>
      <c r="AU302" s="1">
        <f t="shared" si="108"/>
        <v>0</v>
      </c>
      <c r="AV302" s="1">
        <f t="shared" si="109"/>
        <v>0</v>
      </c>
      <c r="AW302" s="1">
        <f t="shared" si="110"/>
        <v>0</v>
      </c>
      <c r="AX302" s="1">
        <f t="shared" si="111"/>
        <v>0</v>
      </c>
      <c r="AY302" s="1">
        <f t="shared" si="112"/>
        <v>0</v>
      </c>
      <c r="AZ302" s="1">
        <f t="shared" si="113"/>
        <v>0</v>
      </c>
      <c r="BA302" s="1" t="str">
        <f t="shared" si="114"/>
        <v/>
      </c>
      <c r="BB302" s="1">
        <f t="shared" si="115"/>
        <v>0</v>
      </c>
      <c r="BC302" s="1" t="str">
        <f t="shared" si="116"/>
        <v/>
      </c>
    </row>
    <row r="303" spans="2:55" ht="14.1" customHeight="1" x14ac:dyDescent="0.15">
      <c r="B303" s="201"/>
      <c r="D303" s="406"/>
      <c r="E303" s="412"/>
      <c r="F303" s="15"/>
      <c r="G303" s="164" t="s">
        <v>205</v>
      </c>
      <c r="H303" s="44" t="s">
        <v>505</v>
      </c>
      <c r="I303" s="251"/>
      <c r="J303" s="122"/>
      <c r="K303" s="117"/>
      <c r="L303" s="244"/>
      <c r="M303" s="256"/>
      <c r="N303" s="122"/>
      <c r="O303" s="117"/>
      <c r="P303" s="117"/>
      <c r="Q303" s="251"/>
      <c r="R303" s="122"/>
      <c r="S303" s="117"/>
      <c r="T303" s="244"/>
      <c r="U303" s="256"/>
      <c r="V303" s="122"/>
      <c r="W303" s="117"/>
      <c r="X303" s="117"/>
      <c r="Y303" s="251"/>
      <c r="Z303" s="122"/>
      <c r="AA303" s="117"/>
      <c r="AB303" s="244"/>
      <c r="AC303" s="256"/>
      <c r="AD303" s="122"/>
      <c r="AE303" s="117"/>
      <c r="AF303" s="244"/>
      <c r="AG303" s="276">
        <f t="shared" si="98"/>
        <v>0</v>
      </c>
      <c r="AH303" s="55"/>
      <c r="AI303" s="20"/>
      <c r="AJ303" s="202"/>
      <c r="AL303" s="4" t="str">
        <f t="shared" si="100"/>
        <v/>
      </c>
      <c r="AM303" s="1">
        <f t="shared" si="101"/>
        <v>0</v>
      </c>
      <c r="AN303" s="1">
        <f t="shared" si="102"/>
        <v>0</v>
      </c>
      <c r="AO303" s="1">
        <f t="shared" si="103"/>
        <v>0</v>
      </c>
      <c r="AP303" s="1">
        <f t="shared" si="104"/>
        <v>0</v>
      </c>
      <c r="AQ303" s="1">
        <f t="shared" si="105"/>
        <v>0</v>
      </c>
      <c r="AR303" s="1">
        <f t="shared" si="106"/>
        <v>0</v>
      </c>
      <c r="AS303" s="1">
        <f t="shared" si="107"/>
        <v>0</v>
      </c>
      <c r="AT303" t="str">
        <f t="shared" si="99"/>
        <v/>
      </c>
      <c r="AU303" s="1">
        <f t="shared" si="108"/>
        <v>0</v>
      </c>
      <c r="AV303" s="1">
        <f t="shared" si="109"/>
        <v>0</v>
      </c>
      <c r="AW303" s="1">
        <f t="shared" si="110"/>
        <v>0</v>
      </c>
      <c r="AX303" s="1">
        <f t="shared" si="111"/>
        <v>0</v>
      </c>
      <c r="AY303" s="1">
        <f t="shared" si="112"/>
        <v>0</v>
      </c>
      <c r="AZ303" s="1">
        <f t="shared" si="113"/>
        <v>0</v>
      </c>
      <c r="BA303" s="1" t="str">
        <f t="shared" si="114"/>
        <v/>
      </c>
      <c r="BB303" s="1">
        <f t="shared" si="115"/>
        <v>0</v>
      </c>
      <c r="BC303" s="1" t="str">
        <f t="shared" si="116"/>
        <v/>
      </c>
    </row>
    <row r="304" spans="2:55" ht="14.1" customHeight="1" x14ac:dyDescent="0.15">
      <c r="B304" s="201"/>
      <c r="D304" s="406"/>
      <c r="E304" s="412"/>
      <c r="F304" s="33" t="s">
        <v>752</v>
      </c>
      <c r="G304" s="64" t="s">
        <v>725</v>
      </c>
      <c r="H304" s="58" t="s">
        <v>621</v>
      </c>
      <c r="I304" s="247"/>
      <c r="J304" s="121"/>
      <c r="K304" s="115"/>
      <c r="L304" s="242"/>
      <c r="M304" s="231"/>
      <c r="N304" s="121"/>
      <c r="O304" s="115"/>
      <c r="P304" s="115"/>
      <c r="Q304" s="247"/>
      <c r="R304" s="121"/>
      <c r="S304" s="115"/>
      <c r="T304" s="242"/>
      <c r="U304" s="231"/>
      <c r="V304" s="121"/>
      <c r="W304" s="115"/>
      <c r="X304" s="115"/>
      <c r="Y304" s="247"/>
      <c r="Z304" s="121"/>
      <c r="AA304" s="115"/>
      <c r="AB304" s="242"/>
      <c r="AC304" s="231"/>
      <c r="AD304" s="121"/>
      <c r="AE304" s="115"/>
      <c r="AF304" s="242"/>
      <c r="AG304" s="278">
        <f t="shared" si="98"/>
        <v>0</v>
      </c>
      <c r="AH304" s="62">
        <f>SUM(BB304:BB326)</f>
        <v>0</v>
      </c>
      <c r="AI304" s="131"/>
      <c r="AJ304" s="202"/>
      <c r="AL304" s="4" t="str">
        <f t="shared" si="100"/>
        <v/>
      </c>
      <c r="AM304" s="1">
        <f t="shared" si="101"/>
        <v>0</v>
      </c>
      <c r="AN304" s="1">
        <f t="shared" si="102"/>
        <v>0</v>
      </c>
      <c r="AO304" s="1">
        <f t="shared" si="103"/>
        <v>0</v>
      </c>
      <c r="AP304" s="1">
        <f t="shared" si="104"/>
        <v>0</v>
      </c>
      <c r="AQ304" s="1">
        <f t="shared" si="105"/>
        <v>0</v>
      </c>
      <c r="AR304" s="1">
        <f t="shared" si="106"/>
        <v>0</v>
      </c>
      <c r="AS304" s="1">
        <f t="shared" si="107"/>
        <v>0</v>
      </c>
      <c r="AT304" t="str">
        <f t="shared" si="99"/>
        <v/>
      </c>
      <c r="AU304" s="1">
        <f t="shared" si="108"/>
        <v>0</v>
      </c>
      <c r="AV304" s="1">
        <f t="shared" si="109"/>
        <v>0</v>
      </c>
      <c r="AW304" s="1">
        <f t="shared" si="110"/>
        <v>0</v>
      </c>
      <c r="AX304" s="1">
        <f t="shared" si="111"/>
        <v>0</v>
      </c>
      <c r="AY304" s="1">
        <f t="shared" si="112"/>
        <v>0</v>
      </c>
      <c r="AZ304" s="1">
        <f t="shared" si="113"/>
        <v>0</v>
      </c>
      <c r="BA304" s="1" t="str">
        <f t="shared" si="114"/>
        <v/>
      </c>
      <c r="BB304" s="1">
        <f t="shared" si="115"/>
        <v>0</v>
      </c>
      <c r="BC304" s="1" t="str">
        <f t="shared" si="116"/>
        <v/>
      </c>
    </row>
    <row r="305" spans="2:55" ht="14.1" customHeight="1" x14ac:dyDescent="0.15">
      <c r="B305" s="201"/>
      <c r="D305" s="406"/>
      <c r="E305" s="412"/>
      <c r="F305" s="33"/>
      <c r="G305" s="51" t="s">
        <v>726</v>
      </c>
      <c r="H305" s="40" t="s">
        <v>733</v>
      </c>
      <c r="I305" s="247"/>
      <c r="J305" s="121"/>
      <c r="K305" s="115"/>
      <c r="L305" s="242"/>
      <c r="M305" s="231"/>
      <c r="N305" s="121"/>
      <c r="O305" s="115"/>
      <c r="P305" s="115"/>
      <c r="Q305" s="247"/>
      <c r="R305" s="121"/>
      <c r="S305" s="115"/>
      <c r="T305" s="242"/>
      <c r="U305" s="231"/>
      <c r="V305" s="121"/>
      <c r="W305" s="115"/>
      <c r="X305" s="115"/>
      <c r="Y305" s="247"/>
      <c r="Z305" s="121"/>
      <c r="AA305" s="115"/>
      <c r="AB305" s="242"/>
      <c r="AC305" s="231"/>
      <c r="AD305" s="121"/>
      <c r="AE305" s="115"/>
      <c r="AF305" s="242"/>
      <c r="AG305" s="278">
        <f t="shared" si="98"/>
        <v>0</v>
      </c>
      <c r="AH305" s="110">
        <f>SUM(BC304:BC326)</f>
        <v>0</v>
      </c>
      <c r="AI305" s="309"/>
      <c r="AJ305" s="202"/>
      <c r="AL305" s="4" t="str">
        <f t="shared" si="100"/>
        <v/>
      </c>
      <c r="AM305" s="1">
        <f t="shared" si="101"/>
        <v>0</v>
      </c>
      <c r="AN305" s="1">
        <f t="shared" si="102"/>
        <v>0</v>
      </c>
      <c r="AO305" s="1">
        <f t="shared" si="103"/>
        <v>0</v>
      </c>
      <c r="AP305" s="1">
        <f t="shared" si="104"/>
        <v>0</v>
      </c>
      <c r="AQ305" s="1">
        <f t="shared" si="105"/>
        <v>0</v>
      </c>
      <c r="AR305" s="1">
        <f t="shared" si="106"/>
        <v>0</v>
      </c>
      <c r="AS305" s="1">
        <f t="shared" si="107"/>
        <v>0</v>
      </c>
      <c r="AT305" t="str">
        <f t="shared" si="99"/>
        <v/>
      </c>
      <c r="AU305" s="1">
        <f t="shared" si="108"/>
        <v>0</v>
      </c>
      <c r="AV305" s="1">
        <f t="shared" si="109"/>
        <v>0</v>
      </c>
      <c r="AW305" s="1">
        <f t="shared" si="110"/>
        <v>0</v>
      </c>
      <c r="AX305" s="1">
        <f t="shared" si="111"/>
        <v>0</v>
      </c>
      <c r="AY305" s="1">
        <f t="shared" si="112"/>
        <v>0</v>
      </c>
      <c r="AZ305" s="1">
        <f t="shared" si="113"/>
        <v>0</v>
      </c>
      <c r="BA305" s="1" t="str">
        <f t="shared" si="114"/>
        <v/>
      </c>
      <c r="BB305" s="1">
        <f t="shared" si="115"/>
        <v>0</v>
      </c>
      <c r="BC305" s="1" t="str">
        <f t="shared" si="116"/>
        <v/>
      </c>
    </row>
    <row r="306" spans="2:55" ht="14.1" customHeight="1" x14ac:dyDescent="0.15">
      <c r="B306" s="201"/>
      <c r="D306" s="406"/>
      <c r="E306" s="412"/>
      <c r="F306" s="33"/>
      <c r="G306" s="51" t="s">
        <v>727</v>
      </c>
      <c r="H306" s="40" t="s">
        <v>326</v>
      </c>
      <c r="I306" s="247"/>
      <c r="J306" s="121"/>
      <c r="K306" s="115"/>
      <c r="L306" s="242"/>
      <c r="M306" s="231"/>
      <c r="N306" s="121"/>
      <c r="O306" s="115"/>
      <c r="P306" s="115"/>
      <c r="Q306" s="247"/>
      <c r="R306" s="121"/>
      <c r="S306" s="115"/>
      <c r="T306" s="242"/>
      <c r="U306" s="231"/>
      <c r="V306" s="121"/>
      <c r="W306" s="115"/>
      <c r="X306" s="115"/>
      <c r="Y306" s="247"/>
      <c r="Z306" s="121"/>
      <c r="AA306" s="115"/>
      <c r="AB306" s="242"/>
      <c r="AC306" s="231"/>
      <c r="AD306" s="121"/>
      <c r="AE306" s="115"/>
      <c r="AF306" s="242"/>
      <c r="AG306" s="278">
        <f t="shared" si="98"/>
        <v>0</v>
      </c>
      <c r="AH306" s="54"/>
      <c r="AI306" s="20"/>
      <c r="AJ306" s="202"/>
      <c r="AL306" s="4" t="str">
        <f t="shared" si="100"/>
        <v/>
      </c>
      <c r="AM306" s="1">
        <f t="shared" si="101"/>
        <v>0</v>
      </c>
      <c r="AN306" s="1">
        <f t="shared" si="102"/>
        <v>0</v>
      </c>
      <c r="AO306" s="1">
        <f t="shared" si="103"/>
        <v>0</v>
      </c>
      <c r="AP306" s="1">
        <f t="shared" si="104"/>
        <v>0</v>
      </c>
      <c r="AQ306" s="1">
        <f t="shared" si="105"/>
        <v>0</v>
      </c>
      <c r="AR306" s="1">
        <f t="shared" si="106"/>
        <v>0</v>
      </c>
      <c r="AS306" s="1">
        <f t="shared" si="107"/>
        <v>0</v>
      </c>
      <c r="AT306" t="str">
        <f t="shared" si="99"/>
        <v/>
      </c>
      <c r="AU306" s="1">
        <f t="shared" si="108"/>
        <v>0</v>
      </c>
      <c r="AV306" s="1">
        <f t="shared" si="109"/>
        <v>0</v>
      </c>
      <c r="AW306" s="1">
        <f t="shared" si="110"/>
        <v>0</v>
      </c>
      <c r="AX306" s="1">
        <f t="shared" si="111"/>
        <v>0</v>
      </c>
      <c r="AY306" s="1">
        <f t="shared" si="112"/>
        <v>0</v>
      </c>
      <c r="AZ306" s="1">
        <f t="shared" si="113"/>
        <v>0</v>
      </c>
      <c r="BA306" s="1" t="str">
        <f t="shared" si="114"/>
        <v/>
      </c>
      <c r="BB306" s="1">
        <f t="shared" si="115"/>
        <v>0</v>
      </c>
      <c r="BC306" s="1" t="str">
        <f t="shared" si="116"/>
        <v/>
      </c>
    </row>
    <row r="307" spans="2:55" ht="14.1" customHeight="1" x14ac:dyDescent="0.15">
      <c r="B307" s="201"/>
      <c r="D307" s="406"/>
      <c r="E307" s="412"/>
      <c r="F307" s="33"/>
      <c r="G307" s="51" t="s">
        <v>728</v>
      </c>
      <c r="H307" s="40" t="s">
        <v>343</v>
      </c>
      <c r="I307" s="247"/>
      <c r="J307" s="121"/>
      <c r="K307" s="115"/>
      <c r="L307" s="242"/>
      <c r="M307" s="231"/>
      <c r="N307" s="121"/>
      <c r="O307" s="115"/>
      <c r="P307" s="115"/>
      <c r="Q307" s="247"/>
      <c r="R307" s="121"/>
      <c r="S307" s="115"/>
      <c r="T307" s="242"/>
      <c r="U307" s="231"/>
      <c r="V307" s="121"/>
      <c r="W307" s="115"/>
      <c r="X307" s="115"/>
      <c r="Y307" s="247"/>
      <c r="Z307" s="121"/>
      <c r="AA307" s="115"/>
      <c r="AB307" s="242"/>
      <c r="AC307" s="231"/>
      <c r="AD307" s="121"/>
      <c r="AE307" s="115"/>
      <c r="AF307" s="242"/>
      <c r="AG307" s="278">
        <f t="shared" si="98"/>
        <v>0</v>
      </c>
      <c r="AH307" s="54"/>
      <c r="AI307" s="20"/>
      <c r="AJ307" s="202"/>
      <c r="AL307" s="4" t="str">
        <f t="shared" si="100"/>
        <v/>
      </c>
      <c r="AM307" s="1">
        <f t="shared" si="101"/>
        <v>0</v>
      </c>
      <c r="AN307" s="1">
        <f t="shared" si="102"/>
        <v>0</v>
      </c>
      <c r="AO307" s="1">
        <f t="shared" si="103"/>
        <v>0</v>
      </c>
      <c r="AP307" s="1">
        <f t="shared" si="104"/>
        <v>0</v>
      </c>
      <c r="AQ307" s="1">
        <f t="shared" si="105"/>
        <v>0</v>
      </c>
      <c r="AR307" s="1">
        <f t="shared" si="106"/>
        <v>0</v>
      </c>
      <c r="AS307" s="1">
        <f t="shared" si="107"/>
        <v>0</v>
      </c>
      <c r="AT307" t="str">
        <f t="shared" si="99"/>
        <v/>
      </c>
      <c r="AU307" s="1">
        <f t="shared" si="108"/>
        <v>0</v>
      </c>
      <c r="AV307" s="1">
        <f t="shared" si="109"/>
        <v>0</v>
      </c>
      <c r="AW307" s="1">
        <f t="shared" si="110"/>
        <v>0</v>
      </c>
      <c r="AX307" s="1">
        <f t="shared" si="111"/>
        <v>0</v>
      </c>
      <c r="AY307" s="1">
        <f t="shared" si="112"/>
        <v>0</v>
      </c>
      <c r="AZ307" s="1">
        <f t="shared" si="113"/>
        <v>0</v>
      </c>
      <c r="BA307" s="1" t="str">
        <f t="shared" si="114"/>
        <v/>
      </c>
      <c r="BB307" s="1">
        <f t="shared" si="115"/>
        <v>0</v>
      </c>
      <c r="BC307" s="1" t="str">
        <f t="shared" si="116"/>
        <v/>
      </c>
    </row>
    <row r="308" spans="2:55" ht="14.1" customHeight="1" x14ac:dyDescent="0.15">
      <c r="B308" s="201"/>
      <c r="D308" s="406"/>
      <c r="E308" s="412"/>
      <c r="F308" s="33"/>
      <c r="G308" s="51" t="s">
        <v>729</v>
      </c>
      <c r="H308" s="40" t="s">
        <v>309</v>
      </c>
      <c r="I308" s="247"/>
      <c r="J308" s="121"/>
      <c r="K308" s="115"/>
      <c r="L308" s="242"/>
      <c r="M308" s="231"/>
      <c r="N308" s="121"/>
      <c r="O308" s="115"/>
      <c r="P308" s="115"/>
      <c r="Q308" s="247"/>
      <c r="R308" s="121"/>
      <c r="S308" s="115"/>
      <c r="T308" s="242"/>
      <c r="U308" s="231"/>
      <c r="V308" s="121"/>
      <c r="W308" s="115"/>
      <c r="X308" s="115"/>
      <c r="Y308" s="247"/>
      <c r="Z308" s="121"/>
      <c r="AA308" s="115"/>
      <c r="AB308" s="242"/>
      <c r="AC308" s="231"/>
      <c r="AD308" s="121"/>
      <c r="AE308" s="115"/>
      <c r="AF308" s="242"/>
      <c r="AG308" s="278">
        <f t="shared" si="98"/>
        <v>0</v>
      </c>
      <c r="AH308" s="54"/>
      <c r="AI308" s="20"/>
      <c r="AJ308" s="202"/>
      <c r="AL308" s="4" t="str">
        <f t="shared" si="100"/>
        <v/>
      </c>
      <c r="AM308" s="1">
        <f t="shared" si="101"/>
        <v>0</v>
      </c>
      <c r="AN308" s="1">
        <f t="shared" si="102"/>
        <v>0</v>
      </c>
      <c r="AO308" s="1">
        <f t="shared" si="103"/>
        <v>0</v>
      </c>
      <c r="AP308" s="1">
        <f t="shared" si="104"/>
        <v>0</v>
      </c>
      <c r="AQ308" s="1">
        <f t="shared" si="105"/>
        <v>0</v>
      </c>
      <c r="AR308" s="1">
        <f t="shared" si="106"/>
        <v>0</v>
      </c>
      <c r="AS308" s="1">
        <f t="shared" si="107"/>
        <v>0</v>
      </c>
      <c r="AT308" t="str">
        <f t="shared" si="99"/>
        <v/>
      </c>
      <c r="AU308" s="1">
        <f t="shared" si="108"/>
        <v>0</v>
      </c>
      <c r="AV308" s="1">
        <f t="shared" si="109"/>
        <v>0</v>
      </c>
      <c r="AW308" s="1">
        <f t="shared" si="110"/>
        <v>0</v>
      </c>
      <c r="AX308" s="1">
        <f t="shared" si="111"/>
        <v>0</v>
      </c>
      <c r="AY308" s="1">
        <f t="shared" si="112"/>
        <v>0</v>
      </c>
      <c r="AZ308" s="1">
        <f t="shared" si="113"/>
        <v>0</v>
      </c>
      <c r="BA308" s="1" t="str">
        <f t="shared" si="114"/>
        <v/>
      </c>
      <c r="BB308" s="1">
        <f t="shared" si="115"/>
        <v>0</v>
      </c>
      <c r="BC308" s="1" t="str">
        <f t="shared" si="116"/>
        <v/>
      </c>
    </row>
    <row r="309" spans="2:55" ht="14.1" customHeight="1" x14ac:dyDescent="0.15">
      <c r="B309" s="201"/>
      <c r="D309" s="406"/>
      <c r="E309" s="412"/>
      <c r="F309" s="33"/>
      <c r="G309" s="51" t="s">
        <v>180</v>
      </c>
      <c r="H309" s="40" t="s">
        <v>213</v>
      </c>
      <c r="I309" s="247"/>
      <c r="J309" s="121"/>
      <c r="K309" s="115"/>
      <c r="L309" s="242"/>
      <c r="M309" s="231"/>
      <c r="N309" s="121"/>
      <c r="O309" s="115"/>
      <c r="P309" s="115"/>
      <c r="Q309" s="247"/>
      <c r="R309" s="121"/>
      <c r="S309" s="115"/>
      <c r="T309" s="242"/>
      <c r="U309" s="231"/>
      <c r="V309" s="121"/>
      <c r="W309" s="115"/>
      <c r="X309" s="115"/>
      <c r="Y309" s="247"/>
      <c r="Z309" s="121"/>
      <c r="AA309" s="115"/>
      <c r="AB309" s="242"/>
      <c r="AC309" s="231"/>
      <c r="AD309" s="121"/>
      <c r="AE309" s="115"/>
      <c r="AF309" s="242"/>
      <c r="AG309" s="278">
        <f t="shared" si="98"/>
        <v>0</v>
      </c>
      <c r="AH309" s="54"/>
      <c r="AI309" s="20"/>
      <c r="AJ309" s="202"/>
      <c r="AL309" s="4" t="str">
        <f t="shared" si="100"/>
        <v/>
      </c>
      <c r="AM309" s="1">
        <f t="shared" si="101"/>
        <v>0</v>
      </c>
      <c r="AN309" s="1">
        <f t="shared" si="102"/>
        <v>0</v>
      </c>
      <c r="AO309" s="1">
        <f t="shared" si="103"/>
        <v>0</v>
      </c>
      <c r="AP309" s="1">
        <f t="shared" si="104"/>
        <v>0</v>
      </c>
      <c r="AQ309" s="1">
        <f t="shared" si="105"/>
        <v>0</v>
      </c>
      <c r="AR309" s="1">
        <f t="shared" si="106"/>
        <v>0</v>
      </c>
      <c r="AS309" s="1">
        <f t="shared" si="107"/>
        <v>0</v>
      </c>
      <c r="AT309" t="str">
        <f t="shared" si="99"/>
        <v/>
      </c>
      <c r="AU309" s="1">
        <f t="shared" si="108"/>
        <v>0</v>
      </c>
      <c r="AV309" s="1">
        <f t="shared" si="109"/>
        <v>0</v>
      </c>
      <c r="AW309" s="1">
        <f t="shared" si="110"/>
        <v>0</v>
      </c>
      <c r="AX309" s="1">
        <f t="shared" si="111"/>
        <v>0</v>
      </c>
      <c r="AY309" s="1">
        <f t="shared" si="112"/>
        <v>0</v>
      </c>
      <c r="AZ309" s="1">
        <f t="shared" si="113"/>
        <v>0</v>
      </c>
      <c r="BA309" s="1" t="str">
        <f t="shared" si="114"/>
        <v/>
      </c>
      <c r="BB309" s="1">
        <f t="shared" si="115"/>
        <v>0</v>
      </c>
      <c r="BC309" s="1" t="str">
        <f t="shared" si="116"/>
        <v/>
      </c>
    </row>
    <row r="310" spans="2:55" ht="14.1" customHeight="1" x14ac:dyDescent="0.15">
      <c r="B310" s="201"/>
      <c r="D310" s="406"/>
      <c r="E310" s="412"/>
      <c r="F310" s="33"/>
      <c r="G310" s="51" t="s">
        <v>311</v>
      </c>
      <c r="H310" s="40" t="s">
        <v>310</v>
      </c>
      <c r="I310" s="247"/>
      <c r="J310" s="121"/>
      <c r="K310" s="115"/>
      <c r="L310" s="242"/>
      <c r="M310" s="231"/>
      <c r="N310" s="121"/>
      <c r="O310" s="115"/>
      <c r="P310" s="115"/>
      <c r="Q310" s="247"/>
      <c r="R310" s="121"/>
      <c r="S310" s="115"/>
      <c r="T310" s="242"/>
      <c r="U310" s="231"/>
      <c r="V310" s="121"/>
      <c r="W310" s="115"/>
      <c r="X310" s="115"/>
      <c r="Y310" s="247"/>
      <c r="Z310" s="121"/>
      <c r="AA310" s="115"/>
      <c r="AB310" s="242"/>
      <c r="AC310" s="231"/>
      <c r="AD310" s="121"/>
      <c r="AE310" s="115"/>
      <c r="AF310" s="242"/>
      <c r="AG310" s="278">
        <f t="shared" si="98"/>
        <v>0</v>
      </c>
      <c r="AH310" s="54"/>
      <c r="AI310" s="20"/>
      <c r="AJ310" s="202"/>
      <c r="AL310" s="4" t="str">
        <f t="shared" si="100"/>
        <v/>
      </c>
      <c r="AM310" s="1">
        <f t="shared" si="101"/>
        <v>0</v>
      </c>
      <c r="AN310" s="1">
        <f t="shared" si="102"/>
        <v>0</v>
      </c>
      <c r="AO310" s="1">
        <f t="shared" si="103"/>
        <v>0</v>
      </c>
      <c r="AP310" s="1">
        <f t="shared" si="104"/>
        <v>0</v>
      </c>
      <c r="AQ310" s="1">
        <f t="shared" si="105"/>
        <v>0</v>
      </c>
      <c r="AR310" s="1">
        <f t="shared" si="106"/>
        <v>0</v>
      </c>
      <c r="AS310" s="1">
        <f t="shared" si="107"/>
        <v>0</v>
      </c>
      <c r="AT310" t="str">
        <f t="shared" si="99"/>
        <v/>
      </c>
      <c r="AU310" s="1">
        <f t="shared" si="108"/>
        <v>0</v>
      </c>
      <c r="AV310" s="1">
        <f t="shared" si="109"/>
        <v>0</v>
      </c>
      <c r="AW310" s="1">
        <f t="shared" si="110"/>
        <v>0</v>
      </c>
      <c r="AX310" s="1">
        <f t="shared" si="111"/>
        <v>0</v>
      </c>
      <c r="AY310" s="1">
        <f t="shared" si="112"/>
        <v>0</v>
      </c>
      <c r="AZ310" s="1">
        <f t="shared" si="113"/>
        <v>0</v>
      </c>
      <c r="BA310" s="1" t="str">
        <f t="shared" si="114"/>
        <v/>
      </c>
      <c r="BB310" s="1">
        <f t="shared" si="115"/>
        <v>0</v>
      </c>
      <c r="BC310" s="1" t="str">
        <f t="shared" si="116"/>
        <v/>
      </c>
    </row>
    <row r="311" spans="2:55" ht="14.1" customHeight="1" x14ac:dyDescent="0.15">
      <c r="B311" s="201"/>
      <c r="D311" s="406"/>
      <c r="E311" s="412"/>
      <c r="F311" s="33"/>
      <c r="G311" s="51" t="s">
        <v>312</v>
      </c>
      <c r="H311" s="40" t="s">
        <v>623</v>
      </c>
      <c r="I311" s="247"/>
      <c r="J311" s="121"/>
      <c r="K311" s="115"/>
      <c r="L311" s="242"/>
      <c r="M311" s="231"/>
      <c r="N311" s="121"/>
      <c r="O311" s="115"/>
      <c r="P311" s="115"/>
      <c r="Q311" s="247"/>
      <c r="R311" s="121"/>
      <c r="S311" s="115"/>
      <c r="T311" s="242"/>
      <c r="U311" s="231"/>
      <c r="V311" s="121"/>
      <c r="W311" s="115"/>
      <c r="X311" s="115"/>
      <c r="Y311" s="247"/>
      <c r="Z311" s="121"/>
      <c r="AA311" s="115"/>
      <c r="AB311" s="242"/>
      <c r="AC311" s="231"/>
      <c r="AD311" s="121"/>
      <c r="AE311" s="115"/>
      <c r="AF311" s="242"/>
      <c r="AG311" s="278">
        <f t="shared" si="98"/>
        <v>0</v>
      </c>
      <c r="AH311" s="54"/>
      <c r="AI311" s="20"/>
      <c r="AJ311" s="202"/>
      <c r="AL311" s="4" t="str">
        <f t="shared" si="100"/>
        <v/>
      </c>
      <c r="AM311" s="1">
        <f t="shared" si="101"/>
        <v>0</v>
      </c>
      <c r="AN311" s="1">
        <f t="shared" si="102"/>
        <v>0</v>
      </c>
      <c r="AO311" s="1">
        <f t="shared" si="103"/>
        <v>0</v>
      </c>
      <c r="AP311" s="1">
        <f t="shared" si="104"/>
        <v>0</v>
      </c>
      <c r="AQ311" s="1">
        <f t="shared" si="105"/>
        <v>0</v>
      </c>
      <c r="AR311" s="1">
        <f t="shared" si="106"/>
        <v>0</v>
      </c>
      <c r="AS311" s="1">
        <f t="shared" si="107"/>
        <v>0</v>
      </c>
      <c r="AT311" t="str">
        <f t="shared" si="99"/>
        <v/>
      </c>
      <c r="AU311" s="1">
        <f t="shared" si="108"/>
        <v>0</v>
      </c>
      <c r="AV311" s="1">
        <f t="shared" si="109"/>
        <v>0</v>
      </c>
      <c r="AW311" s="1">
        <f t="shared" si="110"/>
        <v>0</v>
      </c>
      <c r="AX311" s="1">
        <f t="shared" si="111"/>
        <v>0</v>
      </c>
      <c r="AY311" s="1">
        <f t="shared" si="112"/>
        <v>0</v>
      </c>
      <c r="AZ311" s="1">
        <f t="shared" si="113"/>
        <v>0</v>
      </c>
      <c r="BA311" s="1" t="str">
        <f t="shared" si="114"/>
        <v/>
      </c>
      <c r="BB311" s="1">
        <f t="shared" si="115"/>
        <v>0</v>
      </c>
      <c r="BC311" s="1" t="str">
        <f t="shared" si="116"/>
        <v/>
      </c>
    </row>
    <row r="312" spans="2:55" ht="14.1" customHeight="1" x14ac:dyDescent="0.15">
      <c r="B312" s="201"/>
      <c r="D312" s="406"/>
      <c r="E312" s="412"/>
      <c r="F312" s="33"/>
      <c r="G312" s="51" t="s">
        <v>313</v>
      </c>
      <c r="H312" s="40" t="s">
        <v>948</v>
      </c>
      <c r="I312" s="247"/>
      <c r="J312" s="121"/>
      <c r="K312" s="115"/>
      <c r="L312" s="242"/>
      <c r="M312" s="231"/>
      <c r="N312" s="121"/>
      <c r="O312" s="115"/>
      <c r="P312" s="115"/>
      <c r="Q312" s="247"/>
      <c r="R312" s="121"/>
      <c r="S312" s="115"/>
      <c r="T312" s="242"/>
      <c r="U312" s="231"/>
      <c r="V312" s="121"/>
      <c r="W312" s="115"/>
      <c r="X312" s="115"/>
      <c r="Y312" s="247"/>
      <c r="Z312" s="121"/>
      <c r="AA312" s="115"/>
      <c r="AB312" s="242"/>
      <c r="AC312" s="231"/>
      <c r="AD312" s="121"/>
      <c r="AE312" s="115"/>
      <c r="AF312" s="242"/>
      <c r="AG312" s="278">
        <f t="shared" si="98"/>
        <v>0</v>
      </c>
      <c r="AH312" s="54"/>
      <c r="AI312" s="20"/>
      <c r="AJ312" s="202"/>
      <c r="AL312" s="4" t="str">
        <f t="shared" si="100"/>
        <v/>
      </c>
      <c r="AM312" s="1">
        <f t="shared" si="101"/>
        <v>0</v>
      </c>
      <c r="AN312" s="1">
        <f t="shared" si="102"/>
        <v>0</v>
      </c>
      <c r="AO312" s="1">
        <f t="shared" si="103"/>
        <v>0</v>
      </c>
      <c r="AP312" s="1">
        <f t="shared" si="104"/>
        <v>0</v>
      </c>
      <c r="AQ312" s="1">
        <f t="shared" si="105"/>
        <v>0</v>
      </c>
      <c r="AR312" s="1">
        <f t="shared" si="106"/>
        <v>0</v>
      </c>
      <c r="AS312" s="1">
        <f t="shared" si="107"/>
        <v>0</v>
      </c>
      <c r="AT312" t="str">
        <f t="shared" si="99"/>
        <v/>
      </c>
      <c r="AU312" s="1">
        <f t="shared" si="108"/>
        <v>0</v>
      </c>
      <c r="AV312" s="1">
        <f t="shared" si="109"/>
        <v>0</v>
      </c>
      <c r="AW312" s="1">
        <f t="shared" si="110"/>
        <v>0</v>
      </c>
      <c r="AX312" s="1">
        <f t="shared" si="111"/>
        <v>0</v>
      </c>
      <c r="AY312" s="1">
        <f t="shared" si="112"/>
        <v>0</v>
      </c>
      <c r="AZ312" s="1">
        <f t="shared" si="113"/>
        <v>0</v>
      </c>
      <c r="BA312" s="1" t="str">
        <f t="shared" si="114"/>
        <v/>
      </c>
      <c r="BB312" s="1">
        <f t="shared" si="115"/>
        <v>0</v>
      </c>
      <c r="BC312" s="1" t="str">
        <f t="shared" si="116"/>
        <v/>
      </c>
    </row>
    <row r="313" spans="2:55" ht="14.1" customHeight="1" x14ac:dyDescent="0.15">
      <c r="B313" s="201"/>
      <c r="D313" s="406"/>
      <c r="E313" s="412"/>
      <c r="F313" s="33"/>
      <c r="G313" s="51" t="s">
        <v>314</v>
      </c>
      <c r="H313" s="40" t="s">
        <v>344</v>
      </c>
      <c r="I313" s="247"/>
      <c r="J313" s="121"/>
      <c r="K313" s="115"/>
      <c r="L313" s="242"/>
      <c r="M313" s="231"/>
      <c r="N313" s="121"/>
      <c r="O313" s="115"/>
      <c r="P313" s="115"/>
      <c r="Q313" s="247"/>
      <c r="R313" s="121"/>
      <c r="S313" s="114"/>
      <c r="T313" s="242"/>
      <c r="U313" s="231"/>
      <c r="V313" s="121"/>
      <c r="W313" s="115"/>
      <c r="X313" s="115"/>
      <c r="Y313" s="247"/>
      <c r="Z313" s="121"/>
      <c r="AA313" s="115"/>
      <c r="AB313" s="242"/>
      <c r="AC313" s="231"/>
      <c r="AD313" s="121"/>
      <c r="AE313" s="115"/>
      <c r="AF313" s="242"/>
      <c r="AG313" s="278">
        <f t="shared" si="98"/>
        <v>0</v>
      </c>
      <c r="AH313" s="54"/>
      <c r="AI313" s="20"/>
      <c r="AJ313" s="202"/>
      <c r="AL313" s="4" t="str">
        <f t="shared" si="100"/>
        <v/>
      </c>
      <c r="AM313" s="1">
        <f t="shared" si="101"/>
        <v>0</v>
      </c>
      <c r="AN313" s="1">
        <f t="shared" si="102"/>
        <v>0</v>
      </c>
      <c r="AO313" s="1">
        <f t="shared" si="103"/>
        <v>0</v>
      </c>
      <c r="AP313" s="1">
        <f t="shared" si="104"/>
        <v>0</v>
      </c>
      <c r="AQ313" s="1">
        <f t="shared" si="105"/>
        <v>0</v>
      </c>
      <c r="AR313" s="1">
        <f t="shared" si="106"/>
        <v>0</v>
      </c>
      <c r="AS313" s="1">
        <f t="shared" si="107"/>
        <v>0</v>
      </c>
      <c r="AT313" t="str">
        <f t="shared" si="99"/>
        <v/>
      </c>
      <c r="AU313" s="1">
        <f t="shared" si="108"/>
        <v>0</v>
      </c>
      <c r="AV313" s="1">
        <f t="shared" si="109"/>
        <v>0</v>
      </c>
      <c r="AW313" s="1">
        <f t="shared" si="110"/>
        <v>0</v>
      </c>
      <c r="AX313" s="1">
        <f t="shared" si="111"/>
        <v>0</v>
      </c>
      <c r="AY313" s="1">
        <f t="shared" si="112"/>
        <v>0</v>
      </c>
      <c r="AZ313" s="1">
        <f t="shared" si="113"/>
        <v>0</v>
      </c>
      <c r="BA313" s="1" t="str">
        <f t="shared" si="114"/>
        <v/>
      </c>
      <c r="BB313" s="1">
        <f t="shared" si="115"/>
        <v>0</v>
      </c>
      <c r="BC313" s="1" t="str">
        <f t="shared" si="116"/>
        <v/>
      </c>
    </row>
    <row r="314" spans="2:55" ht="14.1" customHeight="1" x14ac:dyDescent="0.15">
      <c r="B314" s="201"/>
      <c r="D314" s="406"/>
      <c r="E314" s="412"/>
      <c r="F314" s="33"/>
      <c r="G314" s="51" t="s">
        <v>315</v>
      </c>
      <c r="H314" s="40" t="s">
        <v>327</v>
      </c>
      <c r="I314" s="247"/>
      <c r="J314" s="121"/>
      <c r="K314" s="115"/>
      <c r="L314" s="242"/>
      <c r="M314" s="231"/>
      <c r="N314" s="121"/>
      <c r="O314" s="115"/>
      <c r="P314" s="115"/>
      <c r="Q314" s="247"/>
      <c r="R314" s="121"/>
      <c r="S314" s="114"/>
      <c r="T314" s="242"/>
      <c r="U314" s="231"/>
      <c r="V314" s="121"/>
      <c r="W314" s="115"/>
      <c r="X314" s="115"/>
      <c r="Y314" s="247"/>
      <c r="Z314" s="121"/>
      <c r="AA314" s="115"/>
      <c r="AB314" s="242"/>
      <c r="AC314" s="231"/>
      <c r="AD314" s="121"/>
      <c r="AE314" s="115"/>
      <c r="AF314" s="242"/>
      <c r="AG314" s="278">
        <f t="shared" si="98"/>
        <v>0</v>
      </c>
      <c r="AH314" s="54"/>
      <c r="AI314" s="20"/>
      <c r="AJ314" s="202"/>
      <c r="AL314" s="4" t="str">
        <f t="shared" si="100"/>
        <v/>
      </c>
      <c r="AM314" s="1">
        <f t="shared" si="101"/>
        <v>0</v>
      </c>
      <c r="AN314" s="1">
        <f t="shared" si="102"/>
        <v>0</v>
      </c>
      <c r="AO314" s="1">
        <f t="shared" si="103"/>
        <v>0</v>
      </c>
      <c r="AP314" s="1">
        <f t="shared" si="104"/>
        <v>0</v>
      </c>
      <c r="AQ314" s="1">
        <f t="shared" si="105"/>
        <v>0</v>
      </c>
      <c r="AR314" s="1">
        <f t="shared" si="106"/>
        <v>0</v>
      </c>
      <c r="AS314" s="1">
        <f t="shared" si="107"/>
        <v>0</v>
      </c>
      <c r="AT314" t="str">
        <f t="shared" si="99"/>
        <v/>
      </c>
      <c r="AU314" s="1">
        <f t="shared" si="108"/>
        <v>0</v>
      </c>
      <c r="AV314" s="1">
        <f t="shared" si="109"/>
        <v>0</v>
      </c>
      <c r="AW314" s="1">
        <f t="shared" si="110"/>
        <v>0</v>
      </c>
      <c r="AX314" s="1">
        <f t="shared" si="111"/>
        <v>0</v>
      </c>
      <c r="AY314" s="1">
        <f t="shared" si="112"/>
        <v>0</v>
      </c>
      <c r="AZ314" s="1">
        <f t="shared" si="113"/>
        <v>0</v>
      </c>
      <c r="BA314" s="1" t="str">
        <f t="shared" si="114"/>
        <v/>
      </c>
      <c r="BB314" s="1">
        <f t="shared" si="115"/>
        <v>0</v>
      </c>
      <c r="BC314" s="1" t="str">
        <f t="shared" si="116"/>
        <v/>
      </c>
    </row>
    <row r="315" spans="2:55" ht="14.1" customHeight="1" x14ac:dyDescent="0.15">
      <c r="B315" s="201"/>
      <c r="D315" s="406"/>
      <c r="E315" s="412"/>
      <c r="F315" s="33"/>
      <c r="G315" s="51" t="s">
        <v>316</v>
      </c>
      <c r="H315" s="40" t="s">
        <v>442</v>
      </c>
      <c r="I315" s="258"/>
      <c r="J315" s="120"/>
      <c r="K315" s="114"/>
      <c r="L315" s="245"/>
      <c r="M315" s="255"/>
      <c r="N315" s="120"/>
      <c r="O315" s="114"/>
      <c r="P315" s="114"/>
      <c r="Q315" s="258"/>
      <c r="R315" s="120"/>
      <c r="S315" s="114"/>
      <c r="T315" s="245"/>
      <c r="U315" s="255"/>
      <c r="V315" s="120"/>
      <c r="W315" s="114"/>
      <c r="X315" s="114"/>
      <c r="Y315" s="258"/>
      <c r="Z315" s="120"/>
      <c r="AA315" s="114"/>
      <c r="AB315" s="245"/>
      <c r="AC315" s="255"/>
      <c r="AD315" s="120"/>
      <c r="AE315" s="114"/>
      <c r="AF315" s="245"/>
      <c r="AG315" s="277">
        <f t="shared" ref="AG315:AG324" si="117">AS315</f>
        <v>0</v>
      </c>
      <c r="AH315" s="54"/>
      <c r="AI315" s="20"/>
      <c r="AJ315" s="202"/>
      <c r="AL315" s="4" t="str">
        <f t="shared" si="100"/>
        <v/>
      </c>
      <c r="AM315" s="1">
        <f t="shared" si="101"/>
        <v>0</v>
      </c>
      <c r="AN315" s="1">
        <f t="shared" si="102"/>
        <v>0</v>
      </c>
      <c r="AO315" s="1">
        <f t="shared" si="103"/>
        <v>0</v>
      </c>
      <c r="AP315" s="1">
        <f t="shared" si="104"/>
        <v>0</v>
      </c>
      <c r="AQ315" s="1">
        <f t="shared" si="105"/>
        <v>0</v>
      </c>
      <c r="AR315" s="1">
        <f t="shared" si="106"/>
        <v>0</v>
      </c>
      <c r="AS315" s="1">
        <f t="shared" si="107"/>
        <v>0</v>
      </c>
      <c r="AT315" t="str">
        <f t="shared" si="99"/>
        <v/>
      </c>
      <c r="AU315" s="1">
        <f t="shared" si="108"/>
        <v>0</v>
      </c>
      <c r="AV315" s="1">
        <f t="shared" si="109"/>
        <v>0</v>
      </c>
      <c r="AW315" s="1">
        <f t="shared" si="110"/>
        <v>0</v>
      </c>
      <c r="AX315" s="1">
        <f t="shared" si="111"/>
        <v>0</v>
      </c>
      <c r="AY315" s="1">
        <f t="shared" si="112"/>
        <v>0</v>
      </c>
      <c r="AZ315" s="1">
        <f t="shared" si="113"/>
        <v>0</v>
      </c>
      <c r="BA315" s="1" t="str">
        <f t="shared" si="114"/>
        <v/>
      </c>
      <c r="BB315" s="1">
        <f t="shared" si="115"/>
        <v>0</v>
      </c>
      <c r="BC315" s="1" t="str">
        <f t="shared" si="116"/>
        <v/>
      </c>
    </row>
    <row r="316" spans="2:55" ht="14.1" customHeight="1" x14ac:dyDescent="0.15">
      <c r="B316" s="201"/>
      <c r="D316" s="406"/>
      <c r="E316" s="412"/>
      <c r="F316" s="33"/>
      <c r="G316" s="51" t="s">
        <v>317</v>
      </c>
      <c r="H316" s="40" t="s">
        <v>214</v>
      </c>
      <c r="I316" s="258"/>
      <c r="J316" s="120"/>
      <c r="K316" s="114"/>
      <c r="L316" s="245"/>
      <c r="M316" s="255"/>
      <c r="N316" s="120"/>
      <c r="O316" s="114"/>
      <c r="P316" s="114"/>
      <c r="Q316" s="258"/>
      <c r="R316" s="120"/>
      <c r="S316" s="114"/>
      <c r="T316" s="245"/>
      <c r="U316" s="255"/>
      <c r="V316" s="120"/>
      <c r="W316" s="114"/>
      <c r="X316" s="114"/>
      <c r="Y316" s="258"/>
      <c r="Z316" s="120"/>
      <c r="AA316" s="114"/>
      <c r="AB316" s="245"/>
      <c r="AC316" s="255"/>
      <c r="AD316" s="120"/>
      <c r="AE316" s="114"/>
      <c r="AF316" s="245"/>
      <c r="AG316" s="277">
        <f t="shared" si="117"/>
        <v>0</v>
      </c>
      <c r="AH316" s="54"/>
      <c r="AI316" s="20"/>
      <c r="AJ316" s="202"/>
      <c r="AL316" s="4" t="str">
        <f t="shared" si="100"/>
        <v/>
      </c>
      <c r="AM316" s="1">
        <f t="shared" si="101"/>
        <v>0</v>
      </c>
      <c r="AN316" s="1">
        <f t="shared" si="102"/>
        <v>0</v>
      </c>
      <c r="AO316" s="1">
        <f t="shared" si="103"/>
        <v>0</v>
      </c>
      <c r="AP316" s="1">
        <f t="shared" si="104"/>
        <v>0</v>
      </c>
      <c r="AQ316" s="1">
        <f t="shared" si="105"/>
        <v>0</v>
      </c>
      <c r="AR316" s="1">
        <f t="shared" si="106"/>
        <v>0</v>
      </c>
      <c r="AS316" s="1">
        <f t="shared" si="107"/>
        <v>0</v>
      </c>
      <c r="AT316" t="str">
        <f t="shared" si="99"/>
        <v/>
      </c>
      <c r="AU316" s="1">
        <f t="shared" si="108"/>
        <v>0</v>
      </c>
      <c r="AV316" s="1">
        <f t="shared" si="109"/>
        <v>0</v>
      </c>
      <c r="AW316" s="1">
        <f t="shared" si="110"/>
        <v>0</v>
      </c>
      <c r="AX316" s="1">
        <f t="shared" si="111"/>
        <v>0</v>
      </c>
      <c r="AY316" s="1">
        <f t="shared" si="112"/>
        <v>0</v>
      </c>
      <c r="AZ316" s="1">
        <f t="shared" si="113"/>
        <v>0</v>
      </c>
      <c r="BA316" s="1" t="str">
        <f t="shared" si="114"/>
        <v/>
      </c>
      <c r="BB316" s="1">
        <f t="shared" si="115"/>
        <v>0</v>
      </c>
      <c r="BC316" s="1" t="str">
        <f t="shared" si="116"/>
        <v/>
      </c>
    </row>
    <row r="317" spans="2:55" ht="14.1" customHeight="1" x14ac:dyDescent="0.15">
      <c r="B317" s="201"/>
      <c r="D317" s="406"/>
      <c r="E317" s="412"/>
      <c r="F317" s="33"/>
      <c r="G317" s="51" t="s">
        <v>318</v>
      </c>
      <c r="H317" s="40" t="s">
        <v>734</v>
      </c>
      <c r="I317" s="258"/>
      <c r="J317" s="120"/>
      <c r="K317" s="114"/>
      <c r="L317" s="245"/>
      <c r="M317" s="255"/>
      <c r="N317" s="120"/>
      <c r="O317" s="114"/>
      <c r="P317" s="114"/>
      <c r="Q317" s="258"/>
      <c r="R317" s="120"/>
      <c r="S317" s="114"/>
      <c r="T317" s="245"/>
      <c r="U317" s="255"/>
      <c r="V317" s="120"/>
      <c r="W317" s="114"/>
      <c r="X317" s="114"/>
      <c r="Y317" s="258"/>
      <c r="Z317" s="120"/>
      <c r="AA317" s="114"/>
      <c r="AB317" s="245"/>
      <c r="AC317" s="255"/>
      <c r="AD317" s="120"/>
      <c r="AE317" s="114"/>
      <c r="AF317" s="245"/>
      <c r="AG317" s="277">
        <f t="shared" si="117"/>
        <v>0</v>
      </c>
      <c r="AH317" s="54"/>
      <c r="AI317" s="20"/>
      <c r="AJ317" s="202"/>
      <c r="AL317" s="4" t="str">
        <f t="shared" si="100"/>
        <v/>
      </c>
      <c r="AM317" s="1">
        <f t="shared" si="101"/>
        <v>0</v>
      </c>
      <c r="AN317" s="1">
        <f t="shared" si="102"/>
        <v>0</v>
      </c>
      <c r="AO317" s="1">
        <f t="shared" si="103"/>
        <v>0</v>
      </c>
      <c r="AP317" s="1">
        <f t="shared" si="104"/>
        <v>0</v>
      </c>
      <c r="AQ317" s="1">
        <f t="shared" si="105"/>
        <v>0</v>
      </c>
      <c r="AR317" s="1">
        <f t="shared" si="106"/>
        <v>0</v>
      </c>
      <c r="AS317" s="1">
        <f t="shared" si="107"/>
        <v>0</v>
      </c>
      <c r="AT317" t="str">
        <f t="shared" si="99"/>
        <v/>
      </c>
      <c r="AU317" s="1">
        <f t="shared" si="108"/>
        <v>0</v>
      </c>
      <c r="AV317" s="1">
        <f t="shared" si="109"/>
        <v>0</v>
      </c>
      <c r="AW317" s="1">
        <f t="shared" si="110"/>
        <v>0</v>
      </c>
      <c r="AX317" s="1">
        <f t="shared" si="111"/>
        <v>0</v>
      </c>
      <c r="AY317" s="1">
        <f t="shared" si="112"/>
        <v>0</v>
      </c>
      <c r="AZ317" s="1">
        <f t="shared" si="113"/>
        <v>0</v>
      </c>
      <c r="BA317" s="1" t="str">
        <f t="shared" si="114"/>
        <v/>
      </c>
      <c r="BB317" s="1">
        <f t="shared" si="115"/>
        <v>0</v>
      </c>
      <c r="BC317" s="1" t="str">
        <f t="shared" si="116"/>
        <v/>
      </c>
    </row>
    <row r="318" spans="2:55" ht="14.1" customHeight="1" x14ac:dyDescent="0.15">
      <c r="B318" s="201"/>
      <c r="D318" s="406"/>
      <c r="E318" s="412"/>
      <c r="F318" s="33"/>
      <c r="G318" s="51" t="s">
        <v>319</v>
      </c>
      <c r="H318" s="40" t="s">
        <v>215</v>
      </c>
      <c r="I318" s="258"/>
      <c r="J318" s="120"/>
      <c r="K318" s="114"/>
      <c r="L318" s="245"/>
      <c r="M318" s="255"/>
      <c r="N318" s="120"/>
      <c r="O318" s="114"/>
      <c r="P318" s="114"/>
      <c r="Q318" s="258"/>
      <c r="R318" s="120"/>
      <c r="S318" s="114"/>
      <c r="T318" s="245"/>
      <c r="U318" s="255"/>
      <c r="V318" s="120"/>
      <c r="W318" s="114"/>
      <c r="X318" s="114"/>
      <c r="Y318" s="258"/>
      <c r="Z318" s="120"/>
      <c r="AA318" s="114"/>
      <c r="AB318" s="245"/>
      <c r="AC318" s="255"/>
      <c r="AD318" s="120"/>
      <c r="AE318" s="114"/>
      <c r="AF318" s="245"/>
      <c r="AG318" s="277">
        <f t="shared" si="117"/>
        <v>0</v>
      </c>
      <c r="AH318" s="54"/>
      <c r="AI318" s="20"/>
      <c r="AJ318" s="202"/>
      <c r="AL318" s="4" t="str">
        <f t="shared" si="100"/>
        <v/>
      </c>
      <c r="AM318" s="1">
        <f t="shared" si="101"/>
        <v>0</v>
      </c>
      <c r="AN318" s="1">
        <f t="shared" si="102"/>
        <v>0</v>
      </c>
      <c r="AO318" s="1">
        <f t="shared" si="103"/>
        <v>0</v>
      </c>
      <c r="AP318" s="1">
        <f t="shared" si="104"/>
        <v>0</v>
      </c>
      <c r="AQ318" s="1">
        <f t="shared" si="105"/>
        <v>0</v>
      </c>
      <c r="AR318" s="1">
        <f t="shared" si="106"/>
        <v>0</v>
      </c>
      <c r="AS318" s="1">
        <f t="shared" si="107"/>
        <v>0</v>
      </c>
      <c r="AT318" t="str">
        <f t="shared" si="99"/>
        <v/>
      </c>
      <c r="AU318" s="1">
        <f t="shared" si="108"/>
        <v>0</v>
      </c>
      <c r="AV318" s="1">
        <f t="shared" si="109"/>
        <v>0</v>
      </c>
      <c r="AW318" s="1">
        <f t="shared" si="110"/>
        <v>0</v>
      </c>
      <c r="AX318" s="1">
        <f t="shared" si="111"/>
        <v>0</v>
      </c>
      <c r="AY318" s="1">
        <f t="shared" si="112"/>
        <v>0</v>
      </c>
      <c r="AZ318" s="1">
        <f t="shared" si="113"/>
        <v>0</v>
      </c>
      <c r="BA318" s="1" t="str">
        <f t="shared" si="114"/>
        <v/>
      </c>
      <c r="BB318" s="1">
        <f t="shared" si="115"/>
        <v>0</v>
      </c>
      <c r="BC318" s="1" t="str">
        <f t="shared" si="116"/>
        <v/>
      </c>
    </row>
    <row r="319" spans="2:55" ht="14.1" customHeight="1" x14ac:dyDescent="0.15">
      <c r="B319" s="201"/>
      <c r="D319" s="406"/>
      <c r="E319" s="412"/>
      <c r="F319" s="33"/>
      <c r="G319" s="51" t="s">
        <v>320</v>
      </c>
      <c r="H319" s="40" t="s">
        <v>216</v>
      </c>
      <c r="I319" s="258"/>
      <c r="J319" s="120"/>
      <c r="K319" s="114"/>
      <c r="L319" s="245"/>
      <c r="M319" s="255"/>
      <c r="N319" s="120"/>
      <c r="O319" s="114"/>
      <c r="P319" s="114"/>
      <c r="Q319" s="258"/>
      <c r="R319" s="120"/>
      <c r="S319" s="114"/>
      <c r="T319" s="245"/>
      <c r="U319" s="255"/>
      <c r="V319" s="120"/>
      <c r="W319" s="114"/>
      <c r="X319" s="114"/>
      <c r="Y319" s="258"/>
      <c r="Z319" s="120"/>
      <c r="AA319" s="114"/>
      <c r="AB319" s="245"/>
      <c r="AC319" s="255"/>
      <c r="AD319" s="120"/>
      <c r="AE319" s="114"/>
      <c r="AF319" s="245"/>
      <c r="AG319" s="277">
        <f t="shared" si="117"/>
        <v>0</v>
      </c>
      <c r="AH319" s="54"/>
      <c r="AI319" s="20"/>
      <c r="AJ319" s="202"/>
      <c r="AL319" s="4" t="str">
        <f t="shared" si="100"/>
        <v/>
      </c>
      <c r="AM319" s="1">
        <f t="shared" si="101"/>
        <v>0</v>
      </c>
      <c r="AN319" s="1">
        <f t="shared" si="102"/>
        <v>0</v>
      </c>
      <c r="AO319" s="1">
        <f t="shared" si="103"/>
        <v>0</v>
      </c>
      <c r="AP319" s="1">
        <f t="shared" si="104"/>
        <v>0</v>
      </c>
      <c r="AQ319" s="1">
        <f t="shared" si="105"/>
        <v>0</v>
      </c>
      <c r="AR319" s="1">
        <f t="shared" si="106"/>
        <v>0</v>
      </c>
      <c r="AS319" s="1">
        <f t="shared" si="107"/>
        <v>0</v>
      </c>
      <c r="AT319" t="str">
        <f t="shared" si="99"/>
        <v/>
      </c>
      <c r="AU319" s="1">
        <f t="shared" si="108"/>
        <v>0</v>
      </c>
      <c r="AV319" s="1">
        <f t="shared" si="109"/>
        <v>0</v>
      </c>
      <c r="AW319" s="1">
        <f t="shared" si="110"/>
        <v>0</v>
      </c>
      <c r="AX319" s="1">
        <f t="shared" si="111"/>
        <v>0</v>
      </c>
      <c r="AY319" s="1">
        <f t="shared" si="112"/>
        <v>0</v>
      </c>
      <c r="AZ319" s="1">
        <f t="shared" si="113"/>
        <v>0</v>
      </c>
      <c r="BA319" s="1" t="str">
        <f t="shared" si="114"/>
        <v/>
      </c>
      <c r="BB319" s="1">
        <f t="shared" si="115"/>
        <v>0</v>
      </c>
      <c r="BC319" s="1" t="str">
        <f t="shared" si="116"/>
        <v/>
      </c>
    </row>
    <row r="320" spans="2:55" ht="14.1" customHeight="1" x14ac:dyDescent="0.15">
      <c r="B320" s="201"/>
      <c r="D320" s="406"/>
      <c r="E320" s="412"/>
      <c r="F320" s="33"/>
      <c r="G320" s="51" t="s">
        <v>321</v>
      </c>
      <c r="H320" s="40" t="s">
        <v>732</v>
      </c>
      <c r="I320" s="258"/>
      <c r="J320" s="120"/>
      <c r="K320" s="114"/>
      <c r="L320" s="245"/>
      <c r="M320" s="255"/>
      <c r="N320" s="120"/>
      <c r="O320" s="114"/>
      <c r="P320" s="114"/>
      <c r="Q320" s="258"/>
      <c r="R320" s="120"/>
      <c r="S320" s="114"/>
      <c r="T320" s="245"/>
      <c r="U320" s="255"/>
      <c r="V320" s="120"/>
      <c r="W320" s="114"/>
      <c r="X320" s="114"/>
      <c r="Y320" s="258"/>
      <c r="Z320" s="120"/>
      <c r="AA320" s="114"/>
      <c r="AB320" s="245"/>
      <c r="AC320" s="255"/>
      <c r="AD320" s="120"/>
      <c r="AE320" s="114"/>
      <c r="AF320" s="245"/>
      <c r="AG320" s="277">
        <f t="shared" si="117"/>
        <v>0</v>
      </c>
      <c r="AH320" s="54"/>
      <c r="AI320" s="20"/>
      <c r="AJ320" s="202"/>
      <c r="AL320" s="4" t="str">
        <f t="shared" si="100"/>
        <v/>
      </c>
      <c r="AM320" s="1">
        <f t="shared" si="101"/>
        <v>0</v>
      </c>
      <c r="AN320" s="1">
        <f t="shared" si="102"/>
        <v>0</v>
      </c>
      <c r="AO320" s="1">
        <f t="shared" si="103"/>
        <v>0</v>
      </c>
      <c r="AP320" s="1">
        <f t="shared" si="104"/>
        <v>0</v>
      </c>
      <c r="AQ320" s="1">
        <f t="shared" si="105"/>
        <v>0</v>
      </c>
      <c r="AR320" s="1">
        <f t="shared" si="106"/>
        <v>0</v>
      </c>
      <c r="AS320" s="1">
        <f t="shared" si="107"/>
        <v>0</v>
      </c>
      <c r="AT320" t="str">
        <f t="shared" si="99"/>
        <v/>
      </c>
      <c r="AU320" s="1">
        <f t="shared" si="108"/>
        <v>0</v>
      </c>
      <c r="AV320" s="1">
        <f t="shared" si="109"/>
        <v>0</v>
      </c>
      <c r="AW320" s="1">
        <f t="shared" si="110"/>
        <v>0</v>
      </c>
      <c r="AX320" s="1">
        <f t="shared" si="111"/>
        <v>0</v>
      </c>
      <c r="AY320" s="1">
        <f t="shared" si="112"/>
        <v>0</v>
      </c>
      <c r="AZ320" s="1">
        <f t="shared" si="113"/>
        <v>0</v>
      </c>
      <c r="BA320" s="1" t="str">
        <f t="shared" si="114"/>
        <v/>
      </c>
      <c r="BB320" s="1">
        <f t="shared" si="115"/>
        <v>0</v>
      </c>
      <c r="BC320" s="1" t="str">
        <f t="shared" si="116"/>
        <v/>
      </c>
    </row>
    <row r="321" spans="1:55" ht="14.1" customHeight="1" x14ac:dyDescent="0.15">
      <c r="B321" s="201"/>
      <c r="D321" s="406"/>
      <c r="E321" s="412"/>
      <c r="F321" s="33"/>
      <c r="G321" s="51" t="s">
        <v>322</v>
      </c>
      <c r="H321" s="40" t="s">
        <v>620</v>
      </c>
      <c r="I321" s="258"/>
      <c r="J321" s="120"/>
      <c r="K321" s="114"/>
      <c r="L321" s="245"/>
      <c r="M321" s="255"/>
      <c r="N321" s="120"/>
      <c r="O321" s="114"/>
      <c r="P321" s="114"/>
      <c r="Q321" s="258"/>
      <c r="R321" s="120"/>
      <c r="S321" s="114"/>
      <c r="T321" s="245"/>
      <c r="U321" s="255"/>
      <c r="V321" s="120"/>
      <c r="W321" s="114"/>
      <c r="X321" s="114"/>
      <c r="Y321" s="258"/>
      <c r="Z321" s="120"/>
      <c r="AA321" s="114"/>
      <c r="AB321" s="245"/>
      <c r="AC321" s="255"/>
      <c r="AD321" s="120"/>
      <c r="AE321" s="114"/>
      <c r="AF321" s="245"/>
      <c r="AG321" s="277">
        <f t="shared" si="117"/>
        <v>0</v>
      </c>
      <c r="AH321" s="54"/>
      <c r="AI321" s="20"/>
      <c r="AJ321" s="202"/>
      <c r="AL321" s="4" t="str">
        <f t="shared" si="100"/>
        <v/>
      </c>
      <c r="AM321" s="1">
        <f t="shared" si="101"/>
        <v>0</v>
      </c>
      <c r="AN321" s="1">
        <f t="shared" si="102"/>
        <v>0</v>
      </c>
      <c r="AO321" s="1">
        <f t="shared" si="103"/>
        <v>0</v>
      </c>
      <c r="AP321" s="1">
        <f t="shared" si="104"/>
        <v>0</v>
      </c>
      <c r="AQ321" s="1">
        <f t="shared" si="105"/>
        <v>0</v>
      </c>
      <c r="AR321" s="1">
        <f t="shared" si="106"/>
        <v>0</v>
      </c>
      <c r="AS321" s="1">
        <f t="shared" si="107"/>
        <v>0</v>
      </c>
      <c r="AT321" t="str">
        <f t="shared" si="99"/>
        <v/>
      </c>
      <c r="AU321" s="1">
        <f t="shared" si="108"/>
        <v>0</v>
      </c>
      <c r="AV321" s="1">
        <f t="shared" si="109"/>
        <v>0</v>
      </c>
      <c r="AW321" s="1">
        <f t="shared" si="110"/>
        <v>0</v>
      </c>
      <c r="AX321" s="1">
        <f t="shared" si="111"/>
        <v>0</v>
      </c>
      <c r="AY321" s="1">
        <f t="shared" si="112"/>
        <v>0</v>
      </c>
      <c r="AZ321" s="1">
        <f t="shared" si="113"/>
        <v>0</v>
      </c>
      <c r="BA321" s="1" t="str">
        <f t="shared" si="114"/>
        <v/>
      </c>
      <c r="BB321" s="1">
        <f t="shared" si="115"/>
        <v>0</v>
      </c>
      <c r="BC321" s="1" t="str">
        <f t="shared" si="116"/>
        <v/>
      </c>
    </row>
    <row r="322" spans="1:55" ht="14.1" customHeight="1" x14ac:dyDescent="0.15">
      <c r="B322" s="201"/>
      <c r="D322" s="406"/>
      <c r="E322" s="412"/>
      <c r="F322" s="33"/>
      <c r="G322" s="51" t="s">
        <v>331</v>
      </c>
      <c r="H322" s="40" t="s">
        <v>590</v>
      </c>
      <c r="I322" s="258"/>
      <c r="J322" s="120"/>
      <c r="K322" s="114"/>
      <c r="L322" s="245"/>
      <c r="M322" s="255"/>
      <c r="N322" s="120"/>
      <c r="O322" s="114"/>
      <c r="P322" s="114"/>
      <c r="Q322" s="258"/>
      <c r="R322" s="120"/>
      <c r="S322" s="114"/>
      <c r="T322" s="245"/>
      <c r="U322" s="255"/>
      <c r="V322" s="120"/>
      <c r="W322" s="114"/>
      <c r="X322" s="114"/>
      <c r="Y322" s="258"/>
      <c r="Z322" s="120"/>
      <c r="AA322" s="114"/>
      <c r="AB322" s="245"/>
      <c r="AC322" s="255"/>
      <c r="AD322" s="120"/>
      <c r="AE322" s="114"/>
      <c r="AF322" s="245"/>
      <c r="AG322" s="277">
        <f t="shared" si="117"/>
        <v>0</v>
      </c>
      <c r="AH322" s="54"/>
      <c r="AI322" s="20"/>
      <c r="AJ322" s="202"/>
      <c r="AL322" s="4" t="str">
        <f t="shared" si="100"/>
        <v/>
      </c>
      <c r="AM322" s="1">
        <f t="shared" si="101"/>
        <v>0</v>
      </c>
      <c r="AN322" s="1">
        <f t="shared" si="102"/>
        <v>0</v>
      </c>
      <c r="AO322" s="1">
        <f t="shared" si="103"/>
        <v>0</v>
      </c>
      <c r="AP322" s="1">
        <f t="shared" si="104"/>
        <v>0</v>
      </c>
      <c r="AQ322" s="1">
        <f t="shared" si="105"/>
        <v>0</v>
      </c>
      <c r="AR322" s="1">
        <f t="shared" si="106"/>
        <v>0</v>
      </c>
      <c r="AS322" s="1">
        <f t="shared" si="107"/>
        <v>0</v>
      </c>
      <c r="AT322" t="str">
        <f t="shared" si="99"/>
        <v/>
      </c>
      <c r="AU322" s="1">
        <f t="shared" si="108"/>
        <v>0</v>
      </c>
      <c r="AV322" s="1">
        <f t="shared" si="109"/>
        <v>0</v>
      </c>
      <c r="AW322" s="1">
        <f t="shared" si="110"/>
        <v>0</v>
      </c>
      <c r="AX322" s="1">
        <f t="shared" si="111"/>
        <v>0</v>
      </c>
      <c r="AY322" s="1">
        <f t="shared" si="112"/>
        <v>0</v>
      </c>
      <c r="AZ322" s="1">
        <f t="shared" si="113"/>
        <v>0</v>
      </c>
      <c r="BA322" s="1" t="str">
        <f t="shared" si="114"/>
        <v/>
      </c>
      <c r="BB322" s="1">
        <f t="shared" si="115"/>
        <v>0</v>
      </c>
      <c r="BC322" s="1" t="str">
        <f t="shared" si="116"/>
        <v/>
      </c>
    </row>
    <row r="323" spans="1:55" ht="14.1" customHeight="1" x14ac:dyDescent="0.15">
      <c r="B323" s="201"/>
      <c r="D323" s="406"/>
      <c r="E323" s="412"/>
      <c r="F323" s="33"/>
      <c r="G323" s="51" t="s">
        <v>332</v>
      </c>
      <c r="H323" s="40" t="s">
        <v>624</v>
      </c>
      <c r="I323" s="258"/>
      <c r="J323" s="120"/>
      <c r="K323" s="114"/>
      <c r="L323" s="245"/>
      <c r="M323" s="255"/>
      <c r="N323" s="120"/>
      <c r="O323" s="114"/>
      <c r="P323" s="114"/>
      <c r="Q323" s="258"/>
      <c r="R323" s="120"/>
      <c r="S323" s="114"/>
      <c r="T323" s="245"/>
      <c r="U323" s="255"/>
      <c r="V323" s="120"/>
      <c r="W323" s="114"/>
      <c r="X323" s="114"/>
      <c r="Y323" s="258"/>
      <c r="Z323" s="120"/>
      <c r="AA323" s="114"/>
      <c r="AB323" s="245"/>
      <c r="AC323" s="255"/>
      <c r="AD323" s="120"/>
      <c r="AE323" s="114"/>
      <c r="AF323" s="245"/>
      <c r="AG323" s="277">
        <f t="shared" si="117"/>
        <v>0</v>
      </c>
      <c r="AH323" s="54"/>
      <c r="AI323" s="20"/>
      <c r="AJ323" s="202"/>
      <c r="AL323" s="4" t="str">
        <f t="shared" si="100"/>
        <v/>
      </c>
      <c r="AM323" s="1">
        <f t="shared" si="101"/>
        <v>0</v>
      </c>
      <c r="AN323" s="1">
        <f t="shared" si="102"/>
        <v>0</v>
      </c>
      <c r="AO323" s="1">
        <f t="shared" si="103"/>
        <v>0</v>
      </c>
      <c r="AP323" s="1">
        <f t="shared" si="104"/>
        <v>0</v>
      </c>
      <c r="AQ323" s="1">
        <f t="shared" si="105"/>
        <v>0</v>
      </c>
      <c r="AR323" s="1">
        <f t="shared" si="106"/>
        <v>0</v>
      </c>
      <c r="AS323" s="1">
        <f t="shared" si="107"/>
        <v>0</v>
      </c>
      <c r="AT323" t="str">
        <f t="shared" si="99"/>
        <v/>
      </c>
      <c r="AU323" s="1">
        <f t="shared" si="108"/>
        <v>0</v>
      </c>
      <c r="AV323" s="1">
        <f t="shared" si="109"/>
        <v>0</v>
      </c>
      <c r="AW323" s="1">
        <f t="shared" si="110"/>
        <v>0</v>
      </c>
      <c r="AX323" s="1">
        <f t="shared" si="111"/>
        <v>0</v>
      </c>
      <c r="AY323" s="1">
        <f t="shared" si="112"/>
        <v>0</v>
      </c>
      <c r="AZ323" s="1">
        <f t="shared" si="113"/>
        <v>0</v>
      </c>
      <c r="BA323" s="1" t="str">
        <f t="shared" si="114"/>
        <v/>
      </c>
      <c r="BB323" s="1">
        <f t="shared" si="115"/>
        <v>0</v>
      </c>
      <c r="BC323" s="1" t="str">
        <f t="shared" si="116"/>
        <v/>
      </c>
    </row>
    <row r="324" spans="1:55" ht="14.1" customHeight="1" x14ac:dyDescent="0.15">
      <c r="B324" s="201"/>
      <c r="D324" s="406"/>
      <c r="E324" s="412"/>
      <c r="F324" s="33"/>
      <c r="G324" s="51" t="s">
        <v>32</v>
      </c>
      <c r="H324" s="40" t="s">
        <v>757</v>
      </c>
      <c r="I324" s="258"/>
      <c r="J324" s="120"/>
      <c r="K324" s="114"/>
      <c r="L324" s="245"/>
      <c r="M324" s="255"/>
      <c r="N324" s="120"/>
      <c r="O324" s="114"/>
      <c r="P324" s="114"/>
      <c r="Q324" s="258"/>
      <c r="R324" s="120"/>
      <c r="S324" s="114"/>
      <c r="T324" s="245"/>
      <c r="U324" s="255"/>
      <c r="V324" s="120"/>
      <c r="W324" s="114"/>
      <c r="X324" s="114"/>
      <c r="Y324" s="258"/>
      <c r="Z324" s="120"/>
      <c r="AA324" s="114"/>
      <c r="AB324" s="245"/>
      <c r="AC324" s="255"/>
      <c r="AD324" s="120"/>
      <c r="AE324" s="114"/>
      <c r="AF324" s="245"/>
      <c r="AG324" s="277">
        <f t="shared" si="117"/>
        <v>0</v>
      </c>
      <c r="AH324" s="54"/>
      <c r="AI324" s="20"/>
      <c r="AJ324" s="202"/>
      <c r="AL324" s="4" t="str">
        <f t="shared" si="100"/>
        <v/>
      </c>
      <c r="AM324" s="1">
        <f t="shared" si="101"/>
        <v>0</v>
      </c>
      <c r="AN324" s="1">
        <f t="shared" si="102"/>
        <v>0</v>
      </c>
      <c r="AO324" s="1">
        <f t="shared" si="103"/>
        <v>0</v>
      </c>
      <c r="AP324" s="1">
        <f t="shared" si="104"/>
        <v>0</v>
      </c>
      <c r="AQ324" s="1">
        <f t="shared" si="105"/>
        <v>0</v>
      </c>
      <c r="AR324" s="1">
        <f t="shared" si="106"/>
        <v>0</v>
      </c>
      <c r="AS324" s="1">
        <f t="shared" si="107"/>
        <v>0</v>
      </c>
      <c r="AT324" t="str">
        <f t="shared" si="99"/>
        <v/>
      </c>
      <c r="AU324" s="1">
        <f t="shared" si="108"/>
        <v>0</v>
      </c>
      <c r="AV324" s="1">
        <f t="shared" si="109"/>
        <v>0</v>
      </c>
      <c r="AW324" s="1">
        <f t="shared" si="110"/>
        <v>0</v>
      </c>
      <c r="AX324" s="1">
        <f t="shared" si="111"/>
        <v>0</v>
      </c>
      <c r="AY324" s="1">
        <f t="shared" si="112"/>
        <v>0</v>
      </c>
      <c r="AZ324" s="1">
        <f t="shared" si="113"/>
        <v>0</v>
      </c>
      <c r="BA324" s="1" t="str">
        <f t="shared" si="114"/>
        <v/>
      </c>
      <c r="BB324" s="1">
        <f t="shared" si="115"/>
        <v>0</v>
      </c>
      <c r="BC324" s="1" t="str">
        <f t="shared" si="116"/>
        <v/>
      </c>
    </row>
    <row r="325" spans="1:55" ht="14.1" customHeight="1" x14ac:dyDescent="0.15">
      <c r="B325" s="201"/>
      <c r="D325" s="406"/>
      <c r="E325" s="412"/>
      <c r="F325" s="33"/>
      <c r="G325" s="51" t="s">
        <v>33</v>
      </c>
      <c r="H325" s="40" t="s">
        <v>758</v>
      </c>
      <c r="I325" s="247"/>
      <c r="J325" s="121"/>
      <c r="K325" s="115"/>
      <c r="L325" s="242"/>
      <c r="M325" s="231"/>
      <c r="N325" s="121"/>
      <c r="O325" s="115"/>
      <c r="P325" s="115"/>
      <c r="Q325" s="247"/>
      <c r="R325" s="121"/>
      <c r="S325" s="115"/>
      <c r="T325" s="242"/>
      <c r="U325" s="231"/>
      <c r="V325" s="121"/>
      <c r="W325" s="115"/>
      <c r="X325" s="115"/>
      <c r="Y325" s="247"/>
      <c r="Z325" s="121"/>
      <c r="AA325" s="115"/>
      <c r="AB325" s="242"/>
      <c r="AC325" s="231"/>
      <c r="AD325" s="121"/>
      <c r="AE325" s="115"/>
      <c r="AF325" s="242"/>
      <c r="AG325" s="278">
        <f t="shared" si="98"/>
        <v>0</v>
      </c>
      <c r="AH325" s="54"/>
      <c r="AI325" s="20"/>
      <c r="AJ325" s="202"/>
      <c r="AL325" s="4" t="str">
        <f t="shared" si="100"/>
        <v/>
      </c>
      <c r="AM325" s="1">
        <f t="shared" si="101"/>
        <v>0</v>
      </c>
      <c r="AN325" s="1">
        <f t="shared" si="102"/>
        <v>0</v>
      </c>
      <c r="AO325" s="1">
        <f t="shared" si="103"/>
        <v>0</v>
      </c>
      <c r="AP325" s="1">
        <f t="shared" si="104"/>
        <v>0</v>
      </c>
      <c r="AQ325" s="1">
        <f t="shared" si="105"/>
        <v>0</v>
      </c>
      <c r="AR325" s="1">
        <f t="shared" si="106"/>
        <v>0</v>
      </c>
      <c r="AS325" s="1">
        <f t="shared" si="107"/>
        <v>0</v>
      </c>
      <c r="AT325" t="str">
        <f t="shared" si="99"/>
        <v/>
      </c>
      <c r="AU325" s="1">
        <f t="shared" si="108"/>
        <v>0</v>
      </c>
      <c r="AV325" s="1">
        <f t="shared" si="109"/>
        <v>0</v>
      </c>
      <c r="AW325" s="1">
        <f t="shared" si="110"/>
        <v>0</v>
      </c>
      <c r="AX325" s="1">
        <f t="shared" si="111"/>
        <v>0</v>
      </c>
      <c r="AY325" s="1">
        <f t="shared" si="112"/>
        <v>0</v>
      </c>
      <c r="AZ325" s="1">
        <f t="shared" si="113"/>
        <v>0</v>
      </c>
      <c r="BA325" s="1" t="str">
        <f t="shared" si="114"/>
        <v/>
      </c>
      <c r="BB325" s="1">
        <f t="shared" si="115"/>
        <v>0</v>
      </c>
      <c r="BC325" s="1" t="str">
        <f t="shared" si="116"/>
        <v/>
      </c>
    </row>
    <row r="326" spans="1:55" ht="14.1" customHeight="1" x14ac:dyDescent="0.15">
      <c r="B326" s="201"/>
      <c r="D326" s="407"/>
      <c r="E326" s="413"/>
      <c r="F326" s="15"/>
      <c r="G326" s="42" t="s">
        <v>34</v>
      </c>
      <c r="H326" s="44" t="s">
        <v>949</v>
      </c>
      <c r="I326" s="251"/>
      <c r="J326" s="122"/>
      <c r="K326" s="117"/>
      <c r="L326" s="244"/>
      <c r="M326" s="256"/>
      <c r="N326" s="122"/>
      <c r="O326" s="117"/>
      <c r="P326" s="117"/>
      <c r="Q326" s="251"/>
      <c r="R326" s="122"/>
      <c r="S326" s="117"/>
      <c r="T326" s="244"/>
      <c r="U326" s="256"/>
      <c r="V326" s="122"/>
      <c r="W326" s="117"/>
      <c r="X326" s="117"/>
      <c r="Y326" s="251"/>
      <c r="Z326" s="122"/>
      <c r="AA326" s="117"/>
      <c r="AB326" s="244"/>
      <c r="AC326" s="256"/>
      <c r="AD326" s="122"/>
      <c r="AE326" s="117"/>
      <c r="AF326" s="244"/>
      <c r="AG326" s="276">
        <f t="shared" si="98"/>
        <v>0</v>
      </c>
      <c r="AH326" s="55"/>
      <c r="AI326" s="20"/>
      <c r="AJ326" s="202"/>
      <c r="AL326" s="4" t="str">
        <f t="shared" si="100"/>
        <v/>
      </c>
      <c r="AM326" s="1">
        <f t="shared" si="101"/>
        <v>0</v>
      </c>
      <c r="AN326" s="1">
        <f t="shared" si="102"/>
        <v>0</v>
      </c>
      <c r="AO326" s="1">
        <f t="shared" si="103"/>
        <v>0</v>
      </c>
      <c r="AP326" s="1">
        <f t="shared" si="104"/>
        <v>0</v>
      </c>
      <c r="AQ326" s="1">
        <f t="shared" si="105"/>
        <v>0</v>
      </c>
      <c r="AR326" s="1">
        <f t="shared" si="106"/>
        <v>0</v>
      </c>
      <c r="AS326" s="1">
        <f t="shared" si="107"/>
        <v>0</v>
      </c>
      <c r="AT326" t="str">
        <f t="shared" si="99"/>
        <v/>
      </c>
      <c r="AU326" s="1">
        <f t="shared" si="108"/>
        <v>0</v>
      </c>
      <c r="AV326" s="1">
        <f t="shared" si="109"/>
        <v>0</v>
      </c>
      <c r="AW326" s="1">
        <f t="shared" si="110"/>
        <v>0</v>
      </c>
      <c r="AX326" s="1">
        <f t="shared" si="111"/>
        <v>0</v>
      </c>
      <c r="AY326" s="1">
        <f t="shared" si="112"/>
        <v>0</v>
      </c>
      <c r="AZ326" s="1">
        <f t="shared" si="113"/>
        <v>0</v>
      </c>
      <c r="BA326" s="1" t="str">
        <f t="shared" si="114"/>
        <v/>
      </c>
      <c r="BB326" s="1">
        <f t="shared" si="115"/>
        <v>0</v>
      </c>
      <c r="BC326" s="1" t="str">
        <f t="shared" si="116"/>
        <v/>
      </c>
    </row>
    <row r="327" spans="1:55" ht="12" customHeight="1" x14ac:dyDescent="0.15">
      <c r="B327" s="205"/>
      <c r="C327" s="168"/>
      <c r="D327" s="168"/>
      <c r="E327" s="168"/>
      <c r="F327" s="206"/>
      <c r="G327" s="106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320"/>
      <c r="AJ327" s="207"/>
    </row>
    <row r="328" spans="1:55" ht="12" customHeight="1" x14ac:dyDescent="0.15">
      <c r="F328" s="159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329" t="s">
        <v>973</v>
      </c>
    </row>
    <row r="329" spans="1:55" ht="18" customHeight="1" x14ac:dyDescent="0.15">
      <c r="A329" s="107" t="s">
        <v>477</v>
      </c>
      <c r="B329" s="107"/>
      <c r="C329" s="107"/>
      <c r="D329" s="108"/>
      <c r="E329" s="7"/>
      <c r="F329" s="7"/>
      <c r="I329" s="63"/>
      <c r="J329" s="63"/>
      <c r="K329" s="4"/>
      <c r="L329" s="4"/>
      <c r="M329" s="63"/>
      <c r="N329" s="63"/>
      <c r="O329" s="4"/>
      <c r="P329" s="4"/>
      <c r="Q329" s="63"/>
      <c r="R329" s="63"/>
      <c r="S329" s="4"/>
      <c r="T329" s="4"/>
      <c r="U329" s="63"/>
      <c r="V329" s="63"/>
      <c r="W329" s="4"/>
      <c r="X329" s="4"/>
      <c r="Y329" s="63"/>
      <c r="Z329" s="63"/>
      <c r="AA329" s="4"/>
      <c r="AB329" s="4"/>
      <c r="AC329" s="63"/>
      <c r="AD329" s="63"/>
      <c r="AE329" s="4"/>
      <c r="AF329" s="4"/>
      <c r="AG329" s="4"/>
      <c r="AJ329" s="328"/>
    </row>
    <row r="330" spans="1:55" ht="12" customHeight="1" x14ac:dyDescent="0.15">
      <c r="B330" s="170"/>
      <c r="C330" s="307"/>
      <c r="D330" s="208"/>
      <c r="E330" s="172"/>
      <c r="F330" s="172"/>
      <c r="G330" s="169"/>
      <c r="H330" s="169"/>
      <c r="I330" s="174"/>
      <c r="J330" s="174"/>
      <c r="K330" s="166"/>
      <c r="L330" s="166"/>
      <c r="M330" s="174"/>
      <c r="N330" s="174"/>
      <c r="O330" s="166"/>
      <c r="P330" s="166"/>
      <c r="Q330" s="174"/>
      <c r="R330" s="174"/>
      <c r="S330" s="166"/>
      <c r="T330" s="166"/>
      <c r="U330" s="174"/>
      <c r="V330" s="174"/>
      <c r="W330" s="166"/>
      <c r="X330" s="166"/>
      <c r="Y330" s="174"/>
      <c r="Z330" s="174"/>
      <c r="AA330" s="166"/>
      <c r="AB330" s="166"/>
      <c r="AC330" s="174"/>
      <c r="AD330" s="174"/>
      <c r="AE330" s="166"/>
      <c r="AF330" s="166"/>
      <c r="AG330" s="166"/>
      <c r="AH330" s="167"/>
      <c r="AI330" s="167"/>
      <c r="AJ330" s="200"/>
    </row>
    <row r="331" spans="1:55" x14ac:dyDescent="0.15">
      <c r="B331" s="201"/>
      <c r="D331" s="393" t="s">
        <v>746</v>
      </c>
      <c r="E331" s="399"/>
      <c r="F331" s="400"/>
      <c r="G331" s="382" t="s">
        <v>88</v>
      </c>
      <c r="H331" s="393" t="s">
        <v>255</v>
      </c>
      <c r="I331" s="390" t="s">
        <v>650</v>
      </c>
      <c r="J331" s="391"/>
      <c r="K331" s="392"/>
      <c r="L331" s="234">
        <f>複数管理者用メイン!$I$77</f>
        <v>0</v>
      </c>
      <c r="M331" s="391" t="s">
        <v>651</v>
      </c>
      <c r="N331" s="391"/>
      <c r="O331" s="392"/>
      <c r="P331" s="252">
        <f>複数管理者用メイン!$J$77</f>
        <v>0</v>
      </c>
      <c r="Q331" s="390" t="s">
        <v>583</v>
      </c>
      <c r="R331" s="391"/>
      <c r="S331" s="392"/>
      <c r="T331" s="234">
        <f>複数管理者用メイン!$K$77</f>
        <v>0</v>
      </c>
      <c r="U331" s="391" t="s">
        <v>247</v>
      </c>
      <c r="V331" s="391"/>
      <c r="W331" s="392"/>
      <c r="X331" s="252">
        <f>複数管理者用メイン!$L$77</f>
        <v>0</v>
      </c>
      <c r="Y331" s="390" t="s">
        <v>248</v>
      </c>
      <c r="Z331" s="391"/>
      <c r="AA331" s="392"/>
      <c r="AB331" s="234">
        <f>複数管理者用メイン!$M$77</f>
        <v>0</v>
      </c>
      <c r="AC331" s="391" t="s">
        <v>249</v>
      </c>
      <c r="AD331" s="391"/>
      <c r="AE331" s="392"/>
      <c r="AF331" s="281">
        <f>複数管理者用メイン!$N$77</f>
        <v>0</v>
      </c>
      <c r="AG331" s="408" t="s">
        <v>652</v>
      </c>
      <c r="AH331" s="382" t="s">
        <v>420</v>
      </c>
      <c r="AI331" s="308"/>
      <c r="AJ331" s="202"/>
      <c r="AL331" s="389" t="s">
        <v>272</v>
      </c>
      <c r="AM331" s="5" t="s">
        <v>652</v>
      </c>
      <c r="AN331" s="5"/>
      <c r="AO331" s="5"/>
      <c r="AP331" s="5"/>
      <c r="AQ331" s="5"/>
      <c r="AR331" s="5"/>
      <c r="AS331" s="5"/>
      <c r="AT331" s="1"/>
      <c r="AU331" s="5" t="s">
        <v>653</v>
      </c>
      <c r="AV331" s="5"/>
      <c r="AW331" s="5"/>
      <c r="AX331" s="5"/>
      <c r="AY331" s="5"/>
      <c r="AZ331" s="5"/>
      <c r="BA331" s="1"/>
      <c r="BB331" s="389" t="s">
        <v>250</v>
      </c>
      <c r="BC331" s="389" t="s">
        <v>786</v>
      </c>
    </row>
    <row r="332" spans="1:55" ht="33.75" x14ac:dyDescent="0.15">
      <c r="B332" s="201"/>
      <c r="D332" s="384"/>
      <c r="E332" s="401"/>
      <c r="F332" s="385"/>
      <c r="G332" s="383"/>
      <c r="H332" s="384"/>
      <c r="I332" s="235" t="s">
        <v>630</v>
      </c>
      <c r="J332" s="8" t="s">
        <v>646</v>
      </c>
      <c r="K332" s="8" t="s">
        <v>652</v>
      </c>
      <c r="L332" s="236" t="s">
        <v>631</v>
      </c>
      <c r="M332" s="225" t="s">
        <v>630</v>
      </c>
      <c r="N332" s="8" t="s">
        <v>646</v>
      </c>
      <c r="O332" s="8" t="s">
        <v>652</v>
      </c>
      <c r="P332" s="253" t="s">
        <v>631</v>
      </c>
      <c r="Q332" s="235" t="s">
        <v>630</v>
      </c>
      <c r="R332" s="8" t="s">
        <v>646</v>
      </c>
      <c r="S332" s="8" t="s">
        <v>652</v>
      </c>
      <c r="T332" s="236" t="s">
        <v>631</v>
      </c>
      <c r="U332" s="225" t="s">
        <v>630</v>
      </c>
      <c r="V332" s="8" t="s">
        <v>646</v>
      </c>
      <c r="W332" s="8" t="s">
        <v>652</v>
      </c>
      <c r="X332" s="253" t="s">
        <v>631</v>
      </c>
      <c r="Y332" s="235" t="s">
        <v>630</v>
      </c>
      <c r="Z332" s="8" t="s">
        <v>646</v>
      </c>
      <c r="AA332" s="8" t="s">
        <v>652</v>
      </c>
      <c r="AB332" s="236" t="s">
        <v>631</v>
      </c>
      <c r="AC332" s="225" t="s">
        <v>630</v>
      </c>
      <c r="AD332" s="8" t="s">
        <v>646</v>
      </c>
      <c r="AE332" s="8" t="s">
        <v>652</v>
      </c>
      <c r="AF332" s="236" t="s">
        <v>631</v>
      </c>
      <c r="AG332" s="409"/>
      <c r="AH332" s="383"/>
      <c r="AI332" s="308"/>
      <c r="AJ332" s="202"/>
      <c r="AL332" s="389"/>
      <c r="AM332" s="102" t="s">
        <v>251</v>
      </c>
      <c r="AN332" s="102" t="s">
        <v>496</v>
      </c>
      <c r="AO332" s="102" t="s">
        <v>153</v>
      </c>
      <c r="AP332" s="102" t="s">
        <v>154</v>
      </c>
      <c r="AQ332" s="102" t="s">
        <v>155</v>
      </c>
      <c r="AR332" s="102" t="s">
        <v>156</v>
      </c>
      <c r="AS332" s="102" t="s">
        <v>555</v>
      </c>
      <c r="AT332" s="1"/>
      <c r="AU332" s="102" t="s">
        <v>273</v>
      </c>
      <c r="AV332" s="102" t="s">
        <v>496</v>
      </c>
      <c r="AW332" s="102" t="s">
        <v>153</v>
      </c>
      <c r="AX332" s="102" t="s">
        <v>154</v>
      </c>
      <c r="AY332" s="102" t="s">
        <v>155</v>
      </c>
      <c r="AZ332" s="102" t="s">
        <v>156</v>
      </c>
      <c r="BA332" s="1"/>
      <c r="BB332" s="389"/>
      <c r="BC332" s="389"/>
    </row>
    <row r="333" spans="1:55" ht="15" customHeight="1" x14ac:dyDescent="0.15">
      <c r="B333" s="201"/>
      <c r="D333" s="394" t="s">
        <v>373</v>
      </c>
      <c r="E333" s="402" t="s">
        <v>485</v>
      </c>
      <c r="F333" s="90" t="s">
        <v>593</v>
      </c>
      <c r="G333" s="64" t="s">
        <v>492</v>
      </c>
      <c r="H333" s="40" t="s">
        <v>123</v>
      </c>
      <c r="I333" s="239"/>
      <c r="J333" s="129"/>
      <c r="K333" s="118"/>
      <c r="L333" s="240"/>
      <c r="M333" s="227"/>
      <c r="N333" s="129"/>
      <c r="O333" s="118"/>
      <c r="P333" s="118"/>
      <c r="Q333" s="239"/>
      <c r="R333" s="129"/>
      <c r="S333" s="118"/>
      <c r="T333" s="240"/>
      <c r="U333" s="227"/>
      <c r="V333" s="129"/>
      <c r="W333" s="118"/>
      <c r="X333" s="118"/>
      <c r="Y333" s="239"/>
      <c r="Z333" s="129"/>
      <c r="AA333" s="118"/>
      <c r="AB333" s="240"/>
      <c r="AC333" s="227"/>
      <c r="AD333" s="129"/>
      <c r="AE333" s="118"/>
      <c r="AF333" s="240"/>
      <c r="AG333" s="275">
        <f t="shared" ref="AG333:AG379" si="118">AS333</f>
        <v>0</v>
      </c>
      <c r="AH333" s="53">
        <f>SUM(BB333:BB338)</f>
        <v>0</v>
      </c>
      <c r="AI333" s="131"/>
      <c r="AJ333" s="202"/>
      <c r="AL333" s="4" t="str">
        <f>IF(OR(I333="＋",M333="＋",Q333="＋"),"＋",IF(OR(I333="○",M333="○",Q333="○"),"○",IF(OR(I333="◎",M333="◎",Q333="◎"),"◎","")))</f>
        <v/>
      </c>
      <c r="AM333" s="1">
        <f>IF(K333="-",0,K333)</f>
        <v>0</v>
      </c>
      <c r="AN333" s="1">
        <f>IF(O333="-",0,O333)</f>
        <v>0</v>
      </c>
      <c r="AO333" s="1">
        <f>IF(S333="-",0,S333)</f>
        <v>0</v>
      </c>
      <c r="AP333" s="1">
        <f>IF(W333="-",0,W333)</f>
        <v>0</v>
      </c>
      <c r="AQ333" s="1">
        <f>IF(AA333="-",0,AA333)</f>
        <v>0</v>
      </c>
      <c r="AR333" s="1">
        <f>IF(AE333="-",0,AE333)</f>
        <v>0</v>
      </c>
      <c r="AS333" s="1">
        <f>IF(AND(K333="-",$P$7=0,$T$7=0,$X$7=0,$AB$7=0,$AF$7=0),"-",IF(AND(K333="-",O333="-",$T$7=0,$X$7=0,$AB$7=0,$AF$7=0),"-",IF(AND(K333="-",O333="-",S333="-",$X$7=0,$AB$7=0,$AF$7=0),"-",IF(AND(K333="-",O333="-",S333="-",W333="-",$AB$7=0,$AF$7=0),"-",IF(AND(K333="-",O333="-",S333="-",W333="-",AA333="-",$AF$7=0),"-",IF(AND(K333="-",O333="-",S333="-",W333="-",AA333="-",AE333="-"),"-",ROUND(AM333*$L$7+AN333*$P$7+AO333*$T$7+AP333*$X$7+AQ333*$AB$7+AR333*$AF$7,3)))))))</f>
        <v>0</v>
      </c>
      <c r="AT333" t="str">
        <f t="shared" ref="AT333:AT379" si="119">IF(COUNTIF(I333:AF333,"×")=0,"",IF(COUNTIF(I333:AF333,"×")=COUNTA(K333,O333,S333,W333,AA333,AE333)-COUNTIF(I333:AF333,"-"),1,""))</f>
        <v/>
      </c>
      <c r="AU333" s="1">
        <f>IF(L333="",0,L333)</f>
        <v>0</v>
      </c>
      <c r="AV333" s="1">
        <f>IF(P333="",0,P333)</f>
        <v>0</v>
      </c>
      <c r="AW333" s="1">
        <f>IF(T333="",0,T333)</f>
        <v>0</v>
      </c>
      <c r="AX333" s="1">
        <f>IF(X333="",0,X333)</f>
        <v>0</v>
      </c>
      <c r="AY333" s="1">
        <f>IF(AB333="",0,AB333)</f>
        <v>0</v>
      </c>
      <c r="AZ333" s="1">
        <f>IF(AF333="",0,AF333)</f>
        <v>0</v>
      </c>
      <c r="BA333" s="1" t="str">
        <f>IF(AND(L333="",P333="",T333="",X333="",AB333="",AF333=""),"",ROUND(AU333*$L$7+AV333*$P$7+AW333*$T$7+AX333*$X$7+AY333*$AB$7+AZ333*$AF$7,3))</f>
        <v/>
      </c>
      <c r="BB333" s="1">
        <f>IF(AL333="＋","",AS333)</f>
        <v>0</v>
      </c>
      <c r="BC333" s="1" t="str">
        <f>IF(AL333="＋",AS333,"")</f>
        <v/>
      </c>
    </row>
    <row r="334" spans="1:55" ht="15" customHeight="1" x14ac:dyDescent="0.15">
      <c r="B334" s="201"/>
      <c r="D334" s="395"/>
      <c r="E334" s="403"/>
      <c r="F334" s="33"/>
      <c r="G334" s="64" t="s">
        <v>730</v>
      </c>
      <c r="H334" s="40" t="s">
        <v>950</v>
      </c>
      <c r="I334" s="241"/>
      <c r="J334" s="127"/>
      <c r="K334" s="115"/>
      <c r="L334" s="242"/>
      <c r="M334" s="228"/>
      <c r="N334" s="127"/>
      <c r="O334" s="115"/>
      <c r="P334" s="115"/>
      <c r="Q334" s="241"/>
      <c r="R334" s="127"/>
      <c r="S334" s="115"/>
      <c r="T334" s="242"/>
      <c r="U334" s="228"/>
      <c r="V334" s="127"/>
      <c r="W334" s="115"/>
      <c r="X334" s="115"/>
      <c r="Y334" s="241"/>
      <c r="Z334" s="127"/>
      <c r="AA334" s="115"/>
      <c r="AB334" s="242"/>
      <c r="AC334" s="228"/>
      <c r="AD334" s="127"/>
      <c r="AE334" s="115"/>
      <c r="AF334" s="242"/>
      <c r="AG334" s="278">
        <f t="shared" si="118"/>
        <v>0</v>
      </c>
      <c r="AH334" s="110">
        <f>SUM(BC333:BC338)</f>
        <v>0</v>
      </c>
      <c r="AI334" s="309"/>
      <c r="AJ334" s="202"/>
      <c r="AL334" s="4" t="str">
        <f t="shared" ref="AL334:AL379" si="120">IF(OR(I334="＋",M334="＋",Q334="＋"),"＋",IF(OR(I334="○",M334="○",Q334="○"),"○",IF(OR(I334="◎",M334="◎",Q334="◎"),"◎","")))</f>
        <v/>
      </c>
      <c r="AM334" s="1">
        <f t="shared" ref="AM334:AM379" si="121">IF(K334="-",0,K334)</f>
        <v>0</v>
      </c>
      <c r="AN334" s="1">
        <f t="shared" ref="AN334:AN379" si="122">IF(O334="-",0,O334)</f>
        <v>0</v>
      </c>
      <c r="AO334" s="1">
        <f t="shared" ref="AO334:AO379" si="123">IF(S334="-",0,S334)</f>
        <v>0</v>
      </c>
      <c r="AP334" s="1">
        <f t="shared" ref="AP334:AP379" si="124">IF(W334="-",0,W334)</f>
        <v>0</v>
      </c>
      <c r="AQ334" s="1">
        <f t="shared" ref="AQ334:AQ379" si="125">IF(AA334="-",0,AA334)</f>
        <v>0</v>
      </c>
      <c r="AR334" s="1">
        <f t="shared" ref="AR334:AR379" si="126">IF(AE334="-",0,AE334)</f>
        <v>0</v>
      </c>
      <c r="AS334" s="1">
        <f t="shared" ref="AS334:AS379" si="127">IF(AND(K334="-",$P$7=0,$T$7=0,$X$7=0,$AB$7=0,$AF$7=0),"-",IF(AND(K334="-",O334="-",$T$7=0,$X$7=0,$AB$7=0,$AF$7=0),"-",IF(AND(K334="-",O334="-",S334="-",$X$7=0,$AB$7=0,$AF$7=0),"-",IF(AND(K334="-",O334="-",S334="-",W334="-",$AB$7=0,$AF$7=0),"-",IF(AND(K334="-",O334="-",S334="-",W334="-",AA334="-",$AF$7=0),"-",IF(AND(K334="-",O334="-",S334="-",W334="-",AA334="-",AE334="-"),"-",ROUND(AM334*$L$7+AN334*$P$7+AO334*$T$7+AP334*$X$7+AQ334*$AB$7+AR334*$AF$7,3)))))))</f>
        <v>0</v>
      </c>
      <c r="AT334" t="str">
        <f t="shared" si="119"/>
        <v/>
      </c>
      <c r="AU334" s="1">
        <f t="shared" ref="AU334:AU379" si="128">IF(L334="",0,L334)</f>
        <v>0</v>
      </c>
      <c r="AV334" s="1">
        <f t="shared" ref="AV334:AV379" si="129">IF(P334="",0,P334)</f>
        <v>0</v>
      </c>
      <c r="AW334" s="1">
        <f t="shared" ref="AW334:AW379" si="130">IF(T334="",0,T334)</f>
        <v>0</v>
      </c>
      <c r="AX334" s="1">
        <f t="shared" ref="AX334:AX379" si="131">IF(X334="",0,X334)</f>
        <v>0</v>
      </c>
      <c r="AY334" s="1">
        <f t="shared" ref="AY334:AY379" si="132">IF(AB334="",0,AB334)</f>
        <v>0</v>
      </c>
      <c r="AZ334" s="1">
        <f t="shared" ref="AZ334:AZ379" si="133">IF(AF334="",0,AF334)</f>
        <v>0</v>
      </c>
      <c r="BA334" s="1" t="str">
        <f t="shared" ref="BA334:BA379" si="134">IF(AND(L334="",P334="",T334="",X334="",AB334="",AF334=""),"",ROUND(AU334*$L$7+AV334*$P$7+AW334*$T$7+AX334*$X$7+AY334*$AB$7+AZ334*$AF$7,3))</f>
        <v/>
      </c>
      <c r="BB334" s="1">
        <f t="shared" ref="BB334:BB379" si="135">IF(AL334="＋","",AS334)</f>
        <v>0</v>
      </c>
      <c r="BC334" s="1" t="str">
        <f t="shared" ref="BC334:BC379" si="136">IF(AL334="＋",AS334,"")</f>
        <v/>
      </c>
    </row>
    <row r="335" spans="1:55" ht="15" customHeight="1" x14ac:dyDescent="0.15">
      <c r="B335" s="201"/>
      <c r="D335" s="395"/>
      <c r="E335" s="403"/>
      <c r="F335" s="33"/>
      <c r="G335" s="64" t="s">
        <v>302</v>
      </c>
      <c r="H335" s="40" t="s">
        <v>967</v>
      </c>
      <c r="I335" s="241"/>
      <c r="J335" s="127"/>
      <c r="K335" s="115"/>
      <c r="L335" s="242"/>
      <c r="M335" s="228"/>
      <c r="N335" s="127"/>
      <c r="O335" s="115"/>
      <c r="P335" s="115"/>
      <c r="Q335" s="241"/>
      <c r="R335" s="127"/>
      <c r="S335" s="115"/>
      <c r="T335" s="242"/>
      <c r="U335" s="228"/>
      <c r="V335" s="127"/>
      <c r="W335" s="115"/>
      <c r="X335" s="115"/>
      <c r="Y335" s="241"/>
      <c r="Z335" s="127"/>
      <c r="AA335" s="115"/>
      <c r="AB335" s="242"/>
      <c r="AC335" s="228"/>
      <c r="AD335" s="127"/>
      <c r="AE335" s="115"/>
      <c r="AF335" s="242"/>
      <c r="AG335" s="278">
        <f t="shared" si="118"/>
        <v>0</v>
      </c>
      <c r="AH335" s="54"/>
      <c r="AI335" s="20"/>
      <c r="AJ335" s="202"/>
      <c r="AL335" s="4" t="str">
        <f t="shared" si="120"/>
        <v/>
      </c>
      <c r="AM335" s="1">
        <f t="shared" si="121"/>
        <v>0</v>
      </c>
      <c r="AN335" s="1">
        <f t="shared" si="122"/>
        <v>0</v>
      </c>
      <c r="AO335" s="1">
        <f t="shared" si="123"/>
        <v>0</v>
      </c>
      <c r="AP335" s="1">
        <f t="shared" si="124"/>
        <v>0</v>
      </c>
      <c r="AQ335" s="1">
        <f t="shared" si="125"/>
        <v>0</v>
      </c>
      <c r="AR335" s="1">
        <f t="shared" si="126"/>
        <v>0</v>
      </c>
      <c r="AS335" s="1">
        <f t="shared" si="127"/>
        <v>0</v>
      </c>
      <c r="AT335" t="str">
        <f t="shared" si="119"/>
        <v/>
      </c>
      <c r="AU335" s="1">
        <f t="shared" si="128"/>
        <v>0</v>
      </c>
      <c r="AV335" s="1">
        <f t="shared" si="129"/>
        <v>0</v>
      </c>
      <c r="AW335" s="1">
        <f t="shared" si="130"/>
        <v>0</v>
      </c>
      <c r="AX335" s="1">
        <f t="shared" si="131"/>
        <v>0</v>
      </c>
      <c r="AY335" s="1">
        <f t="shared" si="132"/>
        <v>0</v>
      </c>
      <c r="AZ335" s="1">
        <f t="shared" si="133"/>
        <v>0</v>
      </c>
      <c r="BA335" s="1" t="str">
        <f t="shared" si="134"/>
        <v/>
      </c>
      <c r="BB335" s="1">
        <f t="shared" si="135"/>
        <v>0</v>
      </c>
      <c r="BC335" s="1" t="str">
        <f t="shared" si="136"/>
        <v/>
      </c>
    </row>
    <row r="336" spans="1:55" ht="15" customHeight="1" x14ac:dyDescent="0.15">
      <c r="B336" s="201"/>
      <c r="D336" s="395"/>
      <c r="E336" s="403"/>
      <c r="F336" s="33"/>
      <c r="G336" s="64" t="s">
        <v>303</v>
      </c>
      <c r="H336" s="40" t="s">
        <v>588</v>
      </c>
      <c r="I336" s="241"/>
      <c r="J336" s="127"/>
      <c r="K336" s="115"/>
      <c r="L336" s="242"/>
      <c r="M336" s="228"/>
      <c r="N336" s="127"/>
      <c r="O336" s="115"/>
      <c r="P336" s="115"/>
      <c r="Q336" s="241"/>
      <c r="R336" s="127"/>
      <c r="S336" s="115"/>
      <c r="T336" s="242"/>
      <c r="U336" s="228"/>
      <c r="V336" s="127"/>
      <c r="W336" s="115"/>
      <c r="X336" s="115"/>
      <c r="Y336" s="241"/>
      <c r="Z336" s="127"/>
      <c r="AA336" s="115"/>
      <c r="AB336" s="242"/>
      <c r="AC336" s="228"/>
      <c r="AD336" s="127"/>
      <c r="AE336" s="115"/>
      <c r="AF336" s="242"/>
      <c r="AG336" s="278">
        <f t="shared" si="118"/>
        <v>0</v>
      </c>
      <c r="AH336" s="54"/>
      <c r="AI336" s="20"/>
      <c r="AJ336" s="202"/>
      <c r="AL336" s="4" t="str">
        <f t="shared" si="120"/>
        <v/>
      </c>
      <c r="AM336" s="1">
        <f t="shared" si="121"/>
        <v>0</v>
      </c>
      <c r="AN336" s="1">
        <f t="shared" si="122"/>
        <v>0</v>
      </c>
      <c r="AO336" s="1">
        <f t="shared" si="123"/>
        <v>0</v>
      </c>
      <c r="AP336" s="1">
        <f t="shared" si="124"/>
        <v>0</v>
      </c>
      <c r="AQ336" s="1">
        <f t="shared" si="125"/>
        <v>0</v>
      </c>
      <c r="AR336" s="1">
        <f t="shared" si="126"/>
        <v>0</v>
      </c>
      <c r="AS336" s="1">
        <f t="shared" si="127"/>
        <v>0</v>
      </c>
      <c r="AT336" t="str">
        <f t="shared" si="119"/>
        <v/>
      </c>
      <c r="AU336" s="1">
        <f t="shared" si="128"/>
        <v>0</v>
      </c>
      <c r="AV336" s="1">
        <f t="shared" si="129"/>
        <v>0</v>
      </c>
      <c r="AW336" s="1">
        <f t="shared" si="130"/>
        <v>0</v>
      </c>
      <c r="AX336" s="1">
        <f t="shared" si="131"/>
        <v>0</v>
      </c>
      <c r="AY336" s="1">
        <f t="shared" si="132"/>
        <v>0</v>
      </c>
      <c r="AZ336" s="1">
        <f t="shared" si="133"/>
        <v>0</v>
      </c>
      <c r="BA336" s="1" t="str">
        <f t="shared" si="134"/>
        <v/>
      </c>
      <c r="BB336" s="1">
        <f t="shared" si="135"/>
        <v>0</v>
      </c>
      <c r="BC336" s="1" t="str">
        <f t="shared" si="136"/>
        <v/>
      </c>
    </row>
    <row r="337" spans="2:55" ht="15" customHeight="1" x14ac:dyDescent="0.15">
      <c r="B337" s="201"/>
      <c r="D337" s="395"/>
      <c r="E337" s="403"/>
      <c r="F337" s="33"/>
      <c r="G337" s="64" t="s">
        <v>304</v>
      </c>
      <c r="H337" s="40" t="s">
        <v>491</v>
      </c>
      <c r="I337" s="241"/>
      <c r="J337" s="127"/>
      <c r="K337" s="115"/>
      <c r="L337" s="242"/>
      <c r="M337" s="228"/>
      <c r="N337" s="127"/>
      <c r="O337" s="115"/>
      <c r="P337" s="115"/>
      <c r="Q337" s="241"/>
      <c r="R337" s="127"/>
      <c r="S337" s="115"/>
      <c r="T337" s="242"/>
      <c r="U337" s="228"/>
      <c r="V337" s="127"/>
      <c r="W337" s="115"/>
      <c r="X337" s="115"/>
      <c r="Y337" s="241"/>
      <c r="Z337" s="127"/>
      <c r="AA337" s="115"/>
      <c r="AB337" s="242"/>
      <c r="AC337" s="228"/>
      <c r="AD337" s="127"/>
      <c r="AE337" s="115"/>
      <c r="AF337" s="242"/>
      <c r="AG337" s="278">
        <f t="shared" si="118"/>
        <v>0</v>
      </c>
      <c r="AH337" s="54"/>
      <c r="AI337" s="20"/>
      <c r="AJ337" s="202"/>
      <c r="AL337" s="4" t="str">
        <f t="shared" si="120"/>
        <v/>
      </c>
      <c r="AM337" s="1">
        <f t="shared" si="121"/>
        <v>0</v>
      </c>
      <c r="AN337" s="1">
        <f t="shared" si="122"/>
        <v>0</v>
      </c>
      <c r="AO337" s="1">
        <f t="shared" si="123"/>
        <v>0</v>
      </c>
      <c r="AP337" s="1">
        <f t="shared" si="124"/>
        <v>0</v>
      </c>
      <c r="AQ337" s="1">
        <f t="shared" si="125"/>
        <v>0</v>
      </c>
      <c r="AR337" s="1">
        <f t="shared" si="126"/>
        <v>0</v>
      </c>
      <c r="AS337" s="1">
        <f t="shared" si="127"/>
        <v>0</v>
      </c>
      <c r="AT337" t="str">
        <f t="shared" si="119"/>
        <v/>
      </c>
      <c r="AU337" s="1">
        <f t="shared" si="128"/>
        <v>0</v>
      </c>
      <c r="AV337" s="1">
        <f t="shared" si="129"/>
        <v>0</v>
      </c>
      <c r="AW337" s="1">
        <f t="shared" si="130"/>
        <v>0</v>
      </c>
      <c r="AX337" s="1">
        <f t="shared" si="131"/>
        <v>0</v>
      </c>
      <c r="AY337" s="1">
        <f t="shared" si="132"/>
        <v>0</v>
      </c>
      <c r="AZ337" s="1">
        <f t="shared" si="133"/>
        <v>0</v>
      </c>
      <c r="BA337" s="1" t="str">
        <f t="shared" si="134"/>
        <v/>
      </c>
      <c r="BB337" s="1">
        <f t="shared" si="135"/>
        <v>0</v>
      </c>
      <c r="BC337" s="1" t="str">
        <f t="shared" si="136"/>
        <v/>
      </c>
    </row>
    <row r="338" spans="2:55" ht="15" customHeight="1" x14ac:dyDescent="0.15">
      <c r="B338" s="201"/>
      <c r="D338" s="395"/>
      <c r="E338" s="403"/>
      <c r="F338" s="15"/>
      <c r="G338" s="42" t="s">
        <v>305</v>
      </c>
      <c r="H338" s="44" t="s">
        <v>968</v>
      </c>
      <c r="I338" s="251"/>
      <c r="J338" s="122"/>
      <c r="K338" s="117"/>
      <c r="L338" s="244"/>
      <c r="M338" s="256"/>
      <c r="N338" s="122"/>
      <c r="O338" s="117"/>
      <c r="P338" s="117"/>
      <c r="Q338" s="251"/>
      <c r="R338" s="122"/>
      <c r="S338" s="117"/>
      <c r="T338" s="244"/>
      <c r="U338" s="256"/>
      <c r="V338" s="122"/>
      <c r="W338" s="117"/>
      <c r="X338" s="117"/>
      <c r="Y338" s="251"/>
      <c r="Z338" s="122"/>
      <c r="AA338" s="117"/>
      <c r="AB338" s="244"/>
      <c r="AC338" s="229"/>
      <c r="AD338" s="128"/>
      <c r="AE338" s="117"/>
      <c r="AF338" s="244"/>
      <c r="AG338" s="279">
        <f>AS338</f>
        <v>0</v>
      </c>
      <c r="AH338" s="54"/>
      <c r="AI338" s="20"/>
      <c r="AJ338" s="202"/>
      <c r="AL338" s="4" t="str">
        <f t="shared" si="120"/>
        <v/>
      </c>
      <c r="AM338" s="1">
        <f t="shared" si="121"/>
        <v>0</v>
      </c>
      <c r="AN338" s="1">
        <f t="shared" si="122"/>
        <v>0</v>
      </c>
      <c r="AO338" s="1">
        <f t="shared" si="123"/>
        <v>0</v>
      </c>
      <c r="AP338" s="1">
        <f t="shared" si="124"/>
        <v>0</v>
      </c>
      <c r="AQ338" s="1">
        <f t="shared" si="125"/>
        <v>0</v>
      </c>
      <c r="AR338" s="1">
        <f t="shared" si="126"/>
        <v>0</v>
      </c>
      <c r="AS338" s="1">
        <f t="shared" si="127"/>
        <v>0</v>
      </c>
      <c r="AT338" t="str">
        <f t="shared" si="119"/>
        <v/>
      </c>
      <c r="AU338" s="1">
        <f t="shared" si="128"/>
        <v>0</v>
      </c>
      <c r="AV338" s="1">
        <f t="shared" si="129"/>
        <v>0</v>
      </c>
      <c r="AW338" s="1">
        <f t="shared" si="130"/>
        <v>0</v>
      </c>
      <c r="AX338" s="1">
        <f t="shared" si="131"/>
        <v>0</v>
      </c>
      <c r="AY338" s="1">
        <f t="shared" si="132"/>
        <v>0</v>
      </c>
      <c r="AZ338" s="1">
        <f t="shared" si="133"/>
        <v>0</v>
      </c>
      <c r="BA338" s="1" t="str">
        <f t="shared" si="134"/>
        <v/>
      </c>
      <c r="BB338" s="1">
        <f t="shared" si="135"/>
        <v>0</v>
      </c>
      <c r="BC338" s="1" t="str">
        <f t="shared" si="136"/>
        <v/>
      </c>
    </row>
    <row r="339" spans="2:55" ht="15" customHeight="1" x14ac:dyDescent="0.15">
      <c r="B339" s="201"/>
      <c r="D339" s="395"/>
      <c r="E339" s="403"/>
      <c r="F339" s="90" t="s">
        <v>337</v>
      </c>
      <c r="G339" s="64" t="s">
        <v>82</v>
      </c>
      <c r="H339" s="40" t="s">
        <v>506</v>
      </c>
      <c r="I339" s="258"/>
      <c r="J339" s="120"/>
      <c r="K339" s="114"/>
      <c r="L339" s="245"/>
      <c r="M339" s="255"/>
      <c r="N339" s="120"/>
      <c r="O339" s="114"/>
      <c r="P339" s="114"/>
      <c r="Q339" s="258"/>
      <c r="R339" s="120"/>
      <c r="S339" s="114"/>
      <c r="T339" s="245"/>
      <c r="U339" s="255"/>
      <c r="V339" s="120"/>
      <c r="W339" s="114"/>
      <c r="X339" s="114"/>
      <c r="Y339" s="258"/>
      <c r="Z339" s="120"/>
      <c r="AA339" s="114"/>
      <c r="AB339" s="245"/>
      <c r="AC339" s="266"/>
      <c r="AD339" s="126"/>
      <c r="AE339" s="114"/>
      <c r="AF339" s="245"/>
      <c r="AG339" s="277">
        <f>AS339</f>
        <v>0</v>
      </c>
      <c r="AH339" s="53">
        <f>SUM(BB339:BB344)</f>
        <v>0</v>
      </c>
      <c r="AI339" s="131"/>
      <c r="AJ339" s="202"/>
      <c r="AL339" s="4" t="str">
        <f t="shared" si="120"/>
        <v/>
      </c>
      <c r="AM339" s="1">
        <f t="shared" si="121"/>
        <v>0</v>
      </c>
      <c r="AN339" s="1">
        <f t="shared" si="122"/>
        <v>0</v>
      </c>
      <c r="AO339" s="1">
        <f t="shared" si="123"/>
        <v>0</v>
      </c>
      <c r="AP339" s="1">
        <f t="shared" si="124"/>
        <v>0</v>
      </c>
      <c r="AQ339" s="1">
        <f t="shared" si="125"/>
        <v>0</v>
      </c>
      <c r="AR339" s="1">
        <f t="shared" si="126"/>
        <v>0</v>
      </c>
      <c r="AS339" s="1">
        <f t="shared" si="127"/>
        <v>0</v>
      </c>
      <c r="AT339" t="str">
        <f t="shared" si="119"/>
        <v/>
      </c>
      <c r="AU339" s="1">
        <f t="shared" si="128"/>
        <v>0</v>
      </c>
      <c r="AV339" s="1">
        <f t="shared" si="129"/>
        <v>0</v>
      </c>
      <c r="AW339" s="1">
        <f t="shared" si="130"/>
        <v>0</v>
      </c>
      <c r="AX339" s="1">
        <f t="shared" si="131"/>
        <v>0</v>
      </c>
      <c r="AY339" s="1">
        <f t="shared" si="132"/>
        <v>0</v>
      </c>
      <c r="AZ339" s="1">
        <f t="shared" si="133"/>
        <v>0</v>
      </c>
      <c r="BA339" s="1" t="str">
        <f t="shared" si="134"/>
        <v/>
      </c>
      <c r="BB339" s="1">
        <f t="shared" si="135"/>
        <v>0</v>
      </c>
      <c r="BC339" s="1" t="str">
        <f t="shared" si="136"/>
        <v/>
      </c>
    </row>
    <row r="340" spans="2:55" ht="15" customHeight="1" x14ac:dyDescent="0.15">
      <c r="B340" s="201"/>
      <c r="D340" s="395"/>
      <c r="E340" s="403"/>
      <c r="F340" s="33"/>
      <c r="G340" s="64" t="s">
        <v>557</v>
      </c>
      <c r="H340" s="40" t="s">
        <v>566</v>
      </c>
      <c r="I340" s="247"/>
      <c r="J340" s="121"/>
      <c r="K340" s="115"/>
      <c r="L340" s="242"/>
      <c r="M340" s="231"/>
      <c r="N340" s="121"/>
      <c r="O340" s="115"/>
      <c r="P340" s="115"/>
      <c r="Q340" s="247"/>
      <c r="R340" s="121"/>
      <c r="S340" s="115"/>
      <c r="T340" s="242"/>
      <c r="U340" s="231"/>
      <c r="V340" s="121"/>
      <c r="W340" s="115"/>
      <c r="X340" s="115"/>
      <c r="Y340" s="247"/>
      <c r="Z340" s="121"/>
      <c r="AA340" s="115"/>
      <c r="AB340" s="242"/>
      <c r="AC340" s="228"/>
      <c r="AD340" s="127"/>
      <c r="AE340" s="115"/>
      <c r="AF340" s="242"/>
      <c r="AG340" s="278">
        <f>AS340</f>
        <v>0</v>
      </c>
      <c r="AH340" s="110">
        <f>SUM(BC339:BC344)</f>
        <v>0</v>
      </c>
      <c r="AI340" s="309"/>
      <c r="AJ340" s="202"/>
      <c r="AL340" s="4" t="str">
        <f t="shared" si="120"/>
        <v/>
      </c>
      <c r="AM340" s="1">
        <f t="shared" si="121"/>
        <v>0</v>
      </c>
      <c r="AN340" s="1">
        <f t="shared" si="122"/>
        <v>0</v>
      </c>
      <c r="AO340" s="1">
        <f t="shared" si="123"/>
        <v>0</v>
      </c>
      <c r="AP340" s="1">
        <f t="shared" si="124"/>
        <v>0</v>
      </c>
      <c r="AQ340" s="1">
        <f t="shared" si="125"/>
        <v>0</v>
      </c>
      <c r="AR340" s="1">
        <f t="shared" si="126"/>
        <v>0</v>
      </c>
      <c r="AS340" s="1">
        <f t="shared" si="127"/>
        <v>0</v>
      </c>
      <c r="AT340" t="str">
        <f t="shared" si="119"/>
        <v/>
      </c>
      <c r="AU340" s="1">
        <f t="shared" si="128"/>
        <v>0</v>
      </c>
      <c r="AV340" s="1">
        <f t="shared" si="129"/>
        <v>0</v>
      </c>
      <c r="AW340" s="1">
        <f t="shared" si="130"/>
        <v>0</v>
      </c>
      <c r="AX340" s="1">
        <f t="shared" si="131"/>
        <v>0</v>
      </c>
      <c r="AY340" s="1">
        <f t="shared" si="132"/>
        <v>0</v>
      </c>
      <c r="AZ340" s="1">
        <f t="shared" si="133"/>
        <v>0</v>
      </c>
      <c r="BA340" s="1" t="str">
        <f t="shared" si="134"/>
        <v/>
      </c>
      <c r="BB340" s="1">
        <f t="shared" si="135"/>
        <v>0</v>
      </c>
      <c r="BC340" s="1" t="str">
        <f t="shared" si="136"/>
        <v/>
      </c>
    </row>
    <row r="341" spans="2:55" ht="15" customHeight="1" x14ac:dyDescent="0.15">
      <c r="B341" s="201"/>
      <c r="D341" s="395"/>
      <c r="E341" s="403"/>
      <c r="F341" s="33"/>
      <c r="G341" s="64" t="s">
        <v>558</v>
      </c>
      <c r="H341" s="40" t="s">
        <v>545</v>
      </c>
      <c r="I341" s="247"/>
      <c r="J341" s="121"/>
      <c r="K341" s="115"/>
      <c r="L341" s="242"/>
      <c r="M341" s="231"/>
      <c r="N341" s="121"/>
      <c r="O341" s="115"/>
      <c r="P341" s="115"/>
      <c r="Q341" s="247"/>
      <c r="R341" s="121"/>
      <c r="S341" s="115"/>
      <c r="T341" s="242"/>
      <c r="U341" s="231"/>
      <c r="V341" s="121"/>
      <c r="W341" s="115"/>
      <c r="X341" s="115"/>
      <c r="Y341" s="247"/>
      <c r="Z341" s="121"/>
      <c r="AA341" s="115"/>
      <c r="AB341" s="242"/>
      <c r="AC341" s="228"/>
      <c r="AD341" s="127"/>
      <c r="AE341" s="115"/>
      <c r="AF341" s="242"/>
      <c r="AG341" s="278">
        <f>AS341</f>
        <v>0</v>
      </c>
      <c r="AH341" s="54"/>
      <c r="AI341" s="20"/>
      <c r="AJ341" s="202"/>
      <c r="AL341" s="4" t="str">
        <f t="shared" si="120"/>
        <v/>
      </c>
      <c r="AM341" s="1">
        <f t="shared" si="121"/>
        <v>0</v>
      </c>
      <c r="AN341" s="1">
        <f t="shared" si="122"/>
        <v>0</v>
      </c>
      <c r="AO341" s="1">
        <f t="shared" si="123"/>
        <v>0</v>
      </c>
      <c r="AP341" s="1">
        <f t="shared" si="124"/>
        <v>0</v>
      </c>
      <c r="AQ341" s="1">
        <f t="shared" si="125"/>
        <v>0</v>
      </c>
      <c r="AR341" s="1">
        <f t="shared" si="126"/>
        <v>0</v>
      </c>
      <c r="AS341" s="1">
        <f t="shared" si="127"/>
        <v>0</v>
      </c>
      <c r="AT341" t="str">
        <f t="shared" si="119"/>
        <v/>
      </c>
      <c r="AU341" s="1">
        <f t="shared" si="128"/>
        <v>0</v>
      </c>
      <c r="AV341" s="1">
        <f t="shared" si="129"/>
        <v>0</v>
      </c>
      <c r="AW341" s="1">
        <f t="shared" si="130"/>
        <v>0</v>
      </c>
      <c r="AX341" s="1">
        <f t="shared" si="131"/>
        <v>0</v>
      </c>
      <c r="AY341" s="1">
        <f t="shared" si="132"/>
        <v>0</v>
      </c>
      <c r="AZ341" s="1">
        <f t="shared" si="133"/>
        <v>0</v>
      </c>
      <c r="BA341" s="1" t="str">
        <f t="shared" si="134"/>
        <v/>
      </c>
      <c r="BB341" s="1">
        <f t="shared" si="135"/>
        <v>0</v>
      </c>
      <c r="BC341" s="1" t="str">
        <f t="shared" si="136"/>
        <v/>
      </c>
    </row>
    <row r="342" spans="2:55" ht="15" customHeight="1" x14ac:dyDescent="0.15">
      <c r="B342" s="201"/>
      <c r="D342" s="395"/>
      <c r="E342" s="403"/>
      <c r="F342" s="33"/>
      <c r="G342" s="64" t="s">
        <v>559</v>
      </c>
      <c r="H342" s="40" t="s">
        <v>507</v>
      </c>
      <c r="I342" s="247"/>
      <c r="J342" s="121"/>
      <c r="K342" s="115"/>
      <c r="L342" s="242"/>
      <c r="M342" s="231"/>
      <c r="N342" s="121"/>
      <c r="O342" s="115"/>
      <c r="P342" s="115"/>
      <c r="Q342" s="247"/>
      <c r="R342" s="121"/>
      <c r="S342" s="115"/>
      <c r="T342" s="242"/>
      <c r="U342" s="231"/>
      <c r="V342" s="121"/>
      <c r="W342" s="115"/>
      <c r="X342" s="115"/>
      <c r="Y342" s="247"/>
      <c r="Z342" s="121"/>
      <c r="AA342" s="115"/>
      <c r="AB342" s="242"/>
      <c r="AC342" s="228"/>
      <c r="AD342" s="127"/>
      <c r="AE342" s="115"/>
      <c r="AF342" s="242"/>
      <c r="AG342" s="278">
        <f t="shared" si="118"/>
        <v>0</v>
      </c>
      <c r="AH342" s="54"/>
      <c r="AI342" s="20"/>
      <c r="AJ342" s="202"/>
      <c r="AL342" s="4" t="str">
        <f t="shared" si="120"/>
        <v/>
      </c>
      <c r="AM342" s="1">
        <f t="shared" si="121"/>
        <v>0</v>
      </c>
      <c r="AN342" s="1">
        <f t="shared" si="122"/>
        <v>0</v>
      </c>
      <c r="AO342" s="1">
        <f t="shared" si="123"/>
        <v>0</v>
      </c>
      <c r="AP342" s="1">
        <f t="shared" si="124"/>
        <v>0</v>
      </c>
      <c r="AQ342" s="1">
        <f t="shared" si="125"/>
        <v>0</v>
      </c>
      <c r="AR342" s="1">
        <f t="shared" si="126"/>
        <v>0</v>
      </c>
      <c r="AS342" s="1">
        <f t="shared" si="127"/>
        <v>0</v>
      </c>
      <c r="AT342" t="str">
        <f t="shared" si="119"/>
        <v/>
      </c>
      <c r="AU342" s="1">
        <f t="shared" si="128"/>
        <v>0</v>
      </c>
      <c r="AV342" s="1">
        <f t="shared" si="129"/>
        <v>0</v>
      </c>
      <c r="AW342" s="1">
        <f t="shared" si="130"/>
        <v>0</v>
      </c>
      <c r="AX342" s="1">
        <f t="shared" si="131"/>
        <v>0</v>
      </c>
      <c r="AY342" s="1">
        <f t="shared" si="132"/>
        <v>0</v>
      </c>
      <c r="AZ342" s="1">
        <f t="shared" si="133"/>
        <v>0</v>
      </c>
      <c r="BA342" s="1" t="str">
        <f t="shared" si="134"/>
        <v/>
      </c>
      <c r="BB342" s="1">
        <f t="shared" si="135"/>
        <v>0</v>
      </c>
      <c r="BC342" s="1" t="str">
        <f t="shared" si="136"/>
        <v/>
      </c>
    </row>
    <row r="343" spans="2:55" ht="15" customHeight="1" x14ac:dyDescent="0.15">
      <c r="B343" s="201"/>
      <c r="D343" s="395"/>
      <c r="E343" s="403"/>
      <c r="F343" s="33"/>
      <c r="G343" s="64" t="s">
        <v>560</v>
      </c>
      <c r="H343" s="40" t="s">
        <v>800</v>
      </c>
      <c r="I343" s="247"/>
      <c r="J343" s="121"/>
      <c r="K343" s="115"/>
      <c r="L343" s="242"/>
      <c r="M343" s="231"/>
      <c r="N343" s="121"/>
      <c r="O343" s="115"/>
      <c r="P343" s="115"/>
      <c r="Q343" s="247"/>
      <c r="R343" s="121"/>
      <c r="S343" s="115"/>
      <c r="T343" s="242"/>
      <c r="U343" s="231"/>
      <c r="V343" s="121"/>
      <c r="W343" s="115"/>
      <c r="X343" s="115"/>
      <c r="Y343" s="247"/>
      <c r="Z343" s="121"/>
      <c r="AA343" s="115"/>
      <c r="AB343" s="242"/>
      <c r="AC343" s="228"/>
      <c r="AD343" s="127"/>
      <c r="AE343" s="115"/>
      <c r="AF343" s="242"/>
      <c r="AG343" s="278">
        <f t="shared" si="118"/>
        <v>0</v>
      </c>
      <c r="AH343" s="54"/>
      <c r="AI343" s="20"/>
      <c r="AJ343" s="202"/>
      <c r="AL343" s="4" t="str">
        <f t="shared" si="120"/>
        <v/>
      </c>
      <c r="AM343" s="1">
        <f t="shared" si="121"/>
        <v>0</v>
      </c>
      <c r="AN343" s="1">
        <f t="shared" si="122"/>
        <v>0</v>
      </c>
      <c r="AO343" s="1">
        <f t="shared" si="123"/>
        <v>0</v>
      </c>
      <c r="AP343" s="1">
        <f t="shared" si="124"/>
        <v>0</v>
      </c>
      <c r="AQ343" s="1">
        <f t="shared" si="125"/>
        <v>0</v>
      </c>
      <c r="AR343" s="1">
        <f t="shared" si="126"/>
        <v>0</v>
      </c>
      <c r="AS343" s="1">
        <f t="shared" si="127"/>
        <v>0</v>
      </c>
      <c r="AT343" t="str">
        <f t="shared" si="119"/>
        <v/>
      </c>
      <c r="AU343" s="1">
        <f t="shared" si="128"/>
        <v>0</v>
      </c>
      <c r="AV343" s="1">
        <f t="shared" si="129"/>
        <v>0</v>
      </c>
      <c r="AW343" s="1">
        <f t="shared" si="130"/>
        <v>0</v>
      </c>
      <c r="AX343" s="1">
        <f t="shared" si="131"/>
        <v>0</v>
      </c>
      <c r="AY343" s="1">
        <f t="shared" si="132"/>
        <v>0</v>
      </c>
      <c r="AZ343" s="1">
        <f t="shared" si="133"/>
        <v>0</v>
      </c>
      <c r="BA343" s="1" t="str">
        <f t="shared" si="134"/>
        <v/>
      </c>
      <c r="BB343" s="1">
        <f t="shared" si="135"/>
        <v>0</v>
      </c>
      <c r="BC343" s="1" t="str">
        <f t="shared" si="136"/>
        <v/>
      </c>
    </row>
    <row r="344" spans="2:55" ht="15" customHeight="1" x14ac:dyDescent="0.15">
      <c r="B344" s="201"/>
      <c r="D344" s="395"/>
      <c r="E344" s="403"/>
      <c r="F344" s="15"/>
      <c r="G344" s="42" t="s">
        <v>561</v>
      </c>
      <c r="H344" s="44" t="s">
        <v>969</v>
      </c>
      <c r="I344" s="251"/>
      <c r="J344" s="122"/>
      <c r="K344" s="117"/>
      <c r="L344" s="244"/>
      <c r="M344" s="256"/>
      <c r="N344" s="122"/>
      <c r="O344" s="117"/>
      <c r="P344" s="117"/>
      <c r="Q344" s="251"/>
      <c r="R344" s="122"/>
      <c r="S344" s="117"/>
      <c r="T344" s="244"/>
      <c r="U344" s="256"/>
      <c r="V344" s="122"/>
      <c r="W344" s="117"/>
      <c r="X344" s="117"/>
      <c r="Y344" s="251"/>
      <c r="Z344" s="122"/>
      <c r="AA344" s="117"/>
      <c r="AB344" s="244"/>
      <c r="AC344" s="229"/>
      <c r="AD344" s="128"/>
      <c r="AE344" s="117"/>
      <c r="AF344" s="244"/>
      <c r="AG344" s="279">
        <f t="shared" si="118"/>
        <v>0</v>
      </c>
      <c r="AH344" s="54"/>
      <c r="AI344" s="20"/>
      <c r="AJ344" s="202"/>
      <c r="AL344" s="4" t="str">
        <f t="shared" si="120"/>
        <v/>
      </c>
      <c r="AM344" s="1">
        <f t="shared" si="121"/>
        <v>0</v>
      </c>
      <c r="AN344" s="1">
        <f t="shared" si="122"/>
        <v>0</v>
      </c>
      <c r="AO344" s="1">
        <f t="shared" si="123"/>
        <v>0</v>
      </c>
      <c r="AP344" s="1">
        <f t="shared" si="124"/>
        <v>0</v>
      </c>
      <c r="AQ344" s="1">
        <f t="shared" si="125"/>
        <v>0</v>
      </c>
      <c r="AR344" s="1">
        <f t="shared" si="126"/>
        <v>0</v>
      </c>
      <c r="AS344" s="1">
        <f t="shared" si="127"/>
        <v>0</v>
      </c>
      <c r="AT344" t="str">
        <f t="shared" si="119"/>
        <v/>
      </c>
      <c r="AU344" s="1">
        <f t="shared" si="128"/>
        <v>0</v>
      </c>
      <c r="AV344" s="1">
        <f t="shared" si="129"/>
        <v>0</v>
      </c>
      <c r="AW344" s="1">
        <f t="shared" si="130"/>
        <v>0</v>
      </c>
      <c r="AX344" s="1">
        <f t="shared" si="131"/>
        <v>0</v>
      </c>
      <c r="AY344" s="1">
        <f t="shared" si="132"/>
        <v>0</v>
      </c>
      <c r="AZ344" s="1">
        <f t="shared" si="133"/>
        <v>0</v>
      </c>
      <c r="BA344" s="1" t="str">
        <f t="shared" si="134"/>
        <v/>
      </c>
      <c r="BB344" s="1">
        <f t="shared" si="135"/>
        <v>0</v>
      </c>
      <c r="BC344" s="1" t="str">
        <f t="shared" si="136"/>
        <v/>
      </c>
    </row>
    <row r="345" spans="2:55" ht="15" customHeight="1" x14ac:dyDescent="0.15">
      <c r="B345" s="201"/>
      <c r="D345" s="395"/>
      <c r="E345" s="403"/>
      <c r="F345" s="33" t="s">
        <v>594</v>
      </c>
      <c r="G345" s="61" t="s">
        <v>308</v>
      </c>
      <c r="H345" s="58" t="s">
        <v>663</v>
      </c>
      <c r="I345" s="258"/>
      <c r="J345" s="120"/>
      <c r="K345" s="114"/>
      <c r="L345" s="245"/>
      <c r="M345" s="255"/>
      <c r="N345" s="120"/>
      <c r="O345" s="114"/>
      <c r="P345" s="114"/>
      <c r="Q345" s="258"/>
      <c r="R345" s="120"/>
      <c r="S345" s="114"/>
      <c r="T345" s="245"/>
      <c r="U345" s="255"/>
      <c r="V345" s="120"/>
      <c r="W345" s="114"/>
      <c r="X345" s="114"/>
      <c r="Y345" s="258"/>
      <c r="Z345" s="120"/>
      <c r="AA345" s="114"/>
      <c r="AB345" s="245"/>
      <c r="AC345" s="266"/>
      <c r="AD345" s="126"/>
      <c r="AE345" s="114"/>
      <c r="AF345" s="245"/>
      <c r="AG345" s="277">
        <f t="shared" si="118"/>
        <v>0</v>
      </c>
      <c r="AH345" s="53">
        <f>SUM(BB345:BB347)</f>
        <v>0</v>
      </c>
      <c r="AI345" s="131"/>
      <c r="AJ345" s="202"/>
      <c r="AL345" s="4" t="str">
        <f t="shared" si="120"/>
        <v/>
      </c>
      <c r="AM345" s="1">
        <f t="shared" si="121"/>
        <v>0</v>
      </c>
      <c r="AN345" s="1">
        <f t="shared" si="122"/>
        <v>0</v>
      </c>
      <c r="AO345" s="1">
        <f t="shared" si="123"/>
        <v>0</v>
      </c>
      <c r="AP345" s="1">
        <f t="shared" si="124"/>
        <v>0</v>
      </c>
      <c r="AQ345" s="1">
        <f t="shared" si="125"/>
        <v>0</v>
      </c>
      <c r="AR345" s="1">
        <f t="shared" si="126"/>
        <v>0</v>
      </c>
      <c r="AS345" s="1">
        <f t="shared" si="127"/>
        <v>0</v>
      </c>
      <c r="AT345" t="str">
        <f t="shared" si="119"/>
        <v/>
      </c>
      <c r="AU345" s="1">
        <f t="shared" si="128"/>
        <v>0</v>
      </c>
      <c r="AV345" s="1">
        <f t="shared" si="129"/>
        <v>0</v>
      </c>
      <c r="AW345" s="1">
        <f t="shared" si="130"/>
        <v>0</v>
      </c>
      <c r="AX345" s="1">
        <f t="shared" si="131"/>
        <v>0</v>
      </c>
      <c r="AY345" s="1">
        <f t="shared" si="132"/>
        <v>0</v>
      </c>
      <c r="AZ345" s="1">
        <f t="shared" si="133"/>
        <v>0</v>
      </c>
      <c r="BA345" s="1" t="str">
        <f t="shared" si="134"/>
        <v/>
      </c>
      <c r="BB345" s="1">
        <f t="shared" si="135"/>
        <v>0</v>
      </c>
      <c r="BC345" s="1" t="str">
        <f t="shared" si="136"/>
        <v/>
      </c>
    </row>
    <row r="346" spans="2:55" ht="15" customHeight="1" x14ac:dyDescent="0.15">
      <c r="B346" s="201"/>
      <c r="D346" s="395"/>
      <c r="E346" s="403"/>
      <c r="F346" s="89"/>
      <c r="G346" s="288" t="s">
        <v>589</v>
      </c>
      <c r="H346" s="92" t="s">
        <v>803</v>
      </c>
      <c r="I346" s="267"/>
      <c r="J346" s="210"/>
      <c r="K346" s="119"/>
      <c r="L346" s="268"/>
      <c r="M346" s="263"/>
      <c r="N346" s="210"/>
      <c r="O346" s="119"/>
      <c r="P346" s="119"/>
      <c r="Q346" s="267"/>
      <c r="R346" s="210"/>
      <c r="S346" s="119"/>
      <c r="T346" s="268"/>
      <c r="U346" s="263"/>
      <c r="V346" s="210"/>
      <c r="W346" s="119"/>
      <c r="X346" s="119"/>
      <c r="Y346" s="267"/>
      <c r="Z346" s="210"/>
      <c r="AA346" s="119"/>
      <c r="AB346" s="268"/>
      <c r="AC346" s="232"/>
      <c r="AD346" s="130"/>
      <c r="AE346" s="119"/>
      <c r="AF346" s="268"/>
      <c r="AG346" s="283">
        <f t="shared" si="118"/>
        <v>0</v>
      </c>
      <c r="AH346" s="110">
        <f>SUM(BC345:BC347)</f>
        <v>0</v>
      </c>
      <c r="AI346" s="309"/>
      <c r="AJ346" s="202"/>
      <c r="AL346" s="4" t="str">
        <f t="shared" si="120"/>
        <v/>
      </c>
      <c r="AM346" s="1">
        <f t="shared" si="121"/>
        <v>0</v>
      </c>
      <c r="AN346" s="1">
        <f t="shared" si="122"/>
        <v>0</v>
      </c>
      <c r="AO346" s="1">
        <f t="shared" si="123"/>
        <v>0</v>
      </c>
      <c r="AP346" s="1">
        <f t="shared" si="124"/>
        <v>0</v>
      </c>
      <c r="AQ346" s="1">
        <f t="shared" si="125"/>
        <v>0</v>
      </c>
      <c r="AR346" s="1">
        <f t="shared" si="126"/>
        <v>0</v>
      </c>
      <c r="AS346" s="1">
        <f t="shared" si="127"/>
        <v>0</v>
      </c>
      <c r="AT346" t="str">
        <f t="shared" si="119"/>
        <v/>
      </c>
      <c r="AU346" s="1">
        <f t="shared" si="128"/>
        <v>0</v>
      </c>
      <c r="AV346" s="1">
        <f t="shared" si="129"/>
        <v>0</v>
      </c>
      <c r="AW346" s="1">
        <f t="shared" si="130"/>
        <v>0</v>
      </c>
      <c r="AX346" s="1">
        <f t="shared" si="131"/>
        <v>0</v>
      </c>
      <c r="AY346" s="1">
        <f t="shared" si="132"/>
        <v>0</v>
      </c>
      <c r="AZ346" s="1">
        <f t="shared" si="133"/>
        <v>0</v>
      </c>
      <c r="BA346" s="1" t="str">
        <f t="shared" si="134"/>
        <v/>
      </c>
      <c r="BB346" s="1">
        <f t="shared" si="135"/>
        <v>0</v>
      </c>
      <c r="BC346" s="1" t="str">
        <f t="shared" si="136"/>
        <v/>
      </c>
    </row>
    <row r="347" spans="2:55" ht="15" customHeight="1" x14ac:dyDescent="0.15">
      <c r="B347" s="201"/>
      <c r="D347" s="395"/>
      <c r="E347" s="403"/>
      <c r="F347" s="15"/>
      <c r="G347" s="43" t="s">
        <v>784</v>
      </c>
      <c r="H347" s="44" t="s">
        <v>829</v>
      </c>
      <c r="I347" s="251"/>
      <c r="J347" s="122"/>
      <c r="K347" s="117"/>
      <c r="L347" s="244"/>
      <c r="M347" s="256"/>
      <c r="N347" s="122"/>
      <c r="O347" s="117"/>
      <c r="P347" s="117"/>
      <c r="Q347" s="251"/>
      <c r="R347" s="122"/>
      <c r="S347" s="117"/>
      <c r="T347" s="244"/>
      <c r="U347" s="256"/>
      <c r="V347" s="122"/>
      <c r="W347" s="117"/>
      <c r="X347" s="117"/>
      <c r="Y347" s="251"/>
      <c r="Z347" s="122"/>
      <c r="AA347" s="117"/>
      <c r="AB347" s="244"/>
      <c r="AC347" s="229"/>
      <c r="AD347" s="128"/>
      <c r="AE347" s="117"/>
      <c r="AF347" s="244"/>
      <c r="AG347" s="279">
        <f>AS347</f>
        <v>0</v>
      </c>
      <c r="AH347" s="111"/>
      <c r="AI347" s="309"/>
      <c r="AJ347" s="202"/>
      <c r="AL347" s="4" t="str">
        <f>IF(OR(I347="＋",M347="＋",Q347="＋"),"＋",IF(OR(I347="○",M347="○",Q347="○"),"○",IF(OR(I347="◎",M347="◎",Q347="◎"),"◎","")))</f>
        <v/>
      </c>
      <c r="AM347" s="1">
        <f>IF(K347="-",0,K347)</f>
        <v>0</v>
      </c>
      <c r="AN347" s="1">
        <f>IF(O347="-",0,O347)</f>
        <v>0</v>
      </c>
      <c r="AO347" s="1">
        <f>IF(S347="-",0,S347)</f>
        <v>0</v>
      </c>
      <c r="AP347" s="1">
        <f>IF(W347="-",0,W347)</f>
        <v>0</v>
      </c>
      <c r="AQ347" s="1">
        <f>IF(AA347="-",0,AA347)</f>
        <v>0</v>
      </c>
      <c r="AR347" s="1">
        <f>IF(AE347="-",0,AE347)</f>
        <v>0</v>
      </c>
      <c r="AS347" s="1">
        <f>IF(AND(K347="-",$P$7=0,$T$7=0,$X$7=0,$AB$7=0,$AF$7=0),"-",IF(AND(K347="-",O347="-",$T$7=0,$X$7=0,$AB$7=0,$AF$7=0),"-",IF(AND(K347="-",O347="-",S347="-",$X$7=0,$AB$7=0,$AF$7=0),"-",IF(AND(K347="-",O347="-",S347="-",W347="-",$AB$7=0,$AF$7=0),"-",IF(AND(K347="-",O347="-",S347="-",W347="-",AA347="-",$AF$7=0),"-",IF(AND(K347="-",O347="-",S347="-",W347="-",AA347="-",AE347="-"),"-",ROUND(AM347*$L$7+AN347*$P$7+AO347*$T$7+AP347*$X$7+AQ347*$AB$7+AR347*$AF$7,3)))))))</f>
        <v>0</v>
      </c>
      <c r="AT347" t="str">
        <f>IF(COUNTIF(I347:AF347,"×")=0,"",IF(COUNTIF(I347:AF347,"×")=COUNTA(K347,O347,S347,W347,AA347,AE347)-COUNTIF(I347:AF347,"-"),1,""))</f>
        <v/>
      </c>
      <c r="AU347" s="1">
        <f>IF(L347="",0,L347)</f>
        <v>0</v>
      </c>
      <c r="AV347" s="1">
        <f>IF(P347="",0,P347)</f>
        <v>0</v>
      </c>
      <c r="AW347" s="1">
        <f>IF(T347="",0,T347)</f>
        <v>0</v>
      </c>
      <c r="AX347" s="1">
        <f>IF(X347="",0,X347)</f>
        <v>0</v>
      </c>
      <c r="AY347" s="1">
        <f>IF(AB347="",0,AB347)</f>
        <v>0</v>
      </c>
      <c r="AZ347" s="1">
        <f>IF(AF347="",0,AF347)</f>
        <v>0</v>
      </c>
      <c r="BA347" s="1" t="str">
        <f>IF(AND(L347="",P347="",T347="",X347="",AB347="",AF347=""),"",ROUND(AU347*$L$7+AV347*$P$7+AW347*$T$7+AX347*$X$7+AY347*$AB$7+AZ347*$AF$7,3))</f>
        <v/>
      </c>
      <c r="BB347" s="1">
        <f>IF(AL347="＋","",AS347)</f>
        <v>0</v>
      </c>
      <c r="BC347" s="1" t="str">
        <f>IF(AL347="＋",AS347,"")</f>
        <v/>
      </c>
    </row>
    <row r="348" spans="2:55" ht="15" customHeight="1" x14ac:dyDescent="0.15">
      <c r="B348" s="201"/>
      <c r="D348" s="396"/>
      <c r="E348" s="404"/>
      <c r="F348" s="59" t="s">
        <v>86</v>
      </c>
      <c r="G348" s="45" t="s">
        <v>87</v>
      </c>
      <c r="H348" s="44"/>
      <c r="I348" s="251"/>
      <c r="J348" s="122"/>
      <c r="K348" s="117"/>
      <c r="L348" s="244"/>
      <c r="M348" s="256"/>
      <c r="N348" s="122"/>
      <c r="O348" s="117"/>
      <c r="P348" s="117"/>
      <c r="Q348" s="251"/>
      <c r="R348" s="122"/>
      <c r="S348" s="117"/>
      <c r="T348" s="244"/>
      <c r="U348" s="256"/>
      <c r="V348" s="122"/>
      <c r="W348" s="117"/>
      <c r="X348" s="117"/>
      <c r="Y348" s="251"/>
      <c r="Z348" s="122"/>
      <c r="AA348" s="117"/>
      <c r="AB348" s="244"/>
      <c r="AC348" s="229"/>
      <c r="AD348" s="128"/>
      <c r="AE348" s="117"/>
      <c r="AF348" s="244"/>
      <c r="AG348" s="276">
        <f>AS348</f>
        <v>0</v>
      </c>
      <c r="AH348" s="111">
        <f>SUM(BC348)</f>
        <v>0</v>
      </c>
      <c r="AI348" s="309"/>
      <c r="AJ348" s="202"/>
      <c r="AL348" s="4" t="str">
        <f t="shared" si="120"/>
        <v/>
      </c>
      <c r="AM348" s="1">
        <f t="shared" si="121"/>
        <v>0</v>
      </c>
      <c r="AN348" s="1">
        <f t="shared" si="122"/>
        <v>0</v>
      </c>
      <c r="AO348" s="1">
        <f t="shared" si="123"/>
        <v>0</v>
      </c>
      <c r="AP348" s="1">
        <f t="shared" si="124"/>
        <v>0</v>
      </c>
      <c r="AQ348" s="1">
        <f t="shared" si="125"/>
        <v>0</v>
      </c>
      <c r="AR348" s="1">
        <f t="shared" si="126"/>
        <v>0</v>
      </c>
      <c r="AS348" s="1">
        <f t="shared" si="127"/>
        <v>0</v>
      </c>
      <c r="AT348" t="str">
        <f t="shared" si="119"/>
        <v/>
      </c>
      <c r="AU348" s="1">
        <f t="shared" si="128"/>
        <v>0</v>
      </c>
      <c r="AV348" s="1">
        <f t="shared" si="129"/>
        <v>0</v>
      </c>
      <c r="AW348" s="1">
        <f t="shared" si="130"/>
        <v>0</v>
      </c>
      <c r="AX348" s="1">
        <f t="shared" si="131"/>
        <v>0</v>
      </c>
      <c r="AY348" s="1">
        <f t="shared" si="132"/>
        <v>0</v>
      </c>
      <c r="AZ348" s="1">
        <f t="shared" si="133"/>
        <v>0</v>
      </c>
      <c r="BA348" s="1" t="str">
        <f t="shared" si="134"/>
        <v/>
      </c>
      <c r="BB348" s="1">
        <f t="shared" si="135"/>
        <v>0</v>
      </c>
      <c r="BC348" s="1" t="str">
        <f t="shared" si="136"/>
        <v/>
      </c>
    </row>
    <row r="349" spans="2:55" ht="15" customHeight="1" x14ac:dyDescent="0.15">
      <c r="B349" s="201"/>
      <c r="D349" s="405" t="s">
        <v>749</v>
      </c>
      <c r="E349" s="405" t="s">
        <v>486</v>
      </c>
      <c r="F349" s="33" t="s">
        <v>697</v>
      </c>
      <c r="G349" s="138" t="s">
        <v>763</v>
      </c>
      <c r="H349" s="58" t="s">
        <v>755</v>
      </c>
      <c r="I349" s="258"/>
      <c r="J349" s="120"/>
      <c r="K349" s="114"/>
      <c r="L349" s="245"/>
      <c r="M349" s="255"/>
      <c r="N349" s="120"/>
      <c r="O349" s="114"/>
      <c r="P349" s="114"/>
      <c r="Q349" s="258"/>
      <c r="R349" s="120"/>
      <c r="S349" s="114"/>
      <c r="T349" s="245"/>
      <c r="U349" s="255"/>
      <c r="V349" s="120"/>
      <c r="W349" s="114"/>
      <c r="X349" s="114"/>
      <c r="Y349" s="258"/>
      <c r="Z349" s="120"/>
      <c r="AA349" s="114"/>
      <c r="AB349" s="245"/>
      <c r="AC349" s="266"/>
      <c r="AD349" s="126"/>
      <c r="AE349" s="114"/>
      <c r="AF349" s="245"/>
      <c r="AG349" s="277">
        <f t="shared" si="118"/>
        <v>0</v>
      </c>
      <c r="AH349" s="53">
        <f>SUM(BB349:BB352)</f>
        <v>0</v>
      </c>
      <c r="AI349" s="131"/>
      <c r="AJ349" s="202"/>
      <c r="AL349" s="4" t="str">
        <f t="shared" si="120"/>
        <v/>
      </c>
      <c r="AM349" s="1">
        <f t="shared" si="121"/>
        <v>0</v>
      </c>
      <c r="AN349" s="1">
        <f t="shared" si="122"/>
        <v>0</v>
      </c>
      <c r="AO349" s="1">
        <f t="shared" si="123"/>
        <v>0</v>
      </c>
      <c r="AP349" s="1">
        <f t="shared" si="124"/>
        <v>0</v>
      </c>
      <c r="AQ349" s="1">
        <f t="shared" si="125"/>
        <v>0</v>
      </c>
      <c r="AR349" s="1">
        <f t="shared" si="126"/>
        <v>0</v>
      </c>
      <c r="AS349" s="1">
        <f t="shared" si="127"/>
        <v>0</v>
      </c>
      <c r="AT349" t="str">
        <f t="shared" si="119"/>
        <v/>
      </c>
      <c r="AU349" s="1">
        <f t="shared" si="128"/>
        <v>0</v>
      </c>
      <c r="AV349" s="1">
        <f t="shared" si="129"/>
        <v>0</v>
      </c>
      <c r="AW349" s="1">
        <f t="shared" si="130"/>
        <v>0</v>
      </c>
      <c r="AX349" s="1">
        <f t="shared" si="131"/>
        <v>0</v>
      </c>
      <c r="AY349" s="1">
        <f t="shared" si="132"/>
        <v>0</v>
      </c>
      <c r="AZ349" s="1">
        <f t="shared" si="133"/>
        <v>0</v>
      </c>
      <c r="BA349" s="1" t="str">
        <f t="shared" si="134"/>
        <v/>
      </c>
      <c r="BB349" s="1">
        <f t="shared" si="135"/>
        <v>0</v>
      </c>
      <c r="BC349" s="1" t="str">
        <f t="shared" si="136"/>
        <v/>
      </c>
    </row>
    <row r="350" spans="2:55" ht="15" customHeight="1" x14ac:dyDescent="0.15">
      <c r="B350" s="201"/>
      <c r="D350" s="406"/>
      <c r="E350" s="406"/>
      <c r="F350" s="33"/>
      <c r="G350" s="46" t="s">
        <v>759</v>
      </c>
      <c r="H350" s="40" t="s">
        <v>447</v>
      </c>
      <c r="I350" s="247"/>
      <c r="J350" s="121"/>
      <c r="K350" s="115"/>
      <c r="L350" s="242"/>
      <c r="M350" s="231"/>
      <c r="N350" s="121"/>
      <c r="O350" s="115"/>
      <c r="P350" s="115"/>
      <c r="Q350" s="247"/>
      <c r="R350" s="121"/>
      <c r="S350" s="115"/>
      <c r="T350" s="242"/>
      <c r="U350" s="231"/>
      <c r="V350" s="121"/>
      <c r="W350" s="115"/>
      <c r="X350" s="115"/>
      <c r="Y350" s="247"/>
      <c r="Z350" s="121"/>
      <c r="AA350" s="115"/>
      <c r="AB350" s="242"/>
      <c r="AC350" s="228"/>
      <c r="AD350" s="127"/>
      <c r="AE350" s="115"/>
      <c r="AF350" s="242"/>
      <c r="AG350" s="278">
        <f t="shared" si="118"/>
        <v>0</v>
      </c>
      <c r="AH350" s="110">
        <f>SUM(BC349:BC352)</f>
        <v>0</v>
      </c>
      <c r="AI350" s="309"/>
      <c r="AJ350" s="202"/>
      <c r="AL350" s="4" t="str">
        <f t="shared" si="120"/>
        <v/>
      </c>
      <c r="AM350" s="1">
        <f t="shared" si="121"/>
        <v>0</v>
      </c>
      <c r="AN350" s="1">
        <f t="shared" si="122"/>
        <v>0</v>
      </c>
      <c r="AO350" s="1">
        <f t="shared" si="123"/>
        <v>0</v>
      </c>
      <c r="AP350" s="1">
        <f t="shared" si="124"/>
        <v>0</v>
      </c>
      <c r="AQ350" s="1">
        <f t="shared" si="125"/>
        <v>0</v>
      </c>
      <c r="AR350" s="1">
        <f t="shared" si="126"/>
        <v>0</v>
      </c>
      <c r="AS350" s="1">
        <f t="shared" si="127"/>
        <v>0</v>
      </c>
      <c r="AT350" t="str">
        <f t="shared" si="119"/>
        <v/>
      </c>
      <c r="AU350" s="1">
        <f t="shared" si="128"/>
        <v>0</v>
      </c>
      <c r="AV350" s="1">
        <f t="shared" si="129"/>
        <v>0</v>
      </c>
      <c r="AW350" s="1">
        <f t="shared" si="130"/>
        <v>0</v>
      </c>
      <c r="AX350" s="1">
        <f t="shared" si="131"/>
        <v>0</v>
      </c>
      <c r="AY350" s="1">
        <f t="shared" si="132"/>
        <v>0</v>
      </c>
      <c r="AZ350" s="1">
        <f t="shared" si="133"/>
        <v>0</v>
      </c>
      <c r="BA350" s="1" t="str">
        <f t="shared" si="134"/>
        <v/>
      </c>
      <c r="BB350" s="1">
        <f t="shared" si="135"/>
        <v>0</v>
      </c>
      <c r="BC350" s="1" t="str">
        <f t="shared" si="136"/>
        <v/>
      </c>
    </row>
    <row r="351" spans="2:55" ht="15" customHeight="1" x14ac:dyDescent="0.15">
      <c r="B351" s="201"/>
      <c r="D351" s="406"/>
      <c r="E351" s="406"/>
      <c r="F351" s="33"/>
      <c r="G351" s="46" t="s">
        <v>438</v>
      </c>
      <c r="H351" s="40" t="s">
        <v>44</v>
      </c>
      <c r="I351" s="247"/>
      <c r="J351" s="121"/>
      <c r="K351" s="115"/>
      <c r="L351" s="242"/>
      <c r="M351" s="231"/>
      <c r="N351" s="121"/>
      <c r="O351" s="115"/>
      <c r="P351" s="115"/>
      <c r="Q351" s="247"/>
      <c r="R351" s="121"/>
      <c r="S351" s="115"/>
      <c r="T351" s="242"/>
      <c r="U351" s="231"/>
      <c r="V351" s="121"/>
      <c r="W351" s="115"/>
      <c r="X351" s="115"/>
      <c r="Y351" s="247"/>
      <c r="Z351" s="121"/>
      <c r="AA351" s="115"/>
      <c r="AB351" s="242"/>
      <c r="AC351" s="231"/>
      <c r="AD351" s="121"/>
      <c r="AE351" s="115"/>
      <c r="AF351" s="242"/>
      <c r="AG351" s="278">
        <f t="shared" si="118"/>
        <v>0</v>
      </c>
      <c r="AH351" s="54"/>
      <c r="AI351" s="20"/>
      <c r="AJ351" s="202"/>
      <c r="AL351" s="4" t="str">
        <f t="shared" si="120"/>
        <v/>
      </c>
      <c r="AM351" s="1">
        <f t="shared" si="121"/>
        <v>0</v>
      </c>
      <c r="AN351" s="1">
        <f t="shared" si="122"/>
        <v>0</v>
      </c>
      <c r="AO351" s="1">
        <f t="shared" si="123"/>
        <v>0</v>
      </c>
      <c r="AP351" s="1">
        <f t="shared" si="124"/>
        <v>0</v>
      </c>
      <c r="AQ351" s="1">
        <f t="shared" si="125"/>
        <v>0</v>
      </c>
      <c r="AR351" s="1">
        <f t="shared" si="126"/>
        <v>0</v>
      </c>
      <c r="AS351" s="1">
        <f t="shared" si="127"/>
        <v>0</v>
      </c>
      <c r="AT351" t="str">
        <f t="shared" si="119"/>
        <v/>
      </c>
      <c r="AU351" s="1">
        <f t="shared" si="128"/>
        <v>0</v>
      </c>
      <c r="AV351" s="1">
        <f t="shared" si="129"/>
        <v>0</v>
      </c>
      <c r="AW351" s="1">
        <f t="shared" si="130"/>
        <v>0</v>
      </c>
      <c r="AX351" s="1">
        <f t="shared" si="131"/>
        <v>0</v>
      </c>
      <c r="AY351" s="1">
        <f t="shared" si="132"/>
        <v>0</v>
      </c>
      <c r="AZ351" s="1">
        <f t="shared" si="133"/>
        <v>0</v>
      </c>
      <c r="BA351" s="1" t="str">
        <f t="shared" si="134"/>
        <v/>
      </c>
      <c r="BB351" s="1">
        <f t="shared" si="135"/>
        <v>0</v>
      </c>
      <c r="BC351" s="1" t="str">
        <f t="shared" si="136"/>
        <v/>
      </c>
    </row>
    <row r="352" spans="2:55" ht="15" customHeight="1" x14ac:dyDescent="0.15">
      <c r="B352" s="201"/>
      <c r="D352" s="406"/>
      <c r="E352" s="406"/>
      <c r="F352" s="15"/>
      <c r="G352" s="95" t="s">
        <v>637</v>
      </c>
      <c r="H352" s="44" t="s">
        <v>627</v>
      </c>
      <c r="I352" s="251"/>
      <c r="J352" s="122"/>
      <c r="K352" s="117"/>
      <c r="L352" s="244"/>
      <c r="M352" s="256"/>
      <c r="N352" s="122"/>
      <c r="O352" s="117"/>
      <c r="P352" s="117"/>
      <c r="Q352" s="251"/>
      <c r="R352" s="122"/>
      <c r="S352" s="117"/>
      <c r="T352" s="244"/>
      <c r="U352" s="256"/>
      <c r="V352" s="122"/>
      <c r="W352" s="117"/>
      <c r="X352" s="117"/>
      <c r="Y352" s="251"/>
      <c r="Z352" s="122"/>
      <c r="AA352" s="117"/>
      <c r="AB352" s="244"/>
      <c r="AC352" s="256"/>
      <c r="AD352" s="122"/>
      <c r="AE352" s="117"/>
      <c r="AF352" s="244"/>
      <c r="AG352" s="276">
        <f t="shared" si="118"/>
        <v>0</v>
      </c>
      <c r="AH352" s="55"/>
      <c r="AI352" s="20"/>
      <c r="AJ352" s="202"/>
      <c r="AL352" s="4" t="str">
        <f t="shared" si="120"/>
        <v/>
      </c>
      <c r="AM352" s="1">
        <f t="shared" si="121"/>
        <v>0</v>
      </c>
      <c r="AN352" s="1">
        <f t="shared" si="122"/>
        <v>0</v>
      </c>
      <c r="AO352" s="1">
        <f t="shared" si="123"/>
        <v>0</v>
      </c>
      <c r="AP352" s="1">
        <f t="shared" si="124"/>
        <v>0</v>
      </c>
      <c r="AQ352" s="1">
        <f t="shared" si="125"/>
        <v>0</v>
      </c>
      <c r="AR352" s="1">
        <f t="shared" si="126"/>
        <v>0</v>
      </c>
      <c r="AS352" s="1">
        <f t="shared" si="127"/>
        <v>0</v>
      </c>
      <c r="AT352" t="str">
        <f t="shared" si="119"/>
        <v/>
      </c>
      <c r="AU352" s="1">
        <f t="shared" si="128"/>
        <v>0</v>
      </c>
      <c r="AV352" s="1">
        <f t="shared" si="129"/>
        <v>0</v>
      </c>
      <c r="AW352" s="1">
        <f t="shared" si="130"/>
        <v>0</v>
      </c>
      <c r="AX352" s="1">
        <f t="shared" si="131"/>
        <v>0</v>
      </c>
      <c r="AY352" s="1">
        <f t="shared" si="132"/>
        <v>0</v>
      </c>
      <c r="AZ352" s="1">
        <f t="shared" si="133"/>
        <v>0</v>
      </c>
      <c r="BA352" s="1" t="str">
        <f t="shared" si="134"/>
        <v/>
      </c>
      <c r="BB352" s="1">
        <f t="shared" si="135"/>
        <v>0</v>
      </c>
      <c r="BC352" s="1" t="str">
        <f t="shared" si="136"/>
        <v/>
      </c>
    </row>
    <row r="353" spans="2:55" ht="15" customHeight="1" x14ac:dyDescent="0.15">
      <c r="B353" s="201"/>
      <c r="D353" s="406"/>
      <c r="E353" s="406"/>
      <c r="F353" s="410" t="s">
        <v>609</v>
      </c>
      <c r="G353" s="138" t="s">
        <v>764</v>
      </c>
      <c r="H353" s="58" t="s">
        <v>328</v>
      </c>
      <c r="I353" s="272"/>
      <c r="J353" s="126"/>
      <c r="K353" s="114"/>
      <c r="L353" s="245"/>
      <c r="M353" s="266"/>
      <c r="N353" s="126"/>
      <c r="O353" s="114"/>
      <c r="P353" s="114"/>
      <c r="Q353" s="272"/>
      <c r="R353" s="126"/>
      <c r="S353" s="114"/>
      <c r="T353" s="245"/>
      <c r="U353" s="266"/>
      <c r="V353" s="126"/>
      <c r="W353" s="114"/>
      <c r="X353" s="114"/>
      <c r="Y353" s="272"/>
      <c r="Z353" s="126"/>
      <c r="AA353" s="114"/>
      <c r="AB353" s="245"/>
      <c r="AC353" s="266"/>
      <c r="AD353" s="126"/>
      <c r="AE353" s="114"/>
      <c r="AF353" s="245"/>
      <c r="AG353" s="277">
        <f t="shared" si="118"/>
        <v>0</v>
      </c>
      <c r="AH353" s="53">
        <f>SUM(BB353:BB361)</f>
        <v>0</v>
      </c>
      <c r="AI353" s="131"/>
      <c r="AJ353" s="202"/>
      <c r="AL353" s="4" t="str">
        <f t="shared" si="120"/>
        <v/>
      </c>
      <c r="AM353" s="1">
        <f t="shared" si="121"/>
        <v>0</v>
      </c>
      <c r="AN353" s="1">
        <f t="shared" si="122"/>
        <v>0</v>
      </c>
      <c r="AO353" s="1">
        <f t="shared" si="123"/>
        <v>0</v>
      </c>
      <c r="AP353" s="1">
        <f t="shared" si="124"/>
        <v>0</v>
      </c>
      <c r="AQ353" s="1">
        <f t="shared" si="125"/>
        <v>0</v>
      </c>
      <c r="AR353" s="1">
        <f t="shared" si="126"/>
        <v>0</v>
      </c>
      <c r="AS353" s="1">
        <f t="shared" si="127"/>
        <v>0</v>
      </c>
      <c r="AT353" t="str">
        <f t="shared" si="119"/>
        <v/>
      </c>
      <c r="AU353" s="1">
        <f t="shared" si="128"/>
        <v>0</v>
      </c>
      <c r="AV353" s="1">
        <f t="shared" si="129"/>
        <v>0</v>
      </c>
      <c r="AW353" s="1">
        <f t="shared" si="130"/>
        <v>0</v>
      </c>
      <c r="AX353" s="1">
        <f t="shared" si="131"/>
        <v>0</v>
      </c>
      <c r="AY353" s="1">
        <f t="shared" si="132"/>
        <v>0</v>
      </c>
      <c r="AZ353" s="1">
        <f t="shared" si="133"/>
        <v>0</v>
      </c>
      <c r="BA353" s="1" t="str">
        <f t="shared" si="134"/>
        <v/>
      </c>
      <c r="BB353" s="1">
        <f t="shared" si="135"/>
        <v>0</v>
      </c>
      <c r="BC353" s="1" t="str">
        <f t="shared" si="136"/>
        <v/>
      </c>
    </row>
    <row r="354" spans="2:55" ht="15" customHeight="1" x14ac:dyDescent="0.15">
      <c r="B354" s="201"/>
      <c r="D354" s="406"/>
      <c r="E354" s="406"/>
      <c r="F354" s="411"/>
      <c r="G354" s="46" t="s">
        <v>789</v>
      </c>
      <c r="H354" s="40" t="s">
        <v>455</v>
      </c>
      <c r="I354" s="247"/>
      <c r="J354" s="121"/>
      <c r="K354" s="115"/>
      <c r="L354" s="242"/>
      <c r="M354" s="231"/>
      <c r="N354" s="121"/>
      <c r="O354" s="115"/>
      <c r="P354" s="115"/>
      <c r="Q354" s="247"/>
      <c r="R354" s="121"/>
      <c r="S354" s="115"/>
      <c r="T354" s="242"/>
      <c r="U354" s="231"/>
      <c r="V354" s="121"/>
      <c r="W354" s="115"/>
      <c r="X354" s="115"/>
      <c r="Y354" s="247"/>
      <c r="Z354" s="121"/>
      <c r="AA354" s="115"/>
      <c r="AB354" s="242"/>
      <c r="AC354" s="228"/>
      <c r="AD354" s="127"/>
      <c r="AE354" s="115"/>
      <c r="AF354" s="242"/>
      <c r="AG354" s="278">
        <f t="shared" si="118"/>
        <v>0</v>
      </c>
      <c r="AH354" s="110">
        <f>SUM(BC353:BC361)</f>
        <v>0</v>
      </c>
      <c r="AI354" s="309"/>
      <c r="AJ354" s="202"/>
      <c r="AL354" s="4" t="str">
        <f t="shared" si="120"/>
        <v/>
      </c>
      <c r="AM354" s="1">
        <f t="shared" si="121"/>
        <v>0</v>
      </c>
      <c r="AN354" s="1">
        <f t="shared" si="122"/>
        <v>0</v>
      </c>
      <c r="AO354" s="1">
        <f t="shared" si="123"/>
        <v>0</v>
      </c>
      <c r="AP354" s="1">
        <f t="shared" si="124"/>
        <v>0</v>
      </c>
      <c r="AQ354" s="1">
        <f t="shared" si="125"/>
        <v>0</v>
      </c>
      <c r="AR354" s="1">
        <f t="shared" si="126"/>
        <v>0</v>
      </c>
      <c r="AS354" s="1">
        <f t="shared" si="127"/>
        <v>0</v>
      </c>
      <c r="AT354" t="str">
        <f t="shared" si="119"/>
        <v/>
      </c>
      <c r="AU354" s="1">
        <f t="shared" si="128"/>
        <v>0</v>
      </c>
      <c r="AV354" s="1">
        <f t="shared" si="129"/>
        <v>0</v>
      </c>
      <c r="AW354" s="1">
        <f t="shared" si="130"/>
        <v>0</v>
      </c>
      <c r="AX354" s="1">
        <f t="shared" si="131"/>
        <v>0</v>
      </c>
      <c r="AY354" s="1">
        <f t="shared" si="132"/>
        <v>0</v>
      </c>
      <c r="AZ354" s="1">
        <f t="shared" si="133"/>
        <v>0</v>
      </c>
      <c r="BA354" s="1" t="str">
        <f t="shared" si="134"/>
        <v/>
      </c>
      <c r="BB354" s="1">
        <f t="shared" si="135"/>
        <v>0</v>
      </c>
      <c r="BC354" s="1" t="str">
        <f t="shared" si="136"/>
        <v/>
      </c>
    </row>
    <row r="355" spans="2:55" ht="15" customHeight="1" x14ac:dyDescent="0.15">
      <c r="B355" s="201"/>
      <c r="D355" s="406"/>
      <c r="E355" s="406"/>
      <c r="F355" s="33"/>
      <c r="G355" s="46" t="s">
        <v>512</v>
      </c>
      <c r="H355" s="40" t="s">
        <v>638</v>
      </c>
      <c r="I355" s="247"/>
      <c r="J355" s="121"/>
      <c r="K355" s="115"/>
      <c r="L355" s="242"/>
      <c r="M355" s="231"/>
      <c r="N355" s="121"/>
      <c r="O355" s="115"/>
      <c r="P355" s="115"/>
      <c r="Q355" s="247"/>
      <c r="R355" s="121"/>
      <c r="S355" s="115"/>
      <c r="T355" s="242"/>
      <c r="U355" s="231"/>
      <c r="V355" s="121"/>
      <c r="W355" s="115"/>
      <c r="X355" s="115"/>
      <c r="Y355" s="247"/>
      <c r="Z355" s="121"/>
      <c r="AA355" s="115"/>
      <c r="AB355" s="242"/>
      <c r="AC355" s="231"/>
      <c r="AD355" s="121"/>
      <c r="AE355" s="115"/>
      <c r="AF355" s="242"/>
      <c r="AG355" s="278">
        <f t="shared" si="118"/>
        <v>0</v>
      </c>
      <c r="AH355" s="54"/>
      <c r="AI355" s="20"/>
      <c r="AJ355" s="202"/>
      <c r="AL355" s="4" t="str">
        <f t="shared" si="120"/>
        <v/>
      </c>
      <c r="AM355" s="1">
        <f t="shared" si="121"/>
        <v>0</v>
      </c>
      <c r="AN355" s="1">
        <f t="shared" si="122"/>
        <v>0</v>
      </c>
      <c r="AO355" s="1">
        <f t="shared" si="123"/>
        <v>0</v>
      </c>
      <c r="AP355" s="1">
        <f t="shared" si="124"/>
        <v>0</v>
      </c>
      <c r="AQ355" s="1">
        <f t="shared" si="125"/>
        <v>0</v>
      </c>
      <c r="AR355" s="1">
        <f t="shared" si="126"/>
        <v>0</v>
      </c>
      <c r="AS355" s="1">
        <f t="shared" si="127"/>
        <v>0</v>
      </c>
      <c r="AT355" t="str">
        <f t="shared" si="119"/>
        <v/>
      </c>
      <c r="AU355" s="1">
        <f t="shared" si="128"/>
        <v>0</v>
      </c>
      <c r="AV355" s="1">
        <f t="shared" si="129"/>
        <v>0</v>
      </c>
      <c r="AW355" s="1">
        <f t="shared" si="130"/>
        <v>0</v>
      </c>
      <c r="AX355" s="1">
        <f t="shared" si="131"/>
        <v>0</v>
      </c>
      <c r="AY355" s="1">
        <f t="shared" si="132"/>
        <v>0</v>
      </c>
      <c r="AZ355" s="1">
        <f t="shared" si="133"/>
        <v>0</v>
      </c>
      <c r="BA355" s="1" t="str">
        <f t="shared" si="134"/>
        <v/>
      </c>
      <c r="BB355" s="1">
        <f t="shared" si="135"/>
        <v>0</v>
      </c>
      <c r="BC355" s="1" t="str">
        <f t="shared" si="136"/>
        <v/>
      </c>
    </row>
    <row r="356" spans="2:55" ht="15" customHeight="1" x14ac:dyDescent="0.15">
      <c r="B356" s="201"/>
      <c r="D356" s="406"/>
      <c r="E356" s="406"/>
      <c r="F356" s="33"/>
      <c r="G356" s="46" t="s">
        <v>766</v>
      </c>
      <c r="H356" s="40" t="s">
        <v>330</v>
      </c>
      <c r="I356" s="247"/>
      <c r="J356" s="121"/>
      <c r="K356" s="115"/>
      <c r="L356" s="242"/>
      <c r="M356" s="231"/>
      <c r="N356" s="121"/>
      <c r="O356" s="115"/>
      <c r="P356" s="115"/>
      <c r="Q356" s="247"/>
      <c r="R356" s="121"/>
      <c r="S356" s="115"/>
      <c r="T356" s="242"/>
      <c r="U356" s="231"/>
      <c r="V356" s="121"/>
      <c r="W356" s="115"/>
      <c r="X356" s="115"/>
      <c r="Y356" s="247"/>
      <c r="Z356" s="121"/>
      <c r="AA356" s="115"/>
      <c r="AB356" s="242"/>
      <c r="AC356" s="231"/>
      <c r="AD356" s="121"/>
      <c r="AE356" s="115"/>
      <c r="AF356" s="242"/>
      <c r="AG356" s="278">
        <f t="shared" si="118"/>
        <v>0</v>
      </c>
      <c r="AH356" s="54"/>
      <c r="AI356" s="20"/>
      <c r="AJ356" s="202"/>
      <c r="AL356" s="4" t="str">
        <f t="shared" si="120"/>
        <v/>
      </c>
      <c r="AM356" s="1">
        <f t="shared" si="121"/>
        <v>0</v>
      </c>
      <c r="AN356" s="1">
        <f t="shared" si="122"/>
        <v>0</v>
      </c>
      <c r="AO356" s="1">
        <f t="shared" si="123"/>
        <v>0</v>
      </c>
      <c r="AP356" s="1">
        <f t="shared" si="124"/>
        <v>0</v>
      </c>
      <c r="AQ356" s="1">
        <f t="shared" si="125"/>
        <v>0</v>
      </c>
      <c r="AR356" s="1">
        <f t="shared" si="126"/>
        <v>0</v>
      </c>
      <c r="AS356" s="1">
        <f t="shared" si="127"/>
        <v>0</v>
      </c>
      <c r="AT356" t="str">
        <f t="shared" si="119"/>
        <v/>
      </c>
      <c r="AU356" s="1">
        <f t="shared" si="128"/>
        <v>0</v>
      </c>
      <c r="AV356" s="1">
        <f t="shared" si="129"/>
        <v>0</v>
      </c>
      <c r="AW356" s="1">
        <f t="shared" si="130"/>
        <v>0</v>
      </c>
      <c r="AX356" s="1">
        <f t="shared" si="131"/>
        <v>0</v>
      </c>
      <c r="AY356" s="1">
        <f t="shared" si="132"/>
        <v>0</v>
      </c>
      <c r="AZ356" s="1">
        <f t="shared" si="133"/>
        <v>0</v>
      </c>
      <c r="BA356" s="1" t="str">
        <f t="shared" si="134"/>
        <v/>
      </c>
      <c r="BB356" s="1">
        <f t="shared" si="135"/>
        <v>0</v>
      </c>
      <c r="BC356" s="1" t="str">
        <f t="shared" si="136"/>
        <v/>
      </c>
    </row>
    <row r="357" spans="2:55" ht="15" customHeight="1" x14ac:dyDescent="0.15">
      <c r="B357" s="201"/>
      <c r="D357" s="406"/>
      <c r="E357" s="406"/>
      <c r="F357" s="33"/>
      <c r="G357" s="46" t="s">
        <v>680</v>
      </c>
      <c r="H357" s="40" t="s">
        <v>329</v>
      </c>
      <c r="I357" s="247"/>
      <c r="J357" s="121"/>
      <c r="K357" s="115"/>
      <c r="L357" s="242"/>
      <c r="M357" s="231"/>
      <c r="N357" s="121"/>
      <c r="O357" s="115"/>
      <c r="P357" s="115"/>
      <c r="Q357" s="247"/>
      <c r="R357" s="121"/>
      <c r="S357" s="115"/>
      <c r="T357" s="242"/>
      <c r="U357" s="231"/>
      <c r="V357" s="121"/>
      <c r="W357" s="115"/>
      <c r="X357" s="115"/>
      <c r="Y357" s="247"/>
      <c r="Z357" s="121"/>
      <c r="AA357" s="115"/>
      <c r="AB357" s="242"/>
      <c r="AC357" s="231"/>
      <c r="AD357" s="121"/>
      <c r="AE357" s="115"/>
      <c r="AF357" s="242"/>
      <c r="AG357" s="278">
        <f t="shared" si="118"/>
        <v>0</v>
      </c>
      <c r="AH357" s="54"/>
      <c r="AI357" s="20"/>
      <c r="AJ357" s="202"/>
      <c r="AL357" s="4" t="str">
        <f t="shared" si="120"/>
        <v/>
      </c>
      <c r="AM357" s="1">
        <f t="shared" si="121"/>
        <v>0</v>
      </c>
      <c r="AN357" s="1">
        <f t="shared" si="122"/>
        <v>0</v>
      </c>
      <c r="AO357" s="1">
        <f t="shared" si="123"/>
        <v>0</v>
      </c>
      <c r="AP357" s="1">
        <f t="shared" si="124"/>
        <v>0</v>
      </c>
      <c r="AQ357" s="1">
        <f t="shared" si="125"/>
        <v>0</v>
      </c>
      <c r="AR357" s="1">
        <f t="shared" si="126"/>
        <v>0</v>
      </c>
      <c r="AS357" s="1">
        <f t="shared" si="127"/>
        <v>0</v>
      </c>
      <c r="AT357" t="str">
        <f t="shared" si="119"/>
        <v/>
      </c>
      <c r="AU357" s="1">
        <f t="shared" si="128"/>
        <v>0</v>
      </c>
      <c r="AV357" s="1">
        <f t="shared" si="129"/>
        <v>0</v>
      </c>
      <c r="AW357" s="1">
        <f t="shared" si="130"/>
        <v>0</v>
      </c>
      <c r="AX357" s="1">
        <f t="shared" si="131"/>
        <v>0</v>
      </c>
      <c r="AY357" s="1">
        <f t="shared" si="132"/>
        <v>0</v>
      </c>
      <c r="AZ357" s="1">
        <f t="shared" si="133"/>
        <v>0</v>
      </c>
      <c r="BA357" s="1" t="str">
        <f t="shared" si="134"/>
        <v/>
      </c>
      <c r="BB357" s="1">
        <f t="shared" si="135"/>
        <v>0</v>
      </c>
      <c r="BC357" s="1" t="str">
        <f t="shared" si="136"/>
        <v/>
      </c>
    </row>
    <row r="358" spans="2:55" ht="15" customHeight="1" x14ac:dyDescent="0.15">
      <c r="B358" s="201"/>
      <c r="D358" s="406"/>
      <c r="E358" s="406"/>
      <c r="F358" s="33"/>
      <c r="G358" s="46" t="s">
        <v>681</v>
      </c>
      <c r="H358" s="40" t="s">
        <v>122</v>
      </c>
      <c r="I358" s="247"/>
      <c r="J358" s="121"/>
      <c r="K358" s="115"/>
      <c r="L358" s="242"/>
      <c r="M358" s="231"/>
      <c r="N358" s="121"/>
      <c r="O358" s="115"/>
      <c r="P358" s="115"/>
      <c r="Q358" s="247"/>
      <c r="R358" s="121"/>
      <c r="S358" s="115"/>
      <c r="T358" s="242"/>
      <c r="U358" s="231"/>
      <c r="V358" s="121"/>
      <c r="W358" s="115"/>
      <c r="X358" s="115"/>
      <c r="Y358" s="247"/>
      <c r="Z358" s="121"/>
      <c r="AA358" s="115"/>
      <c r="AB358" s="242"/>
      <c r="AC358" s="231"/>
      <c r="AD358" s="121"/>
      <c r="AE358" s="115"/>
      <c r="AF358" s="242"/>
      <c r="AG358" s="278">
        <f t="shared" si="118"/>
        <v>0</v>
      </c>
      <c r="AH358" s="54"/>
      <c r="AI358" s="20"/>
      <c r="AJ358" s="202"/>
      <c r="AL358" s="4" t="str">
        <f t="shared" si="120"/>
        <v/>
      </c>
      <c r="AM358" s="1">
        <f t="shared" si="121"/>
        <v>0</v>
      </c>
      <c r="AN358" s="1">
        <f t="shared" si="122"/>
        <v>0</v>
      </c>
      <c r="AO358" s="1">
        <f t="shared" si="123"/>
        <v>0</v>
      </c>
      <c r="AP358" s="1">
        <f t="shared" si="124"/>
        <v>0</v>
      </c>
      <c r="AQ358" s="1">
        <f t="shared" si="125"/>
        <v>0</v>
      </c>
      <c r="AR358" s="1">
        <f t="shared" si="126"/>
        <v>0</v>
      </c>
      <c r="AS358" s="1">
        <f t="shared" si="127"/>
        <v>0</v>
      </c>
      <c r="AT358" t="str">
        <f t="shared" si="119"/>
        <v/>
      </c>
      <c r="AU358" s="1">
        <f t="shared" si="128"/>
        <v>0</v>
      </c>
      <c r="AV358" s="1">
        <f t="shared" si="129"/>
        <v>0</v>
      </c>
      <c r="AW358" s="1">
        <f t="shared" si="130"/>
        <v>0</v>
      </c>
      <c r="AX358" s="1">
        <f t="shared" si="131"/>
        <v>0</v>
      </c>
      <c r="AY358" s="1">
        <f t="shared" si="132"/>
        <v>0</v>
      </c>
      <c r="AZ358" s="1">
        <f t="shared" si="133"/>
        <v>0</v>
      </c>
      <c r="BA358" s="1" t="str">
        <f t="shared" si="134"/>
        <v/>
      </c>
      <c r="BB358" s="1">
        <f t="shared" si="135"/>
        <v>0</v>
      </c>
      <c r="BC358" s="1" t="str">
        <f t="shared" si="136"/>
        <v/>
      </c>
    </row>
    <row r="359" spans="2:55" ht="15" customHeight="1" x14ac:dyDescent="0.15">
      <c r="B359" s="201"/>
      <c r="D359" s="406"/>
      <c r="E359" s="406"/>
      <c r="F359" s="33"/>
      <c r="G359" s="46" t="s">
        <v>30</v>
      </c>
      <c r="H359" s="40" t="s">
        <v>93</v>
      </c>
      <c r="I359" s="247"/>
      <c r="J359" s="121"/>
      <c r="K359" s="115"/>
      <c r="L359" s="242"/>
      <c r="M359" s="231"/>
      <c r="N359" s="121"/>
      <c r="O359" s="115"/>
      <c r="P359" s="115"/>
      <c r="Q359" s="247"/>
      <c r="R359" s="121"/>
      <c r="S359" s="115"/>
      <c r="T359" s="242"/>
      <c r="U359" s="231"/>
      <c r="V359" s="121"/>
      <c r="W359" s="115"/>
      <c r="X359" s="115"/>
      <c r="Y359" s="247"/>
      <c r="Z359" s="121"/>
      <c r="AA359" s="115"/>
      <c r="AB359" s="242"/>
      <c r="AC359" s="228"/>
      <c r="AD359" s="127"/>
      <c r="AE359" s="115"/>
      <c r="AF359" s="242"/>
      <c r="AG359" s="278">
        <f t="shared" si="118"/>
        <v>0</v>
      </c>
      <c r="AH359" s="54"/>
      <c r="AI359" s="20"/>
      <c r="AJ359" s="202"/>
      <c r="AL359" s="4" t="str">
        <f t="shared" si="120"/>
        <v/>
      </c>
      <c r="AM359" s="1">
        <f t="shared" si="121"/>
        <v>0</v>
      </c>
      <c r="AN359" s="1">
        <f t="shared" si="122"/>
        <v>0</v>
      </c>
      <c r="AO359" s="1">
        <f t="shared" si="123"/>
        <v>0</v>
      </c>
      <c r="AP359" s="1">
        <f t="shared" si="124"/>
        <v>0</v>
      </c>
      <c r="AQ359" s="1">
        <f t="shared" si="125"/>
        <v>0</v>
      </c>
      <c r="AR359" s="1">
        <f t="shared" si="126"/>
        <v>0</v>
      </c>
      <c r="AS359" s="1">
        <f t="shared" si="127"/>
        <v>0</v>
      </c>
      <c r="AT359" t="str">
        <f t="shared" si="119"/>
        <v/>
      </c>
      <c r="AU359" s="1">
        <f t="shared" si="128"/>
        <v>0</v>
      </c>
      <c r="AV359" s="1">
        <f t="shared" si="129"/>
        <v>0</v>
      </c>
      <c r="AW359" s="1">
        <f t="shared" si="130"/>
        <v>0</v>
      </c>
      <c r="AX359" s="1">
        <f t="shared" si="131"/>
        <v>0</v>
      </c>
      <c r="AY359" s="1">
        <f t="shared" si="132"/>
        <v>0</v>
      </c>
      <c r="AZ359" s="1">
        <f t="shared" si="133"/>
        <v>0</v>
      </c>
      <c r="BA359" s="1" t="str">
        <f t="shared" si="134"/>
        <v/>
      </c>
      <c r="BB359" s="1">
        <f t="shared" si="135"/>
        <v>0</v>
      </c>
      <c r="BC359" s="1" t="str">
        <f t="shared" si="136"/>
        <v/>
      </c>
    </row>
    <row r="360" spans="2:55" ht="15" customHeight="1" x14ac:dyDescent="0.15">
      <c r="B360" s="201"/>
      <c r="D360" s="406"/>
      <c r="E360" s="406"/>
      <c r="F360" s="33"/>
      <c r="G360" s="46" t="s">
        <v>175</v>
      </c>
      <c r="H360" s="40" t="s">
        <v>94</v>
      </c>
      <c r="I360" s="247"/>
      <c r="J360" s="121"/>
      <c r="K360" s="115"/>
      <c r="L360" s="242"/>
      <c r="M360" s="231"/>
      <c r="N360" s="121"/>
      <c r="O360" s="115"/>
      <c r="P360" s="115"/>
      <c r="Q360" s="247"/>
      <c r="R360" s="121"/>
      <c r="S360" s="115"/>
      <c r="T360" s="242"/>
      <c r="U360" s="231"/>
      <c r="V360" s="121"/>
      <c r="W360" s="115"/>
      <c r="X360" s="115"/>
      <c r="Y360" s="247"/>
      <c r="Z360" s="121"/>
      <c r="AA360" s="115"/>
      <c r="AB360" s="242"/>
      <c r="AC360" s="228"/>
      <c r="AD360" s="127"/>
      <c r="AE360" s="115"/>
      <c r="AF360" s="242"/>
      <c r="AG360" s="278">
        <f t="shared" si="118"/>
        <v>0</v>
      </c>
      <c r="AH360" s="54"/>
      <c r="AI360" s="20"/>
      <c r="AJ360" s="202"/>
      <c r="AL360" s="4" t="str">
        <f t="shared" si="120"/>
        <v/>
      </c>
      <c r="AM360" s="1">
        <f t="shared" si="121"/>
        <v>0</v>
      </c>
      <c r="AN360" s="1">
        <f t="shared" si="122"/>
        <v>0</v>
      </c>
      <c r="AO360" s="1">
        <f t="shared" si="123"/>
        <v>0</v>
      </c>
      <c r="AP360" s="1">
        <f t="shared" si="124"/>
        <v>0</v>
      </c>
      <c r="AQ360" s="1">
        <f t="shared" si="125"/>
        <v>0</v>
      </c>
      <c r="AR360" s="1">
        <f t="shared" si="126"/>
        <v>0</v>
      </c>
      <c r="AS360" s="1">
        <f t="shared" si="127"/>
        <v>0</v>
      </c>
      <c r="AT360" t="str">
        <f t="shared" si="119"/>
        <v/>
      </c>
      <c r="AU360" s="1">
        <f t="shared" si="128"/>
        <v>0</v>
      </c>
      <c r="AV360" s="1">
        <f t="shared" si="129"/>
        <v>0</v>
      </c>
      <c r="AW360" s="1">
        <f t="shared" si="130"/>
        <v>0</v>
      </c>
      <c r="AX360" s="1">
        <f t="shared" si="131"/>
        <v>0</v>
      </c>
      <c r="AY360" s="1">
        <f t="shared" si="132"/>
        <v>0</v>
      </c>
      <c r="AZ360" s="1">
        <f t="shared" si="133"/>
        <v>0</v>
      </c>
      <c r="BA360" s="1" t="str">
        <f t="shared" si="134"/>
        <v/>
      </c>
      <c r="BB360" s="1">
        <f t="shared" si="135"/>
        <v>0</v>
      </c>
      <c r="BC360" s="1" t="str">
        <f t="shared" si="136"/>
        <v/>
      </c>
    </row>
    <row r="361" spans="2:55" ht="15" customHeight="1" x14ac:dyDescent="0.15">
      <c r="B361" s="201"/>
      <c r="D361" s="406"/>
      <c r="E361" s="406"/>
      <c r="F361" s="15"/>
      <c r="G361" s="95" t="s">
        <v>95</v>
      </c>
      <c r="H361" s="44" t="s">
        <v>628</v>
      </c>
      <c r="I361" s="251"/>
      <c r="J361" s="122"/>
      <c r="K361" s="117"/>
      <c r="L361" s="244"/>
      <c r="M361" s="256"/>
      <c r="N361" s="122"/>
      <c r="O361" s="117"/>
      <c r="P361" s="117"/>
      <c r="Q361" s="251"/>
      <c r="R361" s="122"/>
      <c r="S361" s="117"/>
      <c r="T361" s="244"/>
      <c r="U361" s="256"/>
      <c r="V361" s="122"/>
      <c r="W361" s="117"/>
      <c r="X361" s="117"/>
      <c r="Y361" s="251"/>
      <c r="Z361" s="122"/>
      <c r="AA361" s="117"/>
      <c r="AB361" s="244"/>
      <c r="AC361" s="229"/>
      <c r="AD361" s="128"/>
      <c r="AE361" s="117"/>
      <c r="AF361" s="244"/>
      <c r="AG361" s="276">
        <f t="shared" si="118"/>
        <v>0</v>
      </c>
      <c r="AH361" s="55"/>
      <c r="AI361" s="20"/>
      <c r="AJ361" s="202"/>
      <c r="AL361" s="4" t="str">
        <f t="shared" si="120"/>
        <v/>
      </c>
      <c r="AM361" s="1">
        <f t="shared" si="121"/>
        <v>0</v>
      </c>
      <c r="AN361" s="1">
        <f t="shared" si="122"/>
        <v>0</v>
      </c>
      <c r="AO361" s="1">
        <f t="shared" si="123"/>
        <v>0</v>
      </c>
      <c r="AP361" s="1">
        <f t="shared" si="124"/>
        <v>0</v>
      </c>
      <c r="AQ361" s="1">
        <f t="shared" si="125"/>
        <v>0</v>
      </c>
      <c r="AR361" s="1">
        <f t="shared" si="126"/>
        <v>0</v>
      </c>
      <c r="AS361" s="1">
        <f t="shared" si="127"/>
        <v>0</v>
      </c>
      <c r="AT361" t="str">
        <f t="shared" si="119"/>
        <v/>
      </c>
      <c r="AU361" s="1">
        <f t="shared" si="128"/>
        <v>0</v>
      </c>
      <c r="AV361" s="1">
        <f t="shared" si="129"/>
        <v>0</v>
      </c>
      <c r="AW361" s="1">
        <f t="shared" si="130"/>
        <v>0</v>
      </c>
      <c r="AX361" s="1">
        <f t="shared" si="131"/>
        <v>0</v>
      </c>
      <c r="AY361" s="1">
        <f t="shared" si="132"/>
        <v>0</v>
      </c>
      <c r="AZ361" s="1">
        <f t="shared" si="133"/>
        <v>0</v>
      </c>
      <c r="BA361" s="1" t="str">
        <f t="shared" si="134"/>
        <v/>
      </c>
      <c r="BB361" s="1">
        <f t="shared" si="135"/>
        <v>0</v>
      </c>
      <c r="BC361" s="1" t="str">
        <f t="shared" si="136"/>
        <v/>
      </c>
    </row>
    <row r="362" spans="2:55" ht="15" customHeight="1" x14ac:dyDescent="0.15">
      <c r="B362" s="201"/>
      <c r="D362" s="406"/>
      <c r="E362" s="406"/>
      <c r="F362" s="146" t="s">
        <v>964</v>
      </c>
      <c r="G362" s="46" t="s">
        <v>234</v>
      </c>
      <c r="H362" s="40" t="s">
        <v>970</v>
      </c>
      <c r="I362" s="257"/>
      <c r="J362" s="157"/>
      <c r="K362" s="158"/>
      <c r="L362" s="249"/>
      <c r="M362" s="254"/>
      <c r="N362" s="157"/>
      <c r="O362" s="158"/>
      <c r="P362" s="158"/>
      <c r="Q362" s="257"/>
      <c r="R362" s="157"/>
      <c r="S362" s="158"/>
      <c r="T362" s="249"/>
      <c r="U362" s="254"/>
      <c r="V362" s="157"/>
      <c r="W362" s="158"/>
      <c r="X362" s="158"/>
      <c r="Y362" s="257"/>
      <c r="Z362" s="157"/>
      <c r="AA362" s="158"/>
      <c r="AB362" s="249"/>
      <c r="AC362" s="273"/>
      <c r="AD362" s="212"/>
      <c r="AE362" s="158"/>
      <c r="AF362" s="249"/>
      <c r="AG362" s="173">
        <f t="shared" si="118"/>
        <v>0</v>
      </c>
      <c r="AH362" s="133">
        <f>SUM(BB362)</f>
        <v>0</v>
      </c>
      <c r="AI362" s="131"/>
      <c r="AJ362" s="202"/>
      <c r="AL362" s="4" t="str">
        <f t="shared" si="120"/>
        <v/>
      </c>
      <c r="AM362" s="1">
        <f t="shared" si="121"/>
        <v>0</v>
      </c>
      <c r="AN362" s="1">
        <f t="shared" si="122"/>
        <v>0</v>
      </c>
      <c r="AO362" s="1">
        <f t="shared" si="123"/>
        <v>0</v>
      </c>
      <c r="AP362" s="1">
        <f t="shared" si="124"/>
        <v>0</v>
      </c>
      <c r="AQ362" s="1">
        <f t="shared" si="125"/>
        <v>0</v>
      </c>
      <c r="AR362" s="1">
        <f t="shared" si="126"/>
        <v>0</v>
      </c>
      <c r="AS362" s="1">
        <f t="shared" si="127"/>
        <v>0</v>
      </c>
      <c r="AT362" t="str">
        <f t="shared" si="119"/>
        <v/>
      </c>
      <c r="AU362" s="1">
        <f t="shared" si="128"/>
        <v>0</v>
      </c>
      <c r="AV362" s="1">
        <f t="shared" si="129"/>
        <v>0</v>
      </c>
      <c r="AW362" s="1">
        <f t="shared" si="130"/>
        <v>0</v>
      </c>
      <c r="AX362" s="1">
        <f t="shared" si="131"/>
        <v>0</v>
      </c>
      <c r="AY362" s="1">
        <f t="shared" si="132"/>
        <v>0</v>
      </c>
      <c r="AZ362" s="1">
        <f t="shared" si="133"/>
        <v>0</v>
      </c>
      <c r="BA362" s="1" t="str">
        <f t="shared" si="134"/>
        <v/>
      </c>
      <c r="BB362" s="1">
        <f t="shared" si="135"/>
        <v>0</v>
      </c>
      <c r="BC362" s="1" t="str">
        <f t="shared" si="136"/>
        <v/>
      </c>
    </row>
    <row r="363" spans="2:55" ht="15" customHeight="1" x14ac:dyDescent="0.15">
      <c r="B363" s="201"/>
      <c r="D363" s="406"/>
      <c r="E363" s="406"/>
      <c r="F363" s="134" t="s">
        <v>751</v>
      </c>
      <c r="G363" s="147" t="s">
        <v>176</v>
      </c>
      <c r="H363" s="59" t="s">
        <v>951</v>
      </c>
      <c r="I363" s="257"/>
      <c r="J363" s="157"/>
      <c r="K363" s="158"/>
      <c r="L363" s="249"/>
      <c r="M363" s="254"/>
      <c r="N363" s="157"/>
      <c r="O363" s="158"/>
      <c r="P363" s="158"/>
      <c r="Q363" s="257"/>
      <c r="R363" s="157"/>
      <c r="S363" s="158"/>
      <c r="T363" s="249"/>
      <c r="U363" s="254"/>
      <c r="V363" s="157"/>
      <c r="W363" s="158"/>
      <c r="X363" s="158"/>
      <c r="Y363" s="257"/>
      <c r="Z363" s="157"/>
      <c r="AA363" s="158"/>
      <c r="AB363" s="249"/>
      <c r="AC363" s="273"/>
      <c r="AD363" s="212"/>
      <c r="AE363" s="158"/>
      <c r="AF363" s="249"/>
      <c r="AG363" s="173">
        <f t="shared" si="118"/>
        <v>0</v>
      </c>
      <c r="AH363" s="133">
        <f>SUM(BB363)</f>
        <v>0</v>
      </c>
      <c r="AI363" s="131"/>
      <c r="AJ363" s="202"/>
      <c r="AL363" s="4" t="str">
        <f t="shared" si="120"/>
        <v/>
      </c>
      <c r="AM363" s="1">
        <f t="shared" si="121"/>
        <v>0</v>
      </c>
      <c r="AN363" s="1">
        <f t="shared" si="122"/>
        <v>0</v>
      </c>
      <c r="AO363" s="1">
        <f t="shared" si="123"/>
        <v>0</v>
      </c>
      <c r="AP363" s="1">
        <f t="shared" si="124"/>
        <v>0</v>
      </c>
      <c r="AQ363" s="1">
        <f t="shared" si="125"/>
        <v>0</v>
      </c>
      <c r="AR363" s="1">
        <f t="shared" si="126"/>
        <v>0</v>
      </c>
      <c r="AS363" s="1">
        <f t="shared" si="127"/>
        <v>0</v>
      </c>
      <c r="AT363" t="str">
        <f t="shared" si="119"/>
        <v/>
      </c>
      <c r="AU363" s="1">
        <f t="shared" si="128"/>
        <v>0</v>
      </c>
      <c r="AV363" s="1">
        <f t="shared" si="129"/>
        <v>0</v>
      </c>
      <c r="AW363" s="1">
        <f t="shared" si="130"/>
        <v>0</v>
      </c>
      <c r="AX363" s="1">
        <f t="shared" si="131"/>
        <v>0</v>
      </c>
      <c r="AY363" s="1">
        <f t="shared" si="132"/>
        <v>0</v>
      </c>
      <c r="AZ363" s="1">
        <f t="shared" si="133"/>
        <v>0</v>
      </c>
      <c r="BA363" s="1" t="str">
        <f t="shared" si="134"/>
        <v/>
      </c>
      <c r="BB363" s="1">
        <f t="shared" si="135"/>
        <v>0</v>
      </c>
      <c r="BC363" s="1" t="str">
        <f t="shared" si="136"/>
        <v/>
      </c>
    </row>
    <row r="364" spans="2:55" ht="15" customHeight="1" x14ac:dyDescent="0.15">
      <c r="B364" s="201"/>
      <c r="D364" s="406"/>
      <c r="E364" s="406"/>
      <c r="F364" s="410" t="s">
        <v>613</v>
      </c>
      <c r="G364" s="138" t="s">
        <v>177</v>
      </c>
      <c r="H364" s="58" t="s">
        <v>895</v>
      </c>
      <c r="I364" s="258"/>
      <c r="J364" s="120"/>
      <c r="K364" s="114"/>
      <c r="L364" s="245"/>
      <c r="M364" s="255"/>
      <c r="N364" s="120"/>
      <c r="O364" s="114"/>
      <c r="P364" s="114"/>
      <c r="Q364" s="258"/>
      <c r="R364" s="120"/>
      <c r="S364" s="114"/>
      <c r="T364" s="245"/>
      <c r="U364" s="255"/>
      <c r="V364" s="120"/>
      <c r="W364" s="114"/>
      <c r="X364" s="114"/>
      <c r="Y364" s="258"/>
      <c r="Z364" s="120"/>
      <c r="AA364" s="114"/>
      <c r="AB364" s="245"/>
      <c r="AC364" s="266"/>
      <c r="AD364" s="126"/>
      <c r="AE364" s="114"/>
      <c r="AF364" s="245"/>
      <c r="AG364" s="277">
        <f t="shared" si="118"/>
        <v>0</v>
      </c>
      <c r="AH364" s="53">
        <f>SUM(BB364:BB372)</f>
        <v>0</v>
      </c>
      <c r="AI364" s="131"/>
      <c r="AJ364" s="202"/>
      <c r="AL364" s="4" t="str">
        <f t="shared" si="120"/>
        <v/>
      </c>
      <c r="AM364" s="1">
        <f t="shared" si="121"/>
        <v>0</v>
      </c>
      <c r="AN364" s="1">
        <f t="shared" si="122"/>
        <v>0</v>
      </c>
      <c r="AO364" s="1">
        <f t="shared" si="123"/>
        <v>0</v>
      </c>
      <c r="AP364" s="1">
        <f t="shared" si="124"/>
        <v>0</v>
      </c>
      <c r="AQ364" s="1">
        <f t="shared" si="125"/>
        <v>0</v>
      </c>
      <c r="AR364" s="1">
        <f t="shared" si="126"/>
        <v>0</v>
      </c>
      <c r="AS364" s="1">
        <f t="shared" si="127"/>
        <v>0</v>
      </c>
      <c r="AT364" t="str">
        <f t="shared" si="119"/>
        <v/>
      </c>
      <c r="AU364" s="1">
        <f t="shared" si="128"/>
        <v>0</v>
      </c>
      <c r="AV364" s="1">
        <f t="shared" si="129"/>
        <v>0</v>
      </c>
      <c r="AW364" s="1">
        <f t="shared" si="130"/>
        <v>0</v>
      </c>
      <c r="AX364" s="1">
        <f t="shared" si="131"/>
        <v>0</v>
      </c>
      <c r="AY364" s="1">
        <f t="shared" si="132"/>
        <v>0</v>
      </c>
      <c r="AZ364" s="1">
        <f t="shared" si="133"/>
        <v>0</v>
      </c>
      <c r="BA364" s="1" t="str">
        <f t="shared" si="134"/>
        <v/>
      </c>
      <c r="BB364" s="1">
        <f t="shared" si="135"/>
        <v>0</v>
      </c>
      <c r="BC364" s="1" t="str">
        <f t="shared" si="136"/>
        <v/>
      </c>
    </row>
    <row r="365" spans="2:55" ht="15" customHeight="1" x14ac:dyDescent="0.15">
      <c r="B365" s="201"/>
      <c r="D365" s="406"/>
      <c r="E365" s="406"/>
      <c r="F365" s="411"/>
      <c r="G365" s="46" t="s">
        <v>717</v>
      </c>
      <c r="H365" s="40" t="s">
        <v>414</v>
      </c>
      <c r="I365" s="247"/>
      <c r="J365" s="121"/>
      <c r="K365" s="115"/>
      <c r="L365" s="242"/>
      <c r="M365" s="231"/>
      <c r="N365" s="121"/>
      <c r="O365" s="115"/>
      <c r="P365" s="115"/>
      <c r="Q365" s="247"/>
      <c r="R365" s="121"/>
      <c r="S365" s="115"/>
      <c r="T365" s="242"/>
      <c r="U365" s="231"/>
      <c r="V365" s="121"/>
      <c r="W365" s="115"/>
      <c r="X365" s="115"/>
      <c r="Y365" s="247"/>
      <c r="Z365" s="121"/>
      <c r="AA365" s="115"/>
      <c r="AB365" s="242"/>
      <c r="AC365" s="228"/>
      <c r="AD365" s="127"/>
      <c r="AE365" s="115"/>
      <c r="AF365" s="242"/>
      <c r="AG365" s="278">
        <f t="shared" si="118"/>
        <v>0</v>
      </c>
      <c r="AH365" s="110">
        <f>SUM(BC364:BC372)</f>
        <v>0</v>
      </c>
      <c r="AI365" s="309"/>
      <c r="AJ365" s="202"/>
      <c r="AL365" s="4" t="str">
        <f t="shared" si="120"/>
        <v/>
      </c>
      <c r="AM365" s="1">
        <f t="shared" si="121"/>
        <v>0</v>
      </c>
      <c r="AN365" s="1">
        <f t="shared" si="122"/>
        <v>0</v>
      </c>
      <c r="AO365" s="1">
        <f t="shared" si="123"/>
        <v>0</v>
      </c>
      <c r="AP365" s="1">
        <f t="shared" si="124"/>
        <v>0</v>
      </c>
      <c r="AQ365" s="1">
        <f t="shared" si="125"/>
        <v>0</v>
      </c>
      <c r="AR365" s="1">
        <f t="shared" si="126"/>
        <v>0</v>
      </c>
      <c r="AS365" s="1">
        <f t="shared" si="127"/>
        <v>0</v>
      </c>
      <c r="AT365" t="str">
        <f t="shared" si="119"/>
        <v/>
      </c>
      <c r="AU365" s="1">
        <f t="shared" si="128"/>
        <v>0</v>
      </c>
      <c r="AV365" s="1">
        <f t="shared" si="129"/>
        <v>0</v>
      </c>
      <c r="AW365" s="1">
        <f t="shared" si="130"/>
        <v>0</v>
      </c>
      <c r="AX365" s="1">
        <f t="shared" si="131"/>
        <v>0</v>
      </c>
      <c r="AY365" s="1">
        <f t="shared" si="132"/>
        <v>0</v>
      </c>
      <c r="AZ365" s="1">
        <f t="shared" si="133"/>
        <v>0</v>
      </c>
      <c r="BA365" s="1" t="str">
        <f t="shared" si="134"/>
        <v/>
      </c>
      <c r="BB365" s="1">
        <f t="shared" si="135"/>
        <v>0</v>
      </c>
      <c r="BC365" s="1" t="str">
        <f t="shared" si="136"/>
        <v/>
      </c>
    </row>
    <row r="366" spans="2:55" ht="15" customHeight="1" x14ac:dyDescent="0.15">
      <c r="B366" s="201"/>
      <c r="D366" s="406"/>
      <c r="E366" s="406"/>
      <c r="F366" s="33"/>
      <c r="G366" s="46" t="s">
        <v>718</v>
      </c>
      <c r="H366" s="40" t="s">
        <v>415</v>
      </c>
      <c r="I366" s="247"/>
      <c r="J366" s="121"/>
      <c r="K366" s="115"/>
      <c r="L366" s="242"/>
      <c r="M366" s="231"/>
      <c r="N366" s="121"/>
      <c r="O366" s="115"/>
      <c r="P366" s="115"/>
      <c r="Q366" s="247"/>
      <c r="R366" s="121"/>
      <c r="S366" s="115"/>
      <c r="T366" s="242"/>
      <c r="U366" s="231"/>
      <c r="V366" s="121"/>
      <c r="W366" s="115"/>
      <c r="X366" s="115"/>
      <c r="Y366" s="247"/>
      <c r="Z366" s="121"/>
      <c r="AA366" s="115"/>
      <c r="AB366" s="242"/>
      <c r="AC366" s="231"/>
      <c r="AD366" s="121"/>
      <c r="AE366" s="115"/>
      <c r="AF366" s="242"/>
      <c r="AG366" s="278">
        <f t="shared" si="118"/>
        <v>0</v>
      </c>
      <c r="AH366" s="54"/>
      <c r="AI366" s="20"/>
      <c r="AJ366" s="202"/>
      <c r="AL366" s="4" t="str">
        <f t="shared" si="120"/>
        <v/>
      </c>
      <c r="AM366" s="1">
        <f t="shared" si="121"/>
        <v>0</v>
      </c>
      <c r="AN366" s="1">
        <f t="shared" si="122"/>
        <v>0</v>
      </c>
      <c r="AO366" s="1">
        <f t="shared" si="123"/>
        <v>0</v>
      </c>
      <c r="AP366" s="1">
        <f t="shared" si="124"/>
        <v>0</v>
      </c>
      <c r="AQ366" s="1">
        <f t="shared" si="125"/>
        <v>0</v>
      </c>
      <c r="AR366" s="1">
        <f t="shared" si="126"/>
        <v>0</v>
      </c>
      <c r="AS366" s="1">
        <f t="shared" si="127"/>
        <v>0</v>
      </c>
      <c r="AT366" t="str">
        <f t="shared" si="119"/>
        <v/>
      </c>
      <c r="AU366" s="1">
        <f t="shared" si="128"/>
        <v>0</v>
      </c>
      <c r="AV366" s="1">
        <f t="shared" si="129"/>
        <v>0</v>
      </c>
      <c r="AW366" s="1">
        <f t="shared" si="130"/>
        <v>0</v>
      </c>
      <c r="AX366" s="1">
        <f t="shared" si="131"/>
        <v>0</v>
      </c>
      <c r="AY366" s="1">
        <f t="shared" si="132"/>
        <v>0</v>
      </c>
      <c r="AZ366" s="1">
        <f t="shared" si="133"/>
        <v>0</v>
      </c>
      <c r="BA366" s="1" t="str">
        <f t="shared" si="134"/>
        <v/>
      </c>
      <c r="BB366" s="1">
        <f t="shared" si="135"/>
        <v>0</v>
      </c>
      <c r="BC366" s="1" t="str">
        <f t="shared" si="136"/>
        <v/>
      </c>
    </row>
    <row r="367" spans="2:55" ht="15" customHeight="1" x14ac:dyDescent="0.15">
      <c r="B367" s="201"/>
      <c r="D367" s="406"/>
      <c r="E367" s="406"/>
      <c r="F367" s="33"/>
      <c r="G367" s="46" t="s">
        <v>719</v>
      </c>
      <c r="H367" s="40" t="s">
        <v>35</v>
      </c>
      <c r="I367" s="247"/>
      <c r="J367" s="121"/>
      <c r="K367" s="115"/>
      <c r="L367" s="242"/>
      <c r="M367" s="231"/>
      <c r="N367" s="121"/>
      <c r="O367" s="115"/>
      <c r="P367" s="115"/>
      <c r="Q367" s="247"/>
      <c r="R367" s="121"/>
      <c r="S367" s="115"/>
      <c r="T367" s="242"/>
      <c r="U367" s="231"/>
      <c r="V367" s="121"/>
      <c r="W367" s="115"/>
      <c r="X367" s="115"/>
      <c r="Y367" s="247"/>
      <c r="Z367" s="121"/>
      <c r="AA367" s="115"/>
      <c r="AB367" s="242"/>
      <c r="AC367" s="231"/>
      <c r="AD367" s="121"/>
      <c r="AE367" s="115"/>
      <c r="AF367" s="242"/>
      <c r="AG367" s="278">
        <f t="shared" si="118"/>
        <v>0</v>
      </c>
      <c r="AH367" s="54"/>
      <c r="AI367" s="20"/>
      <c r="AJ367" s="202"/>
      <c r="AL367" s="4" t="str">
        <f t="shared" si="120"/>
        <v/>
      </c>
      <c r="AM367" s="1">
        <f t="shared" si="121"/>
        <v>0</v>
      </c>
      <c r="AN367" s="1">
        <f t="shared" si="122"/>
        <v>0</v>
      </c>
      <c r="AO367" s="1">
        <f t="shared" si="123"/>
        <v>0</v>
      </c>
      <c r="AP367" s="1">
        <f t="shared" si="124"/>
        <v>0</v>
      </c>
      <c r="AQ367" s="1">
        <f t="shared" si="125"/>
        <v>0</v>
      </c>
      <c r="AR367" s="1">
        <f t="shared" si="126"/>
        <v>0</v>
      </c>
      <c r="AS367" s="1">
        <f t="shared" si="127"/>
        <v>0</v>
      </c>
      <c r="AT367" t="str">
        <f t="shared" si="119"/>
        <v/>
      </c>
      <c r="AU367" s="1">
        <f t="shared" si="128"/>
        <v>0</v>
      </c>
      <c r="AV367" s="1">
        <f t="shared" si="129"/>
        <v>0</v>
      </c>
      <c r="AW367" s="1">
        <f t="shared" si="130"/>
        <v>0</v>
      </c>
      <c r="AX367" s="1">
        <f t="shared" si="131"/>
        <v>0</v>
      </c>
      <c r="AY367" s="1">
        <f t="shared" si="132"/>
        <v>0</v>
      </c>
      <c r="AZ367" s="1">
        <f t="shared" si="133"/>
        <v>0</v>
      </c>
      <c r="BA367" s="1" t="str">
        <f t="shared" si="134"/>
        <v/>
      </c>
      <c r="BB367" s="1">
        <f t="shared" si="135"/>
        <v>0</v>
      </c>
      <c r="BC367" s="1" t="str">
        <f t="shared" si="136"/>
        <v/>
      </c>
    </row>
    <row r="368" spans="2:55" ht="15" customHeight="1" x14ac:dyDescent="0.15">
      <c r="B368" s="201"/>
      <c r="D368" s="406"/>
      <c r="E368" s="406"/>
      <c r="F368" s="33"/>
      <c r="G368" s="46" t="s">
        <v>720</v>
      </c>
      <c r="H368" s="40" t="s">
        <v>952</v>
      </c>
      <c r="I368" s="247"/>
      <c r="J368" s="121"/>
      <c r="K368" s="115"/>
      <c r="L368" s="242"/>
      <c r="M368" s="231"/>
      <c r="N368" s="121"/>
      <c r="O368" s="115"/>
      <c r="P368" s="115"/>
      <c r="Q368" s="247"/>
      <c r="R368" s="121"/>
      <c r="S368" s="115"/>
      <c r="T368" s="242"/>
      <c r="U368" s="231"/>
      <c r="V368" s="121"/>
      <c r="W368" s="115"/>
      <c r="X368" s="115"/>
      <c r="Y368" s="247"/>
      <c r="Z368" s="121"/>
      <c r="AA368" s="115"/>
      <c r="AB368" s="242"/>
      <c r="AC368" s="231"/>
      <c r="AD368" s="121"/>
      <c r="AE368" s="115"/>
      <c r="AF368" s="242"/>
      <c r="AG368" s="278">
        <f t="shared" si="118"/>
        <v>0</v>
      </c>
      <c r="AH368" s="54"/>
      <c r="AI368" s="20"/>
      <c r="AJ368" s="202"/>
      <c r="AL368" s="4" t="str">
        <f t="shared" si="120"/>
        <v/>
      </c>
      <c r="AM368" s="1">
        <f t="shared" si="121"/>
        <v>0</v>
      </c>
      <c r="AN368" s="1">
        <f t="shared" si="122"/>
        <v>0</v>
      </c>
      <c r="AO368" s="1">
        <f t="shared" si="123"/>
        <v>0</v>
      </c>
      <c r="AP368" s="1">
        <f t="shared" si="124"/>
        <v>0</v>
      </c>
      <c r="AQ368" s="1">
        <f t="shared" si="125"/>
        <v>0</v>
      </c>
      <c r="AR368" s="1">
        <f t="shared" si="126"/>
        <v>0</v>
      </c>
      <c r="AS368" s="1">
        <f t="shared" si="127"/>
        <v>0</v>
      </c>
      <c r="AT368" t="str">
        <f t="shared" si="119"/>
        <v/>
      </c>
      <c r="AU368" s="1">
        <f t="shared" si="128"/>
        <v>0</v>
      </c>
      <c r="AV368" s="1">
        <f t="shared" si="129"/>
        <v>0</v>
      </c>
      <c r="AW368" s="1">
        <f t="shared" si="130"/>
        <v>0</v>
      </c>
      <c r="AX368" s="1">
        <f t="shared" si="131"/>
        <v>0</v>
      </c>
      <c r="AY368" s="1">
        <f t="shared" si="132"/>
        <v>0</v>
      </c>
      <c r="AZ368" s="1">
        <f t="shared" si="133"/>
        <v>0</v>
      </c>
      <c r="BA368" s="1" t="str">
        <f t="shared" si="134"/>
        <v/>
      </c>
      <c r="BB368" s="1">
        <f t="shared" si="135"/>
        <v>0</v>
      </c>
      <c r="BC368" s="1" t="str">
        <f t="shared" si="136"/>
        <v/>
      </c>
    </row>
    <row r="369" spans="1:55" ht="15" customHeight="1" x14ac:dyDescent="0.15">
      <c r="B369" s="201"/>
      <c r="D369" s="406"/>
      <c r="E369" s="406"/>
      <c r="F369" s="33"/>
      <c r="G369" s="46" t="s">
        <v>721</v>
      </c>
      <c r="H369" s="40" t="s">
        <v>892</v>
      </c>
      <c r="I369" s="247"/>
      <c r="J369" s="121"/>
      <c r="K369" s="115"/>
      <c r="L369" s="242"/>
      <c r="M369" s="231"/>
      <c r="N369" s="121"/>
      <c r="O369" s="115"/>
      <c r="P369" s="115"/>
      <c r="Q369" s="247"/>
      <c r="R369" s="121"/>
      <c r="S369" s="115"/>
      <c r="T369" s="242"/>
      <c r="U369" s="231"/>
      <c r="V369" s="121"/>
      <c r="W369" s="115"/>
      <c r="X369" s="115"/>
      <c r="Y369" s="247"/>
      <c r="Z369" s="121"/>
      <c r="AA369" s="115"/>
      <c r="AB369" s="242"/>
      <c r="AC369" s="231"/>
      <c r="AD369" s="121"/>
      <c r="AE369" s="115"/>
      <c r="AF369" s="242"/>
      <c r="AG369" s="278">
        <f t="shared" si="118"/>
        <v>0</v>
      </c>
      <c r="AH369" s="54"/>
      <c r="AI369" s="20"/>
      <c r="AJ369" s="202"/>
      <c r="AL369" s="4" t="str">
        <f t="shared" si="120"/>
        <v/>
      </c>
      <c r="AM369" s="1">
        <f t="shared" si="121"/>
        <v>0</v>
      </c>
      <c r="AN369" s="1">
        <f t="shared" si="122"/>
        <v>0</v>
      </c>
      <c r="AO369" s="1">
        <f t="shared" si="123"/>
        <v>0</v>
      </c>
      <c r="AP369" s="1">
        <f t="shared" si="124"/>
        <v>0</v>
      </c>
      <c r="AQ369" s="1">
        <f t="shared" si="125"/>
        <v>0</v>
      </c>
      <c r="AR369" s="1">
        <f t="shared" si="126"/>
        <v>0</v>
      </c>
      <c r="AS369" s="1">
        <f t="shared" si="127"/>
        <v>0</v>
      </c>
      <c r="AT369" t="str">
        <f t="shared" si="119"/>
        <v/>
      </c>
      <c r="AU369" s="1">
        <f t="shared" si="128"/>
        <v>0</v>
      </c>
      <c r="AV369" s="1">
        <f t="shared" si="129"/>
        <v>0</v>
      </c>
      <c r="AW369" s="1">
        <f t="shared" si="130"/>
        <v>0</v>
      </c>
      <c r="AX369" s="1">
        <f t="shared" si="131"/>
        <v>0</v>
      </c>
      <c r="AY369" s="1">
        <f t="shared" si="132"/>
        <v>0</v>
      </c>
      <c r="AZ369" s="1">
        <f t="shared" si="133"/>
        <v>0</v>
      </c>
      <c r="BA369" s="1" t="str">
        <f t="shared" si="134"/>
        <v/>
      </c>
      <c r="BB369" s="1">
        <f t="shared" si="135"/>
        <v>0</v>
      </c>
      <c r="BC369" s="1" t="str">
        <f t="shared" si="136"/>
        <v/>
      </c>
    </row>
    <row r="370" spans="1:55" ht="15" customHeight="1" x14ac:dyDescent="0.15">
      <c r="B370" s="201"/>
      <c r="D370" s="406"/>
      <c r="E370" s="406"/>
      <c r="F370" s="33"/>
      <c r="G370" s="46" t="s">
        <v>722</v>
      </c>
      <c r="H370" s="40" t="s">
        <v>778</v>
      </c>
      <c r="I370" s="247"/>
      <c r="J370" s="121"/>
      <c r="K370" s="115"/>
      <c r="L370" s="242"/>
      <c r="M370" s="231"/>
      <c r="N370" s="121"/>
      <c r="O370" s="115"/>
      <c r="P370" s="115"/>
      <c r="Q370" s="247"/>
      <c r="R370" s="121"/>
      <c r="S370" s="115"/>
      <c r="T370" s="242"/>
      <c r="U370" s="231"/>
      <c r="V370" s="121"/>
      <c r="W370" s="115"/>
      <c r="X370" s="115"/>
      <c r="Y370" s="247"/>
      <c r="Z370" s="121"/>
      <c r="AA370" s="115"/>
      <c r="AB370" s="242"/>
      <c r="AC370" s="231"/>
      <c r="AD370" s="121"/>
      <c r="AE370" s="115"/>
      <c r="AF370" s="242"/>
      <c r="AG370" s="278">
        <f t="shared" si="118"/>
        <v>0</v>
      </c>
      <c r="AH370" s="54"/>
      <c r="AI370" s="20"/>
      <c r="AJ370" s="202"/>
      <c r="AL370" s="4" t="str">
        <f t="shared" si="120"/>
        <v/>
      </c>
      <c r="AM370" s="1">
        <f t="shared" si="121"/>
        <v>0</v>
      </c>
      <c r="AN370" s="1">
        <f t="shared" si="122"/>
        <v>0</v>
      </c>
      <c r="AO370" s="1">
        <f t="shared" si="123"/>
        <v>0</v>
      </c>
      <c r="AP370" s="1">
        <f t="shared" si="124"/>
        <v>0</v>
      </c>
      <c r="AQ370" s="1">
        <f t="shared" si="125"/>
        <v>0</v>
      </c>
      <c r="AR370" s="1">
        <f t="shared" si="126"/>
        <v>0</v>
      </c>
      <c r="AS370" s="1">
        <f t="shared" si="127"/>
        <v>0</v>
      </c>
      <c r="AT370" t="str">
        <f t="shared" si="119"/>
        <v/>
      </c>
      <c r="AU370" s="1">
        <f t="shared" si="128"/>
        <v>0</v>
      </c>
      <c r="AV370" s="1">
        <f t="shared" si="129"/>
        <v>0</v>
      </c>
      <c r="AW370" s="1">
        <f t="shared" si="130"/>
        <v>0</v>
      </c>
      <c r="AX370" s="1">
        <f t="shared" si="131"/>
        <v>0</v>
      </c>
      <c r="AY370" s="1">
        <f t="shared" si="132"/>
        <v>0</v>
      </c>
      <c r="AZ370" s="1">
        <f t="shared" si="133"/>
        <v>0</v>
      </c>
      <c r="BA370" s="1" t="str">
        <f t="shared" si="134"/>
        <v/>
      </c>
      <c r="BB370" s="1">
        <f t="shared" si="135"/>
        <v>0</v>
      </c>
      <c r="BC370" s="1" t="str">
        <f t="shared" si="136"/>
        <v/>
      </c>
    </row>
    <row r="371" spans="1:55" ht="15" customHeight="1" x14ac:dyDescent="0.15">
      <c r="B371" s="201"/>
      <c r="D371" s="406"/>
      <c r="E371" s="406"/>
      <c r="F371" s="33"/>
      <c r="G371" s="46" t="s">
        <v>723</v>
      </c>
      <c r="H371" s="40" t="s">
        <v>462</v>
      </c>
      <c r="I371" s="247"/>
      <c r="J371" s="121"/>
      <c r="K371" s="115"/>
      <c r="L371" s="242"/>
      <c r="M371" s="231"/>
      <c r="N371" s="121"/>
      <c r="O371" s="115"/>
      <c r="P371" s="115"/>
      <c r="Q371" s="247"/>
      <c r="R371" s="121"/>
      <c r="S371" s="115"/>
      <c r="T371" s="242"/>
      <c r="U371" s="231"/>
      <c r="V371" s="121"/>
      <c r="W371" s="115"/>
      <c r="X371" s="115"/>
      <c r="Y371" s="247"/>
      <c r="Z371" s="121"/>
      <c r="AA371" s="115"/>
      <c r="AB371" s="242"/>
      <c r="AC371" s="231"/>
      <c r="AD371" s="121"/>
      <c r="AE371" s="115"/>
      <c r="AF371" s="242"/>
      <c r="AG371" s="278">
        <f t="shared" si="118"/>
        <v>0</v>
      </c>
      <c r="AH371" s="54"/>
      <c r="AI371" s="20"/>
      <c r="AJ371" s="202"/>
      <c r="AL371" s="4" t="str">
        <f t="shared" si="120"/>
        <v/>
      </c>
      <c r="AM371" s="1">
        <f t="shared" si="121"/>
        <v>0</v>
      </c>
      <c r="AN371" s="1">
        <f t="shared" si="122"/>
        <v>0</v>
      </c>
      <c r="AO371" s="1">
        <f t="shared" si="123"/>
        <v>0</v>
      </c>
      <c r="AP371" s="1">
        <f t="shared" si="124"/>
        <v>0</v>
      </c>
      <c r="AQ371" s="1">
        <f t="shared" si="125"/>
        <v>0</v>
      </c>
      <c r="AR371" s="1">
        <f t="shared" si="126"/>
        <v>0</v>
      </c>
      <c r="AS371" s="1">
        <f t="shared" si="127"/>
        <v>0</v>
      </c>
      <c r="AT371" t="str">
        <f t="shared" si="119"/>
        <v/>
      </c>
      <c r="AU371" s="1">
        <f t="shared" si="128"/>
        <v>0</v>
      </c>
      <c r="AV371" s="1">
        <f t="shared" si="129"/>
        <v>0</v>
      </c>
      <c r="AW371" s="1">
        <f t="shared" si="130"/>
        <v>0</v>
      </c>
      <c r="AX371" s="1">
        <f t="shared" si="131"/>
        <v>0</v>
      </c>
      <c r="AY371" s="1">
        <f t="shared" si="132"/>
        <v>0</v>
      </c>
      <c r="AZ371" s="1">
        <f t="shared" si="133"/>
        <v>0</v>
      </c>
      <c r="BA371" s="1" t="str">
        <f t="shared" si="134"/>
        <v/>
      </c>
      <c r="BB371" s="1">
        <f t="shared" si="135"/>
        <v>0</v>
      </c>
      <c r="BC371" s="1" t="str">
        <f t="shared" si="136"/>
        <v/>
      </c>
    </row>
    <row r="372" spans="1:55" ht="15" customHeight="1" x14ac:dyDescent="0.15">
      <c r="B372" s="201"/>
      <c r="D372" s="406"/>
      <c r="E372" s="406"/>
      <c r="F372" s="15"/>
      <c r="G372" s="45" t="s">
        <v>625</v>
      </c>
      <c r="H372" s="44" t="s">
        <v>429</v>
      </c>
      <c r="I372" s="251"/>
      <c r="J372" s="122"/>
      <c r="K372" s="117"/>
      <c r="L372" s="244"/>
      <c r="M372" s="256"/>
      <c r="N372" s="122"/>
      <c r="O372" s="117"/>
      <c r="P372" s="117"/>
      <c r="Q372" s="251"/>
      <c r="R372" s="122"/>
      <c r="S372" s="117"/>
      <c r="T372" s="244"/>
      <c r="U372" s="256"/>
      <c r="V372" s="122"/>
      <c r="W372" s="117"/>
      <c r="X372" s="117"/>
      <c r="Y372" s="251"/>
      <c r="Z372" s="122"/>
      <c r="AA372" s="117"/>
      <c r="AB372" s="244"/>
      <c r="AC372" s="256"/>
      <c r="AD372" s="122"/>
      <c r="AE372" s="117"/>
      <c r="AF372" s="244"/>
      <c r="AG372" s="279">
        <f t="shared" si="118"/>
        <v>0</v>
      </c>
      <c r="AH372" s="55"/>
      <c r="AI372" s="20"/>
      <c r="AJ372" s="202"/>
      <c r="AL372" s="4" t="str">
        <f t="shared" si="120"/>
        <v/>
      </c>
      <c r="AM372" s="1">
        <f t="shared" si="121"/>
        <v>0</v>
      </c>
      <c r="AN372" s="1">
        <f t="shared" si="122"/>
        <v>0</v>
      </c>
      <c r="AO372" s="1">
        <f t="shared" si="123"/>
        <v>0</v>
      </c>
      <c r="AP372" s="1">
        <f t="shared" si="124"/>
        <v>0</v>
      </c>
      <c r="AQ372" s="1">
        <f t="shared" si="125"/>
        <v>0</v>
      </c>
      <c r="AR372" s="1">
        <f t="shared" si="126"/>
        <v>0</v>
      </c>
      <c r="AS372" s="1">
        <f t="shared" si="127"/>
        <v>0</v>
      </c>
      <c r="AT372" t="str">
        <f t="shared" si="119"/>
        <v/>
      </c>
      <c r="AU372" s="1">
        <f t="shared" si="128"/>
        <v>0</v>
      </c>
      <c r="AV372" s="1">
        <f t="shared" si="129"/>
        <v>0</v>
      </c>
      <c r="AW372" s="1">
        <f t="shared" si="130"/>
        <v>0</v>
      </c>
      <c r="AX372" s="1">
        <f t="shared" si="131"/>
        <v>0</v>
      </c>
      <c r="AY372" s="1">
        <f t="shared" si="132"/>
        <v>0</v>
      </c>
      <c r="AZ372" s="1">
        <f t="shared" si="133"/>
        <v>0</v>
      </c>
      <c r="BA372" s="1" t="str">
        <f t="shared" si="134"/>
        <v/>
      </c>
      <c r="BB372" s="1">
        <f t="shared" si="135"/>
        <v>0</v>
      </c>
      <c r="BC372" s="1" t="str">
        <f t="shared" si="136"/>
        <v/>
      </c>
    </row>
    <row r="373" spans="1:55" ht="15" customHeight="1" x14ac:dyDescent="0.15">
      <c r="B373" s="201"/>
      <c r="D373" s="406"/>
      <c r="E373" s="406"/>
      <c r="F373" s="33" t="s">
        <v>752</v>
      </c>
      <c r="G373" s="138" t="s">
        <v>178</v>
      </c>
      <c r="H373" s="58" t="s">
        <v>523</v>
      </c>
      <c r="I373" s="258"/>
      <c r="J373" s="120"/>
      <c r="K373" s="114"/>
      <c r="L373" s="245"/>
      <c r="M373" s="255"/>
      <c r="N373" s="120"/>
      <c r="O373" s="114"/>
      <c r="P373" s="114"/>
      <c r="Q373" s="258"/>
      <c r="R373" s="120"/>
      <c r="S373" s="114"/>
      <c r="T373" s="245"/>
      <c r="U373" s="255"/>
      <c r="V373" s="120"/>
      <c r="W373" s="114"/>
      <c r="X373" s="114"/>
      <c r="Y373" s="258"/>
      <c r="Z373" s="120"/>
      <c r="AA373" s="114"/>
      <c r="AB373" s="245"/>
      <c r="AC373" s="255"/>
      <c r="AD373" s="120"/>
      <c r="AE373" s="114"/>
      <c r="AF373" s="245"/>
      <c r="AG373" s="277">
        <f t="shared" si="118"/>
        <v>0</v>
      </c>
      <c r="AH373" s="53">
        <f>SUM(BB373:BB379)</f>
        <v>0</v>
      </c>
      <c r="AI373" s="131"/>
      <c r="AJ373" s="202"/>
      <c r="AL373" s="4" t="str">
        <f t="shared" si="120"/>
        <v/>
      </c>
      <c r="AM373" s="1">
        <f t="shared" si="121"/>
        <v>0</v>
      </c>
      <c r="AN373" s="1">
        <f t="shared" si="122"/>
        <v>0</v>
      </c>
      <c r="AO373" s="1">
        <f t="shared" si="123"/>
        <v>0</v>
      </c>
      <c r="AP373" s="1">
        <f t="shared" si="124"/>
        <v>0</v>
      </c>
      <c r="AQ373" s="1">
        <f t="shared" si="125"/>
        <v>0</v>
      </c>
      <c r="AR373" s="1">
        <f t="shared" si="126"/>
        <v>0</v>
      </c>
      <c r="AS373" s="1">
        <f t="shared" si="127"/>
        <v>0</v>
      </c>
      <c r="AT373" t="str">
        <f t="shared" si="119"/>
        <v/>
      </c>
      <c r="AU373" s="1">
        <f t="shared" si="128"/>
        <v>0</v>
      </c>
      <c r="AV373" s="1">
        <f t="shared" si="129"/>
        <v>0</v>
      </c>
      <c r="AW373" s="1">
        <f t="shared" si="130"/>
        <v>0</v>
      </c>
      <c r="AX373" s="1">
        <f t="shared" si="131"/>
        <v>0</v>
      </c>
      <c r="AY373" s="1">
        <f t="shared" si="132"/>
        <v>0</v>
      </c>
      <c r="AZ373" s="1">
        <f t="shared" si="133"/>
        <v>0</v>
      </c>
      <c r="BA373" s="1" t="str">
        <f t="shared" si="134"/>
        <v/>
      </c>
      <c r="BB373" s="1">
        <f t="shared" si="135"/>
        <v>0</v>
      </c>
      <c r="BC373" s="1" t="str">
        <f t="shared" si="136"/>
        <v/>
      </c>
    </row>
    <row r="374" spans="1:55" ht="15" customHeight="1" x14ac:dyDescent="0.15">
      <c r="B374" s="201"/>
      <c r="D374" s="406"/>
      <c r="E374" s="406"/>
      <c r="F374" s="33"/>
      <c r="G374" s="46" t="s">
        <v>179</v>
      </c>
      <c r="H374" s="40" t="s">
        <v>953</v>
      </c>
      <c r="I374" s="247"/>
      <c r="J374" s="121"/>
      <c r="K374" s="115"/>
      <c r="L374" s="242"/>
      <c r="M374" s="231"/>
      <c r="N374" s="121"/>
      <c r="O374" s="115"/>
      <c r="P374" s="115"/>
      <c r="Q374" s="247"/>
      <c r="R374" s="121"/>
      <c r="S374" s="115"/>
      <c r="T374" s="242"/>
      <c r="U374" s="231"/>
      <c r="V374" s="121"/>
      <c r="W374" s="115"/>
      <c r="X374" s="115"/>
      <c r="Y374" s="247"/>
      <c r="Z374" s="121"/>
      <c r="AA374" s="115"/>
      <c r="AB374" s="242"/>
      <c r="AC374" s="231"/>
      <c r="AD374" s="121"/>
      <c r="AE374" s="115"/>
      <c r="AF374" s="242"/>
      <c r="AG374" s="278">
        <f t="shared" si="118"/>
        <v>0</v>
      </c>
      <c r="AH374" s="110">
        <f>SUM(BC373:BC379)</f>
        <v>0</v>
      </c>
      <c r="AI374" s="309"/>
      <c r="AJ374" s="202"/>
      <c r="AL374" s="4" t="str">
        <f t="shared" si="120"/>
        <v/>
      </c>
      <c r="AM374" s="1">
        <f t="shared" si="121"/>
        <v>0</v>
      </c>
      <c r="AN374" s="1">
        <f t="shared" si="122"/>
        <v>0</v>
      </c>
      <c r="AO374" s="1">
        <f t="shared" si="123"/>
        <v>0</v>
      </c>
      <c r="AP374" s="1">
        <f t="shared" si="124"/>
        <v>0</v>
      </c>
      <c r="AQ374" s="1">
        <f t="shared" si="125"/>
        <v>0</v>
      </c>
      <c r="AR374" s="1">
        <f t="shared" si="126"/>
        <v>0</v>
      </c>
      <c r="AS374" s="1">
        <f t="shared" si="127"/>
        <v>0</v>
      </c>
      <c r="AT374" t="str">
        <f t="shared" si="119"/>
        <v/>
      </c>
      <c r="AU374" s="1">
        <f t="shared" si="128"/>
        <v>0</v>
      </c>
      <c r="AV374" s="1">
        <f t="shared" si="129"/>
        <v>0</v>
      </c>
      <c r="AW374" s="1">
        <f t="shared" si="130"/>
        <v>0</v>
      </c>
      <c r="AX374" s="1">
        <f t="shared" si="131"/>
        <v>0</v>
      </c>
      <c r="AY374" s="1">
        <f t="shared" si="132"/>
        <v>0</v>
      </c>
      <c r="AZ374" s="1">
        <f t="shared" si="133"/>
        <v>0</v>
      </c>
      <c r="BA374" s="1" t="str">
        <f t="shared" si="134"/>
        <v/>
      </c>
      <c r="BB374" s="1">
        <f t="shared" si="135"/>
        <v>0</v>
      </c>
      <c r="BC374" s="1" t="str">
        <f t="shared" si="136"/>
        <v/>
      </c>
    </row>
    <row r="375" spans="1:55" ht="15" customHeight="1" x14ac:dyDescent="0.15">
      <c r="B375" s="201"/>
      <c r="D375" s="406"/>
      <c r="E375" s="406"/>
      <c r="F375" s="33"/>
      <c r="G375" s="46" t="s">
        <v>727</v>
      </c>
      <c r="H375" s="40" t="s">
        <v>336</v>
      </c>
      <c r="I375" s="247"/>
      <c r="J375" s="121"/>
      <c r="K375" s="115"/>
      <c r="L375" s="242"/>
      <c r="M375" s="231"/>
      <c r="N375" s="121"/>
      <c r="O375" s="115"/>
      <c r="P375" s="115"/>
      <c r="Q375" s="247"/>
      <c r="R375" s="121"/>
      <c r="S375" s="115"/>
      <c r="T375" s="242"/>
      <c r="U375" s="231"/>
      <c r="V375" s="121"/>
      <c r="W375" s="115"/>
      <c r="X375" s="115"/>
      <c r="Y375" s="247"/>
      <c r="Z375" s="121"/>
      <c r="AA375" s="115"/>
      <c r="AB375" s="242"/>
      <c r="AC375" s="231"/>
      <c r="AD375" s="121"/>
      <c r="AE375" s="115"/>
      <c r="AF375" s="242"/>
      <c r="AG375" s="278">
        <f t="shared" si="118"/>
        <v>0</v>
      </c>
      <c r="AH375" s="54"/>
      <c r="AI375" s="20"/>
      <c r="AJ375" s="202"/>
      <c r="AL375" s="4" t="str">
        <f t="shared" si="120"/>
        <v/>
      </c>
      <c r="AM375" s="1">
        <f t="shared" si="121"/>
        <v>0</v>
      </c>
      <c r="AN375" s="1">
        <f t="shared" si="122"/>
        <v>0</v>
      </c>
      <c r="AO375" s="1">
        <f t="shared" si="123"/>
        <v>0</v>
      </c>
      <c r="AP375" s="1">
        <f t="shared" si="124"/>
        <v>0</v>
      </c>
      <c r="AQ375" s="1">
        <f t="shared" si="125"/>
        <v>0</v>
      </c>
      <c r="AR375" s="1">
        <f t="shared" si="126"/>
        <v>0</v>
      </c>
      <c r="AS375" s="1">
        <f t="shared" si="127"/>
        <v>0</v>
      </c>
      <c r="AT375" t="str">
        <f t="shared" si="119"/>
        <v/>
      </c>
      <c r="AU375" s="1">
        <f t="shared" si="128"/>
        <v>0</v>
      </c>
      <c r="AV375" s="1">
        <f t="shared" si="129"/>
        <v>0</v>
      </c>
      <c r="AW375" s="1">
        <f t="shared" si="130"/>
        <v>0</v>
      </c>
      <c r="AX375" s="1">
        <f t="shared" si="131"/>
        <v>0</v>
      </c>
      <c r="AY375" s="1">
        <f t="shared" si="132"/>
        <v>0</v>
      </c>
      <c r="AZ375" s="1">
        <f t="shared" si="133"/>
        <v>0</v>
      </c>
      <c r="BA375" s="1" t="str">
        <f t="shared" si="134"/>
        <v/>
      </c>
      <c r="BB375" s="1">
        <f t="shared" si="135"/>
        <v>0</v>
      </c>
      <c r="BC375" s="1" t="str">
        <f t="shared" si="136"/>
        <v/>
      </c>
    </row>
    <row r="376" spans="1:55" ht="15" customHeight="1" x14ac:dyDescent="0.15">
      <c r="B376" s="201"/>
      <c r="D376" s="406"/>
      <c r="E376" s="406"/>
      <c r="F376" s="33"/>
      <c r="G376" s="46" t="s">
        <v>728</v>
      </c>
      <c r="H376" s="40" t="s">
        <v>81</v>
      </c>
      <c r="I376" s="247"/>
      <c r="J376" s="121"/>
      <c r="K376" s="115"/>
      <c r="L376" s="242"/>
      <c r="M376" s="231"/>
      <c r="N376" s="121"/>
      <c r="O376" s="115"/>
      <c r="P376" s="115"/>
      <c r="Q376" s="247"/>
      <c r="R376" s="121"/>
      <c r="S376" s="115"/>
      <c r="T376" s="242"/>
      <c r="U376" s="231"/>
      <c r="V376" s="121"/>
      <c r="W376" s="115"/>
      <c r="X376" s="115"/>
      <c r="Y376" s="247"/>
      <c r="Z376" s="121"/>
      <c r="AA376" s="115"/>
      <c r="AB376" s="242"/>
      <c r="AC376" s="231"/>
      <c r="AD376" s="121"/>
      <c r="AE376" s="115"/>
      <c r="AF376" s="242"/>
      <c r="AG376" s="278">
        <f t="shared" si="118"/>
        <v>0</v>
      </c>
      <c r="AH376" s="54"/>
      <c r="AI376" s="20"/>
      <c r="AJ376" s="202"/>
      <c r="AL376" s="4" t="str">
        <f t="shared" si="120"/>
        <v/>
      </c>
      <c r="AM376" s="1">
        <f t="shared" si="121"/>
        <v>0</v>
      </c>
      <c r="AN376" s="1">
        <f t="shared" si="122"/>
        <v>0</v>
      </c>
      <c r="AO376" s="1">
        <f t="shared" si="123"/>
        <v>0</v>
      </c>
      <c r="AP376" s="1">
        <f t="shared" si="124"/>
        <v>0</v>
      </c>
      <c r="AQ376" s="1">
        <f t="shared" si="125"/>
        <v>0</v>
      </c>
      <c r="AR376" s="1">
        <f t="shared" si="126"/>
        <v>0</v>
      </c>
      <c r="AS376" s="1">
        <f t="shared" si="127"/>
        <v>0</v>
      </c>
      <c r="AT376" t="str">
        <f t="shared" si="119"/>
        <v/>
      </c>
      <c r="AU376" s="1">
        <f t="shared" si="128"/>
        <v>0</v>
      </c>
      <c r="AV376" s="1">
        <f t="shared" si="129"/>
        <v>0</v>
      </c>
      <c r="AW376" s="1">
        <f t="shared" si="130"/>
        <v>0</v>
      </c>
      <c r="AX376" s="1">
        <f t="shared" si="131"/>
        <v>0</v>
      </c>
      <c r="AY376" s="1">
        <f t="shared" si="132"/>
        <v>0</v>
      </c>
      <c r="AZ376" s="1">
        <f t="shared" si="133"/>
        <v>0</v>
      </c>
      <c r="BA376" s="1" t="str">
        <f t="shared" si="134"/>
        <v/>
      </c>
      <c r="BB376" s="1">
        <f t="shared" si="135"/>
        <v>0</v>
      </c>
      <c r="BC376" s="1" t="str">
        <f t="shared" si="136"/>
        <v/>
      </c>
    </row>
    <row r="377" spans="1:55" ht="15" customHeight="1" x14ac:dyDescent="0.15">
      <c r="B377" s="201"/>
      <c r="D377" s="406"/>
      <c r="E377" s="406"/>
      <c r="F377" s="33"/>
      <c r="G377" s="46" t="s">
        <v>729</v>
      </c>
      <c r="H377" s="40" t="s">
        <v>466</v>
      </c>
      <c r="I377" s="247"/>
      <c r="J377" s="121"/>
      <c r="K377" s="115"/>
      <c r="L377" s="242"/>
      <c r="M377" s="231"/>
      <c r="N377" s="121"/>
      <c r="O377" s="115"/>
      <c r="P377" s="115"/>
      <c r="Q377" s="247"/>
      <c r="R377" s="121"/>
      <c r="S377" s="115"/>
      <c r="T377" s="242"/>
      <c r="U377" s="231"/>
      <c r="V377" s="121"/>
      <c r="W377" s="115"/>
      <c r="X377" s="115"/>
      <c r="Y377" s="247"/>
      <c r="Z377" s="121"/>
      <c r="AA377" s="115"/>
      <c r="AB377" s="242"/>
      <c r="AC377" s="231"/>
      <c r="AD377" s="121"/>
      <c r="AE377" s="115"/>
      <c r="AF377" s="242"/>
      <c r="AG377" s="278">
        <f t="shared" si="118"/>
        <v>0</v>
      </c>
      <c r="AH377" s="54"/>
      <c r="AI377" s="20"/>
      <c r="AJ377" s="202"/>
      <c r="AL377" s="4" t="str">
        <f t="shared" si="120"/>
        <v/>
      </c>
      <c r="AM377" s="1">
        <f t="shared" si="121"/>
        <v>0</v>
      </c>
      <c r="AN377" s="1">
        <f t="shared" si="122"/>
        <v>0</v>
      </c>
      <c r="AO377" s="1">
        <f t="shared" si="123"/>
        <v>0</v>
      </c>
      <c r="AP377" s="1">
        <f t="shared" si="124"/>
        <v>0</v>
      </c>
      <c r="AQ377" s="1">
        <f t="shared" si="125"/>
        <v>0</v>
      </c>
      <c r="AR377" s="1">
        <f t="shared" si="126"/>
        <v>0</v>
      </c>
      <c r="AS377" s="1">
        <f t="shared" si="127"/>
        <v>0</v>
      </c>
      <c r="AT377" t="str">
        <f t="shared" si="119"/>
        <v/>
      </c>
      <c r="AU377" s="1">
        <f t="shared" si="128"/>
        <v>0</v>
      </c>
      <c r="AV377" s="1">
        <f t="shared" si="129"/>
        <v>0</v>
      </c>
      <c r="AW377" s="1">
        <f t="shared" si="130"/>
        <v>0</v>
      </c>
      <c r="AX377" s="1">
        <f t="shared" si="131"/>
        <v>0</v>
      </c>
      <c r="AY377" s="1">
        <f t="shared" si="132"/>
        <v>0</v>
      </c>
      <c r="AZ377" s="1">
        <f t="shared" si="133"/>
        <v>0</v>
      </c>
      <c r="BA377" s="1" t="str">
        <f t="shared" si="134"/>
        <v/>
      </c>
      <c r="BB377" s="1">
        <f t="shared" si="135"/>
        <v>0</v>
      </c>
      <c r="BC377" s="1" t="str">
        <f t="shared" si="136"/>
        <v/>
      </c>
    </row>
    <row r="378" spans="1:55" ht="15" customHeight="1" x14ac:dyDescent="0.15">
      <c r="B378" s="201"/>
      <c r="D378" s="406"/>
      <c r="E378" s="406"/>
      <c r="F378" s="33"/>
      <c r="G378" s="46" t="s">
        <v>180</v>
      </c>
      <c r="H378" s="40" t="s">
        <v>664</v>
      </c>
      <c r="I378" s="247"/>
      <c r="J378" s="121"/>
      <c r="K378" s="115"/>
      <c r="L378" s="242"/>
      <c r="M378" s="231"/>
      <c r="N378" s="121"/>
      <c r="O378" s="115"/>
      <c r="P378" s="115"/>
      <c r="Q378" s="247"/>
      <c r="R378" s="121"/>
      <c r="S378" s="115"/>
      <c r="T378" s="242"/>
      <c r="U378" s="231"/>
      <c r="V378" s="121"/>
      <c r="W378" s="115"/>
      <c r="X378" s="115"/>
      <c r="Y378" s="247"/>
      <c r="Z378" s="121"/>
      <c r="AA378" s="115"/>
      <c r="AB378" s="242"/>
      <c r="AC378" s="228"/>
      <c r="AD378" s="127"/>
      <c r="AE378" s="115"/>
      <c r="AF378" s="242"/>
      <c r="AG378" s="278">
        <f t="shared" si="118"/>
        <v>0</v>
      </c>
      <c r="AH378" s="54"/>
      <c r="AI378" s="20"/>
      <c r="AJ378" s="202"/>
      <c r="AL378" s="4" t="str">
        <f t="shared" si="120"/>
        <v/>
      </c>
      <c r="AM378" s="1">
        <f t="shared" si="121"/>
        <v>0</v>
      </c>
      <c r="AN378" s="1">
        <f t="shared" si="122"/>
        <v>0</v>
      </c>
      <c r="AO378" s="1">
        <f t="shared" si="123"/>
        <v>0</v>
      </c>
      <c r="AP378" s="1">
        <f t="shared" si="124"/>
        <v>0</v>
      </c>
      <c r="AQ378" s="1">
        <f t="shared" si="125"/>
        <v>0</v>
      </c>
      <c r="AR378" s="1">
        <f t="shared" si="126"/>
        <v>0</v>
      </c>
      <c r="AS378" s="1">
        <f t="shared" si="127"/>
        <v>0</v>
      </c>
      <c r="AT378" t="str">
        <f t="shared" si="119"/>
        <v/>
      </c>
      <c r="AU378" s="1">
        <f t="shared" si="128"/>
        <v>0</v>
      </c>
      <c r="AV378" s="1">
        <f t="shared" si="129"/>
        <v>0</v>
      </c>
      <c r="AW378" s="1">
        <f t="shared" si="130"/>
        <v>0</v>
      </c>
      <c r="AX378" s="1">
        <f t="shared" si="131"/>
        <v>0</v>
      </c>
      <c r="AY378" s="1">
        <f t="shared" si="132"/>
        <v>0</v>
      </c>
      <c r="AZ378" s="1">
        <f t="shared" si="133"/>
        <v>0</v>
      </c>
      <c r="BA378" s="1" t="str">
        <f t="shared" si="134"/>
        <v/>
      </c>
      <c r="BB378" s="1">
        <f t="shared" si="135"/>
        <v>0</v>
      </c>
      <c r="BC378" s="1" t="str">
        <f t="shared" si="136"/>
        <v/>
      </c>
    </row>
    <row r="379" spans="1:55" ht="15" customHeight="1" x14ac:dyDescent="0.15">
      <c r="B379" s="201"/>
      <c r="D379" s="407"/>
      <c r="E379" s="407"/>
      <c r="F379" s="15"/>
      <c r="G379" s="45" t="s">
        <v>931</v>
      </c>
      <c r="H379" s="44" t="s">
        <v>954</v>
      </c>
      <c r="I379" s="251"/>
      <c r="J379" s="122"/>
      <c r="K379" s="117"/>
      <c r="L379" s="244"/>
      <c r="M379" s="256"/>
      <c r="N379" s="122"/>
      <c r="O379" s="117"/>
      <c r="P379" s="117"/>
      <c r="Q379" s="251"/>
      <c r="R379" s="122"/>
      <c r="S379" s="117"/>
      <c r="T379" s="244"/>
      <c r="U379" s="256"/>
      <c r="V379" s="122"/>
      <c r="W379" s="117"/>
      <c r="X379" s="117"/>
      <c r="Y379" s="251"/>
      <c r="Z379" s="122"/>
      <c r="AA379" s="117"/>
      <c r="AB379" s="244"/>
      <c r="AC379" s="229"/>
      <c r="AD379" s="128"/>
      <c r="AE379" s="117"/>
      <c r="AF379" s="244"/>
      <c r="AG379" s="276">
        <f t="shared" si="118"/>
        <v>0</v>
      </c>
      <c r="AH379" s="55"/>
      <c r="AI379" s="20"/>
      <c r="AJ379" s="202"/>
      <c r="AL379" s="4" t="str">
        <f t="shared" si="120"/>
        <v/>
      </c>
      <c r="AM379" s="1">
        <f t="shared" si="121"/>
        <v>0</v>
      </c>
      <c r="AN379" s="1">
        <f t="shared" si="122"/>
        <v>0</v>
      </c>
      <c r="AO379" s="1">
        <f t="shared" si="123"/>
        <v>0</v>
      </c>
      <c r="AP379" s="1">
        <f t="shared" si="124"/>
        <v>0</v>
      </c>
      <c r="AQ379" s="1">
        <f t="shared" si="125"/>
        <v>0</v>
      </c>
      <c r="AR379" s="1">
        <f t="shared" si="126"/>
        <v>0</v>
      </c>
      <c r="AS379" s="1">
        <f t="shared" si="127"/>
        <v>0</v>
      </c>
      <c r="AT379" t="str">
        <f t="shared" si="119"/>
        <v/>
      </c>
      <c r="AU379" s="1">
        <f t="shared" si="128"/>
        <v>0</v>
      </c>
      <c r="AV379" s="1">
        <f t="shared" si="129"/>
        <v>0</v>
      </c>
      <c r="AW379" s="1">
        <f t="shared" si="130"/>
        <v>0</v>
      </c>
      <c r="AX379" s="1">
        <f t="shared" si="131"/>
        <v>0</v>
      </c>
      <c r="AY379" s="1">
        <f t="shared" si="132"/>
        <v>0</v>
      </c>
      <c r="AZ379" s="1">
        <f t="shared" si="133"/>
        <v>0</v>
      </c>
      <c r="BA379" s="1" t="str">
        <f t="shared" si="134"/>
        <v/>
      </c>
      <c r="BB379" s="1">
        <f t="shared" si="135"/>
        <v>0</v>
      </c>
      <c r="BC379" s="1" t="str">
        <f t="shared" si="136"/>
        <v/>
      </c>
    </row>
    <row r="380" spans="1:55" ht="12" customHeight="1" x14ac:dyDescent="0.15">
      <c r="B380" s="205"/>
      <c r="C380" s="168"/>
      <c r="D380" s="168"/>
      <c r="E380" s="168"/>
      <c r="F380" s="206"/>
      <c r="G380" s="106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320"/>
      <c r="AJ380" s="207"/>
    </row>
    <row r="381" spans="1:55" ht="12" customHeight="1" x14ac:dyDescent="0.15">
      <c r="F381" s="159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329" t="s">
        <v>973</v>
      </c>
    </row>
    <row r="382" spans="1:55" ht="18" customHeight="1" x14ac:dyDescent="0.15">
      <c r="A382" s="107" t="s">
        <v>739</v>
      </c>
      <c r="B382" s="107"/>
      <c r="C382" s="107"/>
      <c r="D382" s="108"/>
      <c r="E382" s="7"/>
      <c r="F382" s="7"/>
      <c r="I382" s="63"/>
      <c r="J382" s="63"/>
      <c r="K382" s="4"/>
      <c r="L382" s="4"/>
      <c r="M382" s="63"/>
      <c r="N382" s="63"/>
      <c r="O382" s="4"/>
      <c r="P382" s="4"/>
      <c r="Q382" s="63"/>
      <c r="R382" s="63"/>
      <c r="S382" s="4"/>
      <c r="T382" s="4"/>
      <c r="U382" s="63"/>
      <c r="V382" s="63"/>
      <c r="W382" s="4"/>
      <c r="X382" s="4"/>
      <c r="Y382" s="63"/>
      <c r="Z382" s="63"/>
      <c r="AA382" s="4"/>
      <c r="AB382" s="4"/>
      <c r="AC382" s="63"/>
      <c r="AD382" s="63"/>
      <c r="AE382" s="4"/>
      <c r="AF382" s="4"/>
      <c r="AG382" s="4"/>
      <c r="AJ382" s="328"/>
    </row>
    <row r="383" spans="1:55" ht="12" customHeight="1" x14ac:dyDescent="0.15">
      <c r="B383" s="170"/>
      <c r="C383" s="307"/>
      <c r="D383" s="208"/>
      <c r="E383" s="172"/>
      <c r="F383" s="172"/>
      <c r="G383" s="169"/>
      <c r="H383" s="169"/>
      <c r="I383" s="174"/>
      <c r="J383" s="174"/>
      <c r="K383" s="166"/>
      <c r="L383" s="166"/>
      <c r="M383" s="174"/>
      <c r="N383" s="174"/>
      <c r="O383" s="166"/>
      <c r="P383" s="166"/>
      <c r="Q383" s="174"/>
      <c r="R383" s="174"/>
      <c r="S383" s="166"/>
      <c r="T383" s="166"/>
      <c r="U383" s="174"/>
      <c r="V383" s="174"/>
      <c r="W383" s="166"/>
      <c r="X383" s="166"/>
      <c r="Y383" s="174"/>
      <c r="Z383" s="174"/>
      <c r="AA383" s="166"/>
      <c r="AB383" s="166"/>
      <c r="AC383" s="174"/>
      <c r="AD383" s="174"/>
      <c r="AE383" s="166"/>
      <c r="AF383" s="166"/>
      <c r="AG383" s="166"/>
      <c r="AH383" s="167"/>
      <c r="AI383" s="167"/>
      <c r="AJ383" s="200"/>
    </row>
    <row r="384" spans="1:55" x14ac:dyDescent="0.15">
      <c r="B384" s="201"/>
      <c r="D384" s="393" t="s">
        <v>746</v>
      </c>
      <c r="E384" s="399"/>
      <c r="F384" s="400"/>
      <c r="G384" s="382" t="s">
        <v>88</v>
      </c>
      <c r="H384" s="393" t="s">
        <v>255</v>
      </c>
      <c r="I384" s="390" t="s">
        <v>650</v>
      </c>
      <c r="J384" s="391"/>
      <c r="K384" s="392"/>
      <c r="L384" s="234">
        <f>複数管理者用メイン!$I$77</f>
        <v>0</v>
      </c>
      <c r="M384" s="391" t="s">
        <v>651</v>
      </c>
      <c r="N384" s="391"/>
      <c r="O384" s="392"/>
      <c r="P384" s="252">
        <f>複数管理者用メイン!$J$77</f>
        <v>0</v>
      </c>
      <c r="Q384" s="390" t="s">
        <v>583</v>
      </c>
      <c r="R384" s="391"/>
      <c r="S384" s="392"/>
      <c r="T384" s="234">
        <f>複数管理者用メイン!$K$77</f>
        <v>0</v>
      </c>
      <c r="U384" s="391" t="s">
        <v>247</v>
      </c>
      <c r="V384" s="391"/>
      <c r="W384" s="392"/>
      <c r="X384" s="252">
        <f>複数管理者用メイン!$L$77</f>
        <v>0</v>
      </c>
      <c r="Y384" s="390" t="s">
        <v>248</v>
      </c>
      <c r="Z384" s="391"/>
      <c r="AA384" s="392"/>
      <c r="AB384" s="234">
        <f>複数管理者用メイン!$M$77</f>
        <v>0</v>
      </c>
      <c r="AC384" s="391" t="s">
        <v>249</v>
      </c>
      <c r="AD384" s="391"/>
      <c r="AE384" s="392"/>
      <c r="AF384" s="281">
        <f>複数管理者用メイン!$N$77</f>
        <v>0</v>
      </c>
      <c r="AG384" s="408" t="s">
        <v>652</v>
      </c>
      <c r="AH384" s="382" t="s">
        <v>420</v>
      </c>
      <c r="AI384" s="308"/>
      <c r="AJ384" s="202"/>
      <c r="AL384" s="389" t="s">
        <v>272</v>
      </c>
      <c r="AM384" s="5" t="s">
        <v>652</v>
      </c>
      <c r="AN384" s="5"/>
      <c r="AO384" s="5"/>
      <c r="AP384" s="5"/>
      <c r="AQ384" s="5"/>
      <c r="AR384" s="5"/>
      <c r="AS384" s="5"/>
      <c r="AT384" s="1"/>
      <c r="AU384" s="5" t="s">
        <v>653</v>
      </c>
      <c r="AV384" s="5"/>
      <c r="AW384" s="5"/>
      <c r="AX384" s="5"/>
      <c r="AY384" s="5"/>
      <c r="AZ384" s="5"/>
      <c r="BA384" s="1"/>
      <c r="BB384" s="389" t="s">
        <v>250</v>
      </c>
      <c r="BC384" s="389" t="s">
        <v>786</v>
      </c>
    </row>
    <row r="385" spans="2:55" ht="33.75" x14ac:dyDescent="0.15">
      <c r="B385" s="201"/>
      <c r="D385" s="384"/>
      <c r="E385" s="401"/>
      <c r="F385" s="385"/>
      <c r="G385" s="383"/>
      <c r="H385" s="384"/>
      <c r="I385" s="235" t="s">
        <v>630</v>
      </c>
      <c r="J385" s="8" t="s">
        <v>646</v>
      </c>
      <c r="K385" s="8" t="s">
        <v>652</v>
      </c>
      <c r="L385" s="236" t="s">
        <v>631</v>
      </c>
      <c r="M385" s="225" t="s">
        <v>630</v>
      </c>
      <c r="N385" s="8" t="s">
        <v>646</v>
      </c>
      <c r="O385" s="8" t="s">
        <v>652</v>
      </c>
      <c r="P385" s="253" t="s">
        <v>631</v>
      </c>
      <c r="Q385" s="235" t="s">
        <v>630</v>
      </c>
      <c r="R385" s="8" t="s">
        <v>646</v>
      </c>
      <c r="S385" s="8" t="s">
        <v>652</v>
      </c>
      <c r="T385" s="236" t="s">
        <v>631</v>
      </c>
      <c r="U385" s="225" t="s">
        <v>630</v>
      </c>
      <c r="V385" s="8" t="s">
        <v>646</v>
      </c>
      <c r="W385" s="8" t="s">
        <v>652</v>
      </c>
      <c r="X385" s="253" t="s">
        <v>631</v>
      </c>
      <c r="Y385" s="235" t="s">
        <v>630</v>
      </c>
      <c r="Z385" s="8" t="s">
        <v>646</v>
      </c>
      <c r="AA385" s="8" t="s">
        <v>652</v>
      </c>
      <c r="AB385" s="236" t="s">
        <v>631</v>
      </c>
      <c r="AC385" s="225" t="s">
        <v>630</v>
      </c>
      <c r="AD385" s="8" t="s">
        <v>646</v>
      </c>
      <c r="AE385" s="8" t="s">
        <v>652</v>
      </c>
      <c r="AF385" s="236" t="s">
        <v>631</v>
      </c>
      <c r="AG385" s="409"/>
      <c r="AH385" s="383"/>
      <c r="AI385" s="308"/>
      <c r="AJ385" s="202"/>
      <c r="AL385" s="389"/>
      <c r="AM385" s="102" t="s">
        <v>251</v>
      </c>
      <c r="AN385" s="102" t="s">
        <v>496</v>
      </c>
      <c r="AO385" s="102" t="s">
        <v>153</v>
      </c>
      <c r="AP385" s="102" t="s">
        <v>154</v>
      </c>
      <c r="AQ385" s="102" t="s">
        <v>155</v>
      </c>
      <c r="AR385" s="102" t="s">
        <v>156</v>
      </c>
      <c r="AS385" s="102" t="s">
        <v>555</v>
      </c>
      <c r="AT385" s="1"/>
      <c r="AU385" s="102" t="s">
        <v>273</v>
      </c>
      <c r="AV385" s="102" t="s">
        <v>496</v>
      </c>
      <c r="AW385" s="102" t="s">
        <v>153</v>
      </c>
      <c r="AX385" s="102" t="s">
        <v>154</v>
      </c>
      <c r="AY385" s="102" t="s">
        <v>155</v>
      </c>
      <c r="AZ385" s="102" t="s">
        <v>156</v>
      </c>
      <c r="BA385" s="1"/>
      <c r="BB385" s="389"/>
      <c r="BC385" s="389"/>
    </row>
    <row r="386" spans="2:55" ht="15" customHeight="1" x14ac:dyDescent="0.15">
      <c r="B386" s="201"/>
      <c r="D386" s="394" t="s">
        <v>749</v>
      </c>
      <c r="E386" s="402" t="s">
        <v>486</v>
      </c>
      <c r="F386" s="31" t="s">
        <v>473</v>
      </c>
      <c r="G386" s="61" t="s">
        <v>181</v>
      </c>
      <c r="H386" s="58" t="s">
        <v>955</v>
      </c>
      <c r="I386" s="239"/>
      <c r="J386" s="129"/>
      <c r="K386" s="118"/>
      <c r="L386" s="240"/>
      <c r="M386" s="227"/>
      <c r="N386" s="129"/>
      <c r="O386" s="118"/>
      <c r="P386" s="118"/>
      <c r="Q386" s="239"/>
      <c r="R386" s="129"/>
      <c r="S386" s="118"/>
      <c r="T386" s="240"/>
      <c r="U386" s="227"/>
      <c r="V386" s="129"/>
      <c r="W386" s="118"/>
      <c r="X386" s="118"/>
      <c r="Y386" s="239"/>
      <c r="Z386" s="129"/>
      <c r="AA386" s="118"/>
      <c r="AB386" s="240"/>
      <c r="AC386" s="227"/>
      <c r="AD386" s="129"/>
      <c r="AE386" s="118"/>
      <c r="AF386" s="240"/>
      <c r="AG386" s="275">
        <f t="shared" ref="AG386:AG403" si="137">AS386</f>
        <v>0</v>
      </c>
      <c r="AH386" s="53">
        <f>SUM(BB386:BB387)</f>
        <v>0</v>
      </c>
      <c r="AI386" s="131"/>
      <c r="AJ386" s="202"/>
      <c r="AL386" s="4" t="str">
        <f>IF(OR(I386="＋",M386="＋",Q386="＋"),"＋",IF(OR(I386="○",M386="○",Q386="○"),"○",IF(OR(I386="◎",M386="◎",Q386="◎"),"◎","")))</f>
        <v/>
      </c>
      <c r="AM386" s="1">
        <f>IF(K386="-",0,K386)</f>
        <v>0</v>
      </c>
      <c r="AN386" s="1">
        <f>IF(O386="-",0,O386)</f>
        <v>0</v>
      </c>
      <c r="AO386" s="1">
        <f>IF(S386="-",0,S386)</f>
        <v>0</v>
      </c>
      <c r="AP386" s="1">
        <f>IF(W386="-",0,W386)</f>
        <v>0</v>
      </c>
      <c r="AQ386" s="1">
        <f>IF(AA386="-",0,AA386)</f>
        <v>0</v>
      </c>
      <c r="AR386" s="1">
        <f>IF(AE386="-",0,AE386)</f>
        <v>0</v>
      </c>
      <c r="AS386" s="1">
        <f>IF(AND(K386="-",$P$7=0,$T$7=0,$X$7=0,$AB$7=0,$AF$7=0),"-",IF(AND(K386="-",O386="-",$T$7=0,$X$7=0,$AB$7=0,$AF$7=0),"-",IF(AND(K386="-",O386="-",S386="-",$X$7=0,$AB$7=0,$AF$7=0),"-",IF(AND(K386="-",O386="-",S386="-",W386="-",$AB$7=0,$AF$7=0),"-",IF(AND(K386="-",O386="-",S386="-",W386="-",AA386="-",$AF$7=0),"-",IF(AND(K386="-",O386="-",S386="-",W386="-",AA386="-",AE386="-"),"-",ROUND(AM386*$L$7+AN386*$P$7+AO386*$T$7+AP386*$X$7+AQ386*$AB$7+AR386*$AF$7,3)))))))</f>
        <v>0</v>
      </c>
      <c r="AT386" t="str">
        <f t="shared" ref="AT386:AT403" si="138">IF(COUNTIF(I386:AF386,"×")=0,"",IF(COUNTIF(I386:AF386,"×")=COUNTA(K386,O386,S386,W386,AA386,AE386)-COUNTIF(I386:AF386,"-"),1,""))</f>
        <v/>
      </c>
      <c r="AU386" s="1">
        <f>IF(L386="",0,L386)</f>
        <v>0</v>
      </c>
      <c r="AV386" s="1">
        <f>IF(P386="",0,P386)</f>
        <v>0</v>
      </c>
      <c r="AW386" s="1">
        <f>IF(T386="",0,T386)</f>
        <v>0</v>
      </c>
      <c r="AX386" s="1">
        <f>IF(X386="",0,X386)</f>
        <v>0</v>
      </c>
      <c r="AY386" s="1">
        <f>IF(AB386="",0,AB386)</f>
        <v>0</v>
      </c>
      <c r="AZ386" s="1">
        <f>IF(AF386="",0,AF386)</f>
        <v>0</v>
      </c>
      <c r="BA386" s="1" t="str">
        <f>IF(AND(L386="",P386="",T386="",X386="",AB386="",AF386=""),"",ROUND(AU386*$L$7+AV386*$P$7+AW386*$T$7+AX386*$X$7+AY386*$AB$7+AZ386*$AF$7,3))</f>
        <v/>
      </c>
      <c r="BB386" s="1">
        <f>IF(AL386="＋","",AS386)</f>
        <v>0</v>
      </c>
      <c r="BC386" s="1" t="str">
        <f>IF(AL386="＋",AS386,"")</f>
        <v/>
      </c>
    </row>
    <row r="387" spans="2:55" ht="15" customHeight="1" x14ac:dyDescent="0.15">
      <c r="B387" s="201"/>
      <c r="D387" s="395"/>
      <c r="E387" s="403"/>
      <c r="F387" s="15"/>
      <c r="G387" s="43" t="s">
        <v>730</v>
      </c>
      <c r="H387" s="44" t="s">
        <v>956</v>
      </c>
      <c r="I387" s="243"/>
      <c r="J387" s="128"/>
      <c r="K387" s="117"/>
      <c r="L387" s="244"/>
      <c r="M387" s="229"/>
      <c r="N387" s="128"/>
      <c r="O387" s="117"/>
      <c r="P387" s="117"/>
      <c r="Q387" s="243"/>
      <c r="R387" s="128"/>
      <c r="S387" s="117"/>
      <c r="T387" s="244"/>
      <c r="U387" s="229"/>
      <c r="V387" s="128"/>
      <c r="W387" s="117"/>
      <c r="X387" s="117"/>
      <c r="Y387" s="243"/>
      <c r="Z387" s="128"/>
      <c r="AA387" s="117"/>
      <c r="AB387" s="244"/>
      <c r="AC387" s="229"/>
      <c r="AD387" s="128"/>
      <c r="AE387" s="117"/>
      <c r="AF387" s="244"/>
      <c r="AG387" s="276">
        <f t="shared" si="137"/>
        <v>0</v>
      </c>
      <c r="AH387" s="111">
        <f>SUM(BC386:BC387)</f>
        <v>0</v>
      </c>
      <c r="AI387" s="309"/>
      <c r="AJ387" s="202"/>
      <c r="AL387" s="4" t="str">
        <f t="shared" ref="AL387:AL403" si="139">IF(OR(I387="＋",M387="＋",Q387="＋"),"＋",IF(OR(I387="○",M387="○",Q387="○"),"○",IF(OR(I387="◎",M387="◎",Q387="◎"),"◎","")))</f>
        <v/>
      </c>
      <c r="AM387" s="1">
        <f t="shared" ref="AM387:AM403" si="140">IF(K387="-",0,K387)</f>
        <v>0</v>
      </c>
      <c r="AN387" s="1">
        <f t="shared" ref="AN387:AN403" si="141">IF(O387="-",0,O387)</f>
        <v>0</v>
      </c>
      <c r="AO387" s="1">
        <f t="shared" ref="AO387:AO403" si="142">IF(S387="-",0,S387)</f>
        <v>0</v>
      </c>
      <c r="AP387" s="1">
        <f t="shared" ref="AP387:AP403" si="143">IF(W387="-",0,W387)</f>
        <v>0</v>
      </c>
      <c r="AQ387" s="1">
        <f t="shared" ref="AQ387:AQ403" si="144">IF(AA387="-",0,AA387)</f>
        <v>0</v>
      </c>
      <c r="AR387" s="1">
        <f t="shared" ref="AR387:AR403" si="145">IF(AE387="-",0,AE387)</f>
        <v>0</v>
      </c>
      <c r="AS387" s="1">
        <f t="shared" ref="AS387:AS403" si="146">IF(AND(K387="-",$P$7=0,$T$7=0,$X$7=0,$AB$7=0,$AF$7=0),"-",IF(AND(K387="-",O387="-",$T$7=0,$X$7=0,$AB$7=0,$AF$7=0),"-",IF(AND(K387="-",O387="-",S387="-",$X$7=0,$AB$7=0,$AF$7=0),"-",IF(AND(K387="-",O387="-",S387="-",W387="-",$AB$7=0,$AF$7=0),"-",IF(AND(K387="-",O387="-",S387="-",W387="-",AA387="-",$AF$7=0),"-",IF(AND(K387="-",O387="-",S387="-",W387="-",AA387="-",AE387="-"),"-",ROUND(AM387*$L$7+AN387*$P$7+AO387*$T$7+AP387*$X$7+AQ387*$AB$7+AR387*$AF$7,3)))))))</f>
        <v>0</v>
      </c>
      <c r="AT387" t="str">
        <f t="shared" si="138"/>
        <v/>
      </c>
      <c r="AU387" s="1">
        <f t="shared" ref="AU387:AU403" si="147">IF(L387="",0,L387)</f>
        <v>0</v>
      </c>
      <c r="AV387" s="1">
        <f t="shared" ref="AV387:AV403" si="148">IF(P387="",0,P387)</f>
        <v>0</v>
      </c>
      <c r="AW387" s="1">
        <f t="shared" ref="AW387:AW403" si="149">IF(T387="",0,T387)</f>
        <v>0</v>
      </c>
      <c r="AX387" s="1">
        <f t="shared" ref="AX387:AX403" si="150">IF(X387="",0,X387)</f>
        <v>0</v>
      </c>
      <c r="AY387" s="1">
        <f t="shared" ref="AY387:AY403" si="151">IF(AB387="",0,AB387)</f>
        <v>0</v>
      </c>
      <c r="AZ387" s="1">
        <f t="shared" ref="AZ387:AZ403" si="152">IF(AF387="",0,AF387)</f>
        <v>0</v>
      </c>
      <c r="BA387" s="1" t="str">
        <f t="shared" ref="BA387:BA403" si="153">IF(AND(L387="",P387="",T387="",X387="",AB387="",AF387=""),"",ROUND(AU387*$L$7+AV387*$P$7+AW387*$T$7+AX387*$X$7+AY387*$AB$7+AZ387*$AF$7,3))</f>
        <v/>
      </c>
      <c r="BB387" s="1">
        <f t="shared" ref="BB387:BB403" si="154">IF(AL387="＋","",AS387)</f>
        <v>0</v>
      </c>
      <c r="BC387" s="1" t="str">
        <f t="shared" ref="BC387:BC403" si="155">IF(AL387="＋",AS387,"")</f>
        <v/>
      </c>
    </row>
    <row r="388" spans="2:55" ht="15" customHeight="1" x14ac:dyDescent="0.15">
      <c r="B388" s="201"/>
      <c r="D388" s="395"/>
      <c r="E388" s="403"/>
      <c r="F388" s="90" t="s">
        <v>337</v>
      </c>
      <c r="G388" s="138" t="s">
        <v>82</v>
      </c>
      <c r="H388" s="58" t="s">
        <v>508</v>
      </c>
      <c r="I388" s="272"/>
      <c r="J388" s="126"/>
      <c r="K388" s="114"/>
      <c r="L388" s="245"/>
      <c r="M388" s="266"/>
      <c r="N388" s="126"/>
      <c r="O388" s="114"/>
      <c r="P388" s="114"/>
      <c r="Q388" s="272"/>
      <c r="R388" s="126"/>
      <c r="S388" s="114"/>
      <c r="T388" s="245"/>
      <c r="U388" s="266"/>
      <c r="V388" s="126"/>
      <c r="W388" s="114"/>
      <c r="X388" s="114"/>
      <c r="Y388" s="272"/>
      <c r="Z388" s="126"/>
      <c r="AA388" s="114"/>
      <c r="AB388" s="245"/>
      <c r="AC388" s="266"/>
      <c r="AD388" s="126"/>
      <c r="AE388" s="114"/>
      <c r="AF388" s="245"/>
      <c r="AG388" s="277">
        <f t="shared" si="137"/>
        <v>0</v>
      </c>
      <c r="AH388" s="62">
        <f>SUM(BB388:BB392)</f>
        <v>0</v>
      </c>
      <c r="AI388" s="131"/>
      <c r="AJ388" s="202"/>
      <c r="AL388" s="4" t="str">
        <f t="shared" si="139"/>
        <v/>
      </c>
      <c r="AM388" s="1">
        <f t="shared" si="140"/>
        <v>0</v>
      </c>
      <c r="AN388" s="1">
        <f t="shared" si="141"/>
        <v>0</v>
      </c>
      <c r="AO388" s="1">
        <f t="shared" si="142"/>
        <v>0</v>
      </c>
      <c r="AP388" s="1">
        <f t="shared" si="143"/>
        <v>0</v>
      </c>
      <c r="AQ388" s="1">
        <f t="shared" si="144"/>
        <v>0</v>
      </c>
      <c r="AR388" s="1">
        <f t="shared" si="145"/>
        <v>0</v>
      </c>
      <c r="AS388" s="1">
        <f t="shared" si="146"/>
        <v>0</v>
      </c>
      <c r="AT388" t="str">
        <f t="shared" si="138"/>
        <v/>
      </c>
      <c r="AU388" s="1">
        <f t="shared" si="147"/>
        <v>0</v>
      </c>
      <c r="AV388" s="1">
        <f t="shared" si="148"/>
        <v>0</v>
      </c>
      <c r="AW388" s="1">
        <f t="shared" si="149"/>
        <v>0</v>
      </c>
      <c r="AX388" s="1">
        <f t="shared" si="150"/>
        <v>0</v>
      </c>
      <c r="AY388" s="1">
        <f t="shared" si="151"/>
        <v>0</v>
      </c>
      <c r="AZ388" s="1">
        <f t="shared" si="152"/>
        <v>0</v>
      </c>
      <c r="BA388" s="1" t="str">
        <f t="shared" si="153"/>
        <v/>
      </c>
      <c r="BB388" s="1">
        <f t="shared" si="154"/>
        <v>0</v>
      </c>
      <c r="BC388" s="1" t="str">
        <f t="shared" si="155"/>
        <v/>
      </c>
    </row>
    <row r="389" spans="2:55" ht="15" customHeight="1" x14ac:dyDescent="0.15">
      <c r="B389" s="201"/>
      <c r="D389" s="395"/>
      <c r="E389" s="403"/>
      <c r="F389" s="33"/>
      <c r="G389" s="138" t="s">
        <v>557</v>
      </c>
      <c r="H389" s="40" t="s">
        <v>957</v>
      </c>
      <c r="I389" s="241"/>
      <c r="J389" s="127"/>
      <c r="K389" s="115"/>
      <c r="L389" s="242"/>
      <c r="M389" s="228"/>
      <c r="N389" s="127"/>
      <c r="O389" s="115"/>
      <c r="P389" s="115"/>
      <c r="Q389" s="241"/>
      <c r="R389" s="127"/>
      <c r="S389" s="115"/>
      <c r="T389" s="242"/>
      <c r="U389" s="228"/>
      <c r="V389" s="127"/>
      <c r="W389" s="115"/>
      <c r="X389" s="115"/>
      <c r="Y389" s="241"/>
      <c r="Z389" s="127"/>
      <c r="AA389" s="115"/>
      <c r="AB389" s="242"/>
      <c r="AC389" s="228"/>
      <c r="AD389" s="127"/>
      <c r="AE389" s="115"/>
      <c r="AF389" s="242"/>
      <c r="AG389" s="278">
        <f t="shared" si="137"/>
        <v>0</v>
      </c>
      <c r="AH389" s="110">
        <f>SUM(BC388:BC392)</f>
        <v>0</v>
      </c>
      <c r="AI389" s="309"/>
      <c r="AJ389" s="202"/>
      <c r="AL389" s="4" t="str">
        <f t="shared" si="139"/>
        <v/>
      </c>
      <c r="AM389" s="1">
        <f t="shared" si="140"/>
        <v>0</v>
      </c>
      <c r="AN389" s="1">
        <f t="shared" si="141"/>
        <v>0</v>
      </c>
      <c r="AO389" s="1">
        <f t="shared" si="142"/>
        <v>0</v>
      </c>
      <c r="AP389" s="1">
        <f t="shared" si="143"/>
        <v>0</v>
      </c>
      <c r="AQ389" s="1">
        <f t="shared" si="144"/>
        <v>0</v>
      </c>
      <c r="AR389" s="1">
        <f t="shared" si="145"/>
        <v>0</v>
      </c>
      <c r="AS389" s="1">
        <f t="shared" si="146"/>
        <v>0</v>
      </c>
      <c r="AT389" t="str">
        <f t="shared" si="138"/>
        <v/>
      </c>
      <c r="AU389" s="1">
        <f t="shared" si="147"/>
        <v>0</v>
      </c>
      <c r="AV389" s="1">
        <f t="shared" si="148"/>
        <v>0</v>
      </c>
      <c r="AW389" s="1">
        <f t="shared" si="149"/>
        <v>0</v>
      </c>
      <c r="AX389" s="1">
        <f t="shared" si="150"/>
        <v>0</v>
      </c>
      <c r="AY389" s="1">
        <f t="shared" si="151"/>
        <v>0</v>
      </c>
      <c r="AZ389" s="1">
        <f t="shared" si="152"/>
        <v>0</v>
      </c>
      <c r="BA389" s="1" t="str">
        <f t="shared" si="153"/>
        <v/>
      </c>
      <c r="BB389" s="1">
        <f t="shared" si="154"/>
        <v>0</v>
      </c>
      <c r="BC389" s="1" t="str">
        <f t="shared" si="155"/>
        <v/>
      </c>
    </row>
    <row r="390" spans="2:55" ht="15" customHeight="1" x14ac:dyDescent="0.15">
      <c r="B390" s="201"/>
      <c r="D390" s="395"/>
      <c r="E390" s="403"/>
      <c r="F390" s="33"/>
      <c r="G390" s="138" t="s">
        <v>558</v>
      </c>
      <c r="H390" s="40" t="s">
        <v>896</v>
      </c>
      <c r="I390" s="241"/>
      <c r="J390" s="127"/>
      <c r="K390" s="115"/>
      <c r="L390" s="242"/>
      <c r="M390" s="228"/>
      <c r="N390" s="127"/>
      <c r="O390" s="115"/>
      <c r="P390" s="115"/>
      <c r="Q390" s="241"/>
      <c r="R390" s="127"/>
      <c r="S390" s="115"/>
      <c r="T390" s="242"/>
      <c r="U390" s="228"/>
      <c r="V390" s="127"/>
      <c r="W390" s="115"/>
      <c r="X390" s="115"/>
      <c r="Y390" s="241"/>
      <c r="Z390" s="127"/>
      <c r="AA390" s="115"/>
      <c r="AB390" s="242"/>
      <c r="AC390" s="228"/>
      <c r="AD390" s="127"/>
      <c r="AE390" s="115"/>
      <c r="AF390" s="242"/>
      <c r="AG390" s="278">
        <f t="shared" si="137"/>
        <v>0</v>
      </c>
      <c r="AH390" s="54"/>
      <c r="AI390" s="20"/>
      <c r="AJ390" s="202"/>
      <c r="AL390" s="4" t="str">
        <f t="shared" si="139"/>
        <v/>
      </c>
      <c r="AM390" s="1">
        <f t="shared" si="140"/>
        <v>0</v>
      </c>
      <c r="AN390" s="1">
        <f t="shared" si="141"/>
        <v>0</v>
      </c>
      <c r="AO390" s="1">
        <f t="shared" si="142"/>
        <v>0</v>
      </c>
      <c r="AP390" s="1">
        <f t="shared" si="143"/>
        <v>0</v>
      </c>
      <c r="AQ390" s="1">
        <f t="shared" si="144"/>
        <v>0</v>
      </c>
      <c r="AR390" s="1">
        <f t="shared" si="145"/>
        <v>0</v>
      </c>
      <c r="AS390" s="1">
        <f t="shared" si="146"/>
        <v>0</v>
      </c>
      <c r="AT390" t="str">
        <f t="shared" si="138"/>
        <v/>
      </c>
      <c r="AU390" s="1">
        <f t="shared" si="147"/>
        <v>0</v>
      </c>
      <c r="AV390" s="1">
        <f t="shared" si="148"/>
        <v>0</v>
      </c>
      <c r="AW390" s="1">
        <f t="shared" si="149"/>
        <v>0</v>
      </c>
      <c r="AX390" s="1">
        <f t="shared" si="150"/>
        <v>0</v>
      </c>
      <c r="AY390" s="1">
        <f t="shared" si="151"/>
        <v>0</v>
      </c>
      <c r="AZ390" s="1">
        <f t="shared" si="152"/>
        <v>0</v>
      </c>
      <c r="BA390" s="1" t="str">
        <f t="shared" si="153"/>
        <v/>
      </c>
      <c r="BB390" s="1">
        <f t="shared" si="154"/>
        <v>0</v>
      </c>
      <c r="BC390" s="1" t="str">
        <f t="shared" si="155"/>
        <v/>
      </c>
    </row>
    <row r="391" spans="2:55" ht="15" customHeight="1" x14ac:dyDescent="0.15">
      <c r="B391" s="201"/>
      <c r="D391" s="395"/>
      <c r="E391" s="403"/>
      <c r="F391" s="33"/>
      <c r="G391" s="138" t="s">
        <v>559</v>
      </c>
      <c r="H391" s="40" t="s">
        <v>958</v>
      </c>
      <c r="I391" s="241"/>
      <c r="J391" s="127"/>
      <c r="K391" s="115"/>
      <c r="L391" s="242"/>
      <c r="M391" s="228"/>
      <c r="N391" s="127"/>
      <c r="O391" s="115"/>
      <c r="P391" s="115"/>
      <c r="Q391" s="241"/>
      <c r="R391" s="127"/>
      <c r="S391" s="115"/>
      <c r="T391" s="242"/>
      <c r="U391" s="228"/>
      <c r="V391" s="127"/>
      <c r="W391" s="115"/>
      <c r="X391" s="115"/>
      <c r="Y391" s="241"/>
      <c r="Z391" s="127"/>
      <c r="AA391" s="115"/>
      <c r="AB391" s="242"/>
      <c r="AC391" s="228"/>
      <c r="AD391" s="127"/>
      <c r="AE391" s="115"/>
      <c r="AF391" s="242"/>
      <c r="AG391" s="278">
        <f t="shared" si="137"/>
        <v>0</v>
      </c>
      <c r="AH391" s="54"/>
      <c r="AI391" s="20"/>
      <c r="AJ391" s="202"/>
      <c r="AL391" s="4" t="str">
        <f t="shared" si="139"/>
        <v/>
      </c>
      <c r="AM391" s="1">
        <f t="shared" si="140"/>
        <v>0</v>
      </c>
      <c r="AN391" s="1">
        <f t="shared" si="141"/>
        <v>0</v>
      </c>
      <c r="AO391" s="1">
        <f t="shared" si="142"/>
        <v>0</v>
      </c>
      <c r="AP391" s="1">
        <f t="shared" si="143"/>
        <v>0</v>
      </c>
      <c r="AQ391" s="1">
        <f t="shared" si="144"/>
        <v>0</v>
      </c>
      <c r="AR391" s="1">
        <f t="shared" si="145"/>
        <v>0</v>
      </c>
      <c r="AS391" s="1">
        <f t="shared" si="146"/>
        <v>0</v>
      </c>
      <c r="AT391" t="str">
        <f t="shared" si="138"/>
        <v/>
      </c>
      <c r="AU391" s="1">
        <f t="shared" si="147"/>
        <v>0</v>
      </c>
      <c r="AV391" s="1">
        <f t="shared" si="148"/>
        <v>0</v>
      </c>
      <c r="AW391" s="1">
        <f t="shared" si="149"/>
        <v>0</v>
      </c>
      <c r="AX391" s="1">
        <f t="shared" si="150"/>
        <v>0</v>
      </c>
      <c r="AY391" s="1">
        <f t="shared" si="151"/>
        <v>0</v>
      </c>
      <c r="AZ391" s="1">
        <f t="shared" si="152"/>
        <v>0</v>
      </c>
      <c r="BA391" s="1" t="str">
        <f t="shared" si="153"/>
        <v/>
      </c>
      <c r="BB391" s="1">
        <f t="shared" si="154"/>
        <v>0</v>
      </c>
      <c r="BC391" s="1" t="str">
        <f t="shared" si="155"/>
        <v/>
      </c>
    </row>
    <row r="392" spans="2:55" ht="15" customHeight="1" x14ac:dyDescent="0.15">
      <c r="B392" s="201"/>
      <c r="D392" s="395"/>
      <c r="E392" s="403"/>
      <c r="F392" s="33"/>
      <c r="G392" s="140" t="s">
        <v>560</v>
      </c>
      <c r="H392" s="44" t="s">
        <v>133</v>
      </c>
      <c r="I392" s="251"/>
      <c r="J392" s="122"/>
      <c r="K392" s="117"/>
      <c r="L392" s="244"/>
      <c r="M392" s="256"/>
      <c r="N392" s="122"/>
      <c r="O392" s="117"/>
      <c r="P392" s="117"/>
      <c r="Q392" s="251"/>
      <c r="R392" s="122"/>
      <c r="S392" s="117"/>
      <c r="T392" s="244"/>
      <c r="U392" s="256"/>
      <c r="V392" s="122"/>
      <c r="W392" s="117"/>
      <c r="X392" s="117"/>
      <c r="Y392" s="251"/>
      <c r="Z392" s="122"/>
      <c r="AA392" s="117"/>
      <c r="AB392" s="244"/>
      <c r="AC392" s="229"/>
      <c r="AD392" s="128"/>
      <c r="AE392" s="117"/>
      <c r="AF392" s="244"/>
      <c r="AG392" s="279">
        <f t="shared" si="137"/>
        <v>0</v>
      </c>
      <c r="AH392" s="55"/>
      <c r="AI392" s="20"/>
      <c r="AJ392" s="202"/>
      <c r="AL392" s="4" t="str">
        <f t="shared" si="139"/>
        <v/>
      </c>
      <c r="AM392" s="1">
        <f t="shared" si="140"/>
        <v>0</v>
      </c>
      <c r="AN392" s="1">
        <f t="shared" si="141"/>
        <v>0</v>
      </c>
      <c r="AO392" s="1">
        <f t="shared" si="142"/>
        <v>0</v>
      </c>
      <c r="AP392" s="1">
        <f t="shared" si="143"/>
        <v>0</v>
      </c>
      <c r="AQ392" s="1">
        <f t="shared" si="144"/>
        <v>0</v>
      </c>
      <c r="AR392" s="1">
        <f t="shared" si="145"/>
        <v>0</v>
      </c>
      <c r="AS392" s="1">
        <f t="shared" si="146"/>
        <v>0</v>
      </c>
      <c r="AT392" t="str">
        <f t="shared" si="138"/>
        <v/>
      </c>
      <c r="AU392" s="1">
        <f t="shared" si="147"/>
        <v>0</v>
      </c>
      <c r="AV392" s="1">
        <f t="shared" si="148"/>
        <v>0</v>
      </c>
      <c r="AW392" s="1">
        <f t="shared" si="149"/>
        <v>0</v>
      </c>
      <c r="AX392" s="1">
        <f t="shared" si="150"/>
        <v>0</v>
      </c>
      <c r="AY392" s="1">
        <f t="shared" si="151"/>
        <v>0</v>
      </c>
      <c r="AZ392" s="1">
        <f t="shared" si="152"/>
        <v>0</v>
      </c>
      <c r="BA392" s="1" t="str">
        <f t="shared" si="153"/>
        <v/>
      </c>
      <c r="BB392" s="1">
        <f t="shared" si="154"/>
        <v>0</v>
      </c>
      <c r="BC392" s="1" t="str">
        <f t="shared" si="155"/>
        <v/>
      </c>
    </row>
    <row r="393" spans="2:55" ht="15" customHeight="1" x14ac:dyDescent="0.15">
      <c r="B393" s="201"/>
      <c r="D393" s="395"/>
      <c r="E393" s="403"/>
      <c r="F393" s="31" t="s">
        <v>665</v>
      </c>
      <c r="G393" s="43" t="s">
        <v>932</v>
      </c>
      <c r="H393" s="44" t="s">
        <v>959</v>
      </c>
      <c r="I393" s="243"/>
      <c r="J393" s="128"/>
      <c r="K393" s="117"/>
      <c r="L393" s="244"/>
      <c r="M393" s="229"/>
      <c r="N393" s="128"/>
      <c r="O393" s="117"/>
      <c r="P393" s="117"/>
      <c r="Q393" s="243"/>
      <c r="R393" s="128"/>
      <c r="S393" s="117"/>
      <c r="T393" s="244"/>
      <c r="U393" s="229"/>
      <c r="V393" s="128"/>
      <c r="W393" s="117"/>
      <c r="X393" s="117"/>
      <c r="Y393" s="243"/>
      <c r="Z393" s="128"/>
      <c r="AA393" s="117"/>
      <c r="AB393" s="244"/>
      <c r="AC393" s="229"/>
      <c r="AD393" s="128"/>
      <c r="AE393" s="117"/>
      <c r="AF393" s="244"/>
      <c r="AG393" s="276">
        <f t="shared" si="137"/>
        <v>0</v>
      </c>
      <c r="AH393" s="111">
        <f>SUM(BC393:BC393)</f>
        <v>0</v>
      </c>
      <c r="AI393" s="309"/>
      <c r="AJ393" s="202"/>
      <c r="AL393" s="4" t="str">
        <f t="shared" si="139"/>
        <v/>
      </c>
      <c r="AM393" s="1">
        <f t="shared" si="140"/>
        <v>0</v>
      </c>
      <c r="AN393" s="1">
        <f t="shared" si="141"/>
        <v>0</v>
      </c>
      <c r="AO393" s="1">
        <f t="shared" si="142"/>
        <v>0</v>
      </c>
      <c r="AP393" s="1">
        <f t="shared" si="143"/>
        <v>0</v>
      </c>
      <c r="AQ393" s="1">
        <f t="shared" si="144"/>
        <v>0</v>
      </c>
      <c r="AR393" s="1">
        <f t="shared" si="145"/>
        <v>0</v>
      </c>
      <c r="AS393" s="1">
        <f t="shared" si="146"/>
        <v>0</v>
      </c>
      <c r="AT393" t="str">
        <f t="shared" si="138"/>
        <v/>
      </c>
      <c r="AU393" s="1">
        <f t="shared" si="147"/>
        <v>0</v>
      </c>
      <c r="AV393" s="1">
        <f t="shared" si="148"/>
        <v>0</v>
      </c>
      <c r="AW393" s="1">
        <f t="shared" si="149"/>
        <v>0</v>
      </c>
      <c r="AX393" s="1">
        <f t="shared" si="150"/>
        <v>0</v>
      </c>
      <c r="AY393" s="1">
        <f t="shared" si="151"/>
        <v>0</v>
      </c>
      <c r="AZ393" s="1">
        <f t="shared" si="152"/>
        <v>0</v>
      </c>
      <c r="BA393" s="1" t="str">
        <f t="shared" si="153"/>
        <v/>
      </c>
      <c r="BB393" s="1">
        <f t="shared" si="154"/>
        <v>0</v>
      </c>
      <c r="BC393" s="1" t="str">
        <f t="shared" si="155"/>
        <v/>
      </c>
    </row>
    <row r="394" spans="2:55" ht="15" customHeight="1" x14ac:dyDescent="0.15">
      <c r="B394" s="201"/>
      <c r="D394" s="395"/>
      <c r="E394" s="402" t="s">
        <v>484</v>
      </c>
      <c r="F394" s="134" t="s">
        <v>697</v>
      </c>
      <c r="G394" s="147" t="s">
        <v>542</v>
      </c>
      <c r="H394" s="59" t="s">
        <v>897</v>
      </c>
      <c r="I394" s="251"/>
      <c r="J394" s="122"/>
      <c r="K394" s="117"/>
      <c r="L394" s="244"/>
      <c r="M394" s="256"/>
      <c r="N394" s="122"/>
      <c r="O394" s="117"/>
      <c r="P394" s="117"/>
      <c r="Q394" s="251"/>
      <c r="R394" s="122"/>
      <c r="S394" s="117"/>
      <c r="T394" s="244"/>
      <c r="U394" s="256"/>
      <c r="V394" s="122"/>
      <c r="W394" s="117"/>
      <c r="X394" s="117"/>
      <c r="Y394" s="251"/>
      <c r="Z394" s="122"/>
      <c r="AA394" s="117"/>
      <c r="AB394" s="244"/>
      <c r="AC394" s="229"/>
      <c r="AD394" s="128"/>
      <c r="AE394" s="117"/>
      <c r="AF394" s="244"/>
      <c r="AG394" s="279">
        <f t="shared" si="137"/>
        <v>0</v>
      </c>
      <c r="AH394" s="133">
        <f>SUM(BB394)</f>
        <v>0</v>
      </c>
      <c r="AI394" s="131"/>
      <c r="AJ394" s="202"/>
      <c r="AL394" s="4" t="str">
        <f t="shared" si="139"/>
        <v/>
      </c>
      <c r="AM394" s="1">
        <f t="shared" si="140"/>
        <v>0</v>
      </c>
      <c r="AN394" s="1">
        <f t="shared" si="141"/>
        <v>0</v>
      </c>
      <c r="AO394" s="1">
        <f t="shared" si="142"/>
        <v>0</v>
      </c>
      <c r="AP394" s="1">
        <f t="shared" si="143"/>
        <v>0</v>
      </c>
      <c r="AQ394" s="1">
        <f t="shared" si="144"/>
        <v>0</v>
      </c>
      <c r="AR394" s="1">
        <f t="shared" si="145"/>
        <v>0</v>
      </c>
      <c r="AS394" s="1">
        <f t="shared" si="146"/>
        <v>0</v>
      </c>
      <c r="AT394" t="str">
        <f t="shared" si="138"/>
        <v/>
      </c>
      <c r="AU394" s="1">
        <f t="shared" si="147"/>
        <v>0</v>
      </c>
      <c r="AV394" s="1">
        <f t="shared" si="148"/>
        <v>0</v>
      </c>
      <c r="AW394" s="1">
        <f t="shared" si="149"/>
        <v>0</v>
      </c>
      <c r="AX394" s="1">
        <f t="shared" si="150"/>
        <v>0</v>
      </c>
      <c r="AY394" s="1">
        <f t="shared" si="151"/>
        <v>0</v>
      </c>
      <c r="AZ394" s="1">
        <f t="shared" si="152"/>
        <v>0</v>
      </c>
      <c r="BA394" s="1" t="str">
        <f t="shared" si="153"/>
        <v/>
      </c>
      <c r="BB394" s="1">
        <f t="shared" si="154"/>
        <v>0</v>
      </c>
      <c r="BC394" s="1" t="str">
        <f t="shared" si="155"/>
        <v/>
      </c>
    </row>
    <row r="395" spans="2:55" ht="15" customHeight="1" x14ac:dyDescent="0.15">
      <c r="B395" s="201"/>
      <c r="D395" s="395"/>
      <c r="E395" s="403"/>
      <c r="F395" s="134" t="s">
        <v>609</v>
      </c>
      <c r="G395" s="147" t="s">
        <v>562</v>
      </c>
      <c r="H395" s="59" t="s">
        <v>586</v>
      </c>
      <c r="I395" s="257"/>
      <c r="J395" s="157"/>
      <c r="K395" s="158"/>
      <c r="L395" s="249"/>
      <c r="M395" s="254"/>
      <c r="N395" s="157"/>
      <c r="O395" s="158"/>
      <c r="P395" s="158"/>
      <c r="Q395" s="257"/>
      <c r="R395" s="157"/>
      <c r="S395" s="158"/>
      <c r="T395" s="249"/>
      <c r="U395" s="254"/>
      <c r="V395" s="157"/>
      <c r="W395" s="158"/>
      <c r="X395" s="158"/>
      <c r="Y395" s="257"/>
      <c r="Z395" s="157"/>
      <c r="AA395" s="158"/>
      <c r="AB395" s="249"/>
      <c r="AC395" s="273"/>
      <c r="AD395" s="212"/>
      <c r="AE395" s="158"/>
      <c r="AF395" s="249"/>
      <c r="AG395" s="280">
        <f t="shared" si="137"/>
        <v>0</v>
      </c>
      <c r="AH395" s="133">
        <f>SUM(BB395)</f>
        <v>0</v>
      </c>
      <c r="AI395" s="131"/>
      <c r="AJ395" s="202"/>
      <c r="AL395" s="4" t="str">
        <f t="shared" si="139"/>
        <v/>
      </c>
      <c r="AM395" s="1">
        <f t="shared" si="140"/>
        <v>0</v>
      </c>
      <c r="AN395" s="1">
        <f t="shared" si="141"/>
        <v>0</v>
      </c>
      <c r="AO395" s="1">
        <f t="shared" si="142"/>
        <v>0</v>
      </c>
      <c r="AP395" s="1">
        <f t="shared" si="143"/>
        <v>0</v>
      </c>
      <c r="AQ395" s="1">
        <f t="shared" si="144"/>
        <v>0</v>
      </c>
      <c r="AR395" s="1">
        <f t="shared" si="145"/>
        <v>0</v>
      </c>
      <c r="AS395" s="1">
        <f t="shared" si="146"/>
        <v>0</v>
      </c>
      <c r="AT395" t="str">
        <f t="shared" si="138"/>
        <v/>
      </c>
      <c r="AU395" s="1">
        <f t="shared" si="147"/>
        <v>0</v>
      </c>
      <c r="AV395" s="1">
        <f t="shared" si="148"/>
        <v>0</v>
      </c>
      <c r="AW395" s="1">
        <f t="shared" si="149"/>
        <v>0</v>
      </c>
      <c r="AX395" s="1">
        <f t="shared" si="150"/>
        <v>0</v>
      </c>
      <c r="AY395" s="1">
        <f t="shared" si="151"/>
        <v>0</v>
      </c>
      <c r="AZ395" s="1">
        <f t="shared" si="152"/>
        <v>0</v>
      </c>
      <c r="BA395" s="1" t="str">
        <f t="shared" si="153"/>
        <v/>
      </c>
      <c r="BB395" s="1">
        <f t="shared" si="154"/>
        <v>0</v>
      </c>
      <c r="BC395" s="1" t="str">
        <f t="shared" si="155"/>
        <v/>
      </c>
    </row>
    <row r="396" spans="2:55" ht="15" customHeight="1" x14ac:dyDescent="0.15">
      <c r="B396" s="201"/>
      <c r="D396" s="395"/>
      <c r="E396" s="403"/>
      <c r="F396" s="149" t="s">
        <v>964</v>
      </c>
      <c r="G396" s="147" t="s">
        <v>563</v>
      </c>
      <c r="H396" s="59" t="s">
        <v>965</v>
      </c>
      <c r="I396" s="257"/>
      <c r="J396" s="157"/>
      <c r="K396" s="158"/>
      <c r="L396" s="249"/>
      <c r="M396" s="254"/>
      <c r="N396" s="157"/>
      <c r="O396" s="158"/>
      <c r="P396" s="158"/>
      <c r="Q396" s="257"/>
      <c r="R396" s="157"/>
      <c r="S396" s="158"/>
      <c r="T396" s="249"/>
      <c r="U396" s="254"/>
      <c r="V396" s="157"/>
      <c r="W396" s="158"/>
      <c r="X396" s="158"/>
      <c r="Y396" s="257"/>
      <c r="Z396" s="157"/>
      <c r="AA396" s="158"/>
      <c r="AB396" s="249"/>
      <c r="AC396" s="273"/>
      <c r="AD396" s="212"/>
      <c r="AE396" s="158"/>
      <c r="AF396" s="249"/>
      <c r="AG396" s="280">
        <f t="shared" si="137"/>
        <v>0</v>
      </c>
      <c r="AH396" s="133">
        <f>SUM(BB396)</f>
        <v>0</v>
      </c>
      <c r="AI396" s="131"/>
      <c r="AJ396" s="202"/>
      <c r="AL396" s="4" t="str">
        <f t="shared" si="139"/>
        <v/>
      </c>
      <c r="AM396" s="1">
        <f t="shared" si="140"/>
        <v>0</v>
      </c>
      <c r="AN396" s="1">
        <f t="shared" si="141"/>
        <v>0</v>
      </c>
      <c r="AO396" s="1">
        <f t="shared" si="142"/>
        <v>0</v>
      </c>
      <c r="AP396" s="1">
        <f t="shared" si="143"/>
        <v>0</v>
      </c>
      <c r="AQ396" s="1">
        <f t="shared" si="144"/>
        <v>0</v>
      </c>
      <c r="AR396" s="1">
        <f t="shared" si="145"/>
        <v>0</v>
      </c>
      <c r="AS396" s="1">
        <f t="shared" si="146"/>
        <v>0</v>
      </c>
      <c r="AT396" t="str">
        <f t="shared" si="138"/>
        <v/>
      </c>
      <c r="AU396" s="1">
        <f t="shared" si="147"/>
        <v>0</v>
      </c>
      <c r="AV396" s="1">
        <f t="shared" si="148"/>
        <v>0</v>
      </c>
      <c r="AW396" s="1">
        <f t="shared" si="149"/>
        <v>0</v>
      </c>
      <c r="AX396" s="1">
        <f t="shared" si="150"/>
        <v>0</v>
      </c>
      <c r="AY396" s="1">
        <f t="shared" si="151"/>
        <v>0</v>
      </c>
      <c r="AZ396" s="1">
        <f t="shared" si="152"/>
        <v>0</v>
      </c>
      <c r="BA396" s="1" t="str">
        <f t="shared" si="153"/>
        <v/>
      </c>
      <c r="BB396" s="1">
        <f t="shared" si="154"/>
        <v>0</v>
      </c>
      <c r="BC396" s="1" t="str">
        <f t="shared" si="155"/>
        <v/>
      </c>
    </row>
    <row r="397" spans="2:55" ht="15" customHeight="1" x14ac:dyDescent="0.15">
      <c r="B397" s="201"/>
      <c r="D397" s="395"/>
      <c r="E397" s="403"/>
      <c r="F397" s="90" t="s">
        <v>751</v>
      </c>
      <c r="G397" s="39" t="s">
        <v>544</v>
      </c>
      <c r="H397" s="40" t="s">
        <v>893</v>
      </c>
      <c r="I397" s="258"/>
      <c r="J397" s="120"/>
      <c r="K397" s="114"/>
      <c r="L397" s="245"/>
      <c r="M397" s="255"/>
      <c r="N397" s="120"/>
      <c r="O397" s="114"/>
      <c r="P397" s="114"/>
      <c r="Q397" s="258"/>
      <c r="R397" s="120"/>
      <c r="S397" s="114"/>
      <c r="T397" s="245"/>
      <c r="U397" s="255"/>
      <c r="V397" s="120"/>
      <c r="W397" s="114"/>
      <c r="X397" s="114"/>
      <c r="Y397" s="258"/>
      <c r="Z397" s="120"/>
      <c r="AA397" s="114"/>
      <c r="AB397" s="245"/>
      <c r="AC397" s="266"/>
      <c r="AD397" s="126"/>
      <c r="AE397" s="114"/>
      <c r="AF397" s="245"/>
      <c r="AG397" s="277">
        <f t="shared" si="137"/>
        <v>0</v>
      </c>
      <c r="AH397" s="62">
        <f>SUM(BB397:BB399)</f>
        <v>0</v>
      </c>
      <c r="AI397" s="131"/>
      <c r="AJ397" s="202"/>
      <c r="AL397" s="4" t="str">
        <f t="shared" si="139"/>
        <v/>
      </c>
      <c r="AM397" s="1">
        <f t="shared" si="140"/>
        <v>0</v>
      </c>
      <c r="AN397" s="1">
        <f t="shared" si="141"/>
        <v>0</v>
      </c>
      <c r="AO397" s="1">
        <f t="shared" si="142"/>
        <v>0</v>
      </c>
      <c r="AP397" s="1">
        <f t="shared" si="143"/>
        <v>0</v>
      </c>
      <c r="AQ397" s="1">
        <f t="shared" si="144"/>
        <v>0</v>
      </c>
      <c r="AR397" s="1">
        <f t="shared" si="145"/>
        <v>0</v>
      </c>
      <c r="AS397" s="1">
        <f t="shared" si="146"/>
        <v>0</v>
      </c>
      <c r="AT397" t="str">
        <f t="shared" si="138"/>
        <v/>
      </c>
      <c r="AU397" s="1">
        <f t="shared" si="147"/>
        <v>0</v>
      </c>
      <c r="AV397" s="1">
        <f t="shared" si="148"/>
        <v>0</v>
      </c>
      <c r="AW397" s="1">
        <f t="shared" si="149"/>
        <v>0</v>
      </c>
      <c r="AX397" s="1">
        <f t="shared" si="150"/>
        <v>0</v>
      </c>
      <c r="AY397" s="1">
        <f t="shared" si="151"/>
        <v>0</v>
      </c>
      <c r="AZ397" s="1">
        <f t="shared" si="152"/>
        <v>0</v>
      </c>
      <c r="BA397" s="1" t="str">
        <f t="shared" si="153"/>
        <v/>
      </c>
      <c r="BB397" s="1">
        <f t="shared" si="154"/>
        <v>0</v>
      </c>
      <c r="BC397" s="1" t="str">
        <f t="shared" si="155"/>
        <v/>
      </c>
    </row>
    <row r="398" spans="2:55" ht="15" customHeight="1" x14ac:dyDescent="0.15">
      <c r="B398" s="201"/>
      <c r="D398" s="395"/>
      <c r="E398" s="403"/>
      <c r="F398" s="33"/>
      <c r="G398" s="39" t="s">
        <v>564</v>
      </c>
      <c r="H398" s="40" t="s">
        <v>898</v>
      </c>
      <c r="I398" s="258"/>
      <c r="J398" s="120"/>
      <c r="K398" s="114"/>
      <c r="L398" s="245"/>
      <c r="M398" s="255"/>
      <c r="N398" s="120"/>
      <c r="O398" s="114"/>
      <c r="P398" s="114"/>
      <c r="Q398" s="258"/>
      <c r="R398" s="120"/>
      <c r="S398" s="114"/>
      <c r="T398" s="245"/>
      <c r="U398" s="255"/>
      <c r="V398" s="120"/>
      <c r="W398" s="114"/>
      <c r="X398" s="114"/>
      <c r="Y398" s="258"/>
      <c r="Z398" s="120"/>
      <c r="AA398" s="114"/>
      <c r="AB398" s="245"/>
      <c r="AC398" s="266"/>
      <c r="AD398" s="126"/>
      <c r="AE398" s="114"/>
      <c r="AF398" s="245"/>
      <c r="AG398" s="277">
        <f t="shared" si="137"/>
        <v>0</v>
      </c>
      <c r="AH398" s="110">
        <f>SUM(BC397:BC399)</f>
        <v>0</v>
      </c>
      <c r="AI398" s="309"/>
      <c r="AJ398" s="202"/>
      <c r="AL398" s="4" t="str">
        <f t="shared" si="139"/>
        <v/>
      </c>
      <c r="AM398" s="1">
        <f t="shared" si="140"/>
        <v>0</v>
      </c>
      <c r="AN398" s="1">
        <f t="shared" si="141"/>
        <v>0</v>
      </c>
      <c r="AO398" s="1">
        <f t="shared" si="142"/>
        <v>0</v>
      </c>
      <c r="AP398" s="1">
        <f t="shared" si="143"/>
        <v>0</v>
      </c>
      <c r="AQ398" s="1">
        <f t="shared" si="144"/>
        <v>0</v>
      </c>
      <c r="AR398" s="1">
        <f t="shared" si="145"/>
        <v>0</v>
      </c>
      <c r="AS398" s="1">
        <f t="shared" si="146"/>
        <v>0</v>
      </c>
      <c r="AT398" t="str">
        <f t="shared" si="138"/>
        <v/>
      </c>
      <c r="AU398" s="1">
        <f t="shared" si="147"/>
        <v>0</v>
      </c>
      <c r="AV398" s="1">
        <f t="shared" si="148"/>
        <v>0</v>
      </c>
      <c r="AW398" s="1">
        <f t="shared" si="149"/>
        <v>0</v>
      </c>
      <c r="AX398" s="1">
        <f t="shared" si="150"/>
        <v>0</v>
      </c>
      <c r="AY398" s="1">
        <f t="shared" si="151"/>
        <v>0</v>
      </c>
      <c r="AZ398" s="1">
        <f t="shared" si="152"/>
        <v>0</v>
      </c>
      <c r="BA398" s="1" t="str">
        <f t="shared" si="153"/>
        <v/>
      </c>
      <c r="BB398" s="1">
        <f t="shared" si="154"/>
        <v>0</v>
      </c>
      <c r="BC398" s="1" t="str">
        <f t="shared" si="155"/>
        <v/>
      </c>
    </row>
    <row r="399" spans="2:55" ht="15" customHeight="1" x14ac:dyDescent="0.15">
      <c r="B399" s="201"/>
      <c r="D399" s="395"/>
      <c r="E399" s="403"/>
      <c r="F399" s="15"/>
      <c r="G399" s="43" t="s">
        <v>587</v>
      </c>
      <c r="H399" s="44" t="s">
        <v>894</v>
      </c>
      <c r="I399" s="251"/>
      <c r="J399" s="122"/>
      <c r="K399" s="117"/>
      <c r="L399" s="244"/>
      <c r="M399" s="256"/>
      <c r="N399" s="122"/>
      <c r="O399" s="117"/>
      <c r="P399" s="117"/>
      <c r="Q399" s="251"/>
      <c r="R399" s="122"/>
      <c r="S399" s="117"/>
      <c r="T399" s="244"/>
      <c r="U399" s="256"/>
      <c r="V399" s="122"/>
      <c r="W399" s="117"/>
      <c r="X399" s="117"/>
      <c r="Y399" s="251"/>
      <c r="Z399" s="122"/>
      <c r="AA399" s="117"/>
      <c r="AB399" s="244"/>
      <c r="AC399" s="229"/>
      <c r="AD399" s="128"/>
      <c r="AE399" s="117"/>
      <c r="AF399" s="244"/>
      <c r="AG399" s="276">
        <f t="shared" si="137"/>
        <v>0</v>
      </c>
      <c r="AH399" s="111"/>
      <c r="AI399" s="309"/>
      <c r="AJ399" s="202"/>
      <c r="AL399" s="4" t="str">
        <f t="shared" si="139"/>
        <v/>
      </c>
      <c r="AM399" s="1">
        <f t="shared" si="140"/>
        <v>0</v>
      </c>
      <c r="AN399" s="1">
        <f t="shared" si="141"/>
        <v>0</v>
      </c>
      <c r="AO399" s="1">
        <f t="shared" si="142"/>
        <v>0</v>
      </c>
      <c r="AP399" s="1">
        <f t="shared" si="143"/>
        <v>0</v>
      </c>
      <c r="AQ399" s="1">
        <f t="shared" si="144"/>
        <v>0</v>
      </c>
      <c r="AR399" s="1">
        <f t="shared" si="145"/>
        <v>0</v>
      </c>
      <c r="AS399" s="1">
        <f t="shared" si="146"/>
        <v>0</v>
      </c>
      <c r="AT399" t="str">
        <f t="shared" si="138"/>
        <v/>
      </c>
      <c r="AU399" s="1">
        <f t="shared" si="147"/>
        <v>0</v>
      </c>
      <c r="AV399" s="1">
        <f t="shared" si="148"/>
        <v>0</v>
      </c>
      <c r="AW399" s="1">
        <f t="shared" si="149"/>
        <v>0</v>
      </c>
      <c r="AX399" s="1">
        <f t="shared" si="150"/>
        <v>0</v>
      </c>
      <c r="AY399" s="1">
        <f t="shared" si="151"/>
        <v>0</v>
      </c>
      <c r="AZ399" s="1">
        <f t="shared" si="152"/>
        <v>0</v>
      </c>
      <c r="BA399" s="1" t="str">
        <f t="shared" si="153"/>
        <v/>
      </c>
      <c r="BB399" s="1">
        <f t="shared" si="154"/>
        <v>0</v>
      </c>
      <c r="BC399" s="1" t="str">
        <f t="shared" si="155"/>
        <v/>
      </c>
    </row>
    <row r="400" spans="2:55" ht="15" customHeight="1" x14ac:dyDescent="0.15">
      <c r="B400" s="201"/>
      <c r="D400" s="395"/>
      <c r="E400" s="403"/>
      <c r="F400" s="397" t="s">
        <v>613</v>
      </c>
      <c r="G400" s="39" t="s">
        <v>543</v>
      </c>
      <c r="H400" s="40" t="s">
        <v>960</v>
      </c>
      <c r="I400" s="258"/>
      <c r="J400" s="120"/>
      <c r="K400" s="114"/>
      <c r="L400" s="245"/>
      <c r="M400" s="255"/>
      <c r="N400" s="120"/>
      <c r="O400" s="114"/>
      <c r="P400" s="114"/>
      <c r="Q400" s="258"/>
      <c r="R400" s="120"/>
      <c r="S400" s="114"/>
      <c r="T400" s="245"/>
      <c r="U400" s="255"/>
      <c r="V400" s="120"/>
      <c r="W400" s="114"/>
      <c r="X400" s="114"/>
      <c r="Y400" s="258"/>
      <c r="Z400" s="120"/>
      <c r="AA400" s="114"/>
      <c r="AB400" s="245"/>
      <c r="AC400" s="266"/>
      <c r="AD400" s="126"/>
      <c r="AE400" s="114"/>
      <c r="AF400" s="245"/>
      <c r="AG400" s="277">
        <f t="shared" si="137"/>
        <v>0</v>
      </c>
      <c r="AH400" s="62">
        <f>SUM(BB400:BB401)</f>
        <v>0</v>
      </c>
      <c r="AI400" s="131"/>
      <c r="AJ400" s="202"/>
      <c r="AL400" s="4" t="str">
        <f t="shared" si="139"/>
        <v/>
      </c>
      <c r="AM400" s="1">
        <f t="shared" si="140"/>
        <v>0</v>
      </c>
      <c r="AN400" s="1">
        <f t="shared" si="141"/>
        <v>0</v>
      </c>
      <c r="AO400" s="1">
        <f t="shared" si="142"/>
        <v>0</v>
      </c>
      <c r="AP400" s="1">
        <f t="shared" si="143"/>
        <v>0</v>
      </c>
      <c r="AQ400" s="1">
        <f t="shared" si="144"/>
        <v>0</v>
      </c>
      <c r="AR400" s="1">
        <f t="shared" si="145"/>
        <v>0</v>
      </c>
      <c r="AS400" s="1">
        <f t="shared" si="146"/>
        <v>0</v>
      </c>
      <c r="AT400" t="str">
        <f t="shared" si="138"/>
        <v/>
      </c>
      <c r="AU400" s="1">
        <f t="shared" si="147"/>
        <v>0</v>
      </c>
      <c r="AV400" s="1">
        <f t="shared" si="148"/>
        <v>0</v>
      </c>
      <c r="AW400" s="1">
        <f t="shared" si="149"/>
        <v>0</v>
      </c>
      <c r="AX400" s="1">
        <f t="shared" si="150"/>
        <v>0</v>
      </c>
      <c r="AY400" s="1">
        <f t="shared" si="151"/>
        <v>0</v>
      </c>
      <c r="AZ400" s="1">
        <f t="shared" si="152"/>
        <v>0</v>
      </c>
      <c r="BA400" s="1" t="str">
        <f t="shared" si="153"/>
        <v/>
      </c>
      <c r="BB400" s="1">
        <f t="shared" si="154"/>
        <v>0</v>
      </c>
      <c r="BC400" s="1" t="str">
        <f t="shared" si="155"/>
        <v/>
      </c>
    </row>
    <row r="401" spans="2:55" ht="15" customHeight="1" x14ac:dyDescent="0.15">
      <c r="B401" s="201"/>
      <c r="D401" s="395"/>
      <c r="E401" s="403"/>
      <c r="F401" s="398"/>
      <c r="G401" s="43" t="s">
        <v>531</v>
      </c>
      <c r="H401" s="44" t="s">
        <v>961</v>
      </c>
      <c r="I401" s="251"/>
      <c r="J401" s="122"/>
      <c r="K401" s="117"/>
      <c r="L401" s="244"/>
      <c r="M401" s="256"/>
      <c r="N401" s="122"/>
      <c r="O401" s="117"/>
      <c r="P401" s="117"/>
      <c r="Q401" s="251"/>
      <c r="R401" s="122"/>
      <c r="S401" s="117"/>
      <c r="T401" s="244"/>
      <c r="U401" s="256"/>
      <c r="V401" s="122"/>
      <c r="W401" s="117"/>
      <c r="X401" s="117"/>
      <c r="Y401" s="251"/>
      <c r="Z401" s="122"/>
      <c r="AA401" s="117"/>
      <c r="AB401" s="244"/>
      <c r="AC401" s="229"/>
      <c r="AD401" s="128"/>
      <c r="AE401" s="117"/>
      <c r="AF401" s="244"/>
      <c r="AG401" s="276">
        <f t="shared" si="137"/>
        <v>0</v>
      </c>
      <c r="AH401" s="111">
        <f>SUM(BC400:BC401)</f>
        <v>0</v>
      </c>
      <c r="AI401" s="309"/>
      <c r="AJ401" s="202"/>
      <c r="AL401" s="4" t="str">
        <f t="shared" si="139"/>
        <v/>
      </c>
      <c r="AM401" s="1">
        <f t="shared" si="140"/>
        <v>0</v>
      </c>
      <c r="AN401" s="1">
        <f t="shared" si="141"/>
        <v>0</v>
      </c>
      <c r="AO401" s="1">
        <f t="shared" si="142"/>
        <v>0</v>
      </c>
      <c r="AP401" s="1">
        <f t="shared" si="143"/>
        <v>0</v>
      </c>
      <c r="AQ401" s="1">
        <f t="shared" si="144"/>
        <v>0</v>
      </c>
      <c r="AR401" s="1">
        <f t="shared" si="145"/>
        <v>0</v>
      </c>
      <c r="AS401" s="1">
        <f t="shared" si="146"/>
        <v>0</v>
      </c>
      <c r="AT401" t="str">
        <f t="shared" si="138"/>
        <v/>
      </c>
      <c r="AU401" s="1">
        <f t="shared" si="147"/>
        <v>0</v>
      </c>
      <c r="AV401" s="1">
        <f t="shared" si="148"/>
        <v>0</v>
      </c>
      <c r="AW401" s="1">
        <f t="shared" si="149"/>
        <v>0</v>
      </c>
      <c r="AX401" s="1">
        <f t="shared" si="150"/>
        <v>0</v>
      </c>
      <c r="AY401" s="1">
        <f t="shared" si="151"/>
        <v>0</v>
      </c>
      <c r="AZ401" s="1">
        <f t="shared" si="152"/>
        <v>0</v>
      </c>
      <c r="BA401" s="1" t="str">
        <f t="shared" si="153"/>
        <v/>
      </c>
      <c r="BB401" s="1">
        <f t="shared" si="154"/>
        <v>0</v>
      </c>
      <c r="BC401" s="1" t="str">
        <f t="shared" si="155"/>
        <v/>
      </c>
    </row>
    <row r="402" spans="2:55" ht="15" customHeight="1" x14ac:dyDescent="0.15">
      <c r="B402" s="201"/>
      <c r="D402" s="395"/>
      <c r="E402" s="403"/>
      <c r="F402" s="33" t="s">
        <v>752</v>
      </c>
      <c r="G402" s="61" t="s">
        <v>565</v>
      </c>
      <c r="H402" s="40" t="s">
        <v>899</v>
      </c>
      <c r="I402" s="258"/>
      <c r="J402" s="120"/>
      <c r="K402" s="114"/>
      <c r="L402" s="245"/>
      <c r="M402" s="255"/>
      <c r="N402" s="120"/>
      <c r="O402" s="114"/>
      <c r="P402" s="114"/>
      <c r="Q402" s="258"/>
      <c r="R402" s="120"/>
      <c r="S402" s="114"/>
      <c r="T402" s="245"/>
      <c r="U402" s="255"/>
      <c r="V402" s="120"/>
      <c r="W402" s="114"/>
      <c r="X402" s="114"/>
      <c r="Y402" s="258"/>
      <c r="Z402" s="120"/>
      <c r="AA402" s="114"/>
      <c r="AB402" s="245"/>
      <c r="AC402" s="266"/>
      <c r="AD402" s="126"/>
      <c r="AE402" s="114"/>
      <c r="AF402" s="245"/>
      <c r="AG402" s="277">
        <f t="shared" si="137"/>
        <v>0</v>
      </c>
      <c r="AH402" s="62">
        <f>SUM(BB402:BB403)</f>
        <v>0</v>
      </c>
      <c r="AI402" s="131"/>
      <c r="AJ402" s="202"/>
      <c r="AL402" s="4" t="str">
        <f t="shared" si="139"/>
        <v/>
      </c>
      <c r="AM402" s="1">
        <f t="shared" si="140"/>
        <v>0</v>
      </c>
      <c r="AN402" s="1">
        <f t="shared" si="141"/>
        <v>0</v>
      </c>
      <c r="AO402" s="1">
        <f t="shared" si="142"/>
        <v>0</v>
      </c>
      <c r="AP402" s="1">
        <f t="shared" si="143"/>
        <v>0</v>
      </c>
      <c r="AQ402" s="1">
        <f t="shared" si="144"/>
        <v>0</v>
      </c>
      <c r="AR402" s="1">
        <f t="shared" si="145"/>
        <v>0</v>
      </c>
      <c r="AS402" s="1">
        <f t="shared" si="146"/>
        <v>0</v>
      </c>
      <c r="AT402" t="str">
        <f t="shared" si="138"/>
        <v/>
      </c>
      <c r="AU402" s="1">
        <f t="shared" si="147"/>
        <v>0</v>
      </c>
      <c r="AV402" s="1">
        <f t="shared" si="148"/>
        <v>0</v>
      </c>
      <c r="AW402" s="1">
        <f t="shared" si="149"/>
        <v>0</v>
      </c>
      <c r="AX402" s="1">
        <f t="shared" si="150"/>
        <v>0</v>
      </c>
      <c r="AY402" s="1">
        <f t="shared" si="151"/>
        <v>0</v>
      </c>
      <c r="AZ402" s="1">
        <f t="shared" si="152"/>
        <v>0</v>
      </c>
      <c r="BA402" s="1" t="str">
        <f t="shared" si="153"/>
        <v/>
      </c>
      <c r="BB402" s="1">
        <f t="shared" si="154"/>
        <v>0</v>
      </c>
      <c r="BC402" s="1" t="str">
        <f t="shared" si="155"/>
        <v/>
      </c>
    </row>
    <row r="403" spans="2:55" ht="15" customHeight="1" x14ac:dyDescent="0.15">
      <c r="B403" s="201"/>
      <c r="D403" s="396"/>
      <c r="E403" s="404"/>
      <c r="F403" s="15"/>
      <c r="G403" s="43" t="s">
        <v>515</v>
      </c>
      <c r="H403" s="44" t="s">
        <v>962</v>
      </c>
      <c r="I403" s="251"/>
      <c r="J403" s="122"/>
      <c r="K403" s="117"/>
      <c r="L403" s="244"/>
      <c r="M403" s="256"/>
      <c r="N403" s="122"/>
      <c r="O403" s="117"/>
      <c r="P403" s="117"/>
      <c r="Q403" s="251"/>
      <c r="R403" s="122"/>
      <c r="S403" s="117"/>
      <c r="T403" s="244"/>
      <c r="U403" s="256"/>
      <c r="V403" s="122"/>
      <c r="W403" s="117"/>
      <c r="X403" s="117"/>
      <c r="Y403" s="251"/>
      <c r="Z403" s="122"/>
      <c r="AA403" s="117"/>
      <c r="AB403" s="244"/>
      <c r="AC403" s="229"/>
      <c r="AD403" s="128"/>
      <c r="AE403" s="117"/>
      <c r="AF403" s="244"/>
      <c r="AG403" s="276">
        <f t="shared" si="137"/>
        <v>0</v>
      </c>
      <c r="AH403" s="111">
        <f>SUM(BC402:BC403)</f>
        <v>0</v>
      </c>
      <c r="AI403" s="309"/>
      <c r="AJ403" s="202"/>
      <c r="AL403" s="4" t="str">
        <f t="shared" si="139"/>
        <v/>
      </c>
      <c r="AM403" s="1">
        <f t="shared" si="140"/>
        <v>0</v>
      </c>
      <c r="AN403" s="1">
        <f t="shared" si="141"/>
        <v>0</v>
      </c>
      <c r="AO403" s="1">
        <f t="shared" si="142"/>
        <v>0</v>
      </c>
      <c r="AP403" s="1">
        <f t="shared" si="143"/>
        <v>0</v>
      </c>
      <c r="AQ403" s="1">
        <f t="shared" si="144"/>
        <v>0</v>
      </c>
      <c r="AR403" s="1">
        <f t="shared" si="145"/>
        <v>0</v>
      </c>
      <c r="AS403" s="1">
        <f t="shared" si="146"/>
        <v>0</v>
      </c>
      <c r="AT403" t="str">
        <f t="shared" si="138"/>
        <v/>
      </c>
      <c r="AU403" s="1">
        <f t="shared" si="147"/>
        <v>0</v>
      </c>
      <c r="AV403" s="1">
        <f t="shared" si="148"/>
        <v>0</v>
      </c>
      <c r="AW403" s="1">
        <f t="shared" si="149"/>
        <v>0</v>
      </c>
      <c r="AX403" s="1">
        <f t="shared" si="150"/>
        <v>0</v>
      </c>
      <c r="AY403" s="1">
        <f t="shared" si="151"/>
        <v>0</v>
      </c>
      <c r="AZ403" s="1">
        <f t="shared" si="152"/>
        <v>0</v>
      </c>
      <c r="BA403" s="1" t="str">
        <f t="shared" si="153"/>
        <v/>
      </c>
      <c r="BB403" s="1">
        <f t="shared" si="154"/>
        <v>0</v>
      </c>
      <c r="BC403" s="1" t="str">
        <f t="shared" si="155"/>
        <v/>
      </c>
    </row>
    <row r="404" spans="2:55" ht="12" customHeight="1" x14ac:dyDescent="0.15">
      <c r="B404" s="205"/>
      <c r="C404" s="168"/>
      <c r="D404" s="168"/>
      <c r="E404" s="168"/>
      <c r="F404" s="206"/>
      <c r="G404" s="106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320"/>
      <c r="AJ404" s="207"/>
    </row>
    <row r="405" spans="2:55" ht="12" customHeight="1" x14ac:dyDescent="0.15">
      <c r="F405" s="159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329" t="s">
        <v>973</v>
      </c>
    </row>
    <row r="406" spans="2:55" hidden="1" x14ac:dyDescent="0.15">
      <c r="F406" s="13"/>
      <c r="K406" s="221">
        <f>ROUNDDOWN(SUM(K10:K404),1)</f>
        <v>0</v>
      </c>
      <c r="L406" s="1"/>
      <c r="O406" s="221">
        <f>ROUNDDOWN(SUM(O10:O404),1)</f>
        <v>0</v>
      </c>
      <c r="P406" s="1"/>
      <c r="S406" s="221">
        <f>ROUNDDOWN(SUM(S10:S404),1)</f>
        <v>0</v>
      </c>
      <c r="T406" s="1"/>
      <c r="W406" s="221">
        <f>ROUNDDOWN(SUM(W10:W404),1)</f>
        <v>0</v>
      </c>
      <c r="X406" s="1"/>
      <c r="AA406" s="221">
        <f>ROUNDDOWN(SUM(AA10:AA404),1)</f>
        <v>0</v>
      </c>
      <c r="AB406" s="1"/>
      <c r="AE406" s="221">
        <f>ROUNDDOWN(SUM(AE10:AE404),1)</f>
        <v>0</v>
      </c>
      <c r="AF406" s="1"/>
      <c r="AG406" s="221">
        <f>ROUNDDOWN(SUM(AG10:AG404),1)</f>
        <v>0</v>
      </c>
    </row>
    <row r="407" spans="2:55" ht="5.25" hidden="1" customHeight="1" x14ac:dyDescent="0.15">
      <c r="G407" s="12"/>
      <c r="H407" s="12"/>
      <c r="I407" s="12"/>
      <c r="J407" s="12"/>
      <c r="M407" s="12"/>
      <c r="N407" s="12"/>
      <c r="Q407" s="12"/>
      <c r="R407" s="12"/>
      <c r="U407" s="12"/>
      <c r="V407" s="12"/>
      <c r="Y407" s="12"/>
      <c r="Z407" s="12"/>
      <c r="AC407" s="12"/>
      <c r="AD407" s="12"/>
    </row>
    <row r="408" spans="2:55" hidden="1" x14ac:dyDescent="0.15">
      <c r="AM408">
        <f t="shared" ref="AM408:AT408" si="156">SUM(AM10:AM403)</f>
        <v>0</v>
      </c>
      <c r="AN408">
        <f t="shared" si="156"/>
        <v>0</v>
      </c>
      <c r="AO408">
        <f t="shared" si="156"/>
        <v>0</v>
      </c>
      <c r="AP408">
        <f t="shared" si="156"/>
        <v>0</v>
      </c>
      <c r="AQ408">
        <f t="shared" si="156"/>
        <v>0</v>
      </c>
      <c r="AR408">
        <f t="shared" si="156"/>
        <v>0</v>
      </c>
      <c r="AS408">
        <f t="shared" si="156"/>
        <v>0</v>
      </c>
      <c r="AT408">
        <f t="shared" si="156"/>
        <v>0</v>
      </c>
    </row>
    <row r="409" spans="2:55" hidden="1" x14ac:dyDescent="0.15">
      <c r="G409" s="14"/>
      <c r="H409" s="14"/>
      <c r="I409" s="14"/>
      <c r="J409" s="14"/>
      <c r="M409" s="14"/>
      <c r="N409" s="14"/>
      <c r="Q409" s="14"/>
      <c r="R409" s="14"/>
      <c r="U409" s="14"/>
      <c r="V409" s="14"/>
      <c r="Y409" s="14"/>
      <c r="Z409" s="14"/>
      <c r="AC409" s="14"/>
      <c r="AD409" s="14"/>
    </row>
    <row r="410" spans="2:55" hidden="1" x14ac:dyDescent="0.15">
      <c r="G410" s="3"/>
      <c r="H410" s="3"/>
      <c r="I410" s="3"/>
      <c r="J410" s="3"/>
      <c r="M410" s="3"/>
      <c r="N410" s="3"/>
      <c r="Q410" s="3"/>
      <c r="R410" s="3"/>
      <c r="U410" s="3"/>
      <c r="V410" s="3"/>
      <c r="Y410" s="3"/>
      <c r="Z410" s="3"/>
      <c r="AC410" s="3"/>
      <c r="AD410" s="3"/>
    </row>
    <row r="411" spans="2:55" hidden="1" x14ac:dyDescent="0.15">
      <c r="G411" s="3"/>
      <c r="H411" s="3"/>
      <c r="I411" s="3"/>
      <c r="J411" s="3"/>
      <c r="M411" s="3"/>
      <c r="N411" s="3"/>
      <c r="Q411" s="3"/>
      <c r="R411" s="3"/>
      <c r="U411" s="3"/>
      <c r="V411" s="3"/>
      <c r="Y411" s="3"/>
      <c r="Z411" s="3"/>
      <c r="AC411" s="3"/>
      <c r="AD411" s="3"/>
    </row>
    <row r="412" spans="2:55" hidden="1" x14ac:dyDescent="0.15">
      <c r="G412" s="3"/>
      <c r="H412" s="3"/>
      <c r="I412" s="3"/>
      <c r="J412" s="3"/>
      <c r="M412" s="3"/>
      <c r="N412" s="3"/>
      <c r="Q412" s="3"/>
      <c r="R412" s="3"/>
      <c r="U412" s="3"/>
      <c r="V412" s="3"/>
      <c r="Y412" s="3"/>
      <c r="Z412" s="3"/>
      <c r="AC412" s="3"/>
      <c r="AD412" s="3"/>
    </row>
    <row r="413" spans="2:55" hidden="1" x14ac:dyDescent="0.15">
      <c r="G413" s="3"/>
      <c r="H413" s="3"/>
      <c r="I413" s="3"/>
      <c r="J413" s="3"/>
      <c r="M413" s="3"/>
      <c r="N413" s="3"/>
      <c r="Q413" s="3"/>
      <c r="R413" s="3"/>
      <c r="U413" s="3"/>
      <c r="V413" s="3"/>
      <c r="Y413" s="3"/>
      <c r="Z413" s="3"/>
      <c r="AC413" s="3"/>
      <c r="AD413" s="3"/>
    </row>
    <row r="414" spans="2:55" hidden="1" x14ac:dyDescent="0.15">
      <c r="G414" s="3"/>
      <c r="H414" s="3"/>
      <c r="I414" s="3"/>
      <c r="J414" s="3"/>
      <c r="M414" s="3"/>
      <c r="N414" s="3"/>
      <c r="Q414" s="3"/>
      <c r="R414" s="3"/>
      <c r="U414" s="3"/>
      <c r="V414" s="3"/>
      <c r="Y414" s="3"/>
      <c r="Z414" s="3"/>
      <c r="AC414" s="3"/>
      <c r="AD414" s="3"/>
    </row>
    <row r="415" spans="2:55" hidden="1" x14ac:dyDescent="0.15">
      <c r="G415" s="3"/>
      <c r="H415" s="3"/>
      <c r="I415" s="3"/>
      <c r="J415" s="3"/>
      <c r="M415" s="3"/>
      <c r="N415" s="3"/>
      <c r="Q415" s="3"/>
      <c r="R415" s="3"/>
      <c r="U415" s="3"/>
      <c r="V415" s="3"/>
      <c r="Y415" s="3"/>
      <c r="Z415" s="3"/>
      <c r="AC415" s="3"/>
      <c r="AD415" s="3"/>
    </row>
    <row r="416" spans="2:55" hidden="1" x14ac:dyDescent="0.15">
      <c r="G416" s="3"/>
      <c r="H416" s="3"/>
      <c r="I416" s="3"/>
      <c r="J416" s="3"/>
      <c r="M416" s="3"/>
      <c r="N416" s="3"/>
      <c r="Q416" s="3"/>
      <c r="R416" s="3"/>
      <c r="U416" s="3"/>
      <c r="V416" s="3"/>
      <c r="Y416" s="3"/>
      <c r="Z416" s="3"/>
      <c r="AC416" s="3"/>
      <c r="AD416" s="3"/>
    </row>
    <row r="417" spans="7:30" hidden="1" x14ac:dyDescent="0.15">
      <c r="G417" s="3"/>
      <c r="H417" s="3"/>
      <c r="I417" s="3"/>
      <c r="J417" s="3"/>
      <c r="M417" s="3"/>
      <c r="N417" s="3"/>
      <c r="Q417" s="3"/>
      <c r="R417" s="3"/>
      <c r="U417" s="3"/>
      <c r="V417" s="3"/>
      <c r="Y417" s="3"/>
      <c r="Z417" s="3"/>
      <c r="AC417" s="3"/>
      <c r="AD417" s="3"/>
    </row>
    <row r="418" spans="7:30" hidden="1" x14ac:dyDescent="0.15">
      <c r="G418" s="3"/>
      <c r="H418" s="3"/>
      <c r="I418" s="3"/>
      <c r="J418" s="3"/>
      <c r="M418" s="3"/>
      <c r="N418" s="3"/>
      <c r="Q418" s="3"/>
      <c r="R418" s="3"/>
      <c r="U418" s="3"/>
      <c r="V418" s="3"/>
      <c r="Y418" s="3"/>
      <c r="Z418" s="3"/>
      <c r="AC418" s="3"/>
      <c r="AD418" s="3"/>
    </row>
    <row r="419" spans="7:30" hidden="1" x14ac:dyDescent="0.15">
      <c r="G419" s="3"/>
      <c r="H419" s="3"/>
      <c r="I419" s="3"/>
      <c r="J419" s="3"/>
      <c r="M419" s="3"/>
      <c r="N419" s="3"/>
      <c r="Q419" s="3"/>
      <c r="R419" s="3"/>
      <c r="U419" s="3"/>
      <c r="V419" s="3"/>
      <c r="Y419" s="3"/>
      <c r="Z419" s="3"/>
      <c r="AC419" s="3"/>
      <c r="AD419" s="3"/>
    </row>
    <row r="420" spans="7:30" hidden="1" x14ac:dyDescent="0.15">
      <c r="G420" s="3"/>
      <c r="H420" s="3"/>
      <c r="I420" s="3"/>
      <c r="J420" s="3"/>
      <c r="M420" s="3"/>
      <c r="N420" s="3"/>
      <c r="Q420" s="3"/>
      <c r="R420" s="3"/>
      <c r="U420" s="3"/>
      <c r="V420" s="3"/>
      <c r="Y420" s="3"/>
      <c r="Z420" s="3"/>
      <c r="AC420" s="3"/>
      <c r="AD420" s="3"/>
    </row>
    <row r="421" spans="7:30" hidden="1" x14ac:dyDescent="0.15">
      <c r="G421" s="3"/>
      <c r="H421" s="3"/>
      <c r="I421" s="3"/>
      <c r="J421" s="3"/>
      <c r="M421" s="3"/>
      <c r="N421" s="3"/>
      <c r="Q421" s="3"/>
      <c r="R421" s="3"/>
      <c r="U421" s="3"/>
      <c r="V421" s="3"/>
      <c r="Y421" s="3"/>
      <c r="Z421" s="3"/>
      <c r="AC421" s="3"/>
      <c r="AD421" s="3"/>
    </row>
    <row r="578" spans="11:31" hidden="1" x14ac:dyDescent="0.15">
      <c r="K578" s="1"/>
      <c r="O578" s="1"/>
      <c r="S578" s="1"/>
      <c r="W578" s="1"/>
      <c r="AA578" s="1"/>
      <c r="AE578" s="1"/>
    </row>
  </sheetData>
  <sheetProtection algorithmName="SHA-512" hashValue="Ja//90M3CqXaPW6bJ5DnnY1YUvyjjObycjFKBXL0G73WOMCtZizk3y3zxJizDiviGHlhaVq21LUBrXmbc+1UpQ==" saltValue="yXjn2w3exll6uKF1ihA5Dw==" spinCount="100000" sheet="1" selectLockedCells="1"/>
  <mergeCells count="157">
    <mergeCell ref="BB220:BB221"/>
    <mergeCell ref="BC165:BC166"/>
    <mergeCell ref="AL165:AL166"/>
    <mergeCell ref="BB165:BB166"/>
    <mergeCell ref="BC220:BC221"/>
    <mergeCell ref="AC165:AE165"/>
    <mergeCell ref="U220:W220"/>
    <mergeCell ref="Y220:AA220"/>
    <mergeCell ref="Q220:S220"/>
    <mergeCell ref="AC220:AE220"/>
    <mergeCell ref="E113:E160"/>
    <mergeCell ref="F174:F175"/>
    <mergeCell ref="G220:G221"/>
    <mergeCell ref="H220:H221"/>
    <mergeCell ref="I220:K220"/>
    <mergeCell ref="M220:O220"/>
    <mergeCell ref="AG220:AG221"/>
    <mergeCell ref="AH220:AH221"/>
    <mergeCell ref="AL220:AL221"/>
    <mergeCell ref="F210:F211"/>
    <mergeCell ref="E177:F178"/>
    <mergeCell ref="D220:F221"/>
    <mergeCell ref="D167:D178"/>
    <mergeCell ref="D179:D215"/>
    <mergeCell ref="F188:F189"/>
    <mergeCell ref="F201:F202"/>
    <mergeCell ref="E179:E215"/>
    <mergeCell ref="E167:E176"/>
    <mergeCell ref="F78:F79"/>
    <mergeCell ref="AL53:AL54"/>
    <mergeCell ref="Y53:AA53"/>
    <mergeCell ref="M165:O165"/>
    <mergeCell ref="I111:K111"/>
    <mergeCell ref="M111:O111"/>
    <mergeCell ref="Q165:S165"/>
    <mergeCell ref="AH165:AH166"/>
    <mergeCell ref="I53:K53"/>
    <mergeCell ref="U53:W53"/>
    <mergeCell ref="D165:F166"/>
    <mergeCell ref="G165:G166"/>
    <mergeCell ref="I165:K165"/>
    <mergeCell ref="D113:D160"/>
    <mergeCell ref="AG165:AG166"/>
    <mergeCell ref="E55:E106"/>
    <mergeCell ref="G111:G112"/>
    <mergeCell ref="F55:F56"/>
    <mergeCell ref="F100:F101"/>
    <mergeCell ref="D111:F112"/>
    <mergeCell ref="D55:D106"/>
    <mergeCell ref="AH111:AH112"/>
    <mergeCell ref="AL111:AL112"/>
    <mergeCell ref="Q111:S111"/>
    <mergeCell ref="H6:AH6"/>
    <mergeCell ref="Y7:AA7"/>
    <mergeCell ref="AC7:AE7"/>
    <mergeCell ref="AC53:AE53"/>
    <mergeCell ref="AG53:AG54"/>
    <mergeCell ref="AH53:AH54"/>
    <mergeCell ref="I7:K7"/>
    <mergeCell ref="M7:O7"/>
    <mergeCell ref="H165:H166"/>
    <mergeCell ref="U165:W165"/>
    <mergeCell ref="Y165:AA165"/>
    <mergeCell ref="AG111:AG112"/>
    <mergeCell ref="Y111:AA111"/>
    <mergeCell ref="AC111:AE111"/>
    <mergeCell ref="U111:W111"/>
    <mergeCell ref="F18:F19"/>
    <mergeCell ref="D53:F54"/>
    <mergeCell ref="D10:D32"/>
    <mergeCell ref="D33:D48"/>
    <mergeCell ref="E33:E48"/>
    <mergeCell ref="D7:F8"/>
    <mergeCell ref="AH7:AH8"/>
    <mergeCell ref="AG7:AG8"/>
    <mergeCell ref="F15:F16"/>
    <mergeCell ref="H53:H54"/>
    <mergeCell ref="H7:H8"/>
    <mergeCell ref="Q7:S7"/>
    <mergeCell ref="U7:W7"/>
    <mergeCell ref="F10:F11"/>
    <mergeCell ref="F24:F25"/>
    <mergeCell ref="BC7:BC8"/>
    <mergeCell ref="BA7:BA9"/>
    <mergeCell ref="BC53:BC54"/>
    <mergeCell ref="BB53:BB54"/>
    <mergeCell ref="BB7:BB8"/>
    <mergeCell ref="H111:H112"/>
    <mergeCell ref="G7:G8"/>
    <mergeCell ref="AL7:AL8"/>
    <mergeCell ref="M53:O53"/>
    <mergeCell ref="AT7:AT9"/>
    <mergeCell ref="Q53:S53"/>
    <mergeCell ref="G53:G54"/>
    <mergeCell ref="BC111:BC112"/>
    <mergeCell ref="BB111:BB112"/>
    <mergeCell ref="D273:D326"/>
    <mergeCell ref="E273:E326"/>
    <mergeCell ref="D331:F332"/>
    <mergeCell ref="F278:F279"/>
    <mergeCell ref="F286:F287"/>
    <mergeCell ref="E222:E234"/>
    <mergeCell ref="E235:E257"/>
    <mergeCell ref="E258:E266"/>
    <mergeCell ref="D222:D266"/>
    <mergeCell ref="F226:F227"/>
    <mergeCell ref="D271:F272"/>
    <mergeCell ref="BB271:BB272"/>
    <mergeCell ref="BC271:BC272"/>
    <mergeCell ref="U271:W271"/>
    <mergeCell ref="Y271:AA271"/>
    <mergeCell ref="AC271:AE271"/>
    <mergeCell ref="AG271:AG272"/>
    <mergeCell ref="AL271:AL272"/>
    <mergeCell ref="AH271:AH272"/>
    <mergeCell ref="H271:H272"/>
    <mergeCell ref="I271:K271"/>
    <mergeCell ref="M271:O271"/>
    <mergeCell ref="Q271:S271"/>
    <mergeCell ref="AG384:AG385"/>
    <mergeCell ref="U384:W384"/>
    <mergeCell ref="Q384:S384"/>
    <mergeCell ref="AC384:AE384"/>
    <mergeCell ref="G271:G272"/>
    <mergeCell ref="I331:K331"/>
    <mergeCell ref="G331:G332"/>
    <mergeCell ref="F364:F365"/>
    <mergeCell ref="AL331:AL332"/>
    <mergeCell ref="U331:W331"/>
    <mergeCell ref="Y331:AA331"/>
    <mergeCell ref="AC331:AE331"/>
    <mergeCell ref="AG331:AG332"/>
    <mergeCell ref="F353:F354"/>
    <mergeCell ref="BC331:BC332"/>
    <mergeCell ref="Q331:S331"/>
    <mergeCell ref="BB331:BB332"/>
    <mergeCell ref="AH331:AH332"/>
    <mergeCell ref="H331:H332"/>
    <mergeCell ref="M331:O331"/>
    <mergeCell ref="D386:D403"/>
    <mergeCell ref="F400:F401"/>
    <mergeCell ref="D384:F385"/>
    <mergeCell ref="E386:E393"/>
    <mergeCell ref="E394:E403"/>
    <mergeCell ref="D333:D348"/>
    <mergeCell ref="E333:E348"/>
    <mergeCell ref="E349:E379"/>
    <mergeCell ref="D349:D379"/>
    <mergeCell ref="BC384:BC385"/>
    <mergeCell ref="AL384:AL385"/>
    <mergeCell ref="BB384:BB385"/>
    <mergeCell ref="G384:G385"/>
    <mergeCell ref="H384:H385"/>
    <mergeCell ref="AH384:AH385"/>
    <mergeCell ref="I384:K384"/>
    <mergeCell ref="M384:O384"/>
    <mergeCell ref="Y384:AA384"/>
  </mergeCells>
  <phoneticPr fontId="2"/>
  <printOptions horizontalCentered="1"/>
  <pageMargins left="0.19685039370078741" right="0.19685039370078741" top="0.47244094488188981" bottom="0.19685039370078741" header="0.51181102362204722" footer="0"/>
  <pageSetup paperSize="9" scale="67" orientation="landscape" blackAndWhite="1" r:id="rId1"/>
  <headerFooter alignWithMargins="0"/>
  <rowBreaks count="7" manualBreakCount="7">
    <brk id="50" max="16383" man="1"/>
    <brk id="108" max="16383" man="1"/>
    <brk id="162" max="16383" man="1"/>
    <brk id="217" max="16383" man="1"/>
    <brk id="268" max="36" man="1"/>
    <brk id="328" max="36" man="1"/>
    <brk id="381" max="36" man="1"/>
  </rowBreaks>
  <ignoredErrors>
    <ignoredError sqref="E23:E30 E10:E12 E14:E21 E31:E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複数管理者用評価書</vt:lpstr>
      <vt:lpstr>複数管理者用メイン</vt:lpstr>
      <vt:lpstr>複数管理者用評価結果</vt:lpstr>
      <vt:lpstr>複数管理者用メイン!Print_Area</vt:lpstr>
      <vt:lpstr>複数管理者用評価結果!Print_Area</vt:lpstr>
      <vt:lpstr>複数管理者用評価書!Print_Area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2018-03-28T09:27:37Z</cp:lastPrinted>
  <dcterms:created xsi:type="dcterms:W3CDTF">2008-08-20T10:15:56Z</dcterms:created>
  <dcterms:modified xsi:type="dcterms:W3CDTF">2023-03-22T06:54:16Z</dcterms:modified>
</cp:coreProperties>
</file>