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8_{1919F149-23A1-40F8-8490-A2D999B4D6C5}" xr6:coauthVersionLast="47" xr6:coauthVersionMax="47" xr10:uidLastSave="{00000000-0000-0000-0000-000000000000}"/>
  <workbookProtection workbookAlgorithmName="SHA-512" workbookHashValue="by12C17N9LNaxLkJGspFKputx2/wkbnEF4ULhvZWC4yjuGeSH6EbFRWnoFfj81KPG5KceHtwkJDimOF5VWad1Q==" workbookSaltValue="02nmLo7bijhNxxMWmMhB/w==" workbookSpinCount="100000" lockStructure="1"/>
  <bookViews>
    <workbookView xWindow="-108" yWindow="-108" windowWidth="23256" windowHeight="12456" xr2:uid="{00000000-000D-0000-FFFF-FFFF00000000}"/>
  </bookViews>
  <sheets>
    <sheet name="その１" sheetId="1" r:id="rId1"/>
    <sheet name="その２" sheetId="2" r:id="rId2"/>
    <sheet name="その3" sheetId="4" r:id="rId3"/>
    <sheet name="その4" sheetId="5" r:id="rId4"/>
    <sheet name="その5" sheetId="9" r:id="rId5"/>
    <sheet name="common" sheetId="7" state="hidden" r:id="rId6"/>
    <sheet name="ver" sheetId="8" state="hidden" r:id="rId7"/>
  </sheets>
  <definedNames>
    <definedName name="A重油">その4!$BG$60:$BG$62</definedName>
    <definedName name="B・C重油">その4!$BH$60:$BH$62</definedName>
    <definedName name="case1">その4!$AX$23:$AX$28</definedName>
    <definedName name="case2">その4!$AX$20:$AX$22</definedName>
    <definedName name="_xlnm.Print_Area" localSheetId="5">common!$A$1:$AS$43</definedName>
    <definedName name="_xlnm.Print_Area" localSheetId="0">その１!$C$3:$AQ$20</definedName>
    <definedName name="_xlnm.Print_Area" localSheetId="1">その２!$C$3:$P$37</definedName>
    <definedName name="_xlnm.Print_Area" localSheetId="2">その3!$C$3:$H$50</definedName>
    <definedName name="_xlnm.Print_Area" localSheetId="3">その4!$C$3:$AG$49</definedName>
    <definedName name="_xlnm.Print_Area" localSheetId="4">その5!$C$3:$P$46</definedName>
    <definedName name="_xlnm.Print_Titles" localSheetId="5">common!$A:$A</definedName>
    <definedName name="_xlnm.Print_Titles" localSheetId="2">その3!$3:$5</definedName>
    <definedName name="_xlnm.Print_Titles" localSheetId="3">その4!$3:$7</definedName>
    <definedName name="ガソリン">その4!$BB$60:$BB$62</definedName>
    <definedName name="コークス用原料炭">その4!$BQ$60:$BQ$62</definedName>
    <definedName name="コークス炉ガス">その4!$BX$60:$BX$62</definedName>
    <definedName name="コールタール">その4!$BW$60:$BW$62</definedName>
    <definedName name="ジェット燃料油">その4!$BD$60:$BD$62</definedName>
    <definedName name="その他の燃料1">その4!$CD$60:$CD$62</definedName>
    <definedName name="その他の燃料2">その4!$CE$60:$CE$62</definedName>
    <definedName name="その他可燃性天然ガス">その4!$BO$60:$BO$62</definedName>
    <definedName name="ナフサ">その4!$BC$60:$BC$62</definedName>
    <definedName name="一般送配電事業者の電線路を介して供給された電気">その4!$CJ$60:$CJ$62</definedName>
    <definedName name="液化石油ガス_LPG">その4!$BL$60:$BL$64</definedName>
    <definedName name="液化天然ガス_LNG">その4!$BN$60:$BN$62</definedName>
    <definedName name="温水">その4!$CH$60:$CH$62</definedName>
    <definedName name="軽油">その4!$BF$60:$BF$62</definedName>
    <definedName name="原油">その4!$AZ$60:$AZ$62</definedName>
    <definedName name="原油のうちコンデンセート">その4!$BA$60:$BA$62</definedName>
    <definedName name="工事のためのエネルギー使用">その4!$BD$69:$BD$106</definedName>
    <definedName name="高炉ガス">その4!$BY$60:$BY$62</definedName>
    <definedName name="国産一般炭">その4!$BT$60:$BT$62</definedName>
    <definedName name="再生可能エネルギーの電気">その4!$AZ$77:$AZ$78</definedName>
    <definedName name="再生可能エネルギーを自家消費した電気">その4!$CM$60:$CM$62</definedName>
    <definedName name="産業用以外の蒸気">その4!$CG$60:$CG$62</definedName>
    <definedName name="産業用蒸気">その4!$CF$60:$CF$62</definedName>
    <definedName name="事業所外利用の移動体への供給">その4!$BC$69:$BC$106</definedName>
    <definedName name="自ら生成した電力の供給">その4!$CL$60:$CL$62</definedName>
    <definedName name="自ら生成した熱の供給">その4!$CK$60:$CK$62</definedName>
    <definedName name="住宅用途への供給">その4!$BE$69:$BE$105</definedName>
    <definedName name="潤滑油">その4!$BI$60:$BI$62</definedName>
    <definedName name="吹込用原料炭">その4!$BR$60:$BR$62</definedName>
    <definedName name="石炭コークス">その4!$BV$60:$BV$62</definedName>
    <definedName name="石油アスファルト">その4!$BJ$60:$BJ$62</definedName>
    <definedName name="石油コークス・FCCコークス">その4!$BK$60:$BK$62</definedName>
    <definedName name="石油系炭化水素ガス">その4!$BM$60:$BM$62</definedName>
    <definedName name="他事業所への熱や電気の供給">その4!$BF$69:$BF$74</definedName>
    <definedName name="他事業所への熱や電気の供給_">その4!$BF$69:$BF$71</definedName>
    <definedName name="他事業所への燃料等の直接供給">その4!$BG$69:$BG$106</definedName>
    <definedName name="転炉ガス">その4!$CA$60:$CA$62</definedName>
    <definedName name="電気の使用">その4!$AZ$69:$AZ$70</definedName>
    <definedName name="都市ガス">その4!$CB$60:$CB$62</definedName>
    <definedName name="灯油">その4!$BE$60:$BE$62</definedName>
    <definedName name="熱の使用">その4!$BB$69:$BB$73</definedName>
    <definedName name="燃料の使用">その4!$BA$69:$BA$101</definedName>
    <definedName name="排出活動" localSheetId="2">その4!$AZ$68:$BF$68</definedName>
    <definedName name="排出活動4">その4!$AY$67:$BH$67</definedName>
    <definedName name="排出活動5">その4!$AY$68:$BH$68</definedName>
    <definedName name="発電用高炉ガス">その4!$BZ$60:$BZ$62</definedName>
    <definedName name="無">その4!$AX$30:$AX$32</definedName>
    <definedName name="輸入一般炭">その4!$BS$60:$BS$62</definedName>
    <definedName name="輸入原料炭">その4!$BP$60:$BP$62</definedName>
    <definedName name="輸入無煙炭">その4!$BU$60:$BU$62</definedName>
    <definedName name="冷水">その4!$CI$60:$CI$62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8" i="5" l="1"/>
  <c r="AL9" i="5"/>
  <c r="AD8" i="5"/>
  <c r="AE8" i="5" l="1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N37" i="9" l="1"/>
  <c r="N39" i="9"/>
  <c r="N40" i="9"/>
  <c r="N41" i="9"/>
  <c r="N36" i="9"/>
  <c r="AA8" i="5"/>
  <c r="AK8" i="5" s="1"/>
  <c r="AL55" i="5" l="1"/>
  <c r="AM55" i="5"/>
  <c r="AN55" i="5"/>
  <c r="AO55" i="5"/>
  <c r="AP55" i="5"/>
  <c r="AQ55" i="5"/>
  <c r="AR55" i="5"/>
  <c r="AS55" i="5"/>
  <c r="AT55" i="5"/>
  <c r="AU55" i="5"/>
  <c r="AV55" i="5"/>
  <c r="AL56" i="5"/>
  <c r="AM56" i="5"/>
  <c r="AN56" i="5"/>
  <c r="AO56" i="5"/>
  <c r="AP56" i="5"/>
  <c r="AQ56" i="5"/>
  <c r="AR56" i="5"/>
  <c r="AS56" i="5"/>
  <c r="AT56" i="5"/>
  <c r="AU56" i="5"/>
  <c r="AV56" i="5"/>
  <c r="AL57" i="5"/>
  <c r="AM57" i="5"/>
  <c r="AN57" i="5"/>
  <c r="AO57" i="5"/>
  <c r="AP57" i="5"/>
  <c r="AQ57" i="5"/>
  <c r="AR57" i="5"/>
  <c r="AS57" i="5"/>
  <c r="AT57" i="5"/>
  <c r="AU57" i="5"/>
  <c r="AV57" i="5"/>
  <c r="AL58" i="5"/>
  <c r="AM58" i="5"/>
  <c r="AN58" i="5"/>
  <c r="AO58" i="5"/>
  <c r="AP58" i="5"/>
  <c r="AQ58" i="5"/>
  <c r="AR58" i="5"/>
  <c r="AS58" i="5"/>
  <c r="AT58" i="5"/>
  <c r="AU58" i="5"/>
  <c r="AV58" i="5"/>
  <c r="AL59" i="5"/>
  <c r="AM59" i="5"/>
  <c r="AN59" i="5"/>
  <c r="AO59" i="5"/>
  <c r="AP59" i="5"/>
  <c r="AQ59" i="5"/>
  <c r="AR59" i="5"/>
  <c r="AS59" i="5"/>
  <c r="AT59" i="5"/>
  <c r="AU59" i="5"/>
  <c r="AV59" i="5"/>
  <c r="AL60" i="5"/>
  <c r="AM60" i="5"/>
  <c r="AN60" i="5"/>
  <c r="AO60" i="5"/>
  <c r="AP60" i="5"/>
  <c r="AQ60" i="5"/>
  <c r="AR60" i="5"/>
  <c r="AS60" i="5"/>
  <c r="AT60" i="5"/>
  <c r="AU60" i="5"/>
  <c r="AV60" i="5"/>
  <c r="AL61" i="5"/>
  <c r="AM61" i="5"/>
  <c r="AN61" i="5"/>
  <c r="AO61" i="5"/>
  <c r="AP61" i="5"/>
  <c r="AQ61" i="5"/>
  <c r="AR61" i="5"/>
  <c r="AS61" i="5"/>
  <c r="AT61" i="5"/>
  <c r="AU61" i="5"/>
  <c r="AV61" i="5"/>
  <c r="AL62" i="5"/>
  <c r="AM62" i="5"/>
  <c r="AN62" i="5"/>
  <c r="AO62" i="5"/>
  <c r="AP62" i="5"/>
  <c r="AQ62" i="5"/>
  <c r="AR62" i="5"/>
  <c r="AS62" i="5"/>
  <c r="AT62" i="5"/>
  <c r="AU62" i="5"/>
  <c r="AV62" i="5"/>
  <c r="AL63" i="5"/>
  <c r="AM63" i="5"/>
  <c r="AN63" i="5"/>
  <c r="AO63" i="5"/>
  <c r="AP63" i="5"/>
  <c r="AQ63" i="5"/>
  <c r="AR63" i="5"/>
  <c r="AS63" i="5"/>
  <c r="AT63" i="5"/>
  <c r="AU63" i="5"/>
  <c r="AV63" i="5"/>
  <c r="AL64" i="5"/>
  <c r="AM64" i="5"/>
  <c r="AN64" i="5"/>
  <c r="AO64" i="5"/>
  <c r="AP64" i="5"/>
  <c r="AQ64" i="5"/>
  <c r="AR64" i="5"/>
  <c r="AS64" i="5"/>
  <c r="AT64" i="5"/>
  <c r="AU64" i="5"/>
  <c r="AV64" i="5"/>
  <c r="AL65" i="5"/>
  <c r="AM65" i="5"/>
  <c r="AN65" i="5"/>
  <c r="AO65" i="5"/>
  <c r="AP65" i="5"/>
  <c r="AQ65" i="5"/>
  <c r="AR65" i="5"/>
  <c r="AS65" i="5"/>
  <c r="AT65" i="5"/>
  <c r="AU65" i="5"/>
  <c r="AV65" i="5"/>
  <c r="AL66" i="5"/>
  <c r="AM66" i="5"/>
  <c r="AN66" i="5"/>
  <c r="AO66" i="5"/>
  <c r="AP66" i="5"/>
  <c r="AQ66" i="5"/>
  <c r="AR66" i="5"/>
  <c r="AS66" i="5"/>
  <c r="AT66" i="5"/>
  <c r="AU66" i="5"/>
  <c r="AV66" i="5"/>
  <c r="AL67" i="5"/>
  <c r="AM67" i="5"/>
  <c r="AN67" i="5"/>
  <c r="AO67" i="5"/>
  <c r="AP67" i="5"/>
  <c r="AQ67" i="5"/>
  <c r="AR67" i="5"/>
  <c r="AS67" i="5"/>
  <c r="AT67" i="5"/>
  <c r="AU67" i="5"/>
  <c r="AV67" i="5"/>
  <c r="AL68" i="5"/>
  <c r="AM68" i="5"/>
  <c r="AN68" i="5"/>
  <c r="AO68" i="5"/>
  <c r="AP68" i="5"/>
  <c r="AQ68" i="5"/>
  <c r="AR68" i="5"/>
  <c r="AS68" i="5"/>
  <c r="AT68" i="5"/>
  <c r="AU68" i="5"/>
  <c r="AV68" i="5"/>
  <c r="AL69" i="5"/>
  <c r="AM69" i="5"/>
  <c r="AN69" i="5"/>
  <c r="AO69" i="5"/>
  <c r="AP69" i="5"/>
  <c r="AQ69" i="5"/>
  <c r="AR69" i="5"/>
  <c r="AS69" i="5"/>
  <c r="AT69" i="5"/>
  <c r="AU69" i="5"/>
  <c r="AV69" i="5"/>
  <c r="AL70" i="5"/>
  <c r="AM70" i="5"/>
  <c r="AN70" i="5"/>
  <c r="AO70" i="5"/>
  <c r="AP70" i="5"/>
  <c r="AQ70" i="5"/>
  <c r="AR70" i="5"/>
  <c r="AS70" i="5"/>
  <c r="AT70" i="5"/>
  <c r="AU70" i="5"/>
  <c r="AV70" i="5"/>
  <c r="AL71" i="5"/>
  <c r="AM71" i="5"/>
  <c r="AN71" i="5"/>
  <c r="AO71" i="5"/>
  <c r="AP71" i="5"/>
  <c r="AQ71" i="5"/>
  <c r="AR71" i="5"/>
  <c r="AS71" i="5"/>
  <c r="AT71" i="5"/>
  <c r="AU71" i="5"/>
  <c r="AV71" i="5"/>
  <c r="AK72" i="5"/>
  <c r="AL72" i="5"/>
  <c r="AM72" i="5"/>
  <c r="AN72" i="5"/>
  <c r="AO72" i="5"/>
  <c r="AP72" i="5"/>
  <c r="AQ72" i="5"/>
  <c r="AR72" i="5"/>
  <c r="AS72" i="5"/>
  <c r="AT72" i="5"/>
  <c r="AU72" i="5"/>
  <c r="AV72" i="5"/>
  <c r="AK73" i="5"/>
  <c r="AL73" i="5"/>
  <c r="AM73" i="5"/>
  <c r="AN73" i="5"/>
  <c r="AO73" i="5"/>
  <c r="AP73" i="5"/>
  <c r="AQ73" i="5"/>
  <c r="AR73" i="5"/>
  <c r="AS73" i="5"/>
  <c r="AT73" i="5"/>
  <c r="AU73" i="5"/>
  <c r="AV73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K75" i="5"/>
  <c r="AL75" i="5"/>
  <c r="AM75" i="5"/>
  <c r="AN75" i="5"/>
  <c r="AO75" i="5"/>
  <c r="AP75" i="5"/>
  <c r="AQ75" i="5"/>
  <c r="AR75" i="5"/>
  <c r="AS75" i="5"/>
  <c r="AT75" i="5"/>
  <c r="AU75" i="5"/>
  <c r="AV75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K77" i="5"/>
  <c r="AL77" i="5"/>
  <c r="AM77" i="5"/>
  <c r="AN77" i="5"/>
  <c r="AO77" i="5"/>
  <c r="AP77" i="5"/>
  <c r="AQ77" i="5"/>
  <c r="AR77" i="5"/>
  <c r="AS77" i="5"/>
  <c r="AT77" i="5"/>
  <c r="AU77" i="5"/>
  <c r="AV77" i="5"/>
  <c r="AK78" i="5"/>
  <c r="AL78" i="5"/>
  <c r="AM78" i="5"/>
  <c r="AN78" i="5"/>
  <c r="AO78" i="5"/>
  <c r="AP78" i="5"/>
  <c r="AQ78" i="5"/>
  <c r="AR78" i="5"/>
  <c r="AS78" i="5"/>
  <c r="AT78" i="5"/>
  <c r="AU78" i="5"/>
  <c r="AV78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K80" i="5"/>
  <c r="AL80" i="5"/>
  <c r="AM80" i="5"/>
  <c r="AN80" i="5"/>
  <c r="AO80" i="5"/>
  <c r="AP80" i="5"/>
  <c r="AQ80" i="5"/>
  <c r="AR80" i="5"/>
  <c r="AS80" i="5"/>
  <c r="AT80" i="5"/>
  <c r="AU80" i="5"/>
  <c r="AV80" i="5"/>
  <c r="AK81" i="5"/>
  <c r="AL81" i="5"/>
  <c r="AM81" i="5"/>
  <c r="AN81" i="5"/>
  <c r="AO81" i="5"/>
  <c r="AP81" i="5"/>
  <c r="AQ81" i="5"/>
  <c r="AR81" i="5"/>
  <c r="AS81" i="5"/>
  <c r="AT81" i="5"/>
  <c r="AU81" i="5"/>
  <c r="AV81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K83" i="5"/>
  <c r="AL83" i="5"/>
  <c r="AM83" i="5"/>
  <c r="AN83" i="5"/>
  <c r="AO83" i="5"/>
  <c r="AP83" i="5"/>
  <c r="AQ83" i="5"/>
  <c r="AR83" i="5"/>
  <c r="AS83" i="5"/>
  <c r="AT83" i="5"/>
  <c r="AU83" i="5"/>
  <c r="AV83" i="5"/>
  <c r="AK84" i="5"/>
  <c r="AL84" i="5"/>
  <c r="AM84" i="5"/>
  <c r="AN84" i="5"/>
  <c r="AO84" i="5"/>
  <c r="AP84" i="5"/>
  <c r="AQ84" i="5"/>
  <c r="AR84" i="5"/>
  <c r="AS84" i="5"/>
  <c r="AT84" i="5"/>
  <c r="AU84" i="5"/>
  <c r="AV84" i="5"/>
  <c r="AK85" i="5"/>
  <c r="AL85" i="5"/>
  <c r="AM85" i="5"/>
  <c r="AN85" i="5"/>
  <c r="AO85" i="5"/>
  <c r="AP85" i="5"/>
  <c r="AQ85" i="5"/>
  <c r="AR85" i="5"/>
  <c r="AS85" i="5"/>
  <c r="AT85" i="5"/>
  <c r="AU85" i="5"/>
  <c r="AV85" i="5"/>
  <c r="AK86" i="5"/>
  <c r="AL86" i="5"/>
  <c r="AM86" i="5"/>
  <c r="AN86" i="5"/>
  <c r="AO86" i="5"/>
  <c r="AP86" i="5"/>
  <c r="AQ86" i="5"/>
  <c r="AR86" i="5"/>
  <c r="AS86" i="5"/>
  <c r="AT86" i="5"/>
  <c r="AU86" i="5"/>
  <c r="AV86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K88" i="5"/>
  <c r="AL88" i="5"/>
  <c r="AM88" i="5"/>
  <c r="AN88" i="5"/>
  <c r="AO88" i="5"/>
  <c r="AP88" i="5"/>
  <c r="AQ88" i="5"/>
  <c r="AR88" i="5"/>
  <c r="AS88" i="5"/>
  <c r="AT88" i="5"/>
  <c r="AU88" i="5"/>
  <c r="AV88" i="5"/>
  <c r="AK89" i="5"/>
  <c r="AL89" i="5"/>
  <c r="AM89" i="5"/>
  <c r="AN89" i="5"/>
  <c r="AO89" i="5"/>
  <c r="AP89" i="5"/>
  <c r="AQ89" i="5"/>
  <c r="AR89" i="5"/>
  <c r="AS89" i="5"/>
  <c r="AT89" i="5"/>
  <c r="AU89" i="5"/>
  <c r="AV89" i="5"/>
  <c r="AK90" i="5"/>
  <c r="AL90" i="5"/>
  <c r="AM90" i="5"/>
  <c r="AN90" i="5"/>
  <c r="AO90" i="5"/>
  <c r="AP90" i="5"/>
  <c r="AQ90" i="5"/>
  <c r="AR90" i="5"/>
  <c r="AS90" i="5"/>
  <c r="AT90" i="5"/>
  <c r="AU90" i="5"/>
  <c r="AV90" i="5"/>
  <c r="AK91" i="5"/>
  <c r="AL91" i="5"/>
  <c r="AM91" i="5"/>
  <c r="AN91" i="5"/>
  <c r="AO91" i="5"/>
  <c r="AP91" i="5"/>
  <c r="AQ91" i="5"/>
  <c r="AR91" i="5"/>
  <c r="AS91" i="5"/>
  <c r="AT91" i="5"/>
  <c r="AU91" i="5"/>
  <c r="AV91" i="5"/>
  <c r="AK92" i="5"/>
  <c r="AL92" i="5"/>
  <c r="AM92" i="5"/>
  <c r="AN92" i="5"/>
  <c r="AO92" i="5"/>
  <c r="AP92" i="5"/>
  <c r="AQ92" i="5"/>
  <c r="AR92" i="5"/>
  <c r="AS92" i="5"/>
  <c r="AT92" i="5"/>
  <c r="AU92" i="5"/>
  <c r="AV92" i="5"/>
  <c r="AK93" i="5"/>
  <c r="AL93" i="5"/>
  <c r="AM93" i="5"/>
  <c r="AN93" i="5"/>
  <c r="AO93" i="5"/>
  <c r="AP93" i="5"/>
  <c r="AQ93" i="5"/>
  <c r="AR93" i="5"/>
  <c r="AS93" i="5"/>
  <c r="AT93" i="5"/>
  <c r="AU93" i="5"/>
  <c r="AV93" i="5"/>
  <c r="AK94" i="5"/>
  <c r="AL94" i="5"/>
  <c r="AM94" i="5"/>
  <c r="AN94" i="5"/>
  <c r="AO94" i="5"/>
  <c r="AP94" i="5"/>
  <c r="AQ94" i="5"/>
  <c r="AR94" i="5"/>
  <c r="AS94" i="5"/>
  <c r="AT94" i="5"/>
  <c r="AU94" i="5"/>
  <c r="AV94" i="5"/>
  <c r="AK95" i="5"/>
  <c r="AL95" i="5"/>
  <c r="AM95" i="5"/>
  <c r="AN95" i="5"/>
  <c r="AO95" i="5"/>
  <c r="AP95" i="5"/>
  <c r="AQ95" i="5"/>
  <c r="AR95" i="5"/>
  <c r="AS95" i="5"/>
  <c r="AT95" i="5"/>
  <c r="AU95" i="5"/>
  <c r="AV95" i="5"/>
  <c r="AK96" i="5"/>
  <c r="AL96" i="5"/>
  <c r="AM96" i="5"/>
  <c r="AN96" i="5"/>
  <c r="AO96" i="5"/>
  <c r="AP96" i="5"/>
  <c r="AQ96" i="5"/>
  <c r="AR96" i="5"/>
  <c r="AS96" i="5"/>
  <c r="AT96" i="5"/>
  <c r="AU96" i="5"/>
  <c r="AV96" i="5"/>
  <c r="AK97" i="5"/>
  <c r="AL97" i="5"/>
  <c r="AM97" i="5"/>
  <c r="AN97" i="5"/>
  <c r="AO97" i="5"/>
  <c r="AP97" i="5"/>
  <c r="AQ97" i="5"/>
  <c r="AR97" i="5"/>
  <c r="AS97" i="5"/>
  <c r="AT97" i="5"/>
  <c r="AU97" i="5"/>
  <c r="AV97" i="5"/>
  <c r="AK98" i="5"/>
  <c r="AL98" i="5"/>
  <c r="AM98" i="5"/>
  <c r="AN98" i="5"/>
  <c r="AO98" i="5"/>
  <c r="AP98" i="5"/>
  <c r="AQ98" i="5"/>
  <c r="AR98" i="5"/>
  <c r="AS98" i="5"/>
  <c r="AT98" i="5"/>
  <c r="AU98" i="5"/>
  <c r="AV98" i="5"/>
  <c r="AK99" i="5"/>
  <c r="AL99" i="5"/>
  <c r="AM99" i="5"/>
  <c r="AN99" i="5"/>
  <c r="AO99" i="5"/>
  <c r="AP99" i="5"/>
  <c r="AQ99" i="5"/>
  <c r="AR99" i="5"/>
  <c r="AS99" i="5"/>
  <c r="AT99" i="5"/>
  <c r="AU99" i="5"/>
  <c r="AV99" i="5"/>
  <c r="AK100" i="5"/>
  <c r="AL100" i="5"/>
  <c r="AM100" i="5"/>
  <c r="AN100" i="5"/>
  <c r="AO100" i="5"/>
  <c r="AP100" i="5"/>
  <c r="AQ100" i="5"/>
  <c r="AR100" i="5"/>
  <c r="AS100" i="5"/>
  <c r="AT100" i="5"/>
  <c r="AU100" i="5"/>
  <c r="AV100" i="5"/>
  <c r="AK101" i="5"/>
  <c r="AL101" i="5"/>
  <c r="AM101" i="5"/>
  <c r="AN101" i="5"/>
  <c r="AO101" i="5"/>
  <c r="AP101" i="5"/>
  <c r="AQ101" i="5"/>
  <c r="AR101" i="5"/>
  <c r="AS101" i="5"/>
  <c r="AT101" i="5"/>
  <c r="AU101" i="5"/>
  <c r="AV101" i="5"/>
  <c r="AK102" i="5"/>
  <c r="AL102" i="5"/>
  <c r="AM102" i="5"/>
  <c r="AN102" i="5"/>
  <c r="AO102" i="5"/>
  <c r="AP102" i="5"/>
  <c r="AQ102" i="5"/>
  <c r="AR102" i="5"/>
  <c r="AS102" i="5"/>
  <c r="AT102" i="5"/>
  <c r="AU102" i="5"/>
  <c r="AV102" i="5"/>
  <c r="AK103" i="5"/>
  <c r="AL103" i="5"/>
  <c r="AM103" i="5"/>
  <c r="AN103" i="5"/>
  <c r="AO103" i="5"/>
  <c r="AP103" i="5"/>
  <c r="AQ103" i="5"/>
  <c r="AR103" i="5"/>
  <c r="AS103" i="5"/>
  <c r="AT103" i="5"/>
  <c r="AU103" i="5"/>
  <c r="AV103" i="5"/>
  <c r="AK104" i="5"/>
  <c r="AL104" i="5"/>
  <c r="AM104" i="5"/>
  <c r="AN104" i="5"/>
  <c r="AO104" i="5"/>
  <c r="AP104" i="5"/>
  <c r="AQ104" i="5"/>
  <c r="AR104" i="5"/>
  <c r="AS104" i="5"/>
  <c r="AT104" i="5"/>
  <c r="AU104" i="5"/>
  <c r="AV104" i="5"/>
  <c r="AK105" i="5"/>
  <c r="AL105" i="5"/>
  <c r="AM105" i="5"/>
  <c r="AN105" i="5"/>
  <c r="AO105" i="5"/>
  <c r="AP105" i="5"/>
  <c r="AQ105" i="5"/>
  <c r="AR105" i="5"/>
  <c r="AS105" i="5"/>
  <c r="AT105" i="5"/>
  <c r="AU105" i="5"/>
  <c r="AV105" i="5"/>
  <c r="AK106" i="5"/>
  <c r="AL106" i="5"/>
  <c r="AM106" i="5"/>
  <c r="AN106" i="5"/>
  <c r="AO106" i="5"/>
  <c r="AP106" i="5"/>
  <c r="AQ106" i="5"/>
  <c r="AR106" i="5"/>
  <c r="AS106" i="5"/>
  <c r="AT106" i="5"/>
  <c r="AU106" i="5"/>
  <c r="AV106" i="5"/>
  <c r="AK107" i="5"/>
  <c r="AL107" i="5"/>
  <c r="AM107" i="5"/>
  <c r="AN107" i="5"/>
  <c r="AO107" i="5"/>
  <c r="AP107" i="5"/>
  <c r="AQ107" i="5"/>
  <c r="AR107" i="5"/>
  <c r="AS107" i="5"/>
  <c r="AT107" i="5"/>
  <c r="AU107" i="5"/>
  <c r="AV107" i="5"/>
  <c r="AK108" i="5"/>
  <c r="AL108" i="5"/>
  <c r="AM108" i="5"/>
  <c r="AN108" i="5"/>
  <c r="AO108" i="5"/>
  <c r="AP108" i="5"/>
  <c r="AQ108" i="5"/>
  <c r="AR108" i="5"/>
  <c r="AS108" i="5"/>
  <c r="AT108" i="5"/>
  <c r="AU108" i="5"/>
  <c r="AV108" i="5"/>
  <c r="AK109" i="5"/>
  <c r="AL109" i="5"/>
  <c r="AM109" i="5"/>
  <c r="AN109" i="5"/>
  <c r="AO109" i="5"/>
  <c r="AP109" i="5"/>
  <c r="AQ109" i="5"/>
  <c r="AR109" i="5"/>
  <c r="AS109" i="5"/>
  <c r="AT109" i="5"/>
  <c r="AU109" i="5"/>
  <c r="AV109" i="5"/>
  <c r="AK110" i="5"/>
  <c r="AL110" i="5"/>
  <c r="AM110" i="5"/>
  <c r="AN110" i="5"/>
  <c r="AO110" i="5"/>
  <c r="AP110" i="5"/>
  <c r="AQ110" i="5"/>
  <c r="AR110" i="5"/>
  <c r="AS110" i="5"/>
  <c r="AT110" i="5"/>
  <c r="AU110" i="5"/>
  <c r="AV110" i="5"/>
  <c r="AK111" i="5"/>
  <c r="AL111" i="5"/>
  <c r="AM111" i="5"/>
  <c r="AN111" i="5"/>
  <c r="AO111" i="5"/>
  <c r="AP111" i="5"/>
  <c r="AQ111" i="5"/>
  <c r="AR111" i="5"/>
  <c r="AS111" i="5"/>
  <c r="AT111" i="5"/>
  <c r="AU111" i="5"/>
  <c r="AV111" i="5"/>
  <c r="AK112" i="5"/>
  <c r="AL112" i="5"/>
  <c r="AM112" i="5"/>
  <c r="AN112" i="5"/>
  <c r="AO112" i="5"/>
  <c r="AP112" i="5"/>
  <c r="AQ112" i="5"/>
  <c r="AR112" i="5"/>
  <c r="AS112" i="5"/>
  <c r="AT112" i="5"/>
  <c r="AU112" i="5"/>
  <c r="AV112" i="5"/>
  <c r="AK113" i="5"/>
  <c r="AL113" i="5"/>
  <c r="AM113" i="5"/>
  <c r="AN113" i="5"/>
  <c r="AO113" i="5"/>
  <c r="AP113" i="5"/>
  <c r="AQ113" i="5"/>
  <c r="AR113" i="5"/>
  <c r="AS113" i="5"/>
  <c r="AT113" i="5"/>
  <c r="AU113" i="5"/>
  <c r="AV113" i="5"/>
  <c r="AK114" i="5"/>
  <c r="AL114" i="5"/>
  <c r="AM114" i="5"/>
  <c r="AN114" i="5"/>
  <c r="AO114" i="5"/>
  <c r="AP114" i="5"/>
  <c r="AQ114" i="5"/>
  <c r="AR114" i="5"/>
  <c r="AS114" i="5"/>
  <c r="AT114" i="5"/>
  <c r="AU114" i="5"/>
  <c r="AV114" i="5"/>
  <c r="AK115" i="5"/>
  <c r="AL115" i="5"/>
  <c r="AM115" i="5"/>
  <c r="AN115" i="5"/>
  <c r="AO115" i="5"/>
  <c r="AP115" i="5"/>
  <c r="AQ115" i="5"/>
  <c r="AR115" i="5"/>
  <c r="AS115" i="5"/>
  <c r="AT115" i="5"/>
  <c r="AU115" i="5"/>
  <c r="AV115" i="5"/>
  <c r="AK116" i="5"/>
  <c r="AL116" i="5"/>
  <c r="AM116" i="5"/>
  <c r="AN116" i="5"/>
  <c r="AO116" i="5"/>
  <c r="AP116" i="5"/>
  <c r="AQ116" i="5"/>
  <c r="AR116" i="5"/>
  <c r="AS116" i="5"/>
  <c r="AT116" i="5"/>
  <c r="AU116" i="5"/>
  <c r="AV116" i="5"/>
  <c r="AK117" i="5"/>
  <c r="AL117" i="5"/>
  <c r="AM117" i="5"/>
  <c r="AN117" i="5"/>
  <c r="AO117" i="5"/>
  <c r="AP117" i="5"/>
  <c r="AQ117" i="5"/>
  <c r="AR117" i="5"/>
  <c r="AS117" i="5"/>
  <c r="AT117" i="5"/>
  <c r="AU117" i="5"/>
  <c r="AV117" i="5"/>
  <c r="AK118" i="5"/>
  <c r="AL118" i="5"/>
  <c r="AM118" i="5"/>
  <c r="AN118" i="5"/>
  <c r="AO118" i="5"/>
  <c r="AP118" i="5"/>
  <c r="AQ118" i="5"/>
  <c r="AR118" i="5"/>
  <c r="AS118" i="5"/>
  <c r="AT118" i="5"/>
  <c r="AU118" i="5"/>
  <c r="AV118" i="5"/>
  <c r="AK119" i="5"/>
  <c r="AL119" i="5"/>
  <c r="AM119" i="5"/>
  <c r="AN119" i="5"/>
  <c r="AO119" i="5"/>
  <c r="AP119" i="5"/>
  <c r="AQ119" i="5"/>
  <c r="AR119" i="5"/>
  <c r="AS119" i="5"/>
  <c r="AT119" i="5"/>
  <c r="AU119" i="5"/>
  <c r="AV119" i="5"/>
  <c r="AK120" i="5"/>
  <c r="AL120" i="5"/>
  <c r="AM120" i="5"/>
  <c r="AN120" i="5"/>
  <c r="AO120" i="5"/>
  <c r="AP120" i="5"/>
  <c r="AQ120" i="5"/>
  <c r="AR120" i="5"/>
  <c r="AS120" i="5"/>
  <c r="AT120" i="5"/>
  <c r="AU120" i="5"/>
  <c r="AV120" i="5"/>
  <c r="AK121" i="5"/>
  <c r="AL121" i="5"/>
  <c r="AM121" i="5"/>
  <c r="AN121" i="5"/>
  <c r="AO121" i="5"/>
  <c r="AP121" i="5"/>
  <c r="AQ121" i="5"/>
  <c r="AR121" i="5"/>
  <c r="AS121" i="5"/>
  <c r="AT121" i="5"/>
  <c r="AU121" i="5"/>
  <c r="AV121" i="5"/>
  <c r="AK122" i="5"/>
  <c r="AL122" i="5"/>
  <c r="AM122" i="5"/>
  <c r="AN122" i="5"/>
  <c r="AO122" i="5"/>
  <c r="AP122" i="5"/>
  <c r="AQ122" i="5"/>
  <c r="AR122" i="5"/>
  <c r="AS122" i="5"/>
  <c r="AT122" i="5"/>
  <c r="AU122" i="5"/>
  <c r="AV122" i="5"/>
  <c r="AK123" i="5"/>
  <c r="AL123" i="5"/>
  <c r="AM123" i="5"/>
  <c r="AN123" i="5"/>
  <c r="AO123" i="5"/>
  <c r="AP123" i="5"/>
  <c r="AQ123" i="5"/>
  <c r="AR123" i="5"/>
  <c r="AS123" i="5"/>
  <c r="AT123" i="5"/>
  <c r="AU123" i="5"/>
  <c r="AV123" i="5"/>
  <c r="AK124" i="5"/>
  <c r="AL124" i="5"/>
  <c r="AM124" i="5"/>
  <c r="AN124" i="5"/>
  <c r="AO124" i="5"/>
  <c r="AP124" i="5"/>
  <c r="AQ124" i="5"/>
  <c r="AR124" i="5"/>
  <c r="AS124" i="5"/>
  <c r="AT124" i="5"/>
  <c r="AU124" i="5"/>
  <c r="AV124" i="5"/>
  <c r="AK125" i="5"/>
  <c r="AL125" i="5"/>
  <c r="AM125" i="5"/>
  <c r="AN125" i="5"/>
  <c r="AO125" i="5"/>
  <c r="AP125" i="5"/>
  <c r="AQ125" i="5"/>
  <c r="AR125" i="5"/>
  <c r="AS125" i="5"/>
  <c r="AT125" i="5"/>
  <c r="AU125" i="5"/>
  <c r="AV125" i="5"/>
  <c r="AK126" i="5"/>
  <c r="AL126" i="5"/>
  <c r="AM126" i="5"/>
  <c r="AN126" i="5"/>
  <c r="AO126" i="5"/>
  <c r="AP126" i="5"/>
  <c r="AQ126" i="5"/>
  <c r="AR126" i="5"/>
  <c r="AS126" i="5"/>
  <c r="AT126" i="5"/>
  <c r="AU126" i="5"/>
  <c r="AV126" i="5"/>
  <c r="AK127" i="5"/>
  <c r="AL127" i="5"/>
  <c r="AM127" i="5"/>
  <c r="AN127" i="5"/>
  <c r="AO127" i="5"/>
  <c r="AP127" i="5"/>
  <c r="AQ127" i="5"/>
  <c r="AR127" i="5"/>
  <c r="AS127" i="5"/>
  <c r="AT127" i="5"/>
  <c r="AU127" i="5"/>
  <c r="AV127" i="5"/>
  <c r="AK128" i="5"/>
  <c r="AL128" i="5"/>
  <c r="AM128" i="5"/>
  <c r="AN128" i="5"/>
  <c r="AO128" i="5"/>
  <c r="AP128" i="5"/>
  <c r="AQ128" i="5"/>
  <c r="AR128" i="5"/>
  <c r="AS128" i="5"/>
  <c r="AT128" i="5"/>
  <c r="AU128" i="5"/>
  <c r="AV128" i="5"/>
  <c r="AK129" i="5"/>
  <c r="AL129" i="5"/>
  <c r="AM129" i="5"/>
  <c r="AN129" i="5"/>
  <c r="AO129" i="5"/>
  <c r="AP129" i="5"/>
  <c r="AQ129" i="5"/>
  <c r="AR129" i="5"/>
  <c r="AS129" i="5"/>
  <c r="AT129" i="5"/>
  <c r="AU129" i="5"/>
  <c r="AV129" i="5"/>
  <c r="AK130" i="5"/>
  <c r="AL130" i="5"/>
  <c r="AM130" i="5"/>
  <c r="AN130" i="5"/>
  <c r="AO130" i="5"/>
  <c r="AP130" i="5"/>
  <c r="AQ130" i="5"/>
  <c r="AR130" i="5"/>
  <c r="AS130" i="5"/>
  <c r="AT130" i="5"/>
  <c r="AU130" i="5"/>
  <c r="AV130" i="5"/>
  <c r="AK131" i="5"/>
  <c r="AL131" i="5"/>
  <c r="AM131" i="5"/>
  <c r="AN131" i="5"/>
  <c r="AO131" i="5"/>
  <c r="AP131" i="5"/>
  <c r="AQ131" i="5"/>
  <c r="AR131" i="5"/>
  <c r="AS131" i="5"/>
  <c r="AT131" i="5"/>
  <c r="AU131" i="5"/>
  <c r="AV131" i="5"/>
  <c r="AK132" i="5"/>
  <c r="AL132" i="5"/>
  <c r="AM132" i="5"/>
  <c r="AN132" i="5"/>
  <c r="AO132" i="5"/>
  <c r="AP132" i="5"/>
  <c r="AQ132" i="5"/>
  <c r="AR132" i="5"/>
  <c r="AS132" i="5"/>
  <c r="AT132" i="5"/>
  <c r="AU132" i="5"/>
  <c r="AV132" i="5"/>
  <c r="AK133" i="5"/>
  <c r="AL133" i="5"/>
  <c r="AM133" i="5"/>
  <c r="AN133" i="5"/>
  <c r="AO133" i="5"/>
  <c r="AP133" i="5"/>
  <c r="AQ133" i="5"/>
  <c r="AR133" i="5"/>
  <c r="AS133" i="5"/>
  <c r="AT133" i="5"/>
  <c r="AU133" i="5"/>
  <c r="AV133" i="5"/>
  <c r="AK134" i="5"/>
  <c r="AL134" i="5"/>
  <c r="AM134" i="5"/>
  <c r="AN134" i="5"/>
  <c r="AO134" i="5"/>
  <c r="AP134" i="5"/>
  <c r="AQ134" i="5"/>
  <c r="AR134" i="5"/>
  <c r="AS134" i="5"/>
  <c r="AT134" i="5"/>
  <c r="AU134" i="5"/>
  <c r="AV134" i="5"/>
  <c r="AK135" i="5"/>
  <c r="AL135" i="5"/>
  <c r="AM135" i="5"/>
  <c r="AN135" i="5"/>
  <c r="AO135" i="5"/>
  <c r="AP135" i="5"/>
  <c r="AQ135" i="5"/>
  <c r="AR135" i="5"/>
  <c r="AS135" i="5"/>
  <c r="AT135" i="5"/>
  <c r="AU135" i="5"/>
  <c r="AV135" i="5"/>
  <c r="AK136" i="5"/>
  <c r="AL136" i="5"/>
  <c r="AM136" i="5"/>
  <c r="AN136" i="5"/>
  <c r="AO136" i="5"/>
  <c r="AP136" i="5"/>
  <c r="AQ136" i="5"/>
  <c r="AR136" i="5"/>
  <c r="AS136" i="5"/>
  <c r="AT136" i="5"/>
  <c r="AU136" i="5"/>
  <c r="AV136" i="5"/>
  <c r="AK137" i="5"/>
  <c r="AL137" i="5"/>
  <c r="AM137" i="5"/>
  <c r="AN137" i="5"/>
  <c r="AO137" i="5"/>
  <c r="AP137" i="5"/>
  <c r="AQ137" i="5"/>
  <c r="AR137" i="5"/>
  <c r="AS137" i="5"/>
  <c r="AT137" i="5"/>
  <c r="AU137" i="5"/>
  <c r="AV137" i="5"/>
  <c r="AK138" i="5"/>
  <c r="AL138" i="5"/>
  <c r="AM138" i="5"/>
  <c r="AN138" i="5"/>
  <c r="AO138" i="5"/>
  <c r="AP138" i="5"/>
  <c r="AQ138" i="5"/>
  <c r="AR138" i="5"/>
  <c r="AS138" i="5"/>
  <c r="AT138" i="5"/>
  <c r="AU138" i="5"/>
  <c r="AV138" i="5"/>
  <c r="AK139" i="5"/>
  <c r="AL139" i="5"/>
  <c r="AM139" i="5"/>
  <c r="AN139" i="5"/>
  <c r="AO139" i="5"/>
  <c r="AP139" i="5"/>
  <c r="AQ139" i="5"/>
  <c r="AR139" i="5"/>
  <c r="AS139" i="5"/>
  <c r="AT139" i="5"/>
  <c r="AU139" i="5"/>
  <c r="AV139" i="5"/>
  <c r="AK140" i="5"/>
  <c r="AL140" i="5"/>
  <c r="AM140" i="5"/>
  <c r="AN140" i="5"/>
  <c r="AO140" i="5"/>
  <c r="AP140" i="5"/>
  <c r="AQ140" i="5"/>
  <c r="AR140" i="5"/>
  <c r="AS140" i="5"/>
  <c r="AT140" i="5"/>
  <c r="AU140" i="5"/>
  <c r="AV140" i="5"/>
  <c r="AK141" i="5"/>
  <c r="AL141" i="5"/>
  <c r="AM141" i="5"/>
  <c r="AN141" i="5"/>
  <c r="AO141" i="5"/>
  <c r="AP141" i="5"/>
  <c r="AQ141" i="5"/>
  <c r="AR141" i="5"/>
  <c r="AS141" i="5"/>
  <c r="AT141" i="5"/>
  <c r="AU141" i="5"/>
  <c r="AV141" i="5"/>
  <c r="AK142" i="5"/>
  <c r="AL142" i="5"/>
  <c r="AM142" i="5"/>
  <c r="AN142" i="5"/>
  <c r="AO142" i="5"/>
  <c r="AP142" i="5"/>
  <c r="AQ142" i="5"/>
  <c r="AR142" i="5"/>
  <c r="AS142" i="5"/>
  <c r="AT142" i="5"/>
  <c r="AU142" i="5"/>
  <c r="AV142" i="5"/>
  <c r="AK143" i="5"/>
  <c r="AL143" i="5"/>
  <c r="AM143" i="5"/>
  <c r="AN143" i="5"/>
  <c r="AO143" i="5"/>
  <c r="AP143" i="5"/>
  <c r="AQ143" i="5"/>
  <c r="AR143" i="5"/>
  <c r="AS143" i="5"/>
  <c r="AT143" i="5"/>
  <c r="AU143" i="5"/>
  <c r="AV143" i="5"/>
  <c r="AK144" i="5"/>
  <c r="AL144" i="5"/>
  <c r="AM144" i="5"/>
  <c r="AN144" i="5"/>
  <c r="AO144" i="5"/>
  <c r="AP144" i="5"/>
  <c r="AQ144" i="5"/>
  <c r="AR144" i="5"/>
  <c r="AS144" i="5"/>
  <c r="AT144" i="5"/>
  <c r="AU144" i="5"/>
  <c r="AV144" i="5"/>
  <c r="AK145" i="5"/>
  <c r="AL145" i="5"/>
  <c r="AM145" i="5"/>
  <c r="AN145" i="5"/>
  <c r="AO145" i="5"/>
  <c r="AP145" i="5"/>
  <c r="AQ145" i="5"/>
  <c r="AR145" i="5"/>
  <c r="AS145" i="5"/>
  <c r="AT145" i="5"/>
  <c r="AU145" i="5"/>
  <c r="AV145" i="5"/>
  <c r="AK146" i="5"/>
  <c r="AL146" i="5"/>
  <c r="AM146" i="5"/>
  <c r="AN146" i="5"/>
  <c r="AO146" i="5"/>
  <c r="AP146" i="5"/>
  <c r="AQ146" i="5"/>
  <c r="AR146" i="5"/>
  <c r="AS146" i="5"/>
  <c r="AT146" i="5"/>
  <c r="AU146" i="5"/>
  <c r="AV146" i="5"/>
  <c r="AK147" i="5"/>
  <c r="AL147" i="5"/>
  <c r="AM147" i="5"/>
  <c r="AN147" i="5"/>
  <c r="AO147" i="5"/>
  <c r="AP147" i="5"/>
  <c r="AQ147" i="5"/>
  <c r="AR147" i="5"/>
  <c r="AS147" i="5"/>
  <c r="AT147" i="5"/>
  <c r="AU147" i="5"/>
  <c r="AV147" i="5"/>
  <c r="AK148" i="5"/>
  <c r="AL148" i="5"/>
  <c r="AM148" i="5"/>
  <c r="AN148" i="5"/>
  <c r="AO148" i="5"/>
  <c r="AP148" i="5"/>
  <c r="AQ148" i="5"/>
  <c r="AR148" i="5"/>
  <c r="AS148" i="5"/>
  <c r="AT148" i="5"/>
  <c r="AU148" i="5"/>
  <c r="AV148" i="5"/>
  <c r="AK149" i="5"/>
  <c r="AL149" i="5"/>
  <c r="AM149" i="5"/>
  <c r="AN149" i="5"/>
  <c r="AO149" i="5"/>
  <c r="AP149" i="5"/>
  <c r="AQ149" i="5"/>
  <c r="AR149" i="5"/>
  <c r="AS149" i="5"/>
  <c r="AT149" i="5"/>
  <c r="AU149" i="5"/>
  <c r="AV149" i="5"/>
  <c r="AK150" i="5"/>
  <c r="AL150" i="5"/>
  <c r="AM150" i="5"/>
  <c r="AN150" i="5"/>
  <c r="AO150" i="5"/>
  <c r="AP150" i="5"/>
  <c r="AQ150" i="5"/>
  <c r="AR150" i="5"/>
  <c r="AS150" i="5"/>
  <c r="AT150" i="5"/>
  <c r="AU150" i="5"/>
  <c r="AV150" i="5"/>
  <c r="AK151" i="5"/>
  <c r="AL151" i="5"/>
  <c r="AM151" i="5"/>
  <c r="AN151" i="5"/>
  <c r="AO151" i="5"/>
  <c r="AP151" i="5"/>
  <c r="AQ151" i="5"/>
  <c r="AR151" i="5"/>
  <c r="AS151" i="5"/>
  <c r="AT151" i="5"/>
  <c r="AU151" i="5"/>
  <c r="AV151" i="5"/>
  <c r="AK152" i="5"/>
  <c r="AL152" i="5"/>
  <c r="AM152" i="5"/>
  <c r="AN152" i="5"/>
  <c r="AO152" i="5"/>
  <c r="AP152" i="5"/>
  <c r="AQ152" i="5"/>
  <c r="AR152" i="5"/>
  <c r="AS152" i="5"/>
  <c r="AT152" i="5"/>
  <c r="AU152" i="5"/>
  <c r="AV152" i="5"/>
  <c r="AK153" i="5"/>
  <c r="AL153" i="5"/>
  <c r="AM153" i="5"/>
  <c r="AN153" i="5"/>
  <c r="AO153" i="5"/>
  <c r="AP153" i="5"/>
  <c r="AQ153" i="5"/>
  <c r="AR153" i="5"/>
  <c r="AS153" i="5"/>
  <c r="AT153" i="5"/>
  <c r="AU153" i="5"/>
  <c r="AV153" i="5"/>
  <c r="AK154" i="5"/>
  <c r="AL154" i="5"/>
  <c r="AM154" i="5"/>
  <c r="AN154" i="5"/>
  <c r="AO154" i="5"/>
  <c r="AP154" i="5"/>
  <c r="AQ154" i="5"/>
  <c r="AR154" i="5"/>
  <c r="AS154" i="5"/>
  <c r="AT154" i="5"/>
  <c r="AU154" i="5"/>
  <c r="AV154" i="5"/>
  <c r="AK155" i="5"/>
  <c r="AL155" i="5"/>
  <c r="AM155" i="5"/>
  <c r="AN155" i="5"/>
  <c r="AO155" i="5"/>
  <c r="AP155" i="5"/>
  <c r="AQ155" i="5"/>
  <c r="AR155" i="5"/>
  <c r="AS155" i="5"/>
  <c r="AT155" i="5"/>
  <c r="AU155" i="5"/>
  <c r="AV155" i="5"/>
  <c r="AK156" i="5"/>
  <c r="AL156" i="5"/>
  <c r="AM156" i="5"/>
  <c r="AN156" i="5"/>
  <c r="AO156" i="5"/>
  <c r="AP156" i="5"/>
  <c r="AQ156" i="5"/>
  <c r="AR156" i="5"/>
  <c r="AS156" i="5"/>
  <c r="AT156" i="5"/>
  <c r="AU156" i="5"/>
  <c r="AV156" i="5"/>
  <c r="AK157" i="5"/>
  <c r="AL157" i="5"/>
  <c r="AM157" i="5"/>
  <c r="AN157" i="5"/>
  <c r="AO157" i="5"/>
  <c r="AP157" i="5"/>
  <c r="AQ157" i="5"/>
  <c r="AR157" i="5"/>
  <c r="AS157" i="5"/>
  <c r="AT157" i="5"/>
  <c r="AU157" i="5"/>
  <c r="AV157" i="5"/>
  <c r="AK158" i="5"/>
  <c r="AL158" i="5"/>
  <c r="AM158" i="5"/>
  <c r="AN158" i="5"/>
  <c r="AO158" i="5"/>
  <c r="AP158" i="5"/>
  <c r="AQ158" i="5"/>
  <c r="AR158" i="5"/>
  <c r="AS158" i="5"/>
  <c r="AT158" i="5"/>
  <c r="AU158" i="5"/>
  <c r="AV158" i="5"/>
  <c r="AK159" i="5"/>
  <c r="AL159" i="5"/>
  <c r="AM159" i="5"/>
  <c r="AN159" i="5"/>
  <c r="AO159" i="5"/>
  <c r="AP159" i="5"/>
  <c r="AQ159" i="5"/>
  <c r="AR159" i="5"/>
  <c r="AS159" i="5"/>
  <c r="AT159" i="5"/>
  <c r="AU159" i="5"/>
  <c r="AV159" i="5"/>
  <c r="AK160" i="5"/>
  <c r="AL160" i="5"/>
  <c r="AM160" i="5"/>
  <c r="AN160" i="5"/>
  <c r="AO160" i="5"/>
  <c r="AP160" i="5"/>
  <c r="AQ160" i="5"/>
  <c r="AR160" i="5"/>
  <c r="AS160" i="5"/>
  <c r="AT160" i="5"/>
  <c r="AU160" i="5"/>
  <c r="AV160" i="5"/>
  <c r="AK161" i="5"/>
  <c r="AL161" i="5"/>
  <c r="AM161" i="5"/>
  <c r="AN161" i="5"/>
  <c r="AO161" i="5"/>
  <c r="AP161" i="5"/>
  <c r="AQ161" i="5"/>
  <c r="AR161" i="5"/>
  <c r="AS161" i="5"/>
  <c r="AT161" i="5"/>
  <c r="AU161" i="5"/>
  <c r="AV161" i="5"/>
  <c r="AK162" i="5"/>
  <c r="AL162" i="5"/>
  <c r="AM162" i="5"/>
  <c r="AN162" i="5"/>
  <c r="AO162" i="5"/>
  <c r="AP162" i="5"/>
  <c r="AQ162" i="5"/>
  <c r="AR162" i="5"/>
  <c r="AS162" i="5"/>
  <c r="AT162" i="5"/>
  <c r="AU162" i="5"/>
  <c r="AV162" i="5"/>
  <c r="AK163" i="5"/>
  <c r="AL163" i="5"/>
  <c r="AM163" i="5"/>
  <c r="AN163" i="5"/>
  <c r="AO163" i="5"/>
  <c r="AP163" i="5"/>
  <c r="AQ163" i="5"/>
  <c r="AR163" i="5"/>
  <c r="AS163" i="5"/>
  <c r="AT163" i="5"/>
  <c r="AU163" i="5"/>
  <c r="AV163" i="5"/>
  <c r="AK164" i="5"/>
  <c r="AL164" i="5"/>
  <c r="AM164" i="5"/>
  <c r="AN164" i="5"/>
  <c r="AO164" i="5"/>
  <c r="AP164" i="5"/>
  <c r="AQ164" i="5"/>
  <c r="AR164" i="5"/>
  <c r="AS164" i="5"/>
  <c r="AT164" i="5"/>
  <c r="AU164" i="5"/>
  <c r="AV164" i="5"/>
  <c r="AK165" i="5"/>
  <c r="AL165" i="5"/>
  <c r="AM165" i="5"/>
  <c r="AN165" i="5"/>
  <c r="AO165" i="5"/>
  <c r="AP165" i="5"/>
  <c r="AQ165" i="5"/>
  <c r="AR165" i="5"/>
  <c r="AS165" i="5"/>
  <c r="AT165" i="5"/>
  <c r="AU165" i="5"/>
  <c r="AV165" i="5"/>
  <c r="AK166" i="5"/>
  <c r="AL166" i="5"/>
  <c r="AM166" i="5"/>
  <c r="AN166" i="5"/>
  <c r="AO166" i="5"/>
  <c r="AP166" i="5"/>
  <c r="AQ166" i="5"/>
  <c r="AR166" i="5"/>
  <c r="AS166" i="5"/>
  <c r="AT166" i="5"/>
  <c r="AU166" i="5"/>
  <c r="AV166" i="5"/>
  <c r="AK167" i="5"/>
  <c r="AL167" i="5"/>
  <c r="AM167" i="5"/>
  <c r="AN167" i="5"/>
  <c r="AO167" i="5"/>
  <c r="AP167" i="5"/>
  <c r="AQ167" i="5"/>
  <c r="AR167" i="5"/>
  <c r="AS167" i="5"/>
  <c r="AT167" i="5"/>
  <c r="AU167" i="5"/>
  <c r="AV167" i="5"/>
  <c r="AK168" i="5"/>
  <c r="AL168" i="5"/>
  <c r="AM168" i="5"/>
  <c r="AN168" i="5"/>
  <c r="AO168" i="5"/>
  <c r="AP168" i="5"/>
  <c r="AQ168" i="5"/>
  <c r="AR168" i="5"/>
  <c r="AS168" i="5"/>
  <c r="AT168" i="5"/>
  <c r="AU168" i="5"/>
  <c r="AV168" i="5"/>
  <c r="AK169" i="5"/>
  <c r="AL169" i="5"/>
  <c r="AM169" i="5"/>
  <c r="AN169" i="5"/>
  <c r="AO169" i="5"/>
  <c r="AP169" i="5"/>
  <c r="AQ169" i="5"/>
  <c r="AR169" i="5"/>
  <c r="AS169" i="5"/>
  <c r="AT169" i="5"/>
  <c r="AU169" i="5"/>
  <c r="AV169" i="5"/>
  <c r="AK170" i="5"/>
  <c r="AL170" i="5"/>
  <c r="AM170" i="5"/>
  <c r="AN170" i="5"/>
  <c r="AO170" i="5"/>
  <c r="AP170" i="5"/>
  <c r="AQ170" i="5"/>
  <c r="AR170" i="5"/>
  <c r="AS170" i="5"/>
  <c r="AT170" i="5"/>
  <c r="AU170" i="5"/>
  <c r="AV170" i="5"/>
  <c r="AK171" i="5"/>
  <c r="AL171" i="5"/>
  <c r="AM171" i="5"/>
  <c r="AN171" i="5"/>
  <c r="AO171" i="5"/>
  <c r="AP171" i="5"/>
  <c r="AQ171" i="5"/>
  <c r="AR171" i="5"/>
  <c r="AS171" i="5"/>
  <c r="AT171" i="5"/>
  <c r="AU171" i="5"/>
  <c r="AV171" i="5"/>
  <c r="AK172" i="5"/>
  <c r="AL172" i="5"/>
  <c r="AM172" i="5"/>
  <c r="AN172" i="5"/>
  <c r="AO172" i="5"/>
  <c r="AP172" i="5"/>
  <c r="AQ172" i="5"/>
  <c r="AR172" i="5"/>
  <c r="AS172" i="5"/>
  <c r="AT172" i="5"/>
  <c r="AU172" i="5"/>
  <c r="AV172" i="5"/>
  <c r="AK173" i="5"/>
  <c r="AL173" i="5"/>
  <c r="AM173" i="5"/>
  <c r="AN173" i="5"/>
  <c r="AO173" i="5"/>
  <c r="AP173" i="5"/>
  <c r="AQ173" i="5"/>
  <c r="AR173" i="5"/>
  <c r="AS173" i="5"/>
  <c r="AT173" i="5"/>
  <c r="AU173" i="5"/>
  <c r="AV173" i="5"/>
  <c r="AK174" i="5"/>
  <c r="AL174" i="5"/>
  <c r="AM174" i="5"/>
  <c r="AN174" i="5"/>
  <c r="AO174" i="5"/>
  <c r="AP174" i="5"/>
  <c r="AQ174" i="5"/>
  <c r="AR174" i="5"/>
  <c r="AS174" i="5"/>
  <c r="AT174" i="5"/>
  <c r="AU174" i="5"/>
  <c r="AV174" i="5"/>
  <c r="AK175" i="5"/>
  <c r="AL175" i="5"/>
  <c r="AM175" i="5"/>
  <c r="AN175" i="5"/>
  <c r="AO175" i="5"/>
  <c r="AP175" i="5"/>
  <c r="AQ175" i="5"/>
  <c r="AR175" i="5"/>
  <c r="AS175" i="5"/>
  <c r="AT175" i="5"/>
  <c r="AU175" i="5"/>
  <c r="AV175" i="5"/>
  <c r="AK176" i="5"/>
  <c r="AL176" i="5"/>
  <c r="AM176" i="5"/>
  <c r="AN176" i="5"/>
  <c r="AO176" i="5"/>
  <c r="AP176" i="5"/>
  <c r="AQ176" i="5"/>
  <c r="AR176" i="5"/>
  <c r="AS176" i="5"/>
  <c r="AT176" i="5"/>
  <c r="AU176" i="5"/>
  <c r="AV176" i="5"/>
  <c r="AK177" i="5"/>
  <c r="AL177" i="5"/>
  <c r="AM177" i="5"/>
  <c r="AN177" i="5"/>
  <c r="AO177" i="5"/>
  <c r="AP177" i="5"/>
  <c r="AQ177" i="5"/>
  <c r="AR177" i="5"/>
  <c r="AS177" i="5"/>
  <c r="AT177" i="5"/>
  <c r="AU177" i="5"/>
  <c r="AV177" i="5"/>
  <c r="AK178" i="5"/>
  <c r="AL178" i="5"/>
  <c r="AM178" i="5"/>
  <c r="AN178" i="5"/>
  <c r="AO178" i="5"/>
  <c r="AP178" i="5"/>
  <c r="AQ178" i="5"/>
  <c r="AR178" i="5"/>
  <c r="AS178" i="5"/>
  <c r="AT178" i="5"/>
  <c r="AU178" i="5"/>
  <c r="AV178" i="5"/>
  <c r="AK179" i="5"/>
  <c r="AL179" i="5"/>
  <c r="AM179" i="5"/>
  <c r="AN179" i="5"/>
  <c r="AO179" i="5"/>
  <c r="AP179" i="5"/>
  <c r="AQ179" i="5"/>
  <c r="AR179" i="5"/>
  <c r="AS179" i="5"/>
  <c r="AT179" i="5"/>
  <c r="AU179" i="5"/>
  <c r="AV179" i="5"/>
  <c r="AK180" i="5"/>
  <c r="AL180" i="5"/>
  <c r="AM180" i="5"/>
  <c r="AN180" i="5"/>
  <c r="AO180" i="5"/>
  <c r="AP180" i="5"/>
  <c r="AQ180" i="5"/>
  <c r="AR180" i="5"/>
  <c r="AS180" i="5"/>
  <c r="AT180" i="5"/>
  <c r="AU180" i="5"/>
  <c r="AV180" i="5"/>
  <c r="AK181" i="5"/>
  <c r="AL181" i="5"/>
  <c r="AM181" i="5"/>
  <c r="AN181" i="5"/>
  <c r="AO181" i="5"/>
  <c r="AP181" i="5"/>
  <c r="AQ181" i="5"/>
  <c r="AR181" i="5"/>
  <c r="AS181" i="5"/>
  <c r="AT181" i="5"/>
  <c r="AU181" i="5"/>
  <c r="AV181" i="5"/>
  <c r="AK182" i="5"/>
  <c r="AL182" i="5"/>
  <c r="AM182" i="5"/>
  <c r="AN182" i="5"/>
  <c r="AO182" i="5"/>
  <c r="AP182" i="5"/>
  <c r="AQ182" i="5"/>
  <c r="AR182" i="5"/>
  <c r="AS182" i="5"/>
  <c r="AT182" i="5"/>
  <c r="AU182" i="5"/>
  <c r="AV182" i="5"/>
  <c r="AK183" i="5"/>
  <c r="AL183" i="5"/>
  <c r="AM183" i="5"/>
  <c r="AN183" i="5"/>
  <c r="AO183" i="5"/>
  <c r="AP183" i="5"/>
  <c r="AQ183" i="5"/>
  <c r="AR183" i="5"/>
  <c r="AS183" i="5"/>
  <c r="AT183" i="5"/>
  <c r="AU183" i="5"/>
  <c r="AV183" i="5"/>
  <c r="AK184" i="5"/>
  <c r="AL184" i="5"/>
  <c r="AM184" i="5"/>
  <c r="AN184" i="5"/>
  <c r="AO184" i="5"/>
  <c r="AP184" i="5"/>
  <c r="AQ184" i="5"/>
  <c r="AR184" i="5"/>
  <c r="AS184" i="5"/>
  <c r="AT184" i="5"/>
  <c r="AU184" i="5"/>
  <c r="AV184" i="5"/>
  <c r="AK185" i="5"/>
  <c r="AL185" i="5"/>
  <c r="AM185" i="5"/>
  <c r="AN185" i="5"/>
  <c r="AO185" i="5"/>
  <c r="AP185" i="5"/>
  <c r="AQ185" i="5"/>
  <c r="AR185" i="5"/>
  <c r="AS185" i="5"/>
  <c r="AT185" i="5"/>
  <c r="AU185" i="5"/>
  <c r="AV185" i="5"/>
  <c r="AK186" i="5"/>
  <c r="AL186" i="5"/>
  <c r="AM186" i="5"/>
  <c r="AN186" i="5"/>
  <c r="AO186" i="5"/>
  <c r="AP186" i="5"/>
  <c r="AQ186" i="5"/>
  <c r="AR186" i="5"/>
  <c r="AS186" i="5"/>
  <c r="AT186" i="5"/>
  <c r="AU186" i="5"/>
  <c r="AV186" i="5"/>
  <c r="AK187" i="5"/>
  <c r="AL187" i="5"/>
  <c r="AM187" i="5"/>
  <c r="AN187" i="5"/>
  <c r="AO187" i="5"/>
  <c r="AP187" i="5"/>
  <c r="AQ187" i="5"/>
  <c r="AR187" i="5"/>
  <c r="AS187" i="5"/>
  <c r="AT187" i="5"/>
  <c r="AU187" i="5"/>
  <c r="AV187" i="5"/>
  <c r="AK188" i="5"/>
  <c r="AL188" i="5"/>
  <c r="AM188" i="5"/>
  <c r="AN188" i="5"/>
  <c r="AO188" i="5"/>
  <c r="AP188" i="5"/>
  <c r="AQ188" i="5"/>
  <c r="AR188" i="5"/>
  <c r="AS188" i="5"/>
  <c r="AT188" i="5"/>
  <c r="AU188" i="5"/>
  <c r="AV188" i="5"/>
  <c r="AK189" i="5"/>
  <c r="AL189" i="5"/>
  <c r="AM189" i="5"/>
  <c r="AN189" i="5"/>
  <c r="AO189" i="5"/>
  <c r="AP189" i="5"/>
  <c r="AQ189" i="5"/>
  <c r="AR189" i="5"/>
  <c r="AS189" i="5"/>
  <c r="AT189" i="5"/>
  <c r="AU189" i="5"/>
  <c r="AV189" i="5"/>
  <c r="AK190" i="5"/>
  <c r="AL190" i="5"/>
  <c r="AM190" i="5"/>
  <c r="AN190" i="5"/>
  <c r="AO190" i="5"/>
  <c r="AP190" i="5"/>
  <c r="AQ190" i="5"/>
  <c r="AR190" i="5"/>
  <c r="AS190" i="5"/>
  <c r="AT190" i="5"/>
  <c r="AU190" i="5"/>
  <c r="AV190" i="5"/>
  <c r="AK191" i="5"/>
  <c r="AL191" i="5"/>
  <c r="AM191" i="5"/>
  <c r="AN191" i="5"/>
  <c r="AO191" i="5"/>
  <c r="AP191" i="5"/>
  <c r="AQ191" i="5"/>
  <c r="AR191" i="5"/>
  <c r="AS191" i="5"/>
  <c r="AT191" i="5"/>
  <c r="AU191" i="5"/>
  <c r="AV191" i="5"/>
  <c r="AK192" i="5"/>
  <c r="AL192" i="5"/>
  <c r="AM192" i="5"/>
  <c r="AN192" i="5"/>
  <c r="AO192" i="5"/>
  <c r="AP192" i="5"/>
  <c r="AQ192" i="5"/>
  <c r="AR192" i="5"/>
  <c r="AS192" i="5"/>
  <c r="AT192" i="5"/>
  <c r="AU192" i="5"/>
  <c r="AV192" i="5"/>
  <c r="AK193" i="5"/>
  <c r="AL193" i="5"/>
  <c r="AM193" i="5"/>
  <c r="AN193" i="5"/>
  <c r="AO193" i="5"/>
  <c r="AP193" i="5"/>
  <c r="AQ193" i="5"/>
  <c r="AR193" i="5"/>
  <c r="AS193" i="5"/>
  <c r="AT193" i="5"/>
  <c r="AU193" i="5"/>
  <c r="AV193" i="5"/>
  <c r="AK194" i="5"/>
  <c r="AL194" i="5"/>
  <c r="AM194" i="5"/>
  <c r="AN194" i="5"/>
  <c r="AO194" i="5"/>
  <c r="AP194" i="5"/>
  <c r="AQ194" i="5"/>
  <c r="AR194" i="5"/>
  <c r="AS194" i="5"/>
  <c r="AT194" i="5"/>
  <c r="AU194" i="5"/>
  <c r="AV194" i="5"/>
  <c r="AK195" i="5"/>
  <c r="AL195" i="5"/>
  <c r="AM195" i="5"/>
  <c r="AN195" i="5"/>
  <c r="AO195" i="5"/>
  <c r="AP195" i="5"/>
  <c r="AQ195" i="5"/>
  <c r="AR195" i="5"/>
  <c r="AS195" i="5"/>
  <c r="AT195" i="5"/>
  <c r="AU195" i="5"/>
  <c r="AV195" i="5"/>
  <c r="AK196" i="5"/>
  <c r="AL196" i="5"/>
  <c r="AM196" i="5"/>
  <c r="AN196" i="5"/>
  <c r="AO196" i="5"/>
  <c r="AP196" i="5"/>
  <c r="AQ196" i="5"/>
  <c r="AR196" i="5"/>
  <c r="AS196" i="5"/>
  <c r="AT196" i="5"/>
  <c r="AU196" i="5"/>
  <c r="AV196" i="5"/>
  <c r="AK197" i="5"/>
  <c r="AL197" i="5"/>
  <c r="AM197" i="5"/>
  <c r="AN197" i="5"/>
  <c r="AO197" i="5"/>
  <c r="AP197" i="5"/>
  <c r="AQ197" i="5"/>
  <c r="AR197" i="5"/>
  <c r="AS197" i="5"/>
  <c r="AT197" i="5"/>
  <c r="AU197" i="5"/>
  <c r="AV197" i="5"/>
  <c r="AK198" i="5"/>
  <c r="AL198" i="5"/>
  <c r="AM198" i="5"/>
  <c r="AN198" i="5"/>
  <c r="AO198" i="5"/>
  <c r="AP198" i="5"/>
  <c r="AQ198" i="5"/>
  <c r="AR198" i="5"/>
  <c r="AS198" i="5"/>
  <c r="AT198" i="5"/>
  <c r="AU198" i="5"/>
  <c r="AV198" i="5"/>
  <c r="AK199" i="5"/>
  <c r="AL199" i="5"/>
  <c r="AM199" i="5"/>
  <c r="AN199" i="5"/>
  <c r="AO199" i="5"/>
  <c r="AP199" i="5"/>
  <c r="AQ199" i="5"/>
  <c r="AR199" i="5"/>
  <c r="AS199" i="5"/>
  <c r="AT199" i="5"/>
  <c r="AU199" i="5"/>
  <c r="AV199" i="5"/>
  <c r="AK200" i="5"/>
  <c r="AL200" i="5"/>
  <c r="AM200" i="5"/>
  <c r="AN200" i="5"/>
  <c r="AO200" i="5"/>
  <c r="AP200" i="5"/>
  <c r="AQ200" i="5"/>
  <c r="AR200" i="5"/>
  <c r="AS200" i="5"/>
  <c r="AT200" i="5"/>
  <c r="AU200" i="5"/>
  <c r="AV200" i="5"/>
  <c r="AK201" i="5"/>
  <c r="AL201" i="5"/>
  <c r="AM201" i="5"/>
  <c r="AN201" i="5"/>
  <c r="AO201" i="5"/>
  <c r="AP201" i="5"/>
  <c r="AQ201" i="5"/>
  <c r="AR201" i="5"/>
  <c r="AS201" i="5"/>
  <c r="AT201" i="5"/>
  <c r="AU201" i="5"/>
  <c r="AV201" i="5"/>
  <c r="AK202" i="5"/>
  <c r="AL202" i="5"/>
  <c r="AM202" i="5"/>
  <c r="AN202" i="5"/>
  <c r="AO202" i="5"/>
  <c r="AP202" i="5"/>
  <c r="AQ202" i="5"/>
  <c r="AR202" i="5"/>
  <c r="AS202" i="5"/>
  <c r="AT202" i="5"/>
  <c r="AU202" i="5"/>
  <c r="AV202" i="5"/>
  <c r="AK203" i="5"/>
  <c r="AL203" i="5"/>
  <c r="AM203" i="5"/>
  <c r="AN203" i="5"/>
  <c r="AO203" i="5"/>
  <c r="AP203" i="5"/>
  <c r="AQ203" i="5"/>
  <c r="AR203" i="5"/>
  <c r="AS203" i="5"/>
  <c r="AT203" i="5"/>
  <c r="AU203" i="5"/>
  <c r="AV203" i="5"/>
  <c r="AK204" i="5"/>
  <c r="AL204" i="5"/>
  <c r="AM204" i="5"/>
  <c r="AN204" i="5"/>
  <c r="AO204" i="5"/>
  <c r="AP204" i="5"/>
  <c r="AQ204" i="5"/>
  <c r="AR204" i="5"/>
  <c r="AS204" i="5"/>
  <c r="AT204" i="5"/>
  <c r="AU204" i="5"/>
  <c r="AV204" i="5"/>
  <c r="AK205" i="5"/>
  <c r="AL205" i="5"/>
  <c r="AM205" i="5"/>
  <c r="AN205" i="5"/>
  <c r="AO205" i="5"/>
  <c r="AP205" i="5"/>
  <c r="AQ205" i="5"/>
  <c r="AR205" i="5"/>
  <c r="AS205" i="5"/>
  <c r="AT205" i="5"/>
  <c r="AU205" i="5"/>
  <c r="AV205" i="5"/>
  <c r="AK206" i="5"/>
  <c r="AL206" i="5"/>
  <c r="AM206" i="5"/>
  <c r="AN206" i="5"/>
  <c r="AO206" i="5"/>
  <c r="AP206" i="5"/>
  <c r="AQ206" i="5"/>
  <c r="AR206" i="5"/>
  <c r="AS206" i="5"/>
  <c r="AT206" i="5"/>
  <c r="AU206" i="5"/>
  <c r="AV206" i="5"/>
  <c r="AK207" i="5"/>
  <c r="AL207" i="5"/>
  <c r="AM207" i="5"/>
  <c r="AN207" i="5"/>
  <c r="AO207" i="5"/>
  <c r="AP207" i="5"/>
  <c r="AQ207" i="5"/>
  <c r="AR207" i="5"/>
  <c r="AS207" i="5"/>
  <c r="AT207" i="5"/>
  <c r="AU207" i="5"/>
  <c r="AV207" i="5"/>
  <c r="AK208" i="5"/>
  <c r="AL208" i="5"/>
  <c r="AM208" i="5"/>
  <c r="AN208" i="5"/>
  <c r="AO208" i="5"/>
  <c r="AP208" i="5"/>
  <c r="AQ208" i="5"/>
  <c r="AR208" i="5"/>
  <c r="AS208" i="5"/>
  <c r="AT208" i="5"/>
  <c r="AU208" i="5"/>
  <c r="AV208" i="5"/>
  <c r="AK209" i="5"/>
  <c r="AL209" i="5"/>
  <c r="AM209" i="5"/>
  <c r="AN209" i="5"/>
  <c r="AO209" i="5"/>
  <c r="AP209" i="5"/>
  <c r="AQ209" i="5"/>
  <c r="AR209" i="5"/>
  <c r="AS209" i="5"/>
  <c r="AT209" i="5"/>
  <c r="AU209" i="5"/>
  <c r="AV209" i="5"/>
  <c r="AK210" i="5"/>
  <c r="AL210" i="5"/>
  <c r="AM210" i="5"/>
  <c r="AN210" i="5"/>
  <c r="AO210" i="5"/>
  <c r="AP210" i="5"/>
  <c r="AQ210" i="5"/>
  <c r="AR210" i="5"/>
  <c r="AS210" i="5"/>
  <c r="AT210" i="5"/>
  <c r="AU210" i="5"/>
  <c r="AV210" i="5"/>
  <c r="AK211" i="5"/>
  <c r="AL211" i="5"/>
  <c r="AM211" i="5"/>
  <c r="AN211" i="5"/>
  <c r="AO211" i="5"/>
  <c r="AP211" i="5"/>
  <c r="AQ211" i="5"/>
  <c r="AR211" i="5"/>
  <c r="AS211" i="5"/>
  <c r="AT211" i="5"/>
  <c r="AU211" i="5"/>
  <c r="AV211" i="5"/>
  <c r="AK212" i="5"/>
  <c r="AL212" i="5"/>
  <c r="AM212" i="5"/>
  <c r="AN212" i="5"/>
  <c r="AO212" i="5"/>
  <c r="AP212" i="5"/>
  <c r="AQ212" i="5"/>
  <c r="AR212" i="5"/>
  <c r="AS212" i="5"/>
  <c r="AT212" i="5"/>
  <c r="AU212" i="5"/>
  <c r="AV212" i="5"/>
  <c r="AK213" i="5"/>
  <c r="AL213" i="5"/>
  <c r="AM213" i="5"/>
  <c r="AN213" i="5"/>
  <c r="AO213" i="5"/>
  <c r="AP213" i="5"/>
  <c r="AQ213" i="5"/>
  <c r="AR213" i="5"/>
  <c r="AS213" i="5"/>
  <c r="AT213" i="5"/>
  <c r="AU213" i="5"/>
  <c r="AV213" i="5"/>
  <c r="AK214" i="5"/>
  <c r="AL214" i="5"/>
  <c r="AM214" i="5"/>
  <c r="AN214" i="5"/>
  <c r="AO214" i="5"/>
  <c r="AP214" i="5"/>
  <c r="AQ214" i="5"/>
  <c r="AR214" i="5"/>
  <c r="AS214" i="5"/>
  <c r="AT214" i="5"/>
  <c r="AU214" i="5"/>
  <c r="AV214" i="5"/>
  <c r="AK215" i="5"/>
  <c r="AL215" i="5"/>
  <c r="AM215" i="5"/>
  <c r="AN215" i="5"/>
  <c r="AO215" i="5"/>
  <c r="AP215" i="5"/>
  <c r="AQ215" i="5"/>
  <c r="AR215" i="5"/>
  <c r="AS215" i="5"/>
  <c r="AT215" i="5"/>
  <c r="AU215" i="5"/>
  <c r="AV215" i="5"/>
  <c r="AK216" i="5"/>
  <c r="AL216" i="5"/>
  <c r="AM216" i="5"/>
  <c r="AN216" i="5"/>
  <c r="AO216" i="5"/>
  <c r="AP216" i="5"/>
  <c r="AQ216" i="5"/>
  <c r="AR216" i="5"/>
  <c r="AS216" i="5"/>
  <c r="AT216" i="5"/>
  <c r="AU216" i="5"/>
  <c r="AV216" i="5"/>
  <c r="AK217" i="5"/>
  <c r="AL217" i="5"/>
  <c r="AM217" i="5"/>
  <c r="AN217" i="5"/>
  <c r="AO217" i="5"/>
  <c r="AP217" i="5"/>
  <c r="AQ217" i="5"/>
  <c r="AR217" i="5"/>
  <c r="AS217" i="5"/>
  <c r="AT217" i="5"/>
  <c r="AU217" i="5"/>
  <c r="AV217" i="5"/>
  <c r="AK218" i="5"/>
  <c r="AL218" i="5"/>
  <c r="AM218" i="5"/>
  <c r="AN218" i="5"/>
  <c r="AO218" i="5"/>
  <c r="AP218" i="5"/>
  <c r="AQ218" i="5"/>
  <c r="AR218" i="5"/>
  <c r="AS218" i="5"/>
  <c r="AT218" i="5"/>
  <c r="AU218" i="5"/>
  <c r="AV218" i="5"/>
  <c r="AK219" i="5"/>
  <c r="AL219" i="5"/>
  <c r="AM219" i="5"/>
  <c r="AN219" i="5"/>
  <c r="AO219" i="5"/>
  <c r="AP219" i="5"/>
  <c r="AQ219" i="5"/>
  <c r="AR219" i="5"/>
  <c r="AS219" i="5"/>
  <c r="AT219" i="5"/>
  <c r="AU219" i="5"/>
  <c r="AV219" i="5"/>
  <c r="AK220" i="5"/>
  <c r="AL220" i="5"/>
  <c r="AM220" i="5"/>
  <c r="AN220" i="5"/>
  <c r="AO220" i="5"/>
  <c r="AP220" i="5"/>
  <c r="AQ220" i="5"/>
  <c r="AR220" i="5"/>
  <c r="AS220" i="5"/>
  <c r="AT220" i="5"/>
  <c r="AU220" i="5"/>
  <c r="AV220" i="5"/>
  <c r="AK221" i="5"/>
  <c r="AL221" i="5"/>
  <c r="AM221" i="5"/>
  <c r="AN221" i="5"/>
  <c r="AO221" i="5"/>
  <c r="AP221" i="5"/>
  <c r="AQ221" i="5"/>
  <c r="AR221" i="5"/>
  <c r="AS221" i="5"/>
  <c r="AT221" i="5"/>
  <c r="AU221" i="5"/>
  <c r="AV221" i="5"/>
  <c r="AK222" i="5"/>
  <c r="AL222" i="5"/>
  <c r="AM222" i="5"/>
  <c r="AN222" i="5"/>
  <c r="AO222" i="5"/>
  <c r="AP222" i="5"/>
  <c r="AQ222" i="5"/>
  <c r="AR222" i="5"/>
  <c r="AS222" i="5"/>
  <c r="AT222" i="5"/>
  <c r="AU222" i="5"/>
  <c r="AV222" i="5"/>
  <c r="AK223" i="5"/>
  <c r="AL223" i="5"/>
  <c r="AM223" i="5"/>
  <c r="AN223" i="5"/>
  <c r="AO223" i="5"/>
  <c r="AP223" i="5"/>
  <c r="AQ223" i="5"/>
  <c r="AR223" i="5"/>
  <c r="AS223" i="5"/>
  <c r="AT223" i="5"/>
  <c r="AU223" i="5"/>
  <c r="AV223" i="5"/>
  <c r="AK224" i="5"/>
  <c r="AL224" i="5"/>
  <c r="AM224" i="5"/>
  <c r="AN224" i="5"/>
  <c r="AO224" i="5"/>
  <c r="AP224" i="5"/>
  <c r="AQ224" i="5"/>
  <c r="AR224" i="5"/>
  <c r="AS224" i="5"/>
  <c r="AT224" i="5"/>
  <c r="AU224" i="5"/>
  <c r="AV224" i="5"/>
  <c r="AK225" i="5"/>
  <c r="AL225" i="5"/>
  <c r="AM225" i="5"/>
  <c r="AN225" i="5"/>
  <c r="AO225" i="5"/>
  <c r="AP225" i="5"/>
  <c r="AQ225" i="5"/>
  <c r="AR225" i="5"/>
  <c r="AS225" i="5"/>
  <c r="AT225" i="5"/>
  <c r="AU225" i="5"/>
  <c r="AV225" i="5"/>
  <c r="AK226" i="5"/>
  <c r="AL226" i="5"/>
  <c r="AM226" i="5"/>
  <c r="AN226" i="5"/>
  <c r="AO226" i="5"/>
  <c r="AP226" i="5"/>
  <c r="AQ226" i="5"/>
  <c r="AR226" i="5"/>
  <c r="AS226" i="5"/>
  <c r="AT226" i="5"/>
  <c r="AU226" i="5"/>
  <c r="AV226" i="5"/>
  <c r="AK227" i="5"/>
  <c r="AL227" i="5"/>
  <c r="AM227" i="5"/>
  <c r="AN227" i="5"/>
  <c r="AO227" i="5"/>
  <c r="AP227" i="5"/>
  <c r="AQ227" i="5"/>
  <c r="AR227" i="5"/>
  <c r="AS227" i="5"/>
  <c r="AT227" i="5"/>
  <c r="AU227" i="5"/>
  <c r="AV227" i="5"/>
  <c r="AK228" i="5"/>
  <c r="AL228" i="5"/>
  <c r="AM228" i="5"/>
  <c r="AN228" i="5"/>
  <c r="AO228" i="5"/>
  <c r="AP228" i="5"/>
  <c r="AQ228" i="5"/>
  <c r="AR228" i="5"/>
  <c r="AS228" i="5"/>
  <c r="AT228" i="5"/>
  <c r="AU228" i="5"/>
  <c r="AV228" i="5"/>
  <c r="AK229" i="5"/>
  <c r="AL229" i="5"/>
  <c r="AM229" i="5"/>
  <c r="AN229" i="5"/>
  <c r="AO229" i="5"/>
  <c r="AP229" i="5"/>
  <c r="AQ229" i="5"/>
  <c r="AR229" i="5"/>
  <c r="AS229" i="5"/>
  <c r="AT229" i="5"/>
  <c r="AU229" i="5"/>
  <c r="AV229" i="5"/>
  <c r="AK230" i="5"/>
  <c r="AL230" i="5"/>
  <c r="AM230" i="5"/>
  <c r="AN230" i="5"/>
  <c r="AO230" i="5"/>
  <c r="AP230" i="5"/>
  <c r="AQ230" i="5"/>
  <c r="AR230" i="5"/>
  <c r="AS230" i="5"/>
  <c r="AT230" i="5"/>
  <c r="AU230" i="5"/>
  <c r="AV230" i="5"/>
  <c r="AK231" i="5"/>
  <c r="AL231" i="5"/>
  <c r="AM231" i="5"/>
  <c r="AN231" i="5"/>
  <c r="AO231" i="5"/>
  <c r="AP231" i="5"/>
  <c r="AQ231" i="5"/>
  <c r="AR231" i="5"/>
  <c r="AS231" i="5"/>
  <c r="AT231" i="5"/>
  <c r="AU231" i="5"/>
  <c r="AV231" i="5"/>
  <c r="AK232" i="5"/>
  <c r="AL232" i="5"/>
  <c r="AM232" i="5"/>
  <c r="AN232" i="5"/>
  <c r="AO232" i="5"/>
  <c r="AP232" i="5"/>
  <c r="AQ232" i="5"/>
  <c r="AR232" i="5"/>
  <c r="AS232" i="5"/>
  <c r="AT232" i="5"/>
  <c r="AU232" i="5"/>
  <c r="AV232" i="5"/>
  <c r="AK233" i="5"/>
  <c r="AL233" i="5"/>
  <c r="AM233" i="5"/>
  <c r="AN233" i="5"/>
  <c r="AO233" i="5"/>
  <c r="AP233" i="5"/>
  <c r="AQ233" i="5"/>
  <c r="AR233" i="5"/>
  <c r="AS233" i="5"/>
  <c r="AT233" i="5"/>
  <c r="AU233" i="5"/>
  <c r="AV233" i="5"/>
  <c r="AK234" i="5"/>
  <c r="AL234" i="5"/>
  <c r="AM234" i="5"/>
  <c r="AN234" i="5"/>
  <c r="AO234" i="5"/>
  <c r="AP234" i="5"/>
  <c r="AQ234" i="5"/>
  <c r="AR234" i="5"/>
  <c r="AS234" i="5"/>
  <c r="AT234" i="5"/>
  <c r="AU234" i="5"/>
  <c r="AV234" i="5"/>
  <c r="AK235" i="5"/>
  <c r="AL235" i="5"/>
  <c r="AM235" i="5"/>
  <c r="AN235" i="5"/>
  <c r="AO235" i="5"/>
  <c r="AP235" i="5"/>
  <c r="AQ235" i="5"/>
  <c r="AR235" i="5"/>
  <c r="AS235" i="5"/>
  <c r="AT235" i="5"/>
  <c r="AU235" i="5"/>
  <c r="AV235" i="5"/>
  <c r="AK236" i="5"/>
  <c r="AL236" i="5"/>
  <c r="AM236" i="5"/>
  <c r="AN236" i="5"/>
  <c r="AO236" i="5"/>
  <c r="AP236" i="5"/>
  <c r="AQ236" i="5"/>
  <c r="AR236" i="5"/>
  <c r="AS236" i="5"/>
  <c r="AT236" i="5"/>
  <c r="AU236" i="5"/>
  <c r="AV236" i="5"/>
  <c r="AK237" i="5"/>
  <c r="AL237" i="5"/>
  <c r="AM237" i="5"/>
  <c r="AN237" i="5"/>
  <c r="AO237" i="5"/>
  <c r="AP237" i="5"/>
  <c r="AQ237" i="5"/>
  <c r="AR237" i="5"/>
  <c r="AS237" i="5"/>
  <c r="AT237" i="5"/>
  <c r="AU237" i="5"/>
  <c r="AV237" i="5"/>
  <c r="AK238" i="5"/>
  <c r="AL238" i="5"/>
  <c r="AM238" i="5"/>
  <c r="AN238" i="5"/>
  <c r="AO238" i="5"/>
  <c r="AP238" i="5"/>
  <c r="AQ238" i="5"/>
  <c r="AR238" i="5"/>
  <c r="AS238" i="5"/>
  <c r="AT238" i="5"/>
  <c r="AU238" i="5"/>
  <c r="AV238" i="5"/>
  <c r="AK239" i="5"/>
  <c r="AL239" i="5"/>
  <c r="AM239" i="5"/>
  <c r="AN239" i="5"/>
  <c r="AO239" i="5"/>
  <c r="AP239" i="5"/>
  <c r="AQ239" i="5"/>
  <c r="AR239" i="5"/>
  <c r="AS239" i="5"/>
  <c r="AT239" i="5"/>
  <c r="AU239" i="5"/>
  <c r="AV239" i="5"/>
  <c r="AK240" i="5"/>
  <c r="AL240" i="5"/>
  <c r="AM240" i="5"/>
  <c r="AN240" i="5"/>
  <c r="AO240" i="5"/>
  <c r="AP240" i="5"/>
  <c r="AQ240" i="5"/>
  <c r="AR240" i="5"/>
  <c r="AS240" i="5"/>
  <c r="AT240" i="5"/>
  <c r="AU240" i="5"/>
  <c r="AV240" i="5"/>
  <c r="AK241" i="5"/>
  <c r="AL241" i="5"/>
  <c r="AM241" i="5"/>
  <c r="AN241" i="5"/>
  <c r="AO241" i="5"/>
  <c r="AP241" i="5"/>
  <c r="AQ241" i="5"/>
  <c r="AR241" i="5"/>
  <c r="AS241" i="5"/>
  <c r="AT241" i="5"/>
  <c r="AU241" i="5"/>
  <c r="AV241" i="5"/>
  <c r="AK242" i="5"/>
  <c r="AL242" i="5"/>
  <c r="AM242" i="5"/>
  <c r="AN242" i="5"/>
  <c r="AO242" i="5"/>
  <c r="AP242" i="5"/>
  <c r="AQ242" i="5"/>
  <c r="AR242" i="5"/>
  <c r="AS242" i="5"/>
  <c r="AT242" i="5"/>
  <c r="AU242" i="5"/>
  <c r="AV242" i="5"/>
  <c r="AK243" i="5"/>
  <c r="AL243" i="5"/>
  <c r="AM243" i="5"/>
  <c r="AN243" i="5"/>
  <c r="AO243" i="5"/>
  <c r="AP243" i="5"/>
  <c r="AQ243" i="5"/>
  <c r="AR243" i="5"/>
  <c r="AS243" i="5"/>
  <c r="AT243" i="5"/>
  <c r="AU243" i="5"/>
  <c r="AV243" i="5"/>
  <c r="AK244" i="5"/>
  <c r="AL244" i="5"/>
  <c r="AM244" i="5"/>
  <c r="AN244" i="5"/>
  <c r="AO244" i="5"/>
  <c r="AP244" i="5"/>
  <c r="AQ244" i="5"/>
  <c r="AR244" i="5"/>
  <c r="AS244" i="5"/>
  <c r="AT244" i="5"/>
  <c r="AU244" i="5"/>
  <c r="AV244" i="5"/>
  <c r="AK245" i="5"/>
  <c r="AL245" i="5"/>
  <c r="AM245" i="5"/>
  <c r="AN245" i="5"/>
  <c r="AO245" i="5"/>
  <c r="AP245" i="5"/>
  <c r="AQ245" i="5"/>
  <c r="AR245" i="5"/>
  <c r="AS245" i="5"/>
  <c r="AT245" i="5"/>
  <c r="AU245" i="5"/>
  <c r="AV245" i="5"/>
  <c r="AK246" i="5"/>
  <c r="AL246" i="5"/>
  <c r="AM246" i="5"/>
  <c r="AN246" i="5"/>
  <c r="AO246" i="5"/>
  <c r="AP246" i="5"/>
  <c r="AQ246" i="5"/>
  <c r="AR246" i="5"/>
  <c r="AS246" i="5"/>
  <c r="AT246" i="5"/>
  <c r="AU246" i="5"/>
  <c r="AV246" i="5"/>
  <c r="AK247" i="5"/>
  <c r="AL247" i="5"/>
  <c r="AM247" i="5"/>
  <c r="AN247" i="5"/>
  <c r="AO247" i="5"/>
  <c r="AP247" i="5"/>
  <c r="AQ247" i="5"/>
  <c r="AR247" i="5"/>
  <c r="AS247" i="5"/>
  <c r="AT247" i="5"/>
  <c r="AU247" i="5"/>
  <c r="AV247" i="5"/>
  <c r="AK248" i="5"/>
  <c r="AL248" i="5"/>
  <c r="AM248" i="5"/>
  <c r="AN248" i="5"/>
  <c r="AO248" i="5"/>
  <c r="AP248" i="5"/>
  <c r="AQ248" i="5"/>
  <c r="AR248" i="5"/>
  <c r="AS248" i="5"/>
  <c r="AT248" i="5"/>
  <c r="AU248" i="5"/>
  <c r="AV248" i="5"/>
  <c r="AK249" i="5"/>
  <c r="AL249" i="5"/>
  <c r="AM249" i="5"/>
  <c r="AN249" i="5"/>
  <c r="AO249" i="5"/>
  <c r="AP249" i="5"/>
  <c r="AQ249" i="5"/>
  <c r="AR249" i="5"/>
  <c r="AS249" i="5"/>
  <c r="AT249" i="5"/>
  <c r="AU249" i="5"/>
  <c r="AV249" i="5"/>
  <c r="AK250" i="5"/>
  <c r="AL250" i="5"/>
  <c r="AM250" i="5"/>
  <c r="AN250" i="5"/>
  <c r="AO250" i="5"/>
  <c r="AP250" i="5"/>
  <c r="AQ250" i="5"/>
  <c r="AR250" i="5"/>
  <c r="AS250" i="5"/>
  <c r="AT250" i="5"/>
  <c r="AU250" i="5"/>
  <c r="AV250" i="5"/>
  <c r="AK251" i="5"/>
  <c r="AL251" i="5"/>
  <c r="AM251" i="5"/>
  <c r="AN251" i="5"/>
  <c r="AO251" i="5"/>
  <c r="AP251" i="5"/>
  <c r="AQ251" i="5"/>
  <c r="AR251" i="5"/>
  <c r="AS251" i="5"/>
  <c r="AT251" i="5"/>
  <c r="AU251" i="5"/>
  <c r="AV251" i="5"/>
  <c r="AK252" i="5"/>
  <c r="AL252" i="5"/>
  <c r="AM252" i="5"/>
  <c r="AN252" i="5"/>
  <c r="AO252" i="5"/>
  <c r="AP252" i="5"/>
  <c r="AQ252" i="5"/>
  <c r="AR252" i="5"/>
  <c r="AS252" i="5"/>
  <c r="AT252" i="5"/>
  <c r="AU252" i="5"/>
  <c r="AV252" i="5"/>
  <c r="AK253" i="5"/>
  <c r="AL253" i="5"/>
  <c r="AM253" i="5"/>
  <c r="AN253" i="5"/>
  <c r="AO253" i="5"/>
  <c r="AP253" i="5"/>
  <c r="AQ253" i="5"/>
  <c r="AR253" i="5"/>
  <c r="AS253" i="5"/>
  <c r="AT253" i="5"/>
  <c r="AU253" i="5"/>
  <c r="AV253" i="5"/>
  <c r="AK254" i="5"/>
  <c r="AL254" i="5"/>
  <c r="AM254" i="5"/>
  <c r="AN254" i="5"/>
  <c r="AO254" i="5"/>
  <c r="AP254" i="5"/>
  <c r="AQ254" i="5"/>
  <c r="AR254" i="5"/>
  <c r="AS254" i="5"/>
  <c r="AT254" i="5"/>
  <c r="AU254" i="5"/>
  <c r="AV254" i="5"/>
  <c r="AK255" i="5"/>
  <c r="AL255" i="5"/>
  <c r="AM255" i="5"/>
  <c r="AN255" i="5"/>
  <c r="AO255" i="5"/>
  <c r="AP255" i="5"/>
  <c r="AQ255" i="5"/>
  <c r="AR255" i="5"/>
  <c r="AS255" i="5"/>
  <c r="AT255" i="5"/>
  <c r="AU255" i="5"/>
  <c r="AV255" i="5"/>
  <c r="AK256" i="5"/>
  <c r="AL256" i="5"/>
  <c r="AM256" i="5"/>
  <c r="AN256" i="5"/>
  <c r="AO256" i="5"/>
  <c r="AP256" i="5"/>
  <c r="AQ256" i="5"/>
  <c r="AR256" i="5"/>
  <c r="AS256" i="5"/>
  <c r="AT256" i="5"/>
  <c r="AU256" i="5"/>
  <c r="AV256" i="5"/>
  <c r="AK257" i="5"/>
  <c r="AL257" i="5"/>
  <c r="AM257" i="5"/>
  <c r="AN257" i="5"/>
  <c r="AO257" i="5"/>
  <c r="AP257" i="5"/>
  <c r="AQ257" i="5"/>
  <c r="AR257" i="5"/>
  <c r="AS257" i="5"/>
  <c r="AT257" i="5"/>
  <c r="AU257" i="5"/>
  <c r="AV257" i="5"/>
  <c r="AK258" i="5"/>
  <c r="AL258" i="5"/>
  <c r="AM258" i="5"/>
  <c r="AN258" i="5"/>
  <c r="AO258" i="5"/>
  <c r="AP258" i="5"/>
  <c r="AQ258" i="5"/>
  <c r="AR258" i="5"/>
  <c r="AS258" i="5"/>
  <c r="AT258" i="5"/>
  <c r="AU258" i="5"/>
  <c r="AV258" i="5"/>
  <c r="AK259" i="5"/>
  <c r="AL259" i="5"/>
  <c r="AM259" i="5"/>
  <c r="AN259" i="5"/>
  <c r="AO259" i="5"/>
  <c r="AP259" i="5"/>
  <c r="AQ259" i="5"/>
  <c r="AR259" i="5"/>
  <c r="AS259" i="5"/>
  <c r="AT259" i="5"/>
  <c r="AU259" i="5"/>
  <c r="AV259" i="5"/>
  <c r="AK260" i="5"/>
  <c r="AL260" i="5"/>
  <c r="AM260" i="5"/>
  <c r="AN260" i="5"/>
  <c r="AO260" i="5"/>
  <c r="AP260" i="5"/>
  <c r="AQ260" i="5"/>
  <c r="AR260" i="5"/>
  <c r="AS260" i="5"/>
  <c r="AT260" i="5"/>
  <c r="AU260" i="5"/>
  <c r="AV260" i="5"/>
  <c r="AK261" i="5"/>
  <c r="AL261" i="5"/>
  <c r="AM261" i="5"/>
  <c r="AN261" i="5"/>
  <c r="AO261" i="5"/>
  <c r="AP261" i="5"/>
  <c r="AQ261" i="5"/>
  <c r="AR261" i="5"/>
  <c r="AS261" i="5"/>
  <c r="AT261" i="5"/>
  <c r="AU261" i="5"/>
  <c r="AV261" i="5"/>
  <c r="AK262" i="5"/>
  <c r="AL262" i="5"/>
  <c r="AM262" i="5"/>
  <c r="AN262" i="5"/>
  <c r="AO262" i="5"/>
  <c r="AP262" i="5"/>
  <c r="AQ262" i="5"/>
  <c r="AR262" i="5"/>
  <c r="AS262" i="5"/>
  <c r="AT262" i="5"/>
  <c r="AU262" i="5"/>
  <c r="AV262" i="5"/>
  <c r="AK263" i="5"/>
  <c r="AL263" i="5"/>
  <c r="AM263" i="5"/>
  <c r="AN263" i="5"/>
  <c r="AO263" i="5"/>
  <c r="AP263" i="5"/>
  <c r="AQ263" i="5"/>
  <c r="AR263" i="5"/>
  <c r="AS263" i="5"/>
  <c r="AT263" i="5"/>
  <c r="AU263" i="5"/>
  <c r="AV263" i="5"/>
  <c r="AK264" i="5"/>
  <c r="AL264" i="5"/>
  <c r="AM264" i="5"/>
  <c r="AN264" i="5"/>
  <c r="AO264" i="5"/>
  <c r="AP264" i="5"/>
  <c r="AQ264" i="5"/>
  <c r="AR264" i="5"/>
  <c r="AS264" i="5"/>
  <c r="AT264" i="5"/>
  <c r="AU264" i="5"/>
  <c r="AV264" i="5"/>
  <c r="AK265" i="5"/>
  <c r="AL265" i="5"/>
  <c r="AM265" i="5"/>
  <c r="AN265" i="5"/>
  <c r="AO265" i="5"/>
  <c r="AP265" i="5"/>
  <c r="AQ265" i="5"/>
  <c r="AR265" i="5"/>
  <c r="AS265" i="5"/>
  <c r="AT265" i="5"/>
  <c r="AU265" i="5"/>
  <c r="AV265" i="5"/>
  <c r="AK266" i="5"/>
  <c r="AL266" i="5"/>
  <c r="AM266" i="5"/>
  <c r="AN266" i="5"/>
  <c r="AO266" i="5"/>
  <c r="AP266" i="5"/>
  <c r="AQ266" i="5"/>
  <c r="AR266" i="5"/>
  <c r="AS266" i="5"/>
  <c r="AT266" i="5"/>
  <c r="AU266" i="5"/>
  <c r="AV266" i="5"/>
  <c r="AK267" i="5"/>
  <c r="AL267" i="5"/>
  <c r="AM267" i="5"/>
  <c r="AN267" i="5"/>
  <c r="AO267" i="5"/>
  <c r="AP267" i="5"/>
  <c r="AQ267" i="5"/>
  <c r="AR267" i="5"/>
  <c r="AS267" i="5"/>
  <c r="AT267" i="5"/>
  <c r="AU267" i="5"/>
  <c r="AV267" i="5"/>
  <c r="AK268" i="5"/>
  <c r="AL268" i="5"/>
  <c r="AM268" i="5"/>
  <c r="AN268" i="5"/>
  <c r="AO268" i="5"/>
  <c r="AP268" i="5"/>
  <c r="AQ268" i="5"/>
  <c r="AR268" i="5"/>
  <c r="AS268" i="5"/>
  <c r="AT268" i="5"/>
  <c r="AU268" i="5"/>
  <c r="AV268" i="5"/>
  <c r="AK269" i="5"/>
  <c r="AL269" i="5"/>
  <c r="AM269" i="5"/>
  <c r="AN269" i="5"/>
  <c r="AO269" i="5"/>
  <c r="AP269" i="5"/>
  <c r="AQ269" i="5"/>
  <c r="AR269" i="5"/>
  <c r="AS269" i="5"/>
  <c r="AT269" i="5"/>
  <c r="AU269" i="5"/>
  <c r="AV269" i="5"/>
  <c r="AK270" i="5"/>
  <c r="AL270" i="5"/>
  <c r="AM270" i="5"/>
  <c r="AN270" i="5"/>
  <c r="AO270" i="5"/>
  <c r="AP270" i="5"/>
  <c r="AQ270" i="5"/>
  <c r="AR270" i="5"/>
  <c r="AS270" i="5"/>
  <c r="AT270" i="5"/>
  <c r="AU270" i="5"/>
  <c r="AV270" i="5"/>
  <c r="AK271" i="5"/>
  <c r="AL271" i="5"/>
  <c r="AM271" i="5"/>
  <c r="AN271" i="5"/>
  <c r="AO271" i="5"/>
  <c r="AP271" i="5"/>
  <c r="AQ271" i="5"/>
  <c r="AR271" i="5"/>
  <c r="AS271" i="5"/>
  <c r="AT271" i="5"/>
  <c r="AU271" i="5"/>
  <c r="AV271" i="5"/>
  <c r="AK272" i="5"/>
  <c r="AL272" i="5"/>
  <c r="AM272" i="5"/>
  <c r="AN272" i="5"/>
  <c r="AO272" i="5"/>
  <c r="AP272" i="5"/>
  <c r="AQ272" i="5"/>
  <c r="AR272" i="5"/>
  <c r="AS272" i="5"/>
  <c r="AT272" i="5"/>
  <c r="AU272" i="5"/>
  <c r="AV272" i="5"/>
  <c r="AK273" i="5"/>
  <c r="AL273" i="5"/>
  <c r="AM273" i="5"/>
  <c r="AN273" i="5"/>
  <c r="AO273" i="5"/>
  <c r="AP273" i="5"/>
  <c r="AQ273" i="5"/>
  <c r="AR273" i="5"/>
  <c r="AS273" i="5"/>
  <c r="AT273" i="5"/>
  <c r="AU273" i="5"/>
  <c r="AV273" i="5"/>
  <c r="AK274" i="5"/>
  <c r="AL274" i="5"/>
  <c r="AM274" i="5"/>
  <c r="AN274" i="5"/>
  <c r="AO274" i="5"/>
  <c r="AP274" i="5"/>
  <c r="AQ274" i="5"/>
  <c r="AR274" i="5"/>
  <c r="AS274" i="5"/>
  <c r="AT274" i="5"/>
  <c r="AU274" i="5"/>
  <c r="AV274" i="5"/>
  <c r="AK275" i="5"/>
  <c r="AL275" i="5"/>
  <c r="AM275" i="5"/>
  <c r="AN275" i="5"/>
  <c r="AO275" i="5"/>
  <c r="AP275" i="5"/>
  <c r="AQ275" i="5"/>
  <c r="AR275" i="5"/>
  <c r="AS275" i="5"/>
  <c r="AT275" i="5"/>
  <c r="AU275" i="5"/>
  <c r="AV275" i="5"/>
  <c r="AK276" i="5"/>
  <c r="AL276" i="5"/>
  <c r="AM276" i="5"/>
  <c r="AN276" i="5"/>
  <c r="AO276" i="5"/>
  <c r="AP276" i="5"/>
  <c r="AQ276" i="5"/>
  <c r="AR276" i="5"/>
  <c r="AS276" i="5"/>
  <c r="AT276" i="5"/>
  <c r="AU276" i="5"/>
  <c r="AV276" i="5"/>
  <c r="AK277" i="5"/>
  <c r="AL277" i="5"/>
  <c r="AM277" i="5"/>
  <c r="AN277" i="5"/>
  <c r="AO277" i="5"/>
  <c r="AP277" i="5"/>
  <c r="AQ277" i="5"/>
  <c r="AR277" i="5"/>
  <c r="AS277" i="5"/>
  <c r="AT277" i="5"/>
  <c r="AU277" i="5"/>
  <c r="AV277" i="5"/>
  <c r="AK278" i="5"/>
  <c r="AL278" i="5"/>
  <c r="AM278" i="5"/>
  <c r="AN278" i="5"/>
  <c r="AO278" i="5"/>
  <c r="AP278" i="5"/>
  <c r="AQ278" i="5"/>
  <c r="AR278" i="5"/>
  <c r="AS278" i="5"/>
  <c r="AT278" i="5"/>
  <c r="AU278" i="5"/>
  <c r="AV278" i="5"/>
  <c r="AV54" i="5"/>
  <c r="AU54" i="5"/>
  <c r="AT54" i="5"/>
  <c r="AS54" i="5"/>
  <c r="AR54" i="5"/>
  <c r="AQ54" i="5"/>
  <c r="AP54" i="5"/>
  <c r="AO54" i="5"/>
  <c r="AN54" i="5"/>
  <c r="AM54" i="5"/>
  <c r="AL54" i="5"/>
  <c r="AL23" i="5"/>
  <c r="AM23" i="5"/>
  <c r="AN23" i="5"/>
  <c r="AO23" i="5"/>
  <c r="AP23" i="5"/>
  <c r="AQ23" i="5"/>
  <c r="AR23" i="5"/>
  <c r="AS23" i="5"/>
  <c r="AT23" i="5"/>
  <c r="AU23" i="5"/>
  <c r="AV23" i="5"/>
  <c r="AL24" i="5"/>
  <c r="AM24" i="5"/>
  <c r="AN24" i="5"/>
  <c r="AO24" i="5"/>
  <c r="AP24" i="5"/>
  <c r="AQ24" i="5"/>
  <c r="AR24" i="5"/>
  <c r="AS24" i="5"/>
  <c r="AT24" i="5"/>
  <c r="AU24" i="5"/>
  <c r="AV24" i="5"/>
  <c r="AL25" i="5"/>
  <c r="AM25" i="5"/>
  <c r="AN25" i="5"/>
  <c r="AO25" i="5"/>
  <c r="AP25" i="5"/>
  <c r="AQ25" i="5"/>
  <c r="AR25" i="5"/>
  <c r="AS25" i="5"/>
  <c r="AT25" i="5"/>
  <c r="AU25" i="5"/>
  <c r="AV25" i="5"/>
  <c r="AL26" i="5"/>
  <c r="AM26" i="5"/>
  <c r="AN26" i="5"/>
  <c r="AO26" i="5"/>
  <c r="AP26" i="5"/>
  <c r="AQ26" i="5"/>
  <c r="AR26" i="5"/>
  <c r="AS26" i="5"/>
  <c r="AT26" i="5"/>
  <c r="AU26" i="5"/>
  <c r="AV26" i="5"/>
  <c r="AC64" i="5"/>
  <c r="AC65" i="5"/>
  <c r="AC66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3" i="5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AC126" i="5"/>
  <c r="AC127" i="5"/>
  <c r="AC128" i="5"/>
  <c r="AC129" i="5"/>
  <c r="AC130" i="5"/>
  <c r="AC131" i="5"/>
  <c r="AC132" i="5"/>
  <c r="AC133" i="5"/>
  <c r="AC134" i="5"/>
  <c r="AC135" i="5"/>
  <c r="AC136" i="5"/>
  <c r="AC137" i="5"/>
  <c r="AC138" i="5"/>
  <c r="AC139" i="5"/>
  <c r="AC140" i="5"/>
  <c r="AC141" i="5"/>
  <c r="AC142" i="5"/>
  <c r="AC143" i="5"/>
  <c r="AC144" i="5"/>
  <c r="AC145" i="5"/>
  <c r="AC146" i="5"/>
  <c r="AC147" i="5"/>
  <c r="AC148" i="5"/>
  <c r="AC149" i="5"/>
  <c r="AC150" i="5"/>
  <c r="AC151" i="5"/>
  <c r="AC152" i="5"/>
  <c r="AC153" i="5"/>
  <c r="AC154" i="5"/>
  <c r="AC155" i="5"/>
  <c r="AC156" i="5"/>
  <c r="AC157" i="5"/>
  <c r="AC158" i="5"/>
  <c r="AC159" i="5"/>
  <c r="AC160" i="5"/>
  <c r="AC161" i="5"/>
  <c r="AC162" i="5"/>
  <c r="AC163" i="5"/>
  <c r="AC164" i="5"/>
  <c r="AC165" i="5"/>
  <c r="AC166" i="5"/>
  <c r="AC167" i="5"/>
  <c r="AC168" i="5"/>
  <c r="AC169" i="5"/>
  <c r="AC170" i="5"/>
  <c r="AC171" i="5"/>
  <c r="AC172" i="5"/>
  <c r="AC173" i="5"/>
  <c r="AC174" i="5"/>
  <c r="AC175" i="5"/>
  <c r="AC176" i="5"/>
  <c r="AC177" i="5"/>
  <c r="AC178" i="5"/>
  <c r="AC179" i="5"/>
  <c r="AC180" i="5"/>
  <c r="AC181" i="5"/>
  <c r="AC182" i="5"/>
  <c r="AC183" i="5"/>
  <c r="AC184" i="5"/>
  <c r="AC185" i="5"/>
  <c r="AC186" i="5"/>
  <c r="AC187" i="5"/>
  <c r="AC188" i="5"/>
  <c r="AC189" i="5"/>
  <c r="AC190" i="5"/>
  <c r="AC191" i="5"/>
  <c r="AC192" i="5"/>
  <c r="AC193" i="5"/>
  <c r="AC194" i="5"/>
  <c r="AC195" i="5"/>
  <c r="AC196" i="5"/>
  <c r="AC197" i="5"/>
  <c r="AC198" i="5"/>
  <c r="AC199" i="5"/>
  <c r="AC200" i="5"/>
  <c r="AC201" i="5"/>
  <c r="AC202" i="5"/>
  <c r="AC203" i="5"/>
  <c r="AC204" i="5"/>
  <c r="AC205" i="5"/>
  <c r="AC206" i="5"/>
  <c r="AC207" i="5"/>
  <c r="AC208" i="5"/>
  <c r="AC209" i="5"/>
  <c r="AC210" i="5"/>
  <c r="AC211" i="5"/>
  <c r="AC212" i="5"/>
  <c r="AC213" i="5"/>
  <c r="AC214" i="5"/>
  <c r="AC215" i="5"/>
  <c r="AC216" i="5"/>
  <c r="AC217" i="5"/>
  <c r="AC218" i="5"/>
  <c r="AC219" i="5"/>
  <c r="AC220" i="5"/>
  <c r="AC221" i="5"/>
  <c r="AC222" i="5"/>
  <c r="AC223" i="5"/>
  <c r="AC224" i="5"/>
  <c r="AC225" i="5"/>
  <c r="AC226" i="5"/>
  <c r="AC227" i="5"/>
  <c r="AC228" i="5"/>
  <c r="AC229" i="5"/>
  <c r="AC230" i="5"/>
  <c r="AC231" i="5"/>
  <c r="AC232" i="5"/>
  <c r="AC233" i="5"/>
  <c r="AC234" i="5"/>
  <c r="AC235" i="5"/>
  <c r="AC236" i="5"/>
  <c r="AC237" i="5"/>
  <c r="AC238" i="5"/>
  <c r="AC239" i="5"/>
  <c r="AC240" i="5"/>
  <c r="AC241" i="5"/>
  <c r="AC242" i="5"/>
  <c r="AC243" i="5"/>
  <c r="AC244" i="5"/>
  <c r="AC245" i="5"/>
  <c r="AC246" i="5"/>
  <c r="AC247" i="5"/>
  <c r="AC248" i="5"/>
  <c r="AC249" i="5"/>
  <c r="AC250" i="5"/>
  <c r="AC251" i="5"/>
  <c r="AC252" i="5"/>
  <c r="AC253" i="5"/>
  <c r="AC254" i="5"/>
  <c r="AC255" i="5"/>
  <c r="AC256" i="5"/>
  <c r="AC257" i="5"/>
  <c r="AC258" i="5"/>
  <c r="AC259" i="5"/>
  <c r="AC260" i="5"/>
  <c r="AC261" i="5"/>
  <c r="AC262" i="5"/>
  <c r="AC263" i="5"/>
  <c r="AC264" i="5"/>
  <c r="AC265" i="5"/>
  <c r="AC266" i="5"/>
  <c r="AC267" i="5"/>
  <c r="AC268" i="5"/>
  <c r="AC269" i="5"/>
  <c r="AC270" i="5"/>
  <c r="AC271" i="5"/>
  <c r="AC272" i="5"/>
  <c r="AC273" i="5"/>
  <c r="AC274" i="5"/>
  <c r="AC275" i="5"/>
  <c r="AC276" i="5"/>
  <c r="AC277" i="5"/>
  <c r="AC278" i="5"/>
  <c r="AE20" i="5"/>
  <c r="N6" i="9" l="1"/>
  <c r="AD55" i="5" l="1"/>
  <c r="AD56" i="5"/>
  <c r="AD57" i="5"/>
  <c r="AD58" i="5"/>
  <c r="AD59" i="5"/>
  <c r="AD60" i="5"/>
  <c r="AD61" i="5"/>
  <c r="AD62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104" i="5"/>
  <c r="AD105" i="5"/>
  <c r="AD106" i="5"/>
  <c r="AD107" i="5"/>
  <c r="AD108" i="5"/>
  <c r="AD109" i="5"/>
  <c r="AD110" i="5"/>
  <c r="AD111" i="5"/>
  <c r="AD112" i="5"/>
  <c r="AD113" i="5"/>
  <c r="AD114" i="5"/>
  <c r="AD115" i="5"/>
  <c r="AD116" i="5"/>
  <c r="AD117" i="5"/>
  <c r="AD118" i="5"/>
  <c r="AD119" i="5"/>
  <c r="AD120" i="5"/>
  <c r="AD121" i="5"/>
  <c r="AD122" i="5"/>
  <c r="AD123" i="5"/>
  <c r="AD124" i="5"/>
  <c r="AD125" i="5"/>
  <c r="AD126" i="5"/>
  <c r="AD127" i="5"/>
  <c r="AD128" i="5"/>
  <c r="AD129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D158" i="5"/>
  <c r="AD159" i="5"/>
  <c r="AD160" i="5"/>
  <c r="AD161" i="5"/>
  <c r="AD162" i="5"/>
  <c r="AD163" i="5"/>
  <c r="AD164" i="5"/>
  <c r="AD165" i="5"/>
  <c r="AD166" i="5"/>
  <c r="AD167" i="5"/>
  <c r="AD168" i="5"/>
  <c r="AD169" i="5"/>
  <c r="AD170" i="5"/>
  <c r="AD171" i="5"/>
  <c r="AD172" i="5"/>
  <c r="AD173" i="5"/>
  <c r="AD174" i="5"/>
  <c r="AD175" i="5"/>
  <c r="AD176" i="5"/>
  <c r="AD177" i="5"/>
  <c r="AD178" i="5"/>
  <c r="AD179" i="5"/>
  <c r="AD180" i="5"/>
  <c r="AD181" i="5"/>
  <c r="AD182" i="5"/>
  <c r="AD183" i="5"/>
  <c r="AD184" i="5"/>
  <c r="AD185" i="5"/>
  <c r="AD186" i="5"/>
  <c r="AD187" i="5"/>
  <c r="AD188" i="5"/>
  <c r="AD189" i="5"/>
  <c r="AD190" i="5"/>
  <c r="AD191" i="5"/>
  <c r="AD192" i="5"/>
  <c r="AD193" i="5"/>
  <c r="AD194" i="5"/>
  <c r="AD195" i="5"/>
  <c r="AD196" i="5"/>
  <c r="AD197" i="5"/>
  <c r="AD198" i="5"/>
  <c r="AD199" i="5"/>
  <c r="AD200" i="5"/>
  <c r="AD201" i="5"/>
  <c r="AD202" i="5"/>
  <c r="AD203" i="5"/>
  <c r="AD204" i="5"/>
  <c r="AD205" i="5"/>
  <c r="AD206" i="5"/>
  <c r="AD207" i="5"/>
  <c r="AD208" i="5"/>
  <c r="AD209" i="5"/>
  <c r="AD210" i="5"/>
  <c r="AD211" i="5"/>
  <c r="AD212" i="5"/>
  <c r="AD213" i="5"/>
  <c r="AD214" i="5"/>
  <c r="AD215" i="5"/>
  <c r="AD216" i="5"/>
  <c r="AD217" i="5"/>
  <c r="AD218" i="5"/>
  <c r="AD219" i="5"/>
  <c r="AD220" i="5"/>
  <c r="AD221" i="5"/>
  <c r="AD222" i="5"/>
  <c r="AD223" i="5"/>
  <c r="AD224" i="5"/>
  <c r="AD225" i="5"/>
  <c r="AD226" i="5"/>
  <c r="AD227" i="5"/>
  <c r="AD228" i="5"/>
  <c r="AD229" i="5"/>
  <c r="AD230" i="5"/>
  <c r="AD231" i="5"/>
  <c r="AD232" i="5"/>
  <c r="AD233" i="5"/>
  <c r="AD234" i="5"/>
  <c r="AD235" i="5"/>
  <c r="AD236" i="5"/>
  <c r="AD237" i="5"/>
  <c r="AD238" i="5"/>
  <c r="AD239" i="5"/>
  <c r="AD240" i="5"/>
  <c r="AD241" i="5"/>
  <c r="AD242" i="5"/>
  <c r="AD243" i="5"/>
  <c r="AD244" i="5"/>
  <c r="AD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08" i="5"/>
  <c r="AA109" i="5"/>
  <c r="AA110" i="5"/>
  <c r="AA111" i="5"/>
  <c r="AA112" i="5"/>
  <c r="AA113" i="5"/>
  <c r="AA114" i="5"/>
  <c r="AA115" i="5"/>
  <c r="AA116" i="5"/>
  <c r="AA117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5" i="5"/>
  <c r="AA136" i="5"/>
  <c r="AA137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65" i="5"/>
  <c r="AA166" i="5"/>
  <c r="AA167" i="5"/>
  <c r="AA168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54" i="5"/>
  <c r="CO283" i="5" l="1"/>
  <c r="CO282" i="5"/>
  <c r="CO281" i="5"/>
  <c r="CO280" i="5"/>
  <c r="CO279" i="5"/>
  <c r="CO278" i="5"/>
  <c r="CO277" i="5"/>
  <c r="CO276" i="5"/>
  <c r="CO275" i="5"/>
  <c r="CO274" i="5"/>
  <c r="CO273" i="5"/>
  <c r="CO272" i="5"/>
  <c r="CO271" i="5"/>
  <c r="CO270" i="5"/>
  <c r="CO269" i="5"/>
  <c r="CO268" i="5"/>
  <c r="CO267" i="5"/>
  <c r="CO266" i="5"/>
  <c r="CO265" i="5"/>
  <c r="CO264" i="5"/>
  <c r="CO263" i="5"/>
  <c r="CO262" i="5"/>
  <c r="CO261" i="5"/>
  <c r="CO260" i="5"/>
  <c r="CO259" i="5"/>
  <c r="CO258" i="5"/>
  <c r="CO257" i="5"/>
  <c r="CO256" i="5"/>
  <c r="CO255" i="5"/>
  <c r="CO254" i="5"/>
  <c r="CO253" i="5"/>
  <c r="CO252" i="5"/>
  <c r="CO251" i="5"/>
  <c r="CO250" i="5"/>
  <c r="CO249" i="5"/>
  <c r="CO248" i="5"/>
  <c r="CO247" i="5"/>
  <c r="CO246" i="5"/>
  <c r="CO245" i="5"/>
  <c r="CO244" i="5"/>
  <c r="CO243" i="5"/>
  <c r="CO242" i="5"/>
  <c r="CO241" i="5"/>
  <c r="CO240" i="5"/>
  <c r="CO239" i="5"/>
  <c r="CO238" i="5"/>
  <c r="CO237" i="5"/>
  <c r="CO236" i="5"/>
  <c r="CO235" i="5"/>
  <c r="CO234" i="5"/>
  <c r="CO233" i="5"/>
  <c r="CO232" i="5"/>
  <c r="CO231" i="5"/>
  <c r="CO230" i="5"/>
  <c r="CO229" i="5"/>
  <c r="CO228" i="5"/>
  <c r="CO227" i="5"/>
  <c r="CO226" i="5"/>
  <c r="CO225" i="5"/>
  <c r="CO224" i="5"/>
  <c r="CO223" i="5"/>
  <c r="CO222" i="5"/>
  <c r="CO221" i="5"/>
  <c r="CO220" i="5"/>
  <c r="CO219" i="5"/>
  <c r="CO218" i="5"/>
  <c r="CO217" i="5"/>
  <c r="CO216" i="5"/>
  <c r="CO215" i="5"/>
  <c r="CO214" i="5"/>
  <c r="CO213" i="5"/>
  <c r="CO212" i="5"/>
  <c r="CO211" i="5"/>
  <c r="CO210" i="5"/>
  <c r="CO209" i="5"/>
  <c r="CO208" i="5"/>
  <c r="CO207" i="5"/>
  <c r="CO206" i="5"/>
  <c r="CO205" i="5"/>
  <c r="CO204" i="5"/>
  <c r="CO203" i="5"/>
  <c r="CO202" i="5"/>
  <c r="CO201" i="5"/>
  <c r="CO200" i="5"/>
  <c r="CO199" i="5"/>
  <c r="CO198" i="5"/>
  <c r="CO197" i="5"/>
  <c r="CO196" i="5"/>
  <c r="CO195" i="5"/>
  <c r="CO194" i="5"/>
  <c r="CO193" i="5"/>
  <c r="CO192" i="5"/>
  <c r="CO191" i="5"/>
  <c r="CO190" i="5"/>
  <c r="CO189" i="5"/>
  <c r="CO188" i="5"/>
  <c r="CO187" i="5"/>
  <c r="CO186" i="5"/>
  <c r="CO185" i="5"/>
  <c r="CO184" i="5"/>
  <c r="CO183" i="5"/>
  <c r="CO182" i="5"/>
  <c r="CO181" i="5"/>
  <c r="CO180" i="5"/>
  <c r="CO179" i="5"/>
  <c r="CO178" i="5"/>
  <c r="CO177" i="5"/>
  <c r="CO176" i="5"/>
  <c r="CO175" i="5"/>
  <c r="CO174" i="5"/>
  <c r="CO173" i="5"/>
  <c r="CO172" i="5"/>
  <c r="CO171" i="5"/>
  <c r="CO170" i="5"/>
  <c r="CO169" i="5"/>
  <c r="CO168" i="5"/>
  <c r="CO167" i="5"/>
  <c r="CO166" i="5"/>
  <c r="CO165" i="5"/>
  <c r="CO164" i="5"/>
  <c r="CO163" i="5"/>
  <c r="CO162" i="5"/>
  <c r="CO161" i="5"/>
  <c r="CO160" i="5"/>
  <c r="CO159" i="5"/>
  <c r="CO158" i="5"/>
  <c r="CO157" i="5"/>
  <c r="CO156" i="5"/>
  <c r="CO155" i="5"/>
  <c r="CO154" i="5"/>
  <c r="CO153" i="5"/>
  <c r="CO152" i="5"/>
  <c r="CO151" i="5"/>
  <c r="CO150" i="5"/>
  <c r="CO149" i="5"/>
  <c r="CO148" i="5"/>
  <c r="CO147" i="5"/>
  <c r="CO146" i="5"/>
  <c r="CO145" i="5"/>
  <c r="CO144" i="5"/>
  <c r="CO143" i="5"/>
  <c r="CO142" i="5"/>
  <c r="CO141" i="5"/>
  <c r="CO140" i="5"/>
  <c r="CO139" i="5"/>
  <c r="CO138" i="5"/>
  <c r="CO137" i="5"/>
  <c r="CO136" i="5"/>
  <c r="CO135" i="5"/>
  <c r="CO134" i="5"/>
  <c r="CO133" i="5"/>
  <c r="CO132" i="5"/>
  <c r="CO131" i="5"/>
  <c r="CO130" i="5"/>
  <c r="CO129" i="5"/>
  <c r="CO128" i="5"/>
  <c r="CO127" i="5"/>
  <c r="CO126" i="5"/>
  <c r="CO125" i="5"/>
  <c r="CO124" i="5"/>
  <c r="CO123" i="5"/>
  <c r="CO122" i="5"/>
  <c r="CO121" i="5"/>
  <c r="CO120" i="5"/>
  <c r="CO119" i="5"/>
  <c r="CO118" i="5"/>
  <c r="CO117" i="5"/>
  <c r="CO116" i="5"/>
  <c r="CO115" i="5"/>
  <c r="CO114" i="5"/>
  <c r="CO113" i="5"/>
  <c r="CO112" i="5"/>
  <c r="CO111" i="5"/>
  <c r="CO110" i="5"/>
  <c r="CO109" i="5"/>
  <c r="CO108" i="5"/>
  <c r="CO107" i="5"/>
  <c r="CO106" i="5"/>
  <c r="CO105" i="5"/>
  <c r="CO104" i="5"/>
  <c r="CO103" i="5"/>
  <c r="CO102" i="5"/>
  <c r="CO101" i="5"/>
  <c r="CO100" i="5"/>
  <c r="CO99" i="5"/>
  <c r="CO98" i="5"/>
  <c r="CO97" i="5"/>
  <c r="CO96" i="5"/>
  <c r="CO95" i="5"/>
  <c r="CO94" i="5"/>
  <c r="CO93" i="5"/>
  <c r="CO92" i="5"/>
  <c r="CO91" i="5"/>
  <c r="CO90" i="5"/>
  <c r="CO89" i="5"/>
  <c r="CO88" i="5"/>
  <c r="CO87" i="5"/>
  <c r="CO86" i="5"/>
  <c r="CO85" i="5"/>
  <c r="CO84" i="5"/>
  <c r="CO83" i="5"/>
  <c r="CO82" i="5"/>
  <c r="CO81" i="5"/>
  <c r="CO80" i="5"/>
  <c r="CO79" i="5"/>
  <c r="CO78" i="5"/>
  <c r="CO77" i="5"/>
  <c r="CO76" i="5"/>
  <c r="CO75" i="5"/>
  <c r="CO74" i="5"/>
  <c r="CO73" i="5"/>
  <c r="CO72" i="5"/>
  <c r="CO71" i="5"/>
  <c r="CO70" i="5"/>
  <c r="CO69" i="5"/>
  <c r="CO68" i="5"/>
  <c r="CO67" i="5"/>
  <c r="CO66" i="5"/>
  <c r="CO65" i="5"/>
  <c r="CO64" i="5"/>
  <c r="CO63" i="5"/>
  <c r="CO62" i="5"/>
  <c r="CO61" i="5"/>
  <c r="CO60" i="5"/>
  <c r="CO59" i="5"/>
  <c r="CO9" i="5"/>
  <c r="CO10" i="5"/>
  <c r="CO11" i="5"/>
  <c r="CO13" i="5"/>
  <c r="CO14" i="5"/>
  <c r="CO15" i="5"/>
  <c r="CO16" i="5"/>
  <c r="CO18" i="5"/>
  <c r="CO19" i="5"/>
  <c r="CO20" i="5"/>
  <c r="CO21" i="5"/>
  <c r="CO22" i="5"/>
  <c r="CO23" i="5"/>
  <c r="CO24" i="5"/>
  <c r="CO25" i="5"/>
  <c r="CO26" i="5"/>
  <c r="CO30" i="5"/>
  <c r="CO31" i="5"/>
  <c r="CP283" i="5"/>
  <c r="CP282" i="5"/>
  <c r="CP281" i="5"/>
  <c r="CP280" i="5"/>
  <c r="CP279" i="5"/>
  <c r="CP278" i="5"/>
  <c r="CP277" i="5"/>
  <c r="CP276" i="5"/>
  <c r="CP275" i="5"/>
  <c r="CP274" i="5"/>
  <c r="CP273" i="5"/>
  <c r="CP272" i="5"/>
  <c r="CP271" i="5"/>
  <c r="CP270" i="5"/>
  <c r="CP269" i="5"/>
  <c r="CP268" i="5"/>
  <c r="CP267" i="5"/>
  <c r="CP266" i="5"/>
  <c r="CP265" i="5"/>
  <c r="CP264" i="5"/>
  <c r="CP263" i="5"/>
  <c r="CP262" i="5"/>
  <c r="CP261" i="5"/>
  <c r="CP260" i="5"/>
  <c r="CP259" i="5"/>
  <c r="CP258" i="5"/>
  <c r="CP257" i="5"/>
  <c r="CP256" i="5"/>
  <c r="CP255" i="5"/>
  <c r="CP254" i="5"/>
  <c r="CP253" i="5"/>
  <c r="CP252" i="5"/>
  <c r="CP251" i="5"/>
  <c r="CP250" i="5"/>
  <c r="CP249" i="5"/>
  <c r="CP248" i="5"/>
  <c r="CP247" i="5"/>
  <c r="CP246" i="5"/>
  <c r="CP245" i="5"/>
  <c r="CP244" i="5"/>
  <c r="CP243" i="5"/>
  <c r="CP242" i="5"/>
  <c r="CP241" i="5"/>
  <c r="CP240" i="5"/>
  <c r="CP239" i="5"/>
  <c r="CP238" i="5"/>
  <c r="CP237" i="5"/>
  <c r="CP236" i="5"/>
  <c r="CP235" i="5"/>
  <c r="CP234" i="5"/>
  <c r="CP233" i="5"/>
  <c r="CP232" i="5"/>
  <c r="CP231" i="5"/>
  <c r="CP230" i="5"/>
  <c r="CP229" i="5"/>
  <c r="CP228" i="5"/>
  <c r="CP227" i="5"/>
  <c r="CP226" i="5"/>
  <c r="CP225" i="5"/>
  <c r="CP224" i="5"/>
  <c r="CP223" i="5"/>
  <c r="CP222" i="5"/>
  <c r="CP221" i="5"/>
  <c r="CP220" i="5"/>
  <c r="CP219" i="5"/>
  <c r="CP218" i="5"/>
  <c r="CP217" i="5"/>
  <c r="CP216" i="5"/>
  <c r="CP215" i="5"/>
  <c r="CP214" i="5"/>
  <c r="CP213" i="5"/>
  <c r="CP212" i="5"/>
  <c r="CP211" i="5"/>
  <c r="CP210" i="5"/>
  <c r="CP209" i="5"/>
  <c r="CP208" i="5"/>
  <c r="CP207" i="5"/>
  <c r="CP206" i="5"/>
  <c r="CP205" i="5"/>
  <c r="CP204" i="5"/>
  <c r="CP203" i="5"/>
  <c r="CP202" i="5"/>
  <c r="CP201" i="5"/>
  <c r="CP200" i="5"/>
  <c r="CP199" i="5"/>
  <c r="CP198" i="5"/>
  <c r="CP197" i="5"/>
  <c r="CP196" i="5"/>
  <c r="CP195" i="5"/>
  <c r="CP194" i="5"/>
  <c r="CP193" i="5"/>
  <c r="CP192" i="5"/>
  <c r="CP191" i="5"/>
  <c r="CP190" i="5"/>
  <c r="CP189" i="5"/>
  <c r="CP188" i="5"/>
  <c r="CP187" i="5"/>
  <c r="CP186" i="5"/>
  <c r="CP185" i="5"/>
  <c r="CP184" i="5"/>
  <c r="CP183" i="5"/>
  <c r="CP182" i="5"/>
  <c r="CP181" i="5"/>
  <c r="CP180" i="5"/>
  <c r="CP179" i="5"/>
  <c r="CP178" i="5"/>
  <c r="CP177" i="5"/>
  <c r="CP176" i="5"/>
  <c r="CP175" i="5"/>
  <c r="CP174" i="5"/>
  <c r="CP173" i="5"/>
  <c r="CP172" i="5"/>
  <c r="CP171" i="5"/>
  <c r="CP170" i="5"/>
  <c r="CP169" i="5"/>
  <c r="CP168" i="5"/>
  <c r="CP167" i="5"/>
  <c r="CP166" i="5"/>
  <c r="CP165" i="5"/>
  <c r="CP164" i="5"/>
  <c r="CP163" i="5"/>
  <c r="CP162" i="5"/>
  <c r="CP161" i="5"/>
  <c r="CP160" i="5"/>
  <c r="CP159" i="5"/>
  <c r="CP158" i="5"/>
  <c r="CP157" i="5"/>
  <c r="CP156" i="5"/>
  <c r="CP155" i="5"/>
  <c r="CP154" i="5"/>
  <c r="CP153" i="5"/>
  <c r="CP152" i="5"/>
  <c r="CP151" i="5"/>
  <c r="CP150" i="5"/>
  <c r="CP149" i="5"/>
  <c r="CP148" i="5"/>
  <c r="CP147" i="5"/>
  <c r="CP146" i="5"/>
  <c r="CP145" i="5"/>
  <c r="CP144" i="5"/>
  <c r="CP143" i="5"/>
  <c r="CP142" i="5"/>
  <c r="CP141" i="5"/>
  <c r="CP140" i="5"/>
  <c r="CP139" i="5"/>
  <c r="CP138" i="5"/>
  <c r="CP137" i="5"/>
  <c r="CP136" i="5"/>
  <c r="CP135" i="5"/>
  <c r="CP134" i="5"/>
  <c r="CP133" i="5"/>
  <c r="CP132" i="5"/>
  <c r="CP131" i="5"/>
  <c r="CP130" i="5"/>
  <c r="CP129" i="5"/>
  <c r="CP128" i="5"/>
  <c r="CP127" i="5"/>
  <c r="CP126" i="5"/>
  <c r="CP125" i="5"/>
  <c r="CP124" i="5"/>
  <c r="CP123" i="5"/>
  <c r="CP122" i="5"/>
  <c r="CP121" i="5"/>
  <c r="CP120" i="5"/>
  <c r="CP119" i="5"/>
  <c r="CP118" i="5"/>
  <c r="CP117" i="5"/>
  <c r="CP116" i="5"/>
  <c r="CP115" i="5"/>
  <c r="CP114" i="5"/>
  <c r="CP113" i="5"/>
  <c r="CP112" i="5"/>
  <c r="CP111" i="5"/>
  <c r="CP110" i="5"/>
  <c r="CP109" i="5"/>
  <c r="CP108" i="5"/>
  <c r="CP107" i="5"/>
  <c r="CP106" i="5"/>
  <c r="CP105" i="5"/>
  <c r="CP104" i="5"/>
  <c r="CP103" i="5"/>
  <c r="CP102" i="5"/>
  <c r="CP101" i="5"/>
  <c r="CP100" i="5"/>
  <c r="CP99" i="5"/>
  <c r="CP98" i="5"/>
  <c r="CP97" i="5"/>
  <c r="CP96" i="5"/>
  <c r="CP95" i="5"/>
  <c r="CP94" i="5"/>
  <c r="CP93" i="5"/>
  <c r="CP92" i="5"/>
  <c r="CP91" i="5"/>
  <c r="CP90" i="5"/>
  <c r="CP89" i="5"/>
  <c r="CP88" i="5"/>
  <c r="CP87" i="5"/>
  <c r="CP86" i="5"/>
  <c r="CP85" i="5"/>
  <c r="CP84" i="5"/>
  <c r="CP83" i="5"/>
  <c r="CP82" i="5"/>
  <c r="CP81" i="5"/>
  <c r="CP80" i="5"/>
  <c r="CP79" i="5"/>
  <c r="CP78" i="5"/>
  <c r="CP77" i="5"/>
  <c r="CP76" i="5"/>
  <c r="CP75" i="5"/>
  <c r="CP74" i="5"/>
  <c r="CP73" i="5"/>
  <c r="CP72" i="5"/>
  <c r="CP71" i="5"/>
  <c r="CP70" i="5"/>
  <c r="CP69" i="5"/>
  <c r="CP68" i="5"/>
  <c r="CP67" i="5"/>
  <c r="CP65" i="5"/>
  <c r="CP64" i="5"/>
  <c r="CP63" i="5"/>
  <c r="CP62" i="5"/>
  <c r="CP61" i="5"/>
  <c r="CP60" i="5"/>
  <c r="CP59" i="5"/>
  <c r="CP58" i="5"/>
  <c r="CP11" i="5"/>
  <c r="CP13" i="5"/>
  <c r="CP14" i="5"/>
  <c r="CP15" i="5"/>
  <c r="CP16" i="5"/>
  <c r="CP18" i="5"/>
  <c r="CP19" i="5"/>
  <c r="CP20" i="5"/>
  <c r="CP21" i="5"/>
  <c r="CP22" i="5"/>
  <c r="CP23" i="5"/>
  <c r="CP24" i="5"/>
  <c r="CP25" i="5"/>
  <c r="CP26" i="5"/>
  <c r="CP30" i="5"/>
  <c r="CP31" i="5"/>
  <c r="CP9" i="5"/>
  <c r="CP10" i="5"/>
  <c r="CP8" i="5"/>
  <c r="AF65" i="5" l="1"/>
  <c r="O36" i="9" s="1"/>
  <c r="AF66" i="5"/>
  <c r="O37" i="9" s="1"/>
  <c r="AF72" i="5"/>
  <c r="AF73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79" i="5"/>
  <c r="AF180" i="5"/>
  <c r="AF181" i="5"/>
  <c r="AF182" i="5"/>
  <c r="AF183" i="5"/>
  <c r="AF184" i="5"/>
  <c r="AF185" i="5"/>
  <c r="AF186" i="5"/>
  <c r="AF187" i="5"/>
  <c r="AF188" i="5"/>
  <c r="AF189" i="5"/>
  <c r="AF190" i="5"/>
  <c r="AF191" i="5"/>
  <c r="AF192" i="5"/>
  <c r="AF193" i="5"/>
  <c r="AF194" i="5"/>
  <c r="AF195" i="5"/>
  <c r="AF196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16" i="5"/>
  <c r="AF217" i="5"/>
  <c r="AF218" i="5"/>
  <c r="AF219" i="5"/>
  <c r="AF220" i="5"/>
  <c r="AF221" i="5"/>
  <c r="AF222" i="5"/>
  <c r="AF223" i="5"/>
  <c r="AF224" i="5"/>
  <c r="AF225" i="5"/>
  <c r="AF226" i="5"/>
  <c r="AF227" i="5"/>
  <c r="AF228" i="5"/>
  <c r="AF229" i="5"/>
  <c r="AF230" i="5"/>
  <c r="AF231" i="5"/>
  <c r="AF232" i="5"/>
  <c r="AF233" i="5"/>
  <c r="AF234" i="5"/>
  <c r="AF235" i="5"/>
  <c r="AF236" i="5"/>
  <c r="AF237" i="5"/>
  <c r="AF238" i="5"/>
  <c r="AF239" i="5"/>
  <c r="AF240" i="5"/>
  <c r="AF241" i="5"/>
  <c r="AF242" i="5"/>
  <c r="AF243" i="5"/>
  <c r="AF244" i="5"/>
  <c r="AF245" i="5"/>
  <c r="AF246" i="5"/>
  <c r="AF247" i="5"/>
  <c r="AF248" i="5"/>
  <c r="AF249" i="5"/>
  <c r="AF250" i="5"/>
  <c r="AF251" i="5"/>
  <c r="AF252" i="5"/>
  <c r="AF253" i="5"/>
  <c r="AF254" i="5"/>
  <c r="AF255" i="5"/>
  <c r="AF256" i="5"/>
  <c r="AF257" i="5"/>
  <c r="AF258" i="5"/>
  <c r="AF259" i="5"/>
  <c r="AF260" i="5"/>
  <c r="AF261" i="5"/>
  <c r="AF262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5" i="5"/>
  <c r="AF276" i="5"/>
  <c r="AF277" i="5"/>
  <c r="AF278" i="5"/>
  <c r="AA26" i="5" l="1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9" i="5"/>
  <c r="AA10" i="5"/>
  <c r="AK20" i="5" l="1"/>
  <c r="AM20" i="5"/>
  <c r="AQ20" i="5"/>
  <c r="AU20" i="5"/>
  <c r="AN20" i="5"/>
  <c r="AR20" i="5"/>
  <c r="AV20" i="5"/>
  <c r="AO20" i="5"/>
  <c r="AS20" i="5"/>
  <c r="AL20" i="5"/>
  <c r="AP20" i="5"/>
  <c r="AT20" i="5"/>
  <c r="AE43" i="7" l="1"/>
  <c r="AE42" i="7"/>
  <c r="AE39" i="7"/>
  <c r="AE38" i="7"/>
  <c r="AE37" i="7"/>
  <c r="AE34" i="7"/>
  <c r="AE33" i="7"/>
  <c r="AE32" i="7"/>
  <c r="AE31" i="7"/>
  <c r="AE28" i="7"/>
  <c r="AE27" i="7"/>
  <c r="AE26" i="7"/>
  <c r="AE25" i="7"/>
  <c r="AE24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E8" i="7"/>
  <c r="AE7" i="7"/>
  <c r="AE6" i="7"/>
  <c r="AE5" i="7"/>
  <c r="AE4" i="7"/>
  <c r="AE3" i="7"/>
  <c r="B39" i="7"/>
  <c r="K36" i="9" l="1"/>
  <c r="M36" i="9"/>
  <c r="K37" i="9"/>
  <c r="M37" i="9"/>
  <c r="B12" i="7"/>
  <c r="AB12" i="7" s="1"/>
  <c r="AR12" i="7" s="1"/>
  <c r="AE15" i="5"/>
  <c r="AB15" i="5"/>
  <c r="AE16" i="5"/>
  <c r="AB16" i="5"/>
  <c r="B17" i="7"/>
  <c r="U17" i="7" s="1"/>
  <c r="B18" i="7"/>
  <c r="V18" i="7" s="1"/>
  <c r="AL18" i="7" s="1"/>
  <c r="B19" i="7"/>
  <c r="Z19" i="7" s="1"/>
  <c r="AB12" i="5"/>
  <c r="AE17" i="5"/>
  <c r="AB17" i="5"/>
  <c r="Q27" i="7"/>
  <c r="D13" i="7"/>
  <c r="D27" i="7"/>
  <c r="E13" i="7"/>
  <c r="E27" i="7"/>
  <c r="F13" i="7"/>
  <c r="F27" i="7"/>
  <c r="G13" i="7"/>
  <c r="G27" i="7"/>
  <c r="H13" i="7"/>
  <c r="H27" i="7"/>
  <c r="I13" i="7"/>
  <c r="I27" i="7"/>
  <c r="J13" i="7"/>
  <c r="J27" i="7"/>
  <c r="K13" i="7"/>
  <c r="K27" i="7"/>
  <c r="L13" i="7"/>
  <c r="L27" i="7"/>
  <c r="M13" i="7"/>
  <c r="M27" i="7"/>
  <c r="N13" i="7"/>
  <c r="N27" i="7"/>
  <c r="D31" i="7"/>
  <c r="AI31" i="7" s="1"/>
  <c r="D32" i="7"/>
  <c r="AI32" i="7" s="1"/>
  <c r="D33" i="7"/>
  <c r="AI33" i="7" s="1"/>
  <c r="D34" i="7"/>
  <c r="AI34" i="7" s="1"/>
  <c r="E31" i="7"/>
  <c r="E32" i="7"/>
  <c r="E33" i="7"/>
  <c r="AJ33" i="7" s="1"/>
  <c r="E34" i="7"/>
  <c r="AJ34" i="7" s="1"/>
  <c r="F31" i="7"/>
  <c r="AK31" i="7" s="1"/>
  <c r="F32" i="7"/>
  <c r="F33" i="7"/>
  <c r="AK33" i="7" s="1"/>
  <c r="F34" i="7"/>
  <c r="AK34" i="7" s="1"/>
  <c r="G31" i="7"/>
  <c r="G32" i="7"/>
  <c r="G33" i="7"/>
  <c r="AL33" i="7" s="1"/>
  <c r="G34" i="7"/>
  <c r="AL34" i="7" s="1"/>
  <c r="H32" i="7"/>
  <c r="AM32" i="7" s="1"/>
  <c r="H33" i="7"/>
  <c r="AM33" i="7" s="1"/>
  <c r="H34" i="7"/>
  <c r="I32" i="7"/>
  <c r="I33" i="7"/>
  <c r="AN33" i="7" s="1"/>
  <c r="I34" i="7"/>
  <c r="AN34" i="7" s="1"/>
  <c r="J32" i="7"/>
  <c r="J33" i="7"/>
  <c r="AO33" i="7" s="1"/>
  <c r="J34" i="7"/>
  <c r="AO34" i="7" s="1"/>
  <c r="K31" i="7"/>
  <c r="K32" i="7"/>
  <c r="K33" i="7"/>
  <c r="AP33" i="7" s="1"/>
  <c r="K34" i="7"/>
  <c r="AP34" i="7" s="1"/>
  <c r="L31" i="7"/>
  <c r="AQ31" i="7" s="1"/>
  <c r="L32" i="7"/>
  <c r="AQ32" i="7" s="1"/>
  <c r="L33" i="7"/>
  <c r="AQ33" i="7" s="1"/>
  <c r="L34" i="7"/>
  <c r="AQ34" i="7" s="1"/>
  <c r="M31" i="7"/>
  <c r="AR31" i="7" s="1"/>
  <c r="M32" i="7"/>
  <c r="M33" i="7"/>
  <c r="AR33" i="7" s="1"/>
  <c r="M34" i="7"/>
  <c r="AR34" i="7" s="1"/>
  <c r="N31" i="7"/>
  <c r="AS31" i="7" s="1"/>
  <c r="N32" i="7"/>
  <c r="N33" i="7"/>
  <c r="AS33" i="7" s="1"/>
  <c r="N34" i="7"/>
  <c r="AS34" i="7" s="1"/>
  <c r="C39" i="7"/>
  <c r="D39" i="7"/>
  <c r="E39" i="7"/>
  <c r="F39" i="7"/>
  <c r="AK39" i="7" s="1"/>
  <c r="G39" i="7"/>
  <c r="H39" i="7"/>
  <c r="I39" i="7"/>
  <c r="AN39" i="7" s="1"/>
  <c r="J39" i="7"/>
  <c r="K39" i="7"/>
  <c r="L39" i="7"/>
  <c r="AQ39" i="7" s="1"/>
  <c r="M39" i="7"/>
  <c r="N39" i="7"/>
  <c r="C42" i="7"/>
  <c r="AB68" i="5"/>
  <c r="AE68" i="5"/>
  <c r="AK68" i="5" s="1"/>
  <c r="L42" i="7"/>
  <c r="M42" i="7"/>
  <c r="N42" i="7"/>
  <c r="D43" i="7"/>
  <c r="AI43" i="7" s="1"/>
  <c r="E43" i="7"/>
  <c r="F43" i="7"/>
  <c r="G43" i="7"/>
  <c r="AL43" i="7" s="1"/>
  <c r="H43" i="7"/>
  <c r="AM43" i="7" s="1"/>
  <c r="I43" i="7"/>
  <c r="AB69" i="5"/>
  <c r="AE69" i="5"/>
  <c r="AK69" i="5" s="1"/>
  <c r="J43" i="7"/>
  <c r="K43" i="7"/>
  <c r="L43" i="7"/>
  <c r="AQ43" i="7" s="1"/>
  <c r="M43" i="7"/>
  <c r="AR43" i="7" s="1"/>
  <c r="N43" i="7"/>
  <c r="AE9" i="5"/>
  <c r="AB10" i="5"/>
  <c r="AE10" i="5"/>
  <c r="AE11" i="5"/>
  <c r="AB11" i="5"/>
  <c r="AE12" i="5"/>
  <c r="Q12" i="7"/>
  <c r="Q17" i="7"/>
  <c r="Q18" i="7"/>
  <c r="Q19" i="7"/>
  <c r="Q28" i="7"/>
  <c r="N28" i="7"/>
  <c r="M28" i="7"/>
  <c r="L28" i="7"/>
  <c r="K28" i="7"/>
  <c r="J28" i="7"/>
  <c r="I28" i="7"/>
  <c r="H28" i="7"/>
  <c r="G28" i="7"/>
  <c r="F28" i="7"/>
  <c r="E28" i="7"/>
  <c r="D28" i="7"/>
  <c r="N26" i="7"/>
  <c r="M26" i="7"/>
  <c r="L26" i="7"/>
  <c r="K26" i="7"/>
  <c r="G26" i="7"/>
  <c r="F26" i="7"/>
  <c r="E26" i="7"/>
  <c r="D26" i="7"/>
  <c r="N24" i="7"/>
  <c r="M24" i="7"/>
  <c r="L24" i="7"/>
  <c r="K24" i="7"/>
  <c r="J24" i="7"/>
  <c r="I24" i="7"/>
  <c r="H24" i="7"/>
  <c r="G24" i="7"/>
  <c r="F24" i="7"/>
  <c r="E24" i="7"/>
  <c r="D24" i="7"/>
  <c r="N23" i="7"/>
  <c r="M23" i="7"/>
  <c r="L23" i="7"/>
  <c r="K23" i="7"/>
  <c r="G23" i="7"/>
  <c r="F23" i="7"/>
  <c r="E23" i="7"/>
  <c r="D23" i="7"/>
  <c r="N22" i="7"/>
  <c r="M22" i="7"/>
  <c r="L22" i="7"/>
  <c r="K22" i="7"/>
  <c r="J22" i="7"/>
  <c r="I22" i="7"/>
  <c r="H22" i="7"/>
  <c r="G22" i="7"/>
  <c r="F22" i="7"/>
  <c r="E22" i="7"/>
  <c r="D22" i="7"/>
  <c r="N21" i="7"/>
  <c r="M21" i="7"/>
  <c r="L21" i="7"/>
  <c r="K21" i="7"/>
  <c r="G21" i="7"/>
  <c r="F21" i="7"/>
  <c r="E21" i="7"/>
  <c r="D21" i="7"/>
  <c r="N20" i="7"/>
  <c r="M20" i="7"/>
  <c r="L20" i="7"/>
  <c r="K20" i="7"/>
  <c r="J20" i="7"/>
  <c r="I20" i="7"/>
  <c r="H20" i="7"/>
  <c r="G20" i="7"/>
  <c r="F20" i="7"/>
  <c r="E20" i="7"/>
  <c r="D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N15" i="7"/>
  <c r="M15" i="7"/>
  <c r="L15" i="7"/>
  <c r="K15" i="7"/>
  <c r="J15" i="7"/>
  <c r="I15" i="7"/>
  <c r="H15" i="7"/>
  <c r="G15" i="7"/>
  <c r="F15" i="7"/>
  <c r="E15" i="7"/>
  <c r="D15" i="7"/>
  <c r="N14" i="7"/>
  <c r="M14" i="7"/>
  <c r="L14" i="7"/>
  <c r="K14" i="7"/>
  <c r="G14" i="7"/>
  <c r="F14" i="7"/>
  <c r="E14" i="7"/>
  <c r="D14" i="7"/>
  <c r="N12" i="7"/>
  <c r="M12" i="7"/>
  <c r="L12" i="7"/>
  <c r="K12" i="7"/>
  <c r="J12" i="7"/>
  <c r="I12" i="7"/>
  <c r="H12" i="7"/>
  <c r="G12" i="7"/>
  <c r="F12" i="7"/>
  <c r="E12" i="7"/>
  <c r="D12" i="7"/>
  <c r="C12" i="7"/>
  <c r="N11" i="7"/>
  <c r="M11" i="7"/>
  <c r="L11" i="7"/>
  <c r="K11" i="7"/>
  <c r="J11" i="7"/>
  <c r="I11" i="7"/>
  <c r="H11" i="7"/>
  <c r="G11" i="7"/>
  <c r="F11" i="7"/>
  <c r="E11" i="7"/>
  <c r="D11" i="7"/>
  <c r="N10" i="7"/>
  <c r="M10" i="7"/>
  <c r="L10" i="7"/>
  <c r="K10" i="7"/>
  <c r="J10" i="7"/>
  <c r="I10" i="7"/>
  <c r="H10" i="7"/>
  <c r="G10" i="7"/>
  <c r="F10" i="7"/>
  <c r="E10" i="7"/>
  <c r="D10" i="7"/>
  <c r="N9" i="7"/>
  <c r="M9" i="7"/>
  <c r="L9" i="7"/>
  <c r="K9" i="7"/>
  <c r="J9" i="7"/>
  <c r="I9" i="7"/>
  <c r="H9" i="7"/>
  <c r="G9" i="7"/>
  <c r="F9" i="7"/>
  <c r="E9" i="7"/>
  <c r="D9" i="7"/>
  <c r="N8" i="7"/>
  <c r="M8" i="7"/>
  <c r="L8" i="7"/>
  <c r="K8" i="7"/>
  <c r="J8" i="7"/>
  <c r="I8" i="7"/>
  <c r="H8" i="7"/>
  <c r="G8" i="7"/>
  <c r="F8" i="7"/>
  <c r="E8" i="7"/>
  <c r="D8" i="7"/>
  <c r="N7" i="7"/>
  <c r="M7" i="7"/>
  <c r="L7" i="7"/>
  <c r="K7" i="7"/>
  <c r="J7" i="7"/>
  <c r="I7" i="7"/>
  <c r="H7" i="7"/>
  <c r="G7" i="7"/>
  <c r="F7" i="7"/>
  <c r="E7" i="7"/>
  <c r="D7" i="7"/>
  <c r="N6" i="7"/>
  <c r="M6" i="7"/>
  <c r="L6" i="7"/>
  <c r="N3" i="7"/>
  <c r="M3" i="7"/>
  <c r="L3" i="7"/>
  <c r="K3" i="7"/>
  <c r="G3" i="7"/>
  <c r="F3" i="7"/>
  <c r="E3" i="7"/>
  <c r="D3" i="7"/>
  <c r="AE13" i="5"/>
  <c r="AB13" i="5"/>
  <c r="AE14" i="5"/>
  <c r="AB14" i="5"/>
  <c r="AE54" i="5"/>
  <c r="AK54" i="5" s="1"/>
  <c r="AB54" i="5"/>
  <c r="AE278" i="5"/>
  <c r="AB278" i="5"/>
  <c r="AE277" i="5"/>
  <c r="AB277" i="5"/>
  <c r="AE276" i="5"/>
  <c r="AB276" i="5"/>
  <c r="AE275" i="5"/>
  <c r="AB275" i="5"/>
  <c r="AE274" i="5"/>
  <c r="AB274" i="5"/>
  <c r="AE273" i="5"/>
  <c r="AB273" i="5"/>
  <c r="AE272" i="5"/>
  <c r="AB272" i="5"/>
  <c r="AE271" i="5"/>
  <c r="AB271" i="5"/>
  <c r="AE270" i="5"/>
  <c r="AB270" i="5"/>
  <c r="AE269" i="5"/>
  <c r="AB269" i="5"/>
  <c r="AE268" i="5"/>
  <c r="AB268" i="5"/>
  <c r="AE267" i="5"/>
  <c r="AB267" i="5"/>
  <c r="AE266" i="5"/>
  <c r="AB266" i="5"/>
  <c r="AE265" i="5"/>
  <c r="AB265" i="5"/>
  <c r="AE264" i="5"/>
  <c r="AB264" i="5"/>
  <c r="AE263" i="5"/>
  <c r="AB263" i="5"/>
  <c r="AE262" i="5"/>
  <c r="AB262" i="5"/>
  <c r="AE261" i="5"/>
  <c r="AB261" i="5"/>
  <c r="AE260" i="5"/>
  <c r="AB260" i="5"/>
  <c r="AE259" i="5"/>
  <c r="AB259" i="5"/>
  <c r="AE258" i="5"/>
  <c r="AB258" i="5"/>
  <c r="AE257" i="5"/>
  <c r="AB257" i="5"/>
  <c r="AE256" i="5"/>
  <c r="AB256" i="5"/>
  <c r="AE255" i="5"/>
  <c r="AB255" i="5"/>
  <c r="AE254" i="5"/>
  <c r="AB254" i="5"/>
  <c r="AE253" i="5"/>
  <c r="AB253" i="5"/>
  <c r="AE252" i="5"/>
  <c r="AB252" i="5"/>
  <c r="AE251" i="5"/>
  <c r="AB251" i="5"/>
  <c r="AE250" i="5"/>
  <c r="AB250" i="5"/>
  <c r="AE249" i="5"/>
  <c r="AB249" i="5"/>
  <c r="AE248" i="5"/>
  <c r="AB248" i="5"/>
  <c r="AE247" i="5"/>
  <c r="AB247" i="5"/>
  <c r="AE246" i="5"/>
  <c r="AB246" i="5"/>
  <c r="AE245" i="5"/>
  <c r="AB245" i="5"/>
  <c r="AE244" i="5"/>
  <c r="AB244" i="5"/>
  <c r="AE243" i="5"/>
  <c r="AB243" i="5"/>
  <c r="AE242" i="5"/>
  <c r="AB242" i="5"/>
  <c r="AE241" i="5"/>
  <c r="AB241" i="5"/>
  <c r="AE240" i="5"/>
  <c r="AB240" i="5"/>
  <c r="AE239" i="5"/>
  <c r="AB239" i="5"/>
  <c r="AE238" i="5"/>
  <c r="AB238" i="5"/>
  <c r="AE237" i="5"/>
  <c r="AB237" i="5"/>
  <c r="AE236" i="5"/>
  <c r="AB236" i="5"/>
  <c r="AE235" i="5"/>
  <c r="AB235" i="5"/>
  <c r="AE234" i="5"/>
  <c r="AB234" i="5"/>
  <c r="AE233" i="5"/>
  <c r="AB233" i="5"/>
  <c r="AE232" i="5"/>
  <c r="AB232" i="5"/>
  <c r="AE231" i="5"/>
  <c r="AB231" i="5"/>
  <c r="AE230" i="5"/>
  <c r="AB230" i="5"/>
  <c r="AE229" i="5"/>
  <c r="AB229" i="5"/>
  <c r="AE228" i="5"/>
  <c r="AB228" i="5"/>
  <c r="AE227" i="5"/>
  <c r="AB227" i="5"/>
  <c r="AE226" i="5"/>
  <c r="AB226" i="5"/>
  <c r="AE225" i="5"/>
  <c r="AB225" i="5"/>
  <c r="AE224" i="5"/>
  <c r="AB224" i="5"/>
  <c r="AE223" i="5"/>
  <c r="AB223" i="5"/>
  <c r="AE222" i="5"/>
  <c r="AB222" i="5"/>
  <c r="AE221" i="5"/>
  <c r="AB221" i="5"/>
  <c r="AE220" i="5"/>
  <c r="AB220" i="5"/>
  <c r="AE219" i="5"/>
  <c r="AB219" i="5"/>
  <c r="AE218" i="5"/>
  <c r="AB218" i="5"/>
  <c r="AE217" i="5"/>
  <c r="AB217" i="5"/>
  <c r="AE216" i="5"/>
  <c r="AB216" i="5"/>
  <c r="AE215" i="5"/>
  <c r="AB215" i="5"/>
  <c r="AE214" i="5"/>
  <c r="AB214" i="5"/>
  <c r="AE213" i="5"/>
  <c r="AB213" i="5"/>
  <c r="AE212" i="5"/>
  <c r="AB212" i="5"/>
  <c r="AE211" i="5"/>
  <c r="AB211" i="5"/>
  <c r="AE210" i="5"/>
  <c r="AB210" i="5"/>
  <c r="AE209" i="5"/>
  <c r="AB209" i="5"/>
  <c r="AE208" i="5"/>
  <c r="AB208" i="5"/>
  <c r="AE207" i="5"/>
  <c r="AB207" i="5"/>
  <c r="AE206" i="5"/>
  <c r="AB206" i="5"/>
  <c r="AE205" i="5"/>
  <c r="AB205" i="5"/>
  <c r="AE204" i="5"/>
  <c r="AB204" i="5"/>
  <c r="AE203" i="5"/>
  <c r="AB203" i="5"/>
  <c r="AE202" i="5"/>
  <c r="AB202" i="5"/>
  <c r="AE201" i="5"/>
  <c r="AB201" i="5"/>
  <c r="AE200" i="5"/>
  <c r="AB200" i="5"/>
  <c r="AE199" i="5"/>
  <c r="AB199" i="5"/>
  <c r="AE198" i="5"/>
  <c r="AB198" i="5"/>
  <c r="AE197" i="5"/>
  <c r="AB197" i="5"/>
  <c r="AE196" i="5"/>
  <c r="AB196" i="5"/>
  <c r="AE195" i="5"/>
  <c r="AB195" i="5"/>
  <c r="AE194" i="5"/>
  <c r="AB194" i="5"/>
  <c r="AE193" i="5"/>
  <c r="AB193" i="5"/>
  <c r="AE192" i="5"/>
  <c r="AB192" i="5"/>
  <c r="AE191" i="5"/>
  <c r="AB191" i="5"/>
  <c r="AE190" i="5"/>
  <c r="AB190" i="5"/>
  <c r="AE189" i="5"/>
  <c r="AB189" i="5"/>
  <c r="AE188" i="5"/>
  <c r="AB188" i="5"/>
  <c r="AE187" i="5"/>
  <c r="AB187" i="5"/>
  <c r="AE186" i="5"/>
  <c r="AB186" i="5"/>
  <c r="AE185" i="5"/>
  <c r="AB185" i="5"/>
  <c r="AE184" i="5"/>
  <c r="AB184" i="5"/>
  <c r="AE183" i="5"/>
  <c r="AB183" i="5"/>
  <c r="AE182" i="5"/>
  <c r="AB182" i="5"/>
  <c r="AE181" i="5"/>
  <c r="AB181" i="5"/>
  <c r="AE180" i="5"/>
  <c r="AB180" i="5"/>
  <c r="AE179" i="5"/>
  <c r="AB179" i="5"/>
  <c r="AE178" i="5"/>
  <c r="AB178" i="5"/>
  <c r="AE177" i="5"/>
  <c r="AB177" i="5"/>
  <c r="AE176" i="5"/>
  <c r="AB176" i="5"/>
  <c r="AE175" i="5"/>
  <c r="AB175" i="5"/>
  <c r="AE174" i="5"/>
  <c r="AB174" i="5"/>
  <c r="AE173" i="5"/>
  <c r="AB173" i="5"/>
  <c r="AE172" i="5"/>
  <c r="AB172" i="5"/>
  <c r="AE171" i="5"/>
  <c r="AB171" i="5"/>
  <c r="AE170" i="5"/>
  <c r="AB170" i="5"/>
  <c r="AE169" i="5"/>
  <c r="AB169" i="5"/>
  <c r="AE168" i="5"/>
  <c r="AB168" i="5"/>
  <c r="AE167" i="5"/>
  <c r="AB167" i="5"/>
  <c r="AE166" i="5"/>
  <c r="AB166" i="5"/>
  <c r="AE165" i="5"/>
  <c r="AB165" i="5"/>
  <c r="AE164" i="5"/>
  <c r="AB164" i="5"/>
  <c r="AE163" i="5"/>
  <c r="AB163" i="5"/>
  <c r="AE162" i="5"/>
  <c r="AB162" i="5"/>
  <c r="AE161" i="5"/>
  <c r="AB161" i="5"/>
  <c r="AE160" i="5"/>
  <c r="AB160" i="5"/>
  <c r="AE159" i="5"/>
  <c r="AB159" i="5"/>
  <c r="AE158" i="5"/>
  <c r="AB158" i="5"/>
  <c r="AE157" i="5"/>
  <c r="AB157" i="5"/>
  <c r="AE156" i="5"/>
  <c r="AB156" i="5"/>
  <c r="AE155" i="5"/>
  <c r="AB155" i="5"/>
  <c r="AE154" i="5"/>
  <c r="AB154" i="5"/>
  <c r="AE153" i="5"/>
  <c r="AB153" i="5"/>
  <c r="AE152" i="5"/>
  <c r="AB152" i="5"/>
  <c r="AE151" i="5"/>
  <c r="AB151" i="5"/>
  <c r="AE150" i="5"/>
  <c r="AB150" i="5"/>
  <c r="AE149" i="5"/>
  <c r="AB149" i="5"/>
  <c r="AE148" i="5"/>
  <c r="AB148" i="5"/>
  <c r="AE147" i="5"/>
  <c r="AB147" i="5"/>
  <c r="AE146" i="5"/>
  <c r="AB146" i="5"/>
  <c r="AE145" i="5"/>
  <c r="AB145" i="5"/>
  <c r="AE144" i="5"/>
  <c r="AB144" i="5"/>
  <c r="AE143" i="5"/>
  <c r="AB143" i="5"/>
  <c r="AE142" i="5"/>
  <c r="AB142" i="5"/>
  <c r="AE141" i="5"/>
  <c r="AB141" i="5"/>
  <c r="AE140" i="5"/>
  <c r="AB140" i="5"/>
  <c r="AE139" i="5"/>
  <c r="AB139" i="5"/>
  <c r="AE138" i="5"/>
  <c r="AB138" i="5"/>
  <c r="AE137" i="5"/>
  <c r="AB137" i="5"/>
  <c r="AE136" i="5"/>
  <c r="AB136" i="5"/>
  <c r="AE135" i="5"/>
  <c r="AB135" i="5"/>
  <c r="AE134" i="5"/>
  <c r="AB134" i="5"/>
  <c r="AE133" i="5"/>
  <c r="AB133" i="5"/>
  <c r="AE132" i="5"/>
  <c r="AB132" i="5"/>
  <c r="AE131" i="5"/>
  <c r="AB131" i="5"/>
  <c r="AE130" i="5"/>
  <c r="AB130" i="5"/>
  <c r="AE129" i="5"/>
  <c r="AB129" i="5"/>
  <c r="AE128" i="5"/>
  <c r="AB128" i="5"/>
  <c r="AE127" i="5"/>
  <c r="AB127" i="5"/>
  <c r="AE126" i="5"/>
  <c r="AB126" i="5"/>
  <c r="AE125" i="5"/>
  <c r="AB125" i="5"/>
  <c r="AE124" i="5"/>
  <c r="AB124" i="5"/>
  <c r="AE123" i="5"/>
  <c r="AB123" i="5"/>
  <c r="AE122" i="5"/>
  <c r="AB122" i="5"/>
  <c r="AE121" i="5"/>
  <c r="AB121" i="5"/>
  <c r="AE120" i="5"/>
  <c r="AB120" i="5"/>
  <c r="AE119" i="5"/>
  <c r="AB119" i="5"/>
  <c r="AE118" i="5"/>
  <c r="AB118" i="5"/>
  <c r="AE117" i="5"/>
  <c r="AB117" i="5"/>
  <c r="AE116" i="5"/>
  <c r="AB116" i="5"/>
  <c r="AE115" i="5"/>
  <c r="AB115" i="5"/>
  <c r="AE114" i="5"/>
  <c r="AB114" i="5"/>
  <c r="AE113" i="5"/>
  <c r="AB113" i="5"/>
  <c r="AE112" i="5"/>
  <c r="AB112" i="5"/>
  <c r="AE111" i="5"/>
  <c r="AB111" i="5"/>
  <c r="AE110" i="5"/>
  <c r="AB110" i="5"/>
  <c r="AE109" i="5"/>
  <c r="AB109" i="5"/>
  <c r="AE108" i="5"/>
  <c r="AB108" i="5"/>
  <c r="AE107" i="5"/>
  <c r="AB107" i="5"/>
  <c r="AE106" i="5"/>
  <c r="AB106" i="5"/>
  <c r="AE105" i="5"/>
  <c r="AB105" i="5"/>
  <c r="AE104" i="5"/>
  <c r="AB104" i="5"/>
  <c r="AE103" i="5"/>
  <c r="AB103" i="5"/>
  <c r="AE102" i="5"/>
  <c r="AB102" i="5"/>
  <c r="AE101" i="5"/>
  <c r="AB101" i="5"/>
  <c r="AE100" i="5"/>
  <c r="AB100" i="5"/>
  <c r="AE99" i="5"/>
  <c r="AB99" i="5"/>
  <c r="AE98" i="5"/>
  <c r="AB98" i="5"/>
  <c r="AE97" i="5"/>
  <c r="AB97" i="5"/>
  <c r="AE96" i="5"/>
  <c r="AB96" i="5"/>
  <c r="AE95" i="5"/>
  <c r="AB95" i="5"/>
  <c r="AE94" i="5"/>
  <c r="AB94" i="5"/>
  <c r="AE93" i="5"/>
  <c r="AB93" i="5"/>
  <c r="AE92" i="5"/>
  <c r="AB92" i="5"/>
  <c r="AE91" i="5"/>
  <c r="AB91" i="5"/>
  <c r="AE90" i="5"/>
  <c r="AB90" i="5"/>
  <c r="AE89" i="5"/>
  <c r="AB89" i="5"/>
  <c r="AE88" i="5"/>
  <c r="AB88" i="5"/>
  <c r="AE87" i="5"/>
  <c r="AB87" i="5"/>
  <c r="AE86" i="5"/>
  <c r="AB86" i="5"/>
  <c r="AE85" i="5"/>
  <c r="AB85" i="5"/>
  <c r="AE84" i="5"/>
  <c r="AB84" i="5"/>
  <c r="AE83" i="5"/>
  <c r="AB83" i="5"/>
  <c r="AE82" i="5"/>
  <c r="AB82" i="5"/>
  <c r="AE81" i="5"/>
  <c r="AB81" i="5"/>
  <c r="AE80" i="5"/>
  <c r="AB80" i="5"/>
  <c r="AE79" i="5"/>
  <c r="AB79" i="5"/>
  <c r="AE78" i="5"/>
  <c r="AB78" i="5"/>
  <c r="AE77" i="5"/>
  <c r="AB77" i="5"/>
  <c r="AE76" i="5"/>
  <c r="AB76" i="5"/>
  <c r="AE75" i="5"/>
  <c r="AB75" i="5"/>
  <c r="AE74" i="5"/>
  <c r="AB74" i="5"/>
  <c r="AE73" i="5"/>
  <c r="AB73" i="5"/>
  <c r="AE72" i="5"/>
  <c r="AB72" i="5"/>
  <c r="AE71" i="5"/>
  <c r="AK71" i="5" s="1"/>
  <c r="C34" i="7" s="1"/>
  <c r="AB71" i="5"/>
  <c r="AE70" i="5"/>
  <c r="AK70" i="5" s="1"/>
  <c r="C33" i="7" s="1"/>
  <c r="AH33" i="7" s="1"/>
  <c r="AB70" i="5"/>
  <c r="AE67" i="5"/>
  <c r="AK67" i="5" s="1"/>
  <c r="AB67" i="5"/>
  <c r="AE66" i="5"/>
  <c r="AK66" i="5" s="1"/>
  <c r="C28" i="7" s="1"/>
  <c r="AB66" i="5"/>
  <c r="AE65" i="5"/>
  <c r="AK65" i="5" s="1"/>
  <c r="C27" i="7" s="1"/>
  <c r="AB65" i="5"/>
  <c r="AE64" i="5"/>
  <c r="AK64" i="5" s="1"/>
  <c r="C26" i="7"/>
  <c r="AB64" i="5"/>
  <c r="AE63" i="5"/>
  <c r="AK63" i="5" s="1"/>
  <c r="AB63" i="5"/>
  <c r="AE62" i="5"/>
  <c r="AB62" i="5"/>
  <c r="AE61" i="5"/>
  <c r="AK61" i="5" s="1"/>
  <c r="AB61" i="5"/>
  <c r="AE60" i="5"/>
  <c r="AB60" i="5"/>
  <c r="AE59" i="5"/>
  <c r="AB59" i="5"/>
  <c r="AE58" i="5"/>
  <c r="AB58" i="5"/>
  <c r="AE57" i="5"/>
  <c r="AK57" i="5" s="1"/>
  <c r="C20" i="7" s="1"/>
  <c r="AB57" i="5"/>
  <c r="AE56" i="5"/>
  <c r="AK56" i="5" s="1"/>
  <c r="AB56" i="5"/>
  <c r="AE55" i="5"/>
  <c r="AK55" i="5" s="1"/>
  <c r="AB55" i="5"/>
  <c r="CE62" i="5"/>
  <c r="CE61" i="5" s="1"/>
  <c r="CD62" i="5"/>
  <c r="CD61" i="5" s="1"/>
  <c r="BA39" i="5"/>
  <c r="AD66" i="5" s="1"/>
  <c r="BA38" i="5"/>
  <c r="AD65" i="5" s="1"/>
  <c r="AE21" i="5"/>
  <c r="AB24" i="5"/>
  <c r="AE24" i="5"/>
  <c r="AK24" i="5" s="1"/>
  <c r="AE23" i="5"/>
  <c r="AK23" i="5" s="1"/>
  <c r="C16" i="7" s="1"/>
  <c r="AB25" i="5"/>
  <c r="AE25" i="5"/>
  <c r="AK25" i="5" s="1"/>
  <c r="U5" i="5"/>
  <c r="P5" i="5"/>
  <c r="AB18" i="5"/>
  <c r="AE18" i="5"/>
  <c r="AB19" i="5"/>
  <c r="AE19" i="5"/>
  <c r="AB20" i="5"/>
  <c r="AC20" i="5" s="1"/>
  <c r="N38" i="9" s="1"/>
  <c r="AB21" i="5"/>
  <c r="AB22" i="5"/>
  <c r="AE22" i="5"/>
  <c r="AB23" i="5"/>
  <c r="AB26" i="5"/>
  <c r="AE26" i="5"/>
  <c r="AK26" i="5" s="1"/>
  <c r="AK12" i="5" l="1"/>
  <c r="AN12" i="5"/>
  <c r="AS12" i="5"/>
  <c r="AM12" i="5"/>
  <c r="AR12" i="5"/>
  <c r="AL12" i="5"/>
  <c r="AQ12" i="5"/>
  <c r="AV12" i="5"/>
  <c r="AP12" i="5"/>
  <c r="AU12" i="5"/>
  <c r="AO12" i="5"/>
  <c r="AT12" i="5"/>
  <c r="AK16" i="5"/>
  <c r="AM16" i="5"/>
  <c r="AR16" i="5"/>
  <c r="AL16" i="5"/>
  <c r="AQ16" i="5"/>
  <c r="AV16" i="5"/>
  <c r="AP16" i="5"/>
  <c r="AU16" i="5"/>
  <c r="AO16" i="5"/>
  <c r="AT16" i="5"/>
  <c r="AN16" i="5"/>
  <c r="AS16" i="5"/>
  <c r="AL14" i="5"/>
  <c r="AQ14" i="5"/>
  <c r="AV14" i="5"/>
  <c r="AP14" i="5"/>
  <c r="AU14" i="5"/>
  <c r="AO14" i="5"/>
  <c r="AT14" i="5"/>
  <c r="AN14" i="5"/>
  <c r="AS14" i="5"/>
  <c r="AM14" i="5"/>
  <c r="AR14" i="5"/>
  <c r="AK9" i="5"/>
  <c r="C43" i="7" s="1"/>
  <c r="AH43" i="7" s="1"/>
  <c r="AR9" i="5"/>
  <c r="AQ9" i="5"/>
  <c r="AV9" i="5"/>
  <c r="AP9" i="5"/>
  <c r="AU9" i="5"/>
  <c r="AO9" i="5"/>
  <c r="AT9" i="5"/>
  <c r="AN9" i="5"/>
  <c r="AS9" i="5"/>
  <c r="AM9" i="5"/>
  <c r="AK18" i="5"/>
  <c r="AP18" i="5"/>
  <c r="AU18" i="5"/>
  <c r="AO18" i="5"/>
  <c r="AT18" i="5"/>
  <c r="AN18" i="5"/>
  <c r="AS18" i="5"/>
  <c r="AM18" i="5"/>
  <c r="AR18" i="5"/>
  <c r="AL18" i="5"/>
  <c r="AQ18" i="5"/>
  <c r="AV18" i="5"/>
  <c r="AK13" i="5"/>
  <c r="AV13" i="5"/>
  <c r="AP13" i="5"/>
  <c r="AU13" i="5"/>
  <c r="AO13" i="5"/>
  <c r="AT13" i="5"/>
  <c r="AN13" i="5"/>
  <c r="AS13" i="5"/>
  <c r="AM13" i="5"/>
  <c r="AR13" i="5"/>
  <c r="AL13" i="5"/>
  <c r="AQ13" i="5"/>
  <c r="AL11" i="5"/>
  <c r="AQ11" i="5"/>
  <c r="AV11" i="5"/>
  <c r="AP11" i="5"/>
  <c r="AU11" i="5"/>
  <c r="AO11" i="5"/>
  <c r="AT11" i="5"/>
  <c r="AN11" i="5"/>
  <c r="AS11" i="5"/>
  <c r="AM11" i="5"/>
  <c r="AR11" i="5"/>
  <c r="AK17" i="5"/>
  <c r="AO17" i="5"/>
  <c r="AT17" i="5"/>
  <c r="AN17" i="5"/>
  <c r="AS17" i="5"/>
  <c r="AM17" i="5"/>
  <c r="AR17" i="5"/>
  <c r="AL17" i="5"/>
  <c r="AQ17" i="5"/>
  <c r="AV17" i="5"/>
  <c r="AP17" i="5"/>
  <c r="AU17" i="5"/>
  <c r="AK15" i="5"/>
  <c r="AP15" i="5"/>
  <c r="AU15" i="5"/>
  <c r="AO15" i="5"/>
  <c r="AT15" i="5"/>
  <c r="AN15" i="5"/>
  <c r="AS15" i="5"/>
  <c r="AM15" i="5"/>
  <c r="AR15" i="5"/>
  <c r="AL15" i="5"/>
  <c r="AQ15" i="5"/>
  <c r="AV15" i="5"/>
  <c r="AK22" i="5"/>
  <c r="AO22" i="5"/>
  <c r="AT22" i="5"/>
  <c r="AN22" i="5"/>
  <c r="AS22" i="5"/>
  <c r="AM22" i="5"/>
  <c r="AR22" i="5"/>
  <c r="AL22" i="5"/>
  <c r="AQ22" i="5"/>
  <c r="AV22" i="5"/>
  <c r="AP22" i="5"/>
  <c r="AU22" i="5"/>
  <c r="AK19" i="5"/>
  <c r="C13" i="7" s="1"/>
  <c r="AT19" i="5"/>
  <c r="AN19" i="5"/>
  <c r="AS19" i="5"/>
  <c r="AM19" i="5"/>
  <c r="AR19" i="5"/>
  <c r="AL19" i="5"/>
  <c r="AQ19" i="5"/>
  <c r="AV19" i="5"/>
  <c r="AP19" i="5"/>
  <c r="AU19" i="5"/>
  <c r="AO19" i="5"/>
  <c r="AK21" i="5"/>
  <c r="AN21" i="5"/>
  <c r="AS21" i="5"/>
  <c r="AM21" i="5"/>
  <c r="AR21" i="5"/>
  <c r="AL21" i="5"/>
  <c r="AQ21" i="5"/>
  <c r="AV21" i="5"/>
  <c r="AP21" i="5"/>
  <c r="AU21" i="5"/>
  <c r="AO21" i="5"/>
  <c r="AT21" i="5"/>
  <c r="AL8" i="5"/>
  <c r="AP8" i="5"/>
  <c r="AT8" i="5"/>
  <c r="AQ8" i="5"/>
  <c r="AR8" i="5"/>
  <c r="AM8" i="5"/>
  <c r="AN8" i="5"/>
  <c r="AO8" i="5"/>
  <c r="AS8" i="5"/>
  <c r="AU8" i="5"/>
  <c r="AV8" i="5"/>
  <c r="AK10" i="5"/>
  <c r="AS10" i="5"/>
  <c r="AM10" i="5"/>
  <c r="AR10" i="5"/>
  <c r="AL10" i="5"/>
  <c r="AQ10" i="5"/>
  <c r="AV10" i="5"/>
  <c r="AP10" i="5"/>
  <c r="AU10" i="5"/>
  <c r="AO10" i="5"/>
  <c r="AT10" i="5"/>
  <c r="AN10" i="5"/>
  <c r="AC71" i="5"/>
  <c r="AC14" i="5"/>
  <c r="AC17" i="5"/>
  <c r="N16" i="9" s="1"/>
  <c r="AC15" i="5"/>
  <c r="AK60" i="5"/>
  <c r="C23" i="7" s="1"/>
  <c r="AK59" i="5"/>
  <c r="C22" i="7" s="1"/>
  <c r="AC62" i="5"/>
  <c r="AK14" i="5"/>
  <c r="C8" i="7" s="1"/>
  <c r="AK58" i="5"/>
  <c r="C21" i="7" s="1"/>
  <c r="AK62" i="5"/>
  <c r="C24" i="7" s="1"/>
  <c r="AC23" i="5"/>
  <c r="N22" i="9" s="1"/>
  <c r="AC70" i="5"/>
  <c r="AK11" i="5"/>
  <c r="C6" i="7" s="1"/>
  <c r="AC57" i="5"/>
  <c r="AC12" i="5"/>
  <c r="AC10" i="5"/>
  <c r="AC67" i="5"/>
  <c r="AC63" i="5"/>
  <c r="AC13" i="5"/>
  <c r="N12" i="9" s="1"/>
  <c r="AC11" i="5"/>
  <c r="AC24" i="5"/>
  <c r="N23" i="9" s="1"/>
  <c r="AC61" i="5"/>
  <c r="AC19" i="5"/>
  <c r="AC55" i="5"/>
  <c r="AF55" i="5" s="1"/>
  <c r="O27" i="9" s="1"/>
  <c r="AC59" i="5"/>
  <c r="AC69" i="5"/>
  <c r="AC68" i="5"/>
  <c r="AC54" i="5"/>
  <c r="N26" i="9" s="1"/>
  <c r="AC18" i="5"/>
  <c r="N17" i="9" s="1"/>
  <c r="AC58" i="5"/>
  <c r="AF58" i="5" s="1"/>
  <c r="AC26" i="5"/>
  <c r="O25" i="9" s="1"/>
  <c r="AC22" i="5"/>
  <c r="N21" i="9" s="1"/>
  <c r="AC25" i="5"/>
  <c r="O24" i="9" s="1"/>
  <c r="AC60" i="5"/>
  <c r="AF60" i="5" s="1"/>
  <c r="AC21" i="5"/>
  <c r="AC56" i="5"/>
  <c r="AF56" i="5" s="1"/>
  <c r="O28" i="9" s="1"/>
  <c r="AC16" i="5"/>
  <c r="C11" i="7"/>
  <c r="C31" i="7"/>
  <c r="AH31" i="7" s="1"/>
  <c r="C15" i="7"/>
  <c r="C14" i="7"/>
  <c r="C9" i="7"/>
  <c r="C32" i="7"/>
  <c r="AH32" i="7" s="1"/>
  <c r="C10" i="7"/>
  <c r="C7" i="7"/>
  <c r="C3" i="7"/>
  <c r="AF64" i="5"/>
  <c r="AF71" i="5"/>
  <c r="O41" i="9" s="1"/>
  <c r="B34" i="7"/>
  <c r="AF59" i="5"/>
  <c r="AF57" i="5"/>
  <c r="B13" i="7"/>
  <c r="B8" i="7"/>
  <c r="B28" i="7"/>
  <c r="Z28" i="7" s="1"/>
  <c r="AP28" i="7" s="1"/>
  <c r="B27" i="7"/>
  <c r="AA27" i="7" s="1"/>
  <c r="AQ27" i="7" s="1"/>
  <c r="AF74" i="5"/>
  <c r="AB8" i="5"/>
  <c r="AC8" i="5" s="1"/>
  <c r="AF8" i="5" s="1"/>
  <c r="I14" i="7"/>
  <c r="J14" i="7"/>
  <c r="H14" i="7"/>
  <c r="N5" i="7"/>
  <c r="J5" i="7"/>
  <c r="F5" i="7"/>
  <c r="M5" i="7"/>
  <c r="I5" i="7"/>
  <c r="E5" i="7"/>
  <c r="H5" i="7"/>
  <c r="K5" i="7"/>
  <c r="G5" i="7"/>
  <c r="C5" i="7"/>
  <c r="L5" i="7"/>
  <c r="D5" i="7"/>
  <c r="AD64" i="5"/>
  <c r="AB9" i="5"/>
  <c r="AC9" i="5" s="1"/>
  <c r="AF9" i="5" s="1"/>
  <c r="I38" i="7"/>
  <c r="AN38" i="7" s="1"/>
  <c r="H38" i="7"/>
  <c r="AM38" i="7" s="1"/>
  <c r="J38" i="7"/>
  <c r="AO38" i="7" s="1"/>
  <c r="AD63" i="5"/>
  <c r="AX28" i="5"/>
  <c r="AP43" i="7"/>
  <c r="AK43" i="7"/>
  <c r="AS43" i="7"/>
  <c r="AO43" i="7"/>
  <c r="AN43" i="7"/>
  <c r="AJ43" i="7"/>
  <c r="Y12" i="7"/>
  <c r="AO12" i="7" s="1"/>
  <c r="R19" i="7"/>
  <c r="AH19" i="7" s="1"/>
  <c r="X17" i="7"/>
  <c r="AN17" i="7" s="1"/>
  <c r="X12" i="7"/>
  <c r="AN12" i="7" s="1"/>
  <c r="S12" i="7"/>
  <c r="AI12" i="7" s="1"/>
  <c r="Z12" i="7"/>
  <c r="AP12" i="7" s="1"/>
  <c r="AB19" i="7"/>
  <c r="AR19" i="7" s="1"/>
  <c r="AA12" i="7"/>
  <c r="AQ12" i="7" s="1"/>
  <c r="R12" i="7"/>
  <c r="AH12" i="7" s="1"/>
  <c r="V12" i="7"/>
  <c r="AL12" i="7" s="1"/>
  <c r="S17" i="7"/>
  <c r="AI17" i="7" s="1"/>
  <c r="M35" i="7"/>
  <c r="AB17" i="7"/>
  <c r="AR17" i="7" s="1"/>
  <c r="AA19" i="7"/>
  <c r="AQ19" i="7" s="1"/>
  <c r="Z17" i="7"/>
  <c r="AP17" i="7" s="1"/>
  <c r="U19" i="7"/>
  <c r="AK19" i="7" s="1"/>
  <c r="T17" i="7"/>
  <c r="AJ17" i="7" s="1"/>
  <c r="W19" i="7"/>
  <c r="AM19" i="7" s="1"/>
  <c r="V17" i="7"/>
  <c r="AL17" i="7" s="1"/>
  <c r="Y19" i="7"/>
  <c r="AO19" i="7" s="1"/>
  <c r="D35" i="7"/>
  <c r="L35" i="7"/>
  <c r="AI35" i="7"/>
  <c r="X18" i="7"/>
  <c r="AN18" i="7" s="1"/>
  <c r="W12" i="7"/>
  <c r="AM12" i="7" s="1"/>
  <c r="AC18" i="7"/>
  <c r="AS18" i="7" s="1"/>
  <c r="AA18" i="7"/>
  <c r="AQ18" i="7" s="1"/>
  <c r="U18" i="7"/>
  <c r="AK18" i="7" s="1"/>
  <c r="W18" i="7"/>
  <c r="AM18" i="7" s="1"/>
  <c r="S18" i="7"/>
  <c r="AI18" i="7" s="1"/>
  <c r="AC12" i="7"/>
  <c r="AS12" i="7" s="1"/>
  <c r="U12" i="7"/>
  <c r="AK12" i="7" s="1"/>
  <c r="V19" i="7"/>
  <c r="AL19" i="7" s="1"/>
  <c r="AC19" i="7"/>
  <c r="AS19" i="7" s="1"/>
  <c r="Z18" i="7"/>
  <c r="AP18" i="7" s="1"/>
  <c r="T19" i="7"/>
  <c r="AJ19" i="7" s="1"/>
  <c r="AC17" i="7"/>
  <c r="AS17" i="7" s="1"/>
  <c r="Y17" i="7"/>
  <c r="AO17" i="7" s="1"/>
  <c r="R17" i="7"/>
  <c r="AH17" i="7" s="1"/>
  <c r="Y18" i="7"/>
  <c r="AO18" i="7" s="1"/>
  <c r="X19" i="7"/>
  <c r="AN19" i="7" s="1"/>
  <c r="AB18" i="7"/>
  <c r="AR18" i="7" s="1"/>
  <c r="T18" i="7"/>
  <c r="AJ18" i="7" s="1"/>
  <c r="AA17" i="7"/>
  <c r="AQ17" i="7" s="1"/>
  <c r="W17" i="7"/>
  <c r="AM17" i="7" s="1"/>
  <c r="R18" i="7"/>
  <c r="AH18" i="7" s="1"/>
  <c r="AJ31" i="7"/>
  <c r="E35" i="7"/>
  <c r="AH34" i="7"/>
  <c r="AM34" i="7"/>
  <c r="AQ42" i="7"/>
  <c r="AX27" i="5"/>
  <c r="AK17" i="7"/>
  <c r="AH39" i="7"/>
  <c r="AQ35" i="7"/>
  <c r="S19" i="7"/>
  <c r="AI19" i="7" s="1"/>
  <c r="T12" i="7"/>
  <c r="AJ12" i="7" s="1"/>
  <c r="AS39" i="7"/>
  <c r="AR39" i="7"/>
  <c r="AP39" i="7"/>
  <c r="AO39" i="7"/>
  <c r="AM39" i="7"/>
  <c r="AL39" i="7"/>
  <c r="AJ39" i="7"/>
  <c r="AI39" i="7"/>
  <c r="AP19" i="7"/>
  <c r="N35" i="7"/>
  <c r="AS32" i="7"/>
  <c r="AS35" i="7" s="1"/>
  <c r="AO32" i="7"/>
  <c r="AK32" i="7"/>
  <c r="AK35" i="7" s="1"/>
  <c r="AR32" i="7"/>
  <c r="AR35" i="7" s="1"/>
  <c r="AP32" i="7"/>
  <c r="AN32" i="7"/>
  <c r="AL32" i="7"/>
  <c r="AJ32" i="7"/>
  <c r="F35" i="7"/>
  <c r="AP31" i="7"/>
  <c r="K35" i="7"/>
  <c r="AL31" i="7"/>
  <c r="G35" i="7"/>
  <c r="N13" i="9" l="1"/>
  <c r="B33" i="7"/>
  <c r="AF62" i="5"/>
  <c r="AF69" i="5"/>
  <c r="O39" i="9" s="1"/>
  <c r="AF61" i="5"/>
  <c r="O33" i="9" s="1"/>
  <c r="N33" i="9"/>
  <c r="AF68" i="5"/>
  <c r="O38" i="9" s="1"/>
  <c r="B24" i="7"/>
  <c r="O16" i="9"/>
  <c r="O10" i="9"/>
  <c r="N10" i="9"/>
  <c r="B9" i="7"/>
  <c r="N14" i="9"/>
  <c r="O18" i="9"/>
  <c r="N18" i="9"/>
  <c r="O11" i="9"/>
  <c r="N11" i="9"/>
  <c r="B10" i="7"/>
  <c r="N15" i="9"/>
  <c r="O9" i="9"/>
  <c r="N9" i="9"/>
  <c r="O8" i="9"/>
  <c r="N8" i="9"/>
  <c r="B32" i="7"/>
  <c r="O12" i="9"/>
  <c r="AF70" i="5"/>
  <c r="O40" i="9" s="1"/>
  <c r="B11" i="7"/>
  <c r="AF63" i="5"/>
  <c r="AF67" i="5"/>
  <c r="B7" i="7"/>
  <c r="N27" i="9"/>
  <c r="O23" i="9"/>
  <c r="N28" i="9"/>
  <c r="N25" i="9"/>
  <c r="AF54" i="5"/>
  <c r="O17" i="9"/>
  <c r="C35" i="7"/>
  <c r="B22" i="7"/>
  <c r="N31" i="9"/>
  <c r="O21" i="9"/>
  <c r="N29" i="9"/>
  <c r="B16" i="7"/>
  <c r="Q16" i="7"/>
  <c r="N19" i="9"/>
  <c r="O19" i="9"/>
  <c r="B15" i="7"/>
  <c r="N24" i="9"/>
  <c r="B20" i="7"/>
  <c r="O31" i="9"/>
  <c r="Q22" i="7"/>
  <c r="O29" i="9"/>
  <c r="Q20" i="7"/>
  <c r="S27" i="7"/>
  <c r="AI27" i="7" s="1"/>
  <c r="Z27" i="7"/>
  <c r="AP27" i="7" s="1"/>
  <c r="V27" i="7"/>
  <c r="AL27" i="7" s="1"/>
  <c r="T27" i="7"/>
  <c r="AJ27" i="7" s="1"/>
  <c r="AB27" i="7"/>
  <c r="AR27" i="7" s="1"/>
  <c r="X27" i="7"/>
  <c r="AN27" i="7" s="1"/>
  <c r="Y27" i="7"/>
  <c r="AO27" i="7" s="1"/>
  <c r="R27" i="7"/>
  <c r="AH27" i="7" s="1"/>
  <c r="U27" i="7"/>
  <c r="AK27" i="7" s="1"/>
  <c r="AC27" i="7"/>
  <c r="AS27" i="7" s="1"/>
  <c r="W27" i="7"/>
  <c r="AM27" i="7" s="1"/>
  <c r="AA28" i="7"/>
  <c r="AQ28" i="7" s="1"/>
  <c r="U28" i="7"/>
  <c r="AK28" i="7" s="1"/>
  <c r="R28" i="7"/>
  <c r="AH28" i="7" s="1"/>
  <c r="V28" i="7"/>
  <c r="AL28" i="7" s="1"/>
  <c r="W28" i="7"/>
  <c r="AM28" i="7" s="1"/>
  <c r="T28" i="7"/>
  <c r="AJ28" i="7" s="1"/>
  <c r="AB28" i="7"/>
  <c r="AR28" i="7" s="1"/>
  <c r="Y28" i="7"/>
  <c r="AO28" i="7" s="1"/>
  <c r="AC28" i="7"/>
  <c r="AS28" i="7" s="1"/>
  <c r="X28" i="7"/>
  <c r="AN28" i="7" s="1"/>
  <c r="S28" i="7"/>
  <c r="AI28" i="7" s="1"/>
  <c r="F42" i="7"/>
  <c r="AK42" i="7" s="1"/>
  <c r="F6" i="7"/>
  <c r="J42" i="7"/>
  <c r="AO42" i="7" s="1"/>
  <c r="J6" i="7"/>
  <c r="K42" i="7"/>
  <c r="AP42" i="7" s="1"/>
  <c r="K6" i="7"/>
  <c r="H42" i="7"/>
  <c r="AM42" i="7" s="1"/>
  <c r="H6" i="7"/>
  <c r="G42" i="7"/>
  <c r="AL42" i="7" s="1"/>
  <c r="G6" i="7"/>
  <c r="D42" i="7"/>
  <c r="AI42" i="7" s="1"/>
  <c r="D6" i="7"/>
  <c r="E42" i="7"/>
  <c r="AJ42" i="7" s="1"/>
  <c r="E6" i="7"/>
  <c r="B6" i="7"/>
  <c r="I42" i="7"/>
  <c r="AN42" i="7" s="1"/>
  <c r="I6" i="7"/>
  <c r="B5" i="7"/>
  <c r="C38" i="7"/>
  <c r="AH38" i="7" s="1"/>
  <c r="C4" i="7"/>
  <c r="D38" i="7"/>
  <c r="AI38" i="7" s="1"/>
  <c r="D4" i="7"/>
  <c r="F38" i="7"/>
  <c r="AK38" i="7" s="1"/>
  <c r="F4" i="7"/>
  <c r="N38" i="7"/>
  <c r="AS38" i="7" s="1"/>
  <c r="N4" i="7"/>
  <c r="L38" i="7"/>
  <c r="AQ38" i="7" s="1"/>
  <c r="L4" i="7"/>
  <c r="M38" i="7"/>
  <c r="AR38" i="7" s="1"/>
  <c r="M4" i="7"/>
  <c r="G38" i="7"/>
  <c r="AL38" i="7" s="1"/>
  <c r="G4" i="7"/>
  <c r="K38" i="7"/>
  <c r="AP38" i="7" s="1"/>
  <c r="K4" i="7"/>
  <c r="E38" i="7"/>
  <c r="AJ38" i="7" s="1"/>
  <c r="E4" i="7"/>
  <c r="N20" i="9"/>
  <c r="B14" i="7"/>
  <c r="J4" i="7"/>
  <c r="J31" i="7"/>
  <c r="I4" i="7"/>
  <c r="I31" i="7"/>
  <c r="H4" i="7"/>
  <c r="H31" i="7"/>
  <c r="B31" i="7"/>
  <c r="B4" i="7"/>
  <c r="H21" i="7"/>
  <c r="H23" i="7"/>
  <c r="I21" i="7"/>
  <c r="I23" i="7"/>
  <c r="N32" i="9"/>
  <c r="B23" i="7"/>
  <c r="J21" i="7"/>
  <c r="J23" i="7"/>
  <c r="N30" i="9"/>
  <c r="B21" i="7"/>
  <c r="I3" i="7"/>
  <c r="I26" i="7"/>
  <c r="B26" i="7"/>
  <c r="H3" i="7"/>
  <c r="H26" i="7"/>
  <c r="J3" i="7"/>
  <c r="J26" i="7"/>
  <c r="B43" i="7"/>
  <c r="B42" i="7"/>
  <c r="B38" i="7"/>
  <c r="B37" i="7"/>
  <c r="B25" i="7"/>
  <c r="M37" i="7"/>
  <c r="M25" i="7"/>
  <c r="D37" i="7"/>
  <c r="D25" i="7"/>
  <c r="I37" i="7"/>
  <c r="I25" i="7"/>
  <c r="K37" i="7"/>
  <c r="K25" i="7"/>
  <c r="F37" i="7"/>
  <c r="F25" i="7"/>
  <c r="H37" i="7"/>
  <c r="H25" i="7"/>
  <c r="J37" i="7"/>
  <c r="J25" i="7"/>
  <c r="L37" i="7"/>
  <c r="L25" i="7"/>
  <c r="C37" i="7"/>
  <c r="C25" i="7"/>
  <c r="N37" i="7"/>
  <c r="AS37" i="7" s="1"/>
  <c r="AS40" i="7" s="1"/>
  <c r="N25" i="7"/>
  <c r="E37" i="7"/>
  <c r="AJ37" i="7" s="1"/>
  <c r="AJ40" i="7" s="1"/>
  <c r="E25" i="7"/>
  <c r="G37" i="7"/>
  <c r="G25" i="7"/>
  <c r="AT43" i="7"/>
  <c r="AS42" i="7"/>
  <c r="AH42" i="7"/>
  <c r="AJ35" i="7"/>
  <c r="AH35" i="7"/>
  <c r="AR42" i="7"/>
  <c r="AL35" i="7"/>
  <c r="AP35" i="7"/>
  <c r="N42" i="9" l="1"/>
  <c r="O26" i="9"/>
  <c r="O13" i="9"/>
  <c r="N34" i="9"/>
  <c r="N35" i="9"/>
  <c r="Q5" i="7"/>
  <c r="W5" i="7" s="1"/>
  <c r="AM5" i="7" s="1"/>
  <c r="Q6" i="7"/>
  <c r="AA6" i="7" s="1"/>
  <c r="AQ6" i="7" s="1"/>
  <c r="Q10" i="7"/>
  <c r="AB10" i="7" s="1"/>
  <c r="AR10" i="7" s="1"/>
  <c r="O15" i="9"/>
  <c r="Q9" i="7"/>
  <c r="U9" i="7" s="1"/>
  <c r="AK9" i="7" s="1"/>
  <c r="O14" i="9"/>
  <c r="B35" i="7"/>
  <c r="O35" i="9"/>
  <c r="N7" i="9"/>
  <c r="Q7" i="7"/>
  <c r="T7" i="7" s="1"/>
  <c r="AJ7" i="7" s="1"/>
  <c r="Q8" i="7"/>
  <c r="Y8" i="7" s="1"/>
  <c r="AO8" i="7" s="1"/>
  <c r="B3" i="7"/>
  <c r="Q11" i="7"/>
  <c r="T11" i="7" s="1"/>
  <c r="AJ11" i="7" s="1"/>
  <c r="AB22" i="7"/>
  <c r="AR22" i="7" s="1"/>
  <c r="Q13" i="7"/>
  <c r="S13" i="7" s="1"/>
  <c r="AI13" i="7" s="1"/>
  <c r="U22" i="7"/>
  <c r="AK22" i="7" s="1"/>
  <c r="V20" i="7"/>
  <c r="AL20" i="7" s="1"/>
  <c r="AA22" i="7"/>
  <c r="AQ22" i="7" s="1"/>
  <c r="R22" i="7"/>
  <c r="AH22" i="7" s="1"/>
  <c r="X22" i="7"/>
  <c r="AN22" i="7" s="1"/>
  <c r="Z22" i="7"/>
  <c r="AP22" i="7" s="1"/>
  <c r="Y22" i="7"/>
  <c r="AO22" i="7" s="1"/>
  <c r="W22" i="7"/>
  <c r="AM22" i="7" s="1"/>
  <c r="AC22" i="7"/>
  <c r="AS22" i="7" s="1"/>
  <c r="T22" i="7"/>
  <c r="AJ22" i="7" s="1"/>
  <c r="V22" i="7"/>
  <c r="AL22" i="7" s="1"/>
  <c r="S22" i="7"/>
  <c r="AI22" i="7" s="1"/>
  <c r="Y16" i="7"/>
  <c r="AO16" i="7" s="1"/>
  <c r="O22" i="9"/>
  <c r="X16" i="7"/>
  <c r="AN16" i="7" s="1"/>
  <c r="U16" i="7"/>
  <c r="AK16" i="7" s="1"/>
  <c r="AB16" i="7"/>
  <c r="AR16" i="7" s="1"/>
  <c r="T16" i="7"/>
  <c r="AJ16" i="7" s="1"/>
  <c r="S16" i="7"/>
  <c r="AI16" i="7" s="1"/>
  <c r="R16" i="7"/>
  <c r="AH16" i="7" s="1"/>
  <c r="AA20" i="7"/>
  <c r="AQ20" i="7" s="1"/>
  <c r="W16" i="7"/>
  <c r="AM16" i="7" s="1"/>
  <c r="AC16" i="7"/>
  <c r="AS16" i="7" s="1"/>
  <c r="Z16" i="7"/>
  <c r="AP16" i="7" s="1"/>
  <c r="V16" i="7"/>
  <c r="AL16" i="7" s="1"/>
  <c r="Q15" i="7"/>
  <c r="W15" i="7" s="1"/>
  <c r="AM15" i="7" s="1"/>
  <c r="AA16" i="7"/>
  <c r="AQ16" i="7" s="1"/>
  <c r="U20" i="7"/>
  <c r="AK20" i="7" s="1"/>
  <c r="S20" i="7"/>
  <c r="AI20" i="7" s="1"/>
  <c r="T20" i="7"/>
  <c r="AJ20" i="7" s="1"/>
  <c r="W20" i="7"/>
  <c r="AM20" i="7" s="1"/>
  <c r="Y20" i="7"/>
  <c r="AO20" i="7" s="1"/>
  <c r="Z20" i="7"/>
  <c r="AP20" i="7" s="1"/>
  <c r="X20" i="7"/>
  <c r="AN20" i="7" s="1"/>
  <c r="AB20" i="7"/>
  <c r="AR20" i="7" s="1"/>
  <c r="AC20" i="7"/>
  <c r="AS20" i="7" s="1"/>
  <c r="R20" i="7"/>
  <c r="AH20" i="7" s="1"/>
  <c r="D40" i="7"/>
  <c r="AM31" i="7"/>
  <c r="AM35" i="7" s="1"/>
  <c r="H35" i="7"/>
  <c r="AO31" i="7"/>
  <c r="AO35" i="7" s="1"/>
  <c r="J35" i="7"/>
  <c r="AN31" i="7"/>
  <c r="AN35" i="7" s="1"/>
  <c r="I35" i="7"/>
  <c r="B40" i="7"/>
  <c r="E40" i="7"/>
  <c r="N40" i="7"/>
  <c r="AI37" i="7"/>
  <c r="AI40" i="7" s="1"/>
  <c r="C40" i="7"/>
  <c r="AH37" i="7"/>
  <c r="AH40" i="7" s="1"/>
  <c r="F40" i="7"/>
  <c r="AK37" i="7"/>
  <c r="AK40" i="7" s="1"/>
  <c r="G40" i="7"/>
  <c r="AL37" i="7"/>
  <c r="AL40" i="7" s="1"/>
  <c r="AQ37" i="7"/>
  <c r="AQ40" i="7" s="1"/>
  <c r="L40" i="7"/>
  <c r="H40" i="7"/>
  <c r="AM37" i="7"/>
  <c r="AM40" i="7" s="1"/>
  <c r="AP37" i="7"/>
  <c r="AP40" i="7" s="1"/>
  <c r="K40" i="7"/>
  <c r="AO37" i="7"/>
  <c r="AO40" i="7" s="1"/>
  <c r="J40" i="7"/>
  <c r="AN37" i="7"/>
  <c r="AN40" i="7" s="1"/>
  <c r="I40" i="7"/>
  <c r="M40" i="7"/>
  <c r="AR37" i="7"/>
  <c r="AR40" i="7" s="1"/>
  <c r="AT42" i="7"/>
  <c r="AF27" i="5" l="1"/>
  <c r="O42" i="9"/>
  <c r="T6" i="7"/>
  <c r="AJ6" i="7" s="1"/>
  <c r="R6" i="7"/>
  <c r="AH6" i="7" s="1"/>
  <c r="AA5" i="7"/>
  <c r="AQ5" i="7" s="1"/>
  <c r="R5" i="7"/>
  <c r="AH5" i="7" s="1"/>
  <c r="U5" i="7"/>
  <c r="AK5" i="7" s="1"/>
  <c r="AC5" i="7"/>
  <c r="AS5" i="7" s="1"/>
  <c r="AB5" i="7"/>
  <c r="AR5" i="7" s="1"/>
  <c r="S5" i="7"/>
  <c r="AI5" i="7" s="1"/>
  <c r="X5" i="7"/>
  <c r="AN5" i="7" s="1"/>
  <c r="Z10" i="7"/>
  <c r="AP10" i="7" s="1"/>
  <c r="W10" i="7"/>
  <c r="AM10" i="7" s="1"/>
  <c r="T5" i="7"/>
  <c r="AJ5" i="7" s="1"/>
  <c r="Z5" i="7"/>
  <c r="AP5" i="7" s="1"/>
  <c r="Y5" i="7"/>
  <c r="AO5" i="7" s="1"/>
  <c r="V5" i="7"/>
  <c r="AL5" i="7" s="1"/>
  <c r="Y6" i="7"/>
  <c r="AO6" i="7" s="1"/>
  <c r="W6" i="7"/>
  <c r="AM6" i="7" s="1"/>
  <c r="U6" i="7"/>
  <c r="AK6" i="7" s="1"/>
  <c r="V6" i="7"/>
  <c r="AL6" i="7" s="1"/>
  <c r="AB6" i="7"/>
  <c r="AR6" i="7" s="1"/>
  <c r="AC6" i="7"/>
  <c r="AS6" i="7" s="1"/>
  <c r="Q24" i="7"/>
  <c r="V10" i="7"/>
  <c r="AL10" i="7" s="1"/>
  <c r="O34" i="9"/>
  <c r="S6" i="7"/>
  <c r="AI6" i="7" s="1"/>
  <c r="X6" i="7"/>
  <c r="AN6" i="7" s="1"/>
  <c r="Z6" i="7"/>
  <c r="AP6" i="7" s="1"/>
  <c r="Y10" i="7"/>
  <c r="AO10" i="7" s="1"/>
  <c r="X10" i="7"/>
  <c r="AN10" i="7" s="1"/>
  <c r="S10" i="7"/>
  <c r="AI10" i="7" s="1"/>
  <c r="AC10" i="7"/>
  <c r="AS10" i="7" s="1"/>
  <c r="AA10" i="7"/>
  <c r="AQ10" i="7" s="1"/>
  <c r="R10" i="7"/>
  <c r="AH10" i="7" s="1"/>
  <c r="O7" i="9"/>
  <c r="U10" i="7"/>
  <c r="AK10" i="7" s="1"/>
  <c r="T10" i="7"/>
  <c r="AJ10" i="7" s="1"/>
  <c r="AB8" i="7"/>
  <c r="AR8" i="7" s="1"/>
  <c r="Y9" i="7"/>
  <c r="AO9" i="7" s="1"/>
  <c r="W9" i="7"/>
  <c r="AM9" i="7" s="1"/>
  <c r="S9" i="7"/>
  <c r="AI9" i="7" s="1"/>
  <c r="AA9" i="7"/>
  <c r="AQ9" i="7" s="1"/>
  <c r="T9" i="7"/>
  <c r="AJ9" i="7" s="1"/>
  <c r="X9" i="7"/>
  <c r="AN9" i="7" s="1"/>
  <c r="Z9" i="7"/>
  <c r="AP9" i="7" s="1"/>
  <c r="AC9" i="7"/>
  <c r="AS9" i="7" s="1"/>
  <c r="AB9" i="7"/>
  <c r="AR9" i="7" s="1"/>
  <c r="V9" i="7"/>
  <c r="AL9" i="7" s="1"/>
  <c r="R9" i="7"/>
  <c r="AH9" i="7" s="1"/>
  <c r="U7" i="7"/>
  <c r="AK7" i="7" s="1"/>
  <c r="AB7" i="7"/>
  <c r="AR7" i="7" s="1"/>
  <c r="R7" i="7"/>
  <c r="AH7" i="7" s="1"/>
  <c r="S7" i="7"/>
  <c r="AI7" i="7" s="1"/>
  <c r="Z7" i="7"/>
  <c r="AP7" i="7" s="1"/>
  <c r="W7" i="7"/>
  <c r="AM7" i="7" s="1"/>
  <c r="AC7" i="7"/>
  <c r="AS7" i="7" s="1"/>
  <c r="AA7" i="7"/>
  <c r="AQ7" i="7" s="1"/>
  <c r="Y7" i="7"/>
  <c r="AO7" i="7" s="1"/>
  <c r="X7" i="7"/>
  <c r="AN7" i="7" s="1"/>
  <c r="V7" i="7"/>
  <c r="AL7" i="7" s="1"/>
  <c r="S11" i="7"/>
  <c r="AI11" i="7" s="1"/>
  <c r="X8" i="7"/>
  <c r="AN8" i="7" s="1"/>
  <c r="V8" i="7"/>
  <c r="AL8" i="7" s="1"/>
  <c r="S8" i="7"/>
  <c r="AI8" i="7" s="1"/>
  <c r="R8" i="7"/>
  <c r="AH8" i="7" s="1"/>
  <c r="Z8" i="7"/>
  <c r="AP8" i="7" s="1"/>
  <c r="U8" i="7"/>
  <c r="AK8" i="7" s="1"/>
  <c r="AC8" i="7"/>
  <c r="AS8" i="7" s="1"/>
  <c r="AA8" i="7"/>
  <c r="AQ8" i="7" s="1"/>
  <c r="W8" i="7"/>
  <c r="AM8" i="7" s="1"/>
  <c r="T8" i="7"/>
  <c r="AJ8" i="7" s="1"/>
  <c r="V11" i="7"/>
  <c r="AL11" i="7" s="1"/>
  <c r="W11" i="7"/>
  <c r="AM11" i="7" s="1"/>
  <c r="R11" i="7"/>
  <c r="AH11" i="7" s="1"/>
  <c r="U11" i="7"/>
  <c r="AK11" i="7" s="1"/>
  <c r="Y11" i="7"/>
  <c r="AO11" i="7" s="1"/>
  <c r="Z11" i="7"/>
  <c r="AP11" i="7" s="1"/>
  <c r="X11" i="7"/>
  <c r="AN11" i="7" s="1"/>
  <c r="AB11" i="7"/>
  <c r="AR11" i="7" s="1"/>
  <c r="AC11" i="7"/>
  <c r="AS11" i="7" s="1"/>
  <c r="AA11" i="7"/>
  <c r="AQ11" i="7" s="1"/>
  <c r="V13" i="7"/>
  <c r="AL13" i="7" s="1"/>
  <c r="Z13" i="7"/>
  <c r="AP13" i="7" s="1"/>
  <c r="U13" i="7"/>
  <c r="AK13" i="7" s="1"/>
  <c r="Y13" i="7"/>
  <c r="AO13" i="7" s="1"/>
  <c r="AA13" i="7"/>
  <c r="AQ13" i="7" s="1"/>
  <c r="X13" i="7"/>
  <c r="AN13" i="7" s="1"/>
  <c r="AB13" i="7"/>
  <c r="AR13" i="7" s="1"/>
  <c r="T13" i="7"/>
  <c r="AJ13" i="7" s="1"/>
  <c r="R13" i="7"/>
  <c r="AH13" i="7" s="1"/>
  <c r="AC13" i="7"/>
  <c r="AS13" i="7" s="1"/>
  <c r="W13" i="7"/>
  <c r="AM13" i="7" s="1"/>
  <c r="X15" i="7"/>
  <c r="AN15" i="7" s="1"/>
  <c r="S15" i="7"/>
  <c r="AI15" i="7" s="1"/>
  <c r="U15" i="7"/>
  <c r="AK15" i="7" s="1"/>
  <c r="T15" i="7"/>
  <c r="AJ15" i="7" s="1"/>
  <c r="R15" i="7"/>
  <c r="AH15" i="7" s="1"/>
  <c r="Z15" i="7"/>
  <c r="AP15" i="7" s="1"/>
  <c r="AC15" i="7"/>
  <c r="AS15" i="7" s="1"/>
  <c r="Y15" i="7"/>
  <c r="AO15" i="7" s="1"/>
  <c r="V15" i="7"/>
  <c r="AL15" i="7" s="1"/>
  <c r="AA15" i="7"/>
  <c r="AQ15" i="7" s="1"/>
  <c r="AB15" i="7"/>
  <c r="AR15" i="7" s="1"/>
  <c r="Q14" i="7"/>
  <c r="O20" i="9"/>
  <c r="AT35" i="7"/>
  <c r="Q25" i="7"/>
  <c r="AB25" i="7" s="1"/>
  <c r="AR25" i="7" s="1"/>
  <c r="Q4" i="7"/>
  <c r="Q23" i="7"/>
  <c r="O32" i="9"/>
  <c r="O30" i="9"/>
  <c r="Q21" i="7"/>
  <c r="Q26" i="7"/>
  <c r="Q3" i="7"/>
  <c r="AT40" i="7"/>
  <c r="Z24" i="7" l="1"/>
  <c r="AP24" i="7" s="1"/>
  <c r="AC24" i="7"/>
  <c r="AS24" i="7" s="1"/>
  <c r="V24" i="7"/>
  <c r="AL24" i="7" s="1"/>
  <c r="Y24" i="7"/>
  <c r="AO24" i="7" s="1"/>
  <c r="X24" i="7"/>
  <c r="AN24" i="7" s="1"/>
  <c r="R24" i="7"/>
  <c r="AH24" i="7" s="1"/>
  <c r="AA24" i="7"/>
  <c r="AQ24" i="7" s="1"/>
  <c r="S24" i="7"/>
  <c r="AI24" i="7" s="1"/>
  <c r="T24" i="7"/>
  <c r="AJ24" i="7" s="1"/>
  <c r="U24" i="7"/>
  <c r="AK24" i="7" s="1"/>
  <c r="AB24" i="7"/>
  <c r="AR24" i="7" s="1"/>
  <c r="W24" i="7"/>
  <c r="AM24" i="7" s="1"/>
  <c r="V25" i="7"/>
  <c r="AL25" i="7" s="1"/>
  <c r="T25" i="7"/>
  <c r="AJ25" i="7" s="1"/>
  <c r="Y25" i="7"/>
  <c r="AO25" i="7" s="1"/>
  <c r="AA25" i="7"/>
  <c r="AQ25" i="7" s="1"/>
  <c r="U25" i="7"/>
  <c r="AK25" i="7" s="1"/>
  <c r="Z25" i="7"/>
  <c r="AP25" i="7" s="1"/>
  <c r="X26" i="7"/>
  <c r="AN26" i="7" s="1"/>
  <c r="Z26" i="7"/>
  <c r="AP26" i="7" s="1"/>
  <c r="AB26" i="7"/>
  <c r="AR26" i="7" s="1"/>
  <c r="AC26" i="7"/>
  <c r="AS26" i="7" s="1"/>
  <c r="V26" i="7"/>
  <c r="AL26" i="7" s="1"/>
  <c r="W26" i="7"/>
  <c r="AM26" i="7" s="1"/>
  <c r="S26" i="7"/>
  <c r="AI26" i="7" s="1"/>
  <c r="Y26" i="7"/>
  <c r="AO26" i="7" s="1"/>
  <c r="R26" i="7"/>
  <c r="AH26" i="7" s="1"/>
  <c r="AA26" i="7"/>
  <c r="AQ26" i="7" s="1"/>
  <c r="T26" i="7"/>
  <c r="AJ26" i="7" s="1"/>
  <c r="U26" i="7"/>
  <c r="AK26" i="7" s="1"/>
  <c r="U21" i="7"/>
  <c r="AK21" i="7" s="1"/>
  <c r="X21" i="7"/>
  <c r="AN21" i="7" s="1"/>
  <c r="Y21" i="7"/>
  <c r="AO21" i="7" s="1"/>
  <c r="T21" i="7"/>
  <c r="AJ21" i="7" s="1"/>
  <c r="Z21" i="7"/>
  <c r="AP21" i="7" s="1"/>
  <c r="S21" i="7"/>
  <c r="AI21" i="7" s="1"/>
  <c r="R21" i="7"/>
  <c r="AH21" i="7" s="1"/>
  <c r="AC21" i="7"/>
  <c r="AS21" i="7" s="1"/>
  <c r="AA21" i="7"/>
  <c r="AQ21" i="7" s="1"/>
  <c r="AB21" i="7"/>
  <c r="AR21" i="7" s="1"/>
  <c r="W21" i="7"/>
  <c r="AM21" i="7" s="1"/>
  <c r="V21" i="7"/>
  <c r="AL21" i="7" s="1"/>
  <c r="X23" i="7"/>
  <c r="AN23" i="7" s="1"/>
  <c r="U23" i="7"/>
  <c r="AK23" i="7" s="1"/>
  <c r="V23" i="7"/>
  <c r="AL23" i="7" s="1"/>
  <c r="AA23" i="7"/>
  <c r="AQ23" i="7" s="1"/>
  <c r="S23" i="7"/>
  <c r="AI23" i="7" s="1"/>
  <c r="AB23" i="7"/>
  <c r="AR23" i="7" s="1"/>
  <c r="W23" i="7"/>
  <c r="AM23" i="7" s="1"/>
  <c r="Y23" i="7"/>
  <c r="AO23" i="7" s="1"/>
  <c r="AC23" i="7"/>
  <c r="AS23" i="7" s="1"/>
  <c r="Z23" i="7"/>
  <c r="AP23" i="7" s="1"/>
  <c r="T23" i="7"/>
  <c r="AJ23" i="7" s="1"/>
  <c r="R23" i="7"/>
  <c r="AH23" i="7" s="1"/>
  <c r="Y14" i="7"/>
  <c r="AO14" i="7" s="1"/>
  <c r="X14" i="7"/>
  <c r="AN14" i="7" s="1"/>
  <c r="R14" i="7"/>
  <c r="AH14" i="7" s="1"/>
  <c r="U14" i="7"/>
  <c r="AK14" i="7" s="1"/>
  <c r="S14" i="7"/>
  <c r="AI14" i="7" s="1"/>
  <c r="T14" i="7"/>
  <c r="AJ14" i="7" s="1"/>
  <c r="AB14" i="7"/>
  <c r="AR14" i="7" s="1"/>
  <c r="W14" i="7"/>
  <c r="AM14" i="7" s="1"/>
  <c r="AA14" i="7"/>
  <c r="AQ14" i="7" s="1"/>
  <c r="AC14" i="7"/>
  <c r="AS14" i="7" s="1"/>
  <c r="Z14" i="7"/>
  <c r="AP14" i="7" s="1"/>
  <c r="V14" i="7"/>
  <c r="AL14" i="7" s="1"/>
  <c r="AC3" i="7"/>
  <c r="AS3" i="7" s="1"/>
  <c r="S3" i="7"/>
  <c r="AI3" i="7" s="1"/>
  <c r="AA3" i="7"/>
  <c r="AQ3" i="7" s="1"/>
  <c r="T3" i="7"/>
  <c r="AJ3" i="7" s="1"/>
  <c r="V3" i="7"/>
  <c r="AL3" i="7" s="1"/>
  <c r="AB3" i="7"/>
  <c r="AR3" i="7" s="1"/>
  <c r="Z3" i="7"/>
  <c r="AP3" i="7" s="1"/>
  <c r="U3" i="7"/>
  <c r="AK3" i="7" s="1"/>
  <c r="X3" i="7"/>
  <c r="AN3" i="7" s="1"/>
  <c r="R3" i="7"/>
  <c r="AH3" i="7" s="1"/>
  <c r="Y3" i="7"/>
  <c r="AO3" i="7" s="1"/>
  <c r="W3" i="7"/>
  <c r="AM3" i="7" s="1"/>
  <c r="O43" i="9"/>
  <c r="X25" i="7"/>
  <c r="AN25" i="7" s="1"/>
  <c r="W25" i="7"/>
  <c r="AM25" i="7" s="1"/>
  <c r="AC25" i="7"/>
  <c r="AS25" i="7" s="1"/>
  <c r="S25" i="7"/>
  <c r="AI25" i="7" s="1"/>
  <c r="R25" i="7"/>
  <c r="AH25" i="7" s="1"/>
  <c r="X4" i="7"/>
  <c r="AN4" i="7" s="1"/>
  <c r="R4" i="7"/>
  <c r="AH4" i="7" s="1"/>
  <c r="Z4" i="7"/>
  <c r="AP4" i="7" s="1"/>
  <c r="S4" i="7"/>
  <c r="AI4" i="7" s="1"/>
  <c r="W4" i="7"/>
  <c r="AM4" i="7" s="1"/>
  <c r="AA4" i="7"/>
  <c r="AQ4" i="7" s="1"/>
  <c r="AC4" i="7"/>
  <c r="AS4" i="7" s="1"/>
  <c r="AB4" i="7"/>
  <c r="T4" i="7"/>
  <c r="AJ4" i="7" s="1"/>
  <c r="U4" i="7"/>
  <c r="AK4" i="7" s="1"/>
  <c r="V4" i="7"/>
  <c r="AL4" i="7" s="1"/>
  <c r="Y4" i="7"/>
  <c r="AO4" i="7" s="1"/>
  <c r="Q29" i="7"/>
  <c r="AQ29" i="7" l="1"/>
  <c r="AM29" i="7"/>
  <c r="AJ29" i="7"/>
  <c r="AK29" i="7"/>
  <c r="AO29" i="7"/>
  <c r="AH29" i="7"/>
  <c r="R29" i="7"/>
  <c r="X29" i="7"/>
  <c r="AN29" i="7"/>
  <c r="T29" i="7"/>
  <c r="U29" i="7"/>
  <c r="W29" i="7"/>
  <c r="AA29" i="7"/>
  <c r="AP29" i="7"/>
  <c r="Z29" i="7"/>
  <c r="AI29" i="7"/>
  <c r="AS29" i="7"/>
  <c r="AR4" i="7"/>
  <c r="AR29" i="7" s="1"/>
  <c r="AB29" i="7"/>
  <c r="S29" i="7"/>
  <c r="V29" i="7"/>
  <c r="Y29" i="7"/>
  <c r="AC29" i="7"/>
  <c r="AL29" i="7"/>
  <c r="AT29" i="7" l="1"/>
  <c r="AT4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5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用紙１枚で収まらない場合は、印刷範囲の下端を下側にドラッグすることで、印刷範囲を拡大してください。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G54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用紙１枚で収まらない場合は、印刷範囲の下端を下側にドラッグすることで、印刷範囲を拡大してください。</t>
        </r>
      </text>
    </comment>
  </commentList>
</comments>
</file>

<file path=xl/sharedStrings.xml><?xml version="1.0" encoding="utf-8"?>
<sst xmlns="http://schemas.openxmlformats.org/spreadsheetml/2006/main" count="716" uniqueCount="260">
  <si>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</si>
  <si>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</si>
  <si>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</si>
  <si>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</si>
  <si>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</si>
  <si>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</si>
  <si>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</si>
  <si>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</si>
  <si>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</si>
  <si>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</si>
  <si>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</si>
  <si>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(GJ)</t>
  </si>
  <si>
    <t>ガソリン</t>
  </si>
  <si>
    <t>ナフサ</t>
  </si>
  <si>
    <t>B・C重油</t>
  </si>
  <si>
    <t>コールタール</t>
  </si>
  <si>
    <t>－</t>
  </si>
  <si>
    <t>都市ガス6A</t>
  </si>
  <si>
    <t>液化石油ガス_LPG</t>
  </si>
  <si>
    <t>千kWh</t>
  </si>
  <si>
    <t>年度</t>
    <rPh sb="0" eb="2">
      <t>ネンド</t>
    </rPh>
    <phoneticPr fontId="19"/>
  </si>
  <si>
    <t>１　事業所の概要</t>
    <rPh sb="2" eb="5">
      <t>ジギョウショ</t>
    </rPh>
    <rPh sb="6" eb="8">
      <t>ガイヨウ</t>
    </rPh>
    <phoneticPr fontId="19"/>
  </si>
  <si>
    <t>事業所の名称</t>
    <phoneticPr fontId="19"/>
  </si>
  <si>
    <t>事業所の所在地</t>
    <phoneticPr fontId="19"/>
  </si>
  <si>
    <t>建物の延べ面積</t>
    <phoneticPr fontId="19"/>
  </si>
  <si>
    <t>㎡</t>
    <phoneticPr fontId="19"/>
  </si>
  <si>
    <t>２　排出量算定に係る事項</t>
    <rPh sb="2" eb="4">
      <t>ハイシュツ</t>
    </rPh>
    <rPh sb="4" eb="5">
      <t>リョウ</t>
    </rPh>
    <rPh sb="5" eb="7">
      <t>サンテイ</t>
    </rPh>
    <rPh sb="8" eb="9">
      <t>カカ</t>
    </rPh>
    <rPh sb="10" eb="12">
      <t>ジコウ</t>
    </rPh>
    <phoneticPr fontId="19"/>
  </si>
  <si>
    <t xml:space="preserve"> (1)　事業所境界の図示</t>
    <rPh sb="5" eb="10">
      <t>ジギョウショキョウカイ</t>
    </rPh>
    <rPh sb="11" eb="13">
      <t>ズシ</t>
    </rPh>
    <phoneticPr fontId="19"/>
  </si>
  <si>
    <t xml:space="preserve"> (2)　事業所区域及び燃料等使用量監視点の図示</t>
    <rPh sb="5" eb="8">
      <t>ジギョウショ</t>
    </rPh>
    <rPh sb="8" eb="10">
      <t>クイキ</t>
    </rPh>
    <rPh sb="10" eb="11">
      <t>オヨ</t>
    </rPh>
    <rPh sb="22" eb="24">
      <t>ズシ</t>
    </rPh>
    <phoneticPr fontId="19"/>
  </si>
  <si>
    <t>No.</t>
    <phoneticPr fontId="19"/>
  </si>
  <si>
    <t>排 出 活 動</t>
    <rPh sb="0" eb="1">
      <t>ハイ</t>
    </rPh>
    <rPh sb="2" eb="3">
      <t>デ</t>
    </rPh>
    <rPh sb="4" eb="5">
      <t>カツ</t>
    </rPh>
    <rPh sb="6" eb="7">
      <t>ドウ</t>
    </rPh>
    <phoneticPr fontId="19"/>
  </si>
  <si>
    <t>燃料等の種類</t>
    <rPh sb="0" eb="3">
      <t>ネンリョウトウ</t>
    </rPh>
    <rPh sb="4" eb="5">
      <t>シュ</t>
    </rPh>
    <rPh sb="5" eb="6">
      <t>ルイ</t>
    </rPh>
    <phoneticPr fontId="19"/>
  </si>
  <si>
    <t>監視点の位置</t>
    <rPh sb="0" eb="2">
      <t>カンシ</t>
    </rPh>
    <rPh sb="2" eb="3">
      <t>テン</t>
    </rPh>
    <rPh sb="4" eb="6">
      <t>イチ</t>
    </rPh>
    <phoneticPr fontId="19"/>
  </si>
  <si>
    <t>燃料等
監視点</t>
    <rPh sb="0" eb="2">
      <t>ネンリョウ</t>
    </rPh>
    <rPh sb="2" eb="3">
      <t>トウ</t>
    </rPh>
    <rPh sb="4" eb="6">
      <t>カンシ</t>
    </rPh>
    <rPh sb="6" eb="7">
      <t>テン</t>
    </rPh>
    <phoneticPr fontId="19"/>
  </si>
  <si>
    <t>排出活動</t>
    <rPh sb="0" eb="2">
      <t>ハイシュツ</t>
    </rPh>
    <rPh sb="2" eb="4">
      <t>カツドウ</t>
    </rPh>
    <phoneticPr fontId="19"/>
  </si>
  <si>
    <t>燃料等の種類</t>
    <rPh sb="0" eb="3">
      <t>ネンリョウトウ</t>
    </rPh>
    <rPh sb="5" eb="6">
      <t>ルイ</t>
    </rPh>
    <phoneticPr fontId="19"/>
  </si>
  <si>
    <t>供　給
会社等</t>
    <phoneticPr fontId="19"/>
  </si>
  <si>
    <t>把握
方法</t>
    <phoneticPr fontId="19"/>
  </si>
  <si>
    <t>計量器の
種　　類</t>
    <phoneticPr fontId="19"/>
  </si>
  <si>
    <t>検定等の
有　　無</t>
    <rPh sb="0" eb="2">
      <t>ケンテイ</t>
    </rPh>
    <rPh sb="2" eb="3">
      <t>トウ</t>
    </rPh>
    <rPh sb="5" eb="6">
      <t>ユウ</t>
    </rPh>
    <rPh sb="8" eb="9">
      <t>ム</t>
    </rPh>
    <phoneticPr fontId="19"/>
  </si>
  <si>
    <t>都市ガス
メータ種</t>
    <phoneticPr fontId="19"/>
  </si>
  <si>
    <t>単位</t>
    <rPh sb="0" eb="2">
      <t>タンイ</t>
    </rPh>
    <phoneticPr fontId="19"/>
  </si>
  <si>
    <t>入力
方法</t>
    <rPh sb="0" eb="2">
      <t>ニュウリョク</t>
    </rPh>
    <rPh sb="3" eb="5">
      <t>ホウホウ</t>
    </rPh>
    <phoneticPr fontId="19"/>
  </si>
  <si>
    <t>使用量　　（</t>
    <rPh sb="0" eb="3">
      <t>シヨウリョウ</t>
    </rPh>
    <phoneticPr fontId="19"/>
  </si>
  <si>
    <t>～</t>
    <phoneticPr fontId="19"/>
  </si>
  <si>
    <t>）</t>
    <phoneticPr fontId="19"/>
  </si>
  <si>
    <t>4月</t>
    <rPh sb="1" eb="2">
      <t>ガツ</t>
    </rPh>
    <phoneticPr fontId="19"/>
  </si>
  <si>
    <t>控除</t>
    <rPh sb="0" eb="2">
      <t>コウジョ</t>
    </rPh>
    <phoneticPr fontId="19"/>
  </si>
  <si>
    <t>計</t>
    <rPh sb="0" eb="1">
      <t>ケイ</t>
    </rPh>
    <phoneticPr fontId="19"/>
  </si>
  <si>
    <t>kg→t等
補正</t>
    <rPh sb="6" eb="8">
      <t>ホセイ</t>
    </rPh>
    <phoneticPr fontId="19"/>
  </si>
  <si>
    <t>単位発熱量</t>
    <rPh sb="0" eb="2">
      <t>タンイ</t>
    </rPh>
    <rPh sb="2" eb="5">
      <t>ハツネツリョウ</t>
    </rPh>
    <phoneticPr fontId="19"/>
  </si>
  <si>
    <t>LPG基準産気率</t>
    <rPh sb="3" eb="5">
      <t>キジュン</t>
    </rPh>
    <rPh sb="5" eb="8">
      <t>サンキリツ</t>
    </rPh>
    <phoneticPr fontId="19"/>
  </si>
  <si>
    <t>熱量</t>
    <phoneticPr fontId="19"/>
  </si>
  <si>
    <t>（GJ/固有単位）</t>
    <phoneticPr fontId="19"/>
  </si>
  <si>
    <t>事業所外利用の移動体への供給</t>
    <rPh sb="0" eb="3">
      <t>ジギョウショ</t>
    </rPh>
    <rPh sb="3" eb="4">
      <t>ガイ</t>
    </rPh>
    <rPh sb="4" eb="6">
      <t>リヨウ</t>
    </rPh>
    <rPh sb="7" eb="10">
      <t>イドウタイ</t>
    </rPh>
    <rPh sb="12" eb="14">
      <t>キョウキュウ</t>
    </rPh>
    <phoneticPr fontId="19"/>
  </si>
  <si>
    <t>購</t>
    <rPh sb="0" eb="1">
      <t>コウ</t>
    </rPh>
    <phoneticPr fontId="19"/>
  </si>
  <si>
    <t>原油</t>
    <rPh sb="0" eb="2">
      <t>ゲンユ</t>
    </rPh>
    <phoneticPr fontId="19"/>
  </si>
  <si>
    <t>L</t>
    <phoneticPr fontId="19"/>
  </si>
  <si>
    <t>実</t>
    <rPh sb="0" eb="1">
      <t>ジツ</t>
    </rPh>
    <phoneticPr fontId="19"/>
  </si>
  <si>
    <t>原油のうちコンデンセート</t>
    <rPh sb="0" eb="2">
      <t>ゲンユ</t>
    </rPh>
    <phoneticPr fontId="19"/>
  </si>
  <si>
    <t>kg</t>
    <phoneticPr fontId="19"/>
  </si>
  <si>
    <t>有</t>
    <rPh sb="0" eb="1">
      <t>ア</t>
    </rPh>
    <phoneticPr fontId="19"/>
  </si>
  <si>
    <t>灯油</t>
    <rPh sb="0" eb="2">
      <t>トウユ</t>
    </rPh>
    <phoneticPr fontId="19"/>
  </si>
  <si>
    <t>kWh</t>
    <phoneticPr fontId="19"/>
  </si>
  <si>
    <t>無</t>
    <rPh sb="0" eb="1">
      <t>ナ</t>
    </rPh>
    <phoneticPr fontId="19"/>
  </si>
  <si>
    <t>軽油</t>
    <rPh sb="0" eb="2">
      <t>ケイユ</t>
    </rPh>
    <phoneticPr fontId="19"/>
  </si>
  <si>
    <t>MJ</t>
    <phoneticPr fontId="19"/>
  </si>
  <si>
    <t>A重油</t>
    <rPh sb="1" eb="3">
      <t>ジュウユ</t>
    </rPh>
    <phoneticPr fontId="19"/>
  </si>
  <si>
    <t>kl</t>
    <phoneticPr fontId="19"/>
  </si>
  <si>
    <t>圧力補正有り</t>
    <rPh sb="0" eb="2">
      <t>アツリョク</t>
    </rPh>
    <rPh sb="2" eb="4">
      <t>ホセイ</t>
    </rPh>
    <rPh sb="4" eb="5">
      <t>ア</t>
    </rPh>
    <phoneticPr fontId="19"/>
  </si>
  <si>
    <t>t</t>
    <phoneticPr fontId="19"/>
  </si>
  <si>
    <t>圧力補正無し</t>
    <rPh sb="0" eb="2">
      <t>アツリョク</t>
    </rPh>
    <rPh sb="2" eb="4">
      <t>ホセイ</t>
    </rPh>
    <rPh sb="4" eb="5">
      <t>ナ</t>
    </rPh>
    <phoneticPr fontId="19"/>
  </si>
  <si>
    <t>石油アスファルト</t>
    <rPh sb="0" eb="2">
      <t>セキユ</t>
    </rPh>
    <phoneticPr fontId="19"/>
  </si>
  <si>
    <t>石油コークス</t>
    <rPh sb="0" eb="2">
      <t>セキユ</t>
    </rPh>
    <phoneticPr fontId="19"/>
  </si>
  <si>
    <t>転記</t>
    <rPh sb="0" eb="2">
      <t>テンキ</t>
    </rPh>
    <phoneticPr fontId="19"/>
  </si>
  <si>
    <t>液化石油ガス_LPG</t>
    <phoneticPr fontId="19"/>
  </si>
  <si>
    <t>石油系炭化水素ガス</t>
    <rPh sb="0" eb="3">
      <t>セキユケイ</t>
    </rPh>
    <rPh sb="3" eb="5">
      <t>タンカ</t>
    </rPh>
    <rPh sb="5" eb="7">
      <t>スイソ</t>
    </rPh>
    <phoneticPr fontId="19"/>
  </si>
  <si>
    <t>液化天然ガス_LNG</t>
    <phoneticPr fontId="19"/>
  </si>
  <si>
    <t>その他可燃性天然ガス</t>
    <rPh sb="2" eb="3">
      <t>タ</t>
    </rPh>
    <rPh sb="3" eb="6">
      <t>カネンセイ</t>
    </rPh>
    <rPh sb="6" eb="8">
      <t>テンネン</t>
    </rPh>
    <phoneticPr fontId="19"/>
  </si>
  <si>
    <t>原料炭</t>
    <rPh sb="0" eb="2">
      <t>ゲンリョウ</t>
    </rPh>
    <rPh sb="2" eb="3">
      <t>スミ</t>
    </rPh>
    <phoneticPr fontId="19"/>
  </si>
  <si>
    <t>一般炭</t>
    <rPh sb="0" eb="2">
      <t>イッパン</t>
    </rPh>
    <rPh sb="2" eb="3">
      <t>スミ</t>
    </rPh>
    <phoneticPr fontId="19"/>
  </si>
  <si>
    <t>無煙炭</t>
    <rPh sb="0" eb="2">
      <t>ムエン</t>
    </rPh>
    <rPh sb="2" eb="3">
      <t>スミ</t>
    </rPh>
    <phoneticPr fontId="19"/>
  </si>
  <si>
    <t>kg</t>
    <phoneticPr fontId="19"/>
  </si>
  <si>
    <t>石炭コークス</t>
    <rPh sb="0" eb="2">
      <t>セキタン</t>
    </rPh>
    <phoneticPr fontId="19"/>
  </si>
  <si>
    <t>t</t>
    <phoneticPr fontId="19"/>
  </si>
  <si>
    <t>合計</t>
    <rPh sb="0" eb="2">
      <t>ゴウケイ</t>
    </rPh>
    <phoneticPr fontId="19"/>
  </si>
  <si>
    <t>－</t>
    <phoneticPr fontId="19"/>
  </si>
  <si>
    <t>コークス炉ガス</t>
    <rPh sb="4" eb="5">
      <t>ロ</t>
    </rPh>
    <phoneticPr fontId="19"/>
  </si>
  <si>
    <t>高炉ガス</t>
    <rPh sb="0" eb="2">
      <t>コウロ</t>
    </rPh>
    <phoneticPr fontId="19"/>
  </si>
  <si>
    <t>転炉ガス</t>
    <rPh sb="0" eb="2">
      <t>テンロ</t>
    </rPh>
    <phoneticPr fontId="19"/>
  </si>
  <si>
    <t>単　位</t>
    <rPh sb="0" eb="1">
      <t>タン</t>
    </rPh>
    <rPh sb="2" eb="3">
      <t>クライ</t>
    </rPh>
    <phoneticPr fontId="19"/>
  </si>
  <si>
    <t>単位発熱量（ＧＪ/固有単位）</t>
    <rPh sb="0" eb="2">
      <t>タンイ</t>
    </rPh>
    <rPh sb="2" eb="4">
      <t>ハツネツ</t>
    </rPh>
    <rPh sb="4" eb="5">
      <t>リョウ</t>
    </rPh>
    <rPh sb="9" eb="11">
      <t>コユウ</t>
    </rPh>
    <rPh sb="11" eb="13">
      <t>タンイ</t>
    </rPh>
    <phoneticPr fontId="19"/>
  </si>
  <si>
    <t>その他燃料１</t>
    <rPh sb="2" eb="3">
      <t>タ</t>
    </rPh>
    <rPh sb="3" eb="5">
      <t>ネンリョウ</t>
    </rPh>
    <phoneticPr fontId="19"/>
  </si>
  <si>
    <t>その他燃料２</t>
    <rPh sb="2" eb="3">
      <t>タ</t>
    </rPh>
    <rPh sb="3" eb="5">
      <t>ネンリョウ</t>
    </rPh>
    <phoneticPr fontId="19"/>
  </si>
  <si>
    <t>その他の燃料1</t>
    <rPh sb="2" eb="3">
      <t>タ</t>
    </rPh>
    <rPh sb="4" eb="6">
      <t>ネンリョウ</t>
    </rPh>
    <phoneticPr fontId="19"/>
  </si>
  <si>
    <t>その他の燃料2</t>
    <rPh sb="2" eb="3">
      <t>タ</t>
    </rPh>
    <rPh sb="4" eb="6">
      <t>ネンリョウ</t>
    </rPh>
    <phoneticPr fontId="19"/>
  </si>
  <si>
    <t>産業用蒸気</t>
    <phoneticPr fontId="19"/>
  </si>
  <si>
    <t>産業用以外の蒸気</t>
    <phoneticPr fontId="19"/>
  </si>
  <si>
    <t>温水</t>
    <phoneticPr fontId="19"/>
  </si>
  <si>
    <t>冷水</t>
    <phoneticPr fontId="19"/>
  </si>
  <si>
    <t>自ら生成した熱の供給</t>
    <rPh sb="0" eb="1">
      <t>ミズカ</t>
    </rPh>
    <rPh sb="2" eb="4">
      <t>セイセイ</t>
    </rPh>
    <rPh sb="6" eb="7">
      <t>ネツ</t>
    </rPh>
    <rPh sb="8" eb="10">
      <t>キョウキュウ</t>
    </rPh>
    <phoneticPr fontId="19"/>
  </si>
  <si>
    <t>－</t>
    <phoneticPr fontId="19"/>
  </si>
  <si>
    <t>自ら生成した電力の供給</t>
    <rPh sb="0" eb="1">
      <t>ミズカ</t>
    </rPh>
    <rPh sb="2" eb="4">
      <t>セイセイ</t>
    </rPh>
    <rPh sb="6" eb="8">
      <t>デンリョク</t>
    </rPh>
    <rPh sb="9" eb="11">
      <t>キョウキュウ</t>
    </rPh>
    <phoneticPr fontId="19"/>
  </si>
  <si>
    <t>ガソリン</t>
    <phoneticPr fontId="19"/>
  </si>
  <si>
    <t>B・C重油</t>
    <phoneticPr fontId="19"/>
  </si>
  <si>
    <t>液化石油ガス_LPG</t>
    <phoneticPr fontId="19"/>
  </si>
  <si>
    <t>コールタール</t>
    <phoneticPr fontId="19"/>
  </si>
  <si>
    <t>産業用以外の蒸気</t>
    <phoneticPr fontId="19"/>
  </si>
  <si>
    <t>温水</t>
    <phoneticPr fontId="19"/>
  </si>
  <si>
    <t>冷水</t>
    <phoneticPr fontId="19"/>
  </si>
  <si>
    <t>kg</t>
    <phoneticPr fontId="19"/>
  </si>
  <si>
    <t>kWh</t>
    <phoneticPr fontId="19"/>
  </si>
  <si>
    <t>kl</t>
    <phoneticPr fontId="19"/>
  </si>
  <si>
    <t>電気の使用</t>
    <rPh sb="0" eb="2">
      <t>デンキ</t>
    </rPh>
    <rPh sb="3" eb="5">
      <t>シヨウ</t>
    </rPh>
    <phoneticPr fontId="19"/>
  </si>
  <si>
    <t>燃料の使用</t>
    <rPh sb="0" eb="2">
      <t>ネンリョウ</t>
    </rPh>
    <rPh sb="3" eb="5">
      <t>シヨウ</t>
    </rPh>
    <phoneticPr fontId="19"/>
  </si>
  <si>
    <t>熱の使用</t>
    <rPh sb="0" eb="1">
      <t>ネツ</t>
    </rPh>
    <rPh sb="2" eb="4">
      <t>シヨウ</t>
    </rPh>
    <phoneticPr fontId="19"/>
  </si>
  <si>
    <t>工事のためのエネルギー使用</t>
    <rPh sb="0" eb="2">
      <t>コウジ</t>
    </rPh>
    <rPh sb="11" eb="13">
      <t>シヨウ</t>
    </rPh>
    <phoneticPr fontId="19"/>
  </si>
  <si>
    <t>住宅用途への供給</t>
    <rPh sb="0" eb="4">
      <t>ジュウタクヨウト</t>
    </rPh>
    <rPh sb="6" eb="8">
      <t>キョウキュウ</t>
    </rPh>
    <phoneticPr fontId="19"/>
  </si>
  <si>
    <t>産業用蒸気</t>
    <phoneticPr fontId="19"/>
  </si>
  <si>
    <t>産業用以外の蒸気</t>
    <phoneticPr fontId="19"/>
  </si>
  <si>
    <t>ガソリン</t>
    <phoneticPr fontId="19"/>
  </si>
  <si>
    <t>ガソリン</t>
    <phoneticPr fontId="19"/>
  </si>
  <si>
    <t>温水</t>
    <phoneticPr fontId="19"/>
  </si>
  <si>
    <t>冷水</t>
    <phoneticPr fontId="19"/>
  </si>
  <si>
    <t>燃料・熱の種類</t>
    <phoneticPr fontId="19"/>
  </si>
  <si>
    <t>使 用 量 等</t>
    <rPh sb="0" eb="1">
      <t>ツカ</t>
    </rPh>
    <rPh sb="2" eb="3">
      <t>ヨウ</t>
    </rPh>
    <rPh sb="4" eb="5">
      <t>リョウ</t>
    </rPh>
    <rPh sb="6" eb="7">
      <t>トウ</t>
    </rPh>
    <phoneticPr fontId="19"/>
  </si>
  <si>
    <t>熱量
（GJ）</t>
    <rPh sb="0" eb="2">
      <t>ネツリョウ</t>
    </rPh>
    <phoneticPr fontId="19"/>
  </si>
  <si>
    <t>燃料及び熱</t>
    <rPh sb="0" eb="2">
      <t>ネンリョウ</t>
    </rPh>
    <rPh sb="2" eb="3">
      <t>オヨ</t>
    </rPh>
    <rPh sb="4" eb="5">
      <t>ネツ</t>
    </rPh>
    <phoneticPr fontId="19"/>
  </si>
  <si>
    <t>原油のうちコンデンセート（NGL）</t>
    <rPh sb="0" eb="2">
      <t>ゲンユ</t>
    </rPh>
    <phoneticPr fontId="19"/>
  </si>
  <si>
    <t>揮発油（ガソリン）</t>
    <rPh sb="0" eb="3">
      <t>キハツユ</t>
    </rPh>
    <phoneticPr fontId="19"/>
  </si>
  <si>
    <t>Ａ重油</t>
    <rPh sb="1" eb="3">
      <t>ジュウユ</t>
    </rPh>
    <phoneticPr fontId="19"/>
  </si>
  <si>
    <t>ｔ</t>
    <phoneticPr fontId="19"/>
  </si>
  <si>
    <t>石油ガス</t>
    <rPh sb="0" eb="2">
      <t>セキユ</t>
    </rPh>
    <phoneticPr fontId="19"/>
  </si>
  <si>
    <t>液化石油ガス（LPG)</t>
    <rPh sb="0" eb="2">
      <t>エキカ</t>
    </rPh>
    <rPh sb="2" eb="4">
      <t>セキユ</t>
    </rPh>
    <phoneticPr fontId="19"/>
  </si>
  <si>
    <t>可燃性天然ガス</t>
    <rPh sb="0" eb="3">
      <t>カネンセイ</t>
    </rPh>
    <rPh sb="3" eb="5">
      <t>テンネン</t>
    </rPh>
    <phoneticPr fontId="19"/>
  </si>
  <si>
    <t>液化天然ガス（LNG)</t>
    <rPh sb="0" eb="2">
      <t>エキカ</t>
    </rPh>
    <rPh sb="2" eb="4">
      <t>テンネン</t>
    </rPh>
    <phoneticPr fontId="19"/>
  </si>
  <si>
    <t>石炭</t>
    <rPh sb="0" eb="2">
      <t>セキタン</t>
    </rPh>
    <phoneticPr fontId="19"/>
  </si>
  <si>
    <t>その他の燃料</t>
    <rPh sb="2" eb="3">
      <t>タ</t>
    </rPh>
    <rPh sb="4" eb="6">
      <t>ネンリョウ</t>
    </rPh>
    <phoneticPr fontId="19"/>
  </si>
  <si>
    <t>GJ</t>
    <phoneticPr fontId="19"/>
  </si>
  <si>
    <t>電気</t>
    <rPh sb="0" eb="2">
      <t>デンキ</t>
    </rPh>
    <phoneticPr fontId="19"/>
  </si>
  <si>
    <r>
      <t>千</t>
    </r>
    <r>
      <rPr>
        <sz val="12"/>
        <rFont val="ＭＳ 明朝"/>
        <family val="1"/>
        <charset val="128"/>
      </rPr>
      <t>kWh</t>
    </r>
    <rPh sb="0" eb="1">
      <t>セン</t>
    </rPh>
    <phoneticPr fontId="19"/>
  </si>
  <si>
    <t>合　　計</t>
    <phoneticPr fontId="19"/>
  </si>
  <si>
    <t>GJ</t>
    <phoneticPr fontId="19"/>
  </si>
  <si>
    <t>■その他燃料に関する情報</t>
    <phoneticPr fontId="19"/>
  </si>
  <si>
    <t>具体的燃料の種類</t>
    <phoneticPr fontId="19"/>
  </si>
  <si>
    <t>燃料の種類</t>
    <rPh sb="0" eb="2">
      <t>ネンリョウ</t>
    </rPh>
    <rPh sb="3" eb="5">
      <t>シュルイ</t>
    </rPh>
    <phoneticPr fontId="19"/>
  </si>
  <si>
    <t>単位発熱量</t>
    <rPh sb="0" eb="2">
      <t>タンイ</t>
    </rPh>
    <rPh sb="2" eb="4">
      <t>ハツネツ</t>
    </rPh>
    <rPh sb="4" eb="5">
      <t>リョウ</t>
    </rPh>
    <phoneticPr fontId="19"/>
  </si>
  <si>
    <t>千kWh</t>
    <phoneticPr fontId="19"/>
  </si>
  <si>
    <t>自動</t>
    <rPh sb="0" eb="2">
      <t>ジドウ</t>
    </rPh>
    <phoneticPr fontId="19"/>
  </si>
  <si>
    <t>昼夜不明またはその他からの買電</t>
  </si>
  <si>
    <t>他事業所への燃料等の直接供給</t>
    <rPh sb="0" eb="1">
      <t>ホカ</t>
    </rPh>
    <rPh sb="1" eb="4">
      <t>ジギョウショ</t>
    </rPh>
    <rPh sb="6" eb="8">
      <t>ネンリョウ</t>
    </rPh>
    <rPh sb="8" eb="9">
      <t>トウ</t>
    </rPh>
    <rPh sb="10" eb="12">
      <t>チョクセツ</t>
    </rPh>
    <rPh sb="12" eb="14">
      <t>キョウキュウ</t>
    </rPh>
    <phoneticPr fontId="19"/>
  </si>
  <si>
    <t>他事業所への燃料等の直接供給</t>
    <phoneticPr fontId="19"/>
  </si>
  <si>
    <t>kg</t>
    <phoneticPr fontId="19"/>
  </si>
  <si>
    <t>t</t>
    <phoneticPr fontId="19"/>
  </si>
  <si>
    <t>t</t>
    <phoneticPr fontId="19"/>
  </si>
  <si>
    <t>L</t>
    <phoneticPr fontId="19"/>
  </si>
  <si>
    <t>MJ</t>
    <phoneticPr fontId="19"/>
  </si>
  <si>
    <t>GJ</t>
    <phoneticPr fontId="19"/>
  </si>
  <si>
    <t>kl</t>
    <phoneticPr fontId="19"/>
  </si>
  <si>
    <t>L</t>
    <phoneticPr fontId="19"/>
  </si>
  <si>
    <t>東京ガス</t>
    <rPh sb="0" eb="2">
      <t>トウキョウ</t>
    </rPh>
    <phoneticPr fontId="19"/>
  </si>
  <si>
    <t>青梅ガス</t>
    <rPh sb="0" eb="2">
      <t>オウメ</t>
    </rPh>
    <phoneticPr fontId="19"/>
  </si>
  <si>
    <t>武陽ガス</t>
    <phoneticPr fontId="19"/>
  </si>
  <si>
    <t>昭島ガス</t>
    <phoneticPr fontId="19"/>
  </si>
  <si>
    <t>液化天然ガス_LNG</t>
  </si>
  <si>
    <t>都市ガス13A</t>
  </si>
  <si>
    <t>産業用蒸気</t>
  </si>
  <si>
    <t>産業用以外の蒸気</t>
  </si>
  <si>
    <t>温水</t>
  </si>
  <si>
    <t>冷水</t>
  </si>
  <si>
    <t>年間</t>
    <rPh sb="0" eb="2">
      <t>ネンカン</t>
    </rPh>
    <phoneticPr fontId="19"/>
  </si>
  <si>
    <t>エネルギー種別</t>
    <rPh sb="5" eb="7">
      <t>シュベツ</t>
    </rPh>
    <phoneticPr fontId="19"/>
  </si>
  <si>
    <t>熱合計(GJ)</t>
    <rPh sb="0" eb="1">
      <t>ネツ</t>
    </rPh>
    <rPh sb="1" eb="3">
      <t>ゴウケイ</t>
    </rPh>
    <phoneticPr fontId="19"/>
  </si>
  <si>
    <t>電気合計(千kWh)</t>
    <rPh sb="0" eb="2">
      <t>デンキ</t>
    </rPh>
    <rPh sb="2" eb="4">
      <t>ゴウケイ</t>
    </rPh>
    <rPh sb="5" eb="6">
      <t>セン</t>
    </rPh>
    <phoneticPr fontId="19"/>
  </si>
  <si>
    <t>燃料合計(GJ)</t>
    <rPh sb="0" eb="2">
      <t>ネンリョウ</t>
    </rPh>
    <rPh sb="2" eb="4">
      <t>ゴウケイ</t>
    </rPh>
    <phoneticPr fontId="19"/>
  </si>
  <si>
    <t>使用量の計算（燃料）</t>
    <rPh sb="0" eb="3">
      <t>シヨウリョウ</t>
    </rPh>
    <rPh sb="4" eb="6">
      <t>ケイサン</t>
    </rPh>
    <rPh sb="7" eb="9">
      <t>ネンリョウ</t>
    </rPh>
    <phoneticPr fontId="19"/>
  </si>
  <si>
    <t>排出係数</t>
    <rPh sb="0" eb="2">
      <t>ハイシュツ</t>
    </rPh>
    <rPh sb="2" eb="4">
      <t>ケイスウ</t>
    </rPh>
    <phoneticPr fontId="19"/>
  </si>
  <si>
    <t>排出量の計算</t>
    <rPh sb="0" eb="2">
      <t>ハイシュツ</t>
    </rPh>
    <rPh sb="2" eb="3">
      <t>リョウ</t>
    </rPh>
    <rPh sb="4" eb="6">
      <t>ケイサン</t>
    </rPh>
    <phoneticPr fontId="19"/>
  </si>
  <si>
    <t>使用量の計算（燃料を除く）</t>
    <phoneticPr fontId="19"/>
  </si>
  <si>
    <r>
      <t>燃料合計(tCO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)</t>
    </r>
    <rPh sb="0" eb="2">
      <t>ネンリョウ</t>
    </rPh>
    <rPh sb="2" eb="4">
      <t>ゴウケイ</t>
    </rPh>
    <phoneticPr fontId="19"/>
  </si>
  <si>
    <r>
      <t>熱合計(tCO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)</t>
    </r>
    <rPh sb="0" eb="1">
      <t>ネツ</t>
    </rPh>
    <rPh sb="1" eb="3">
      <t>ゴウケイ</t>
    </rPh>
    <phoneticPr fontId="19"/>
  </si>
  <si>
    <r>
      <t>電気合計(tCO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)</t>
    </r>
    <rPh sb="0" eb="2">
      <t>デンキ</t>
    </rPh>
    <rPh sb="2" eb="4">
      <t>ゴウケイ</t>
    </rPh>
    <phoneticPr fontId="19"/>
  </si>
  <si>
    <r>
      <t>自ら生成した熱の供給(CO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)</t>
    </r>
    <rPh sb="0" eb="1">
      <t>ミズカ</t>
    </rPh>
    <rPh sb="2" eb="4">
      <t>セイセイ</t>
    </rPh>
    <rPh sb="6" eb="7">
      <t>ネツ</t>
    </rPh>
    <rPh sb="8" eb="10">
      <t>キョウキュウ</t>
    </rPh>
    <phoneticPr fontId="19"/>
  </si>
  <si>
    <r>
      <t>自ら生成した電力の供給(tCO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)</t>
    </r>
    <rPh sb="0" eb="1">
      <t>ミズカ</t>
    </rPh>
    <rPh sb="2" eb="4">
      <t>セイセイ</t>
    </rPh>
    <rPh sb="6" eb="8">
      <t>デンリョク</t>
    </rPh>
    <rPh sb="9" eb="11">
      <t>キョウキュウ</t>
    </rPh>
    <phoneticPr fontId="19"/>
  </si>
  <si>
    <t>様式ID</t>
    <rPh sb="0" eb="2">
      <t>ヨウシキ</t>
    </rPh>
    <phoneticPr fontId="19"/>
  </si>
  <si>
    <t>様式バージョン</t>
    <rPh sb="0" eb="2">
      <t>ヨウシキ</t>
    </rPh>
    <phoneticPr fontId="19"/>
  </si>
  <si>
    <t>YSK10001</t>
    <phoneticPr fontId="19"/>
  </si>
  <si>
    <t>単 位</t>
    <phoneticPr fontId="19"/>
  </si>
  <si>
    <t>kL</t>
    <phoneticPr fontId="19"/>
  </si>
  <si>
    <t>ナフサ</t>
    <phoneticPr fontId="19"/>
  </si>
  <si>
    <t>Ｂ・Ｃ重油</t>
    <phoneticPr fontId="19"/>
  </si>
  <si>
    <t>ｔ</t>
    <phoneticPr fontId="19"/>
  </si>
  <si>
    <t>ｔ</t>
    <phoneticPr fontId="19"/>
  </si>
  <si>
    <t>ｔ</t>
    <phoneticPr fontId="19"/>
  </si>
  <si>
    <t>コールタール</t>
    <phoneticPr fontId="19"/>
  </si>
  <si>
    <t>産業用蒸気</t>
    <phoneticPr fontId="19"/>
  </si>
  <si>
    <t>GJ</t>
    <phoneticPr fontId="19"/>
  </si>
  <si>
    <t>産業用以外の蒸気</t>
    <phoneticPr fontId="19"/>
  </si>
  <si>
    <t>温水</t>
    <phoneticPr fontId="19"/>
  </si>
  <si>
    <t>冷水</t>
    <phoneticPr fontId="19"/>
  </si>
  <si>
    <t>使用量補正値（非表示）</t>
    <rPh sb="0" eb="3">
      <t>シヨウリョウ</t>
    </rPh>
    <rPh sb="3" eb="5">
      <t>ホセイ</t>
    </rPh>
    <rPh sb="5" eb="6">
      <t>アタイ</t>
    </rPh>
    <rPh sb="7" eb="8">
      <t>ヒ</t>
    </rPh>
    <rPh sb="8" eb="10">
      <t>ヒョウジ</t>
    </rPh>
    <phoneticPr fontId="19"/>
  </si>
  <si>
    <t>乗率</t>
    <rPh sb="0" eb="1">
      <t>ジョウ</t>
    </rPh>
    <rPh sb="1" eb="2">
      <t>リツ</t>
    </rPh>
    <phoneticPr fontId="19"/>
  </si>
  <si>
    <t>一般送配電事業者の電線路を介した買電_昼間</t>
    <rPh sb="0" eb="2">
      <t>イッパン</t>
    </rPh>
    <rPh sb="2" eb="3">
      <t>ソウ</t>
    </rPh>
    <rPh sb="3" eb="5">
      <t>ハイデン</t>
    </rPh>
    <rPh sb="5" eb="7">
      <t>ジギョウ</t>
    </rPh>
    <rPh sb="7" eb="8">
      <t>シャ</t>
    </rPh>
    <rPh sb="9" eb="11">
      <t>デンセン</t>
    </rPh>
    <rPh sb="11" eb="12">
      <t>ロ</t>
    </rPh>
    <rPh sb="13" eb="14">
      <t>カイ</t>
    </rPh>
    <rPh sb="16" eb="18">
      <t>カイデン</t>
    </rPh>
    <rPh sb="19" eb="21">
      <t>ヒルマ</t>
    </rPh>
    <phoneticPr fontId="19"/>
  </si>
  <si>
    <t>一般送配電事業者の電線路を介した買電_夜間</t>
    <rPh sb="0" eb="2">
      <t>イッパン</t>
    </rPh>
    <rPh sb="2" eb="3">
      <t>ソウ</t>
    </rPh>
    <rPh sb="3" eb="5">
      <t>ハイデン</t>
    </rPh>
    <rPh sb="5" eb="7">
      <t>ジギョウ</t>
    </rPh>
    <rPh sb="7" eb="8">
      <t>シャ</t>
    </rPh>
    <rPh sb="9" eb="11">
      <t>デンセン</t>
    </rPh>
    <rPh sb="11" eb="12">
      <t>ロ</t>
    </rPh>
    <rPh sb="13" eb="14">
      <t>カイ</t>
    </rPh>
    <rPh sb="16" eb="18">
      <t>カイデン</t>
    </rPh>
    <rPh sb="19" eb="21">
      <t>ヤカン</t>
    </rPh>
    <phoneticPr fontId="19"/>
  </si>
  <si>
    <t>←一次エネルギー換算係数</t>
  </si>
  <si>
    <t>←一次エネルギー換算係数</t>
    <phoneticPr fontId="19"/>
  </si>
  <si>
    <t>（GJ）</t>
  </si>
  <si>
    <t>(千kWh)</t>
  </si>
  <si>
    <t>再生可能エネルギーの電気</t>
    <rPh sb="0" eb="4">
      <t>サイセイカノウ</t>
    </rPh>
    <rPh sb="10" eb="12">
      <t>デンキ</t>
    </rPh>
    <phoneticPr fontId="19"/>
  </si>
  <si>
    <t>再生可能エネルギーを自家消費した電気</t>
    <phoneticPr fontId="19"/>
  </si>
  <si>
    <t>再生可能エネルギーを自家消費した電気</t>
    <phoneticPr fontId="19"/>
  </si>
  <si>
    <t>再生可能エネルギーを自家消費した電気</t>
    <rPh sb="0" eb="2">
      <t>サイセイ</t>
    </rPh>
    <rPh sb="2" eb="4">
      <t>カノウ</t>
    </rPh>
    <rPh sb="10" eb="12">
      <t>ジカ</t>
    </rPh>
    <rPh sb="12" eb="14">
      <t>ショウヒ</t>
    </rPh>
    <rPh sb="16" eb="18">
      <t>デンキ</t>
    </rPh>
    <phoneticPr fontId="19"/>
  </si>
  <si>
    <t>7月</t>
    <phoneticPr fontId="19"/>
  </si>
  <si>
    <t>エラーチェック</t>
    <phoneticPr fontId="19"/>
  </si>
  <si>
    <t>再エネ削減量</t>
    <rPh sb="0" eb="1">
      <t>サイ</t>
    </rPh>
    <rPh sb="3" eb="5">
      <t>サクゲン</t>
    </rPh>
    <rPh sb="5" eb="6">
      <t>リョウ</t>
    </rPh>
    <phoneticPr fontId="19"/>
  </si>
  <si>
    <t>※「再生可能エネルギーの自家消費量」の把握方法が「実測」、かつ、検定等の有無が「無」と選択されております。</t>
    <rPh sb="2" eb="4">
      <t>サイセイ</t>
    </rPh>
    <rPh sb="4" eb="6">
      <t>カノウ</t>
    </rPh>
    <rPh sb="12" eb="14">
      <t>ジカ</t>
    </rPh>
    <rPh sb="14" eb="16">
      <t>ショウヒ</t>
    </rPh>
    <rPh sb="16" eb="17">
      <t>リョウ</t>
    </rPh>
    <rPh sb="19" eb="21">
      <t>ハアク</t>
    </rPh>
    <rPh sb="21" eb="23">
      <t>ホウホウ</t>
    </rPh>
    <rPh sb="25" eb="27">
      <t>ジッソク</t>
    </rPh>
    <rPh sb="32" eb="34">
      <t>ケンテイ</t>
    </rPh>
    <rPh sb="34" eb="35">
      <t>トウ</t>
    </rPh>
    <rPh sb="36" eb="38">
      <t>ウム</t>
    </rPh>
    <rPh sb="40" eb="41">
      <t>ナシ</t>
    </rPh>
    <rPh sb="43" eb="45">
      <t>センタク</t>
    </rPh>
    <phoneticPr fontId="19"/>
  </si>
  <si>
    <t>※検定等の有無が「無」と選択されております。</t>
    <rPh sb="1" eb="3">
      <t>ケンテイ</t>
    </rPh>
    <rPh sb="3" eb="4">
      <t>トウ</t>
    </rPh>
    <rPh sb="5" eb="7">
      <t>ウム</t>
    </rPh>
    <rPh sb="9" eb="10">
      <t>ナシ</t>
    </rPh>
    <rPh sb="12" eb="14">
      <t>センタク</t>
    </rPh>
    <phoneticPr fontId="19"/>
  </si>
  <si>
    <t>　特定計量器以外での実測は認められませんので、修正してください。</t>
    <rPh sb="1" eb="3">
      <t>トクテイ</t>
    </rPh>
    <rPh sb="3" eb="6">
      <t>ケイリョウキ</t>
    </rPh>
    <rPh sb="6" eb="8">
      <t>イガイ</t>
    </rPh>
    <rPh sb="10" eb="12">
      <t>ジッソク</t>
    </rPh>
    <rPh sb="13" eb="14">
      <t>ミト</t>
    </rPh>
    <rPh sb="23" eb="25">
      <t>シュウセイ</t>
    </rPh>
    <phoneticPr fontId="19"/>
  </si>
  <si>
    <t>　特定温室効果ガス排出量算定ガイドライン56～58ページを参照し、適切な乗率を記入してください。</t>
    <rPh sb="1" eb="3">
      <t>トクテイ</t>
    </rPh>
    <rPh sb="3" eb="5">
      <t>オンシツ</t>
    </rPh>
    <rPh sb="5" eb="7">
      <t>コウカ</t>
    </rPh>
    <rPh sb="9" eb="11">
      <t>ハイシュツ</t>
    </rPh>
    <rPh sb="11" eb="12">
      <t>リョウ</t>
    </rPh>
    <rPh sb="12" eb="14">
      <t>サンテイ</t>
    </rPh>
    <rPh sb="29" eb="31">
      <t>サンショウ</t>
    </rPh>
    <rPh sb="33" eb="35">
      <t>テキセツ</t>
    </rPh>
    <rPh sb="36" eb="37">
      <t>ジョウ</t>
    </rPh>
    <rPh sb="37" eb="38">
      <t>リツ</t>
    </rPh>
    <rPh sb="39" eb="41">
      <t>キニュウ</t>
    </rPh>
    <phoneticPr fontId="19"/>
  </si>
  <si>
    <t>(日本産業規格Ａ列４番)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9"/>
  </si>
  <si>
    <t>(日本産業規格Ａ列４番)</t>
    <rPh sb="3" eb="5">
      <t>サンギョウ</t>
    </rPh>
    <phoneticPr fontId="19"/>
  </si>
  <si>
    <t>令和５年４月版</t>
    <rPh sb="0" eb="2">
      <t>レイワ</t>
    </rPh>
    <rPh sb="3" eb="4">
      <t>ネン</t>
    </rPh>
    <rPh sb="4" eb="5">
      <t>ヘイネン</t>
    </rPh>
    <rPh sb="5" eb="6">
      <t>ガツ</t>
    </rPh>
    <rPh sb="6" eb="7">
      <t>バン</t>
    </rPh>
    <phoneticPr fontId="19"/>
  </si>
  <si>
    <t>一般送配電事業者の電線路
を介して供給された電気</t>
    <phoneticPr fontId="19"/>
  </si>
  <si>
    <t>ジェット燃料油</t>
    <rPh sb="4" eb="6">
      <t>ネンリョウ</t>
    </rPh>
    <rPh sb="6" eb="7">
      <t>アブラ</t>
    </rPh>
    <phoneticPr fontId="19"/>
  </si>
  <si>
    <t>潤滑油</t>
    <phoneticPr fontId="19"/>
  </si>
  <si>
    <t>石油コークス、FCCコークス</t>
    <rPh sb="0" eb="2">
      <t>セキユ</t>
    </rPh>
    <phoneticPr fontId="19"/>
  </si>
  <si>
    <t>発電用高炉ガス</t>
    <phoneticPr fontId="19"/>
  </si>
  <si>
    <t>一次エネルギー消費量算定報告書</t>
    <rPh sb="0" eb="2">
      <t>イチジ</t>
    </rPh>
    <rPh sb="7" eb="10">
      <t>ショウヒリョウ</t>
    </rPh>
    <rPh sb="10" eb="12">
      <t>サンテイ</t>
    </rPh>
    <rPh sb="12" eb="15">
      <t>ホウコクショ</t>
    </rPh>
    <phoneticPr fontId="19"/>
  </si>
  <si>
    <t>ジェット燃料油</t>
    <phoneticPr fontId="19"/>
  </si>
  <si>
    <t>潤滑油</t>
    <rPh sb="0" eb="3">
      <t>ジュンカツユ</t>
    </rPh>
    <phoneticPr fontId="19"/>
  </si>
  <si>
    <t>ジェット燃料油</t>
    <rPh sb="4" eb="7">
      <t>ネンリョウアブラ</t>
    </rPh>
    <phoneticPr fontId="19"/>
  </si>
  <si>
    <r>
      <t>m</t>
    </r>
    <r>
      <rPr>
        <vertAlign val="superscript"/>
        <sz val="10"/>
        <color theme="1"/>
        <rFont val="ＭＳ 明朝"/>
        <family val="1"/>
        <charset val="128"/>
      </rPr>
      <t>3</t>
    </r>
    <phoneticPr fontId="19"/>
  </si>
  <si>
    <r>
      <t>千m</t>
    </r>
    <r>
      <rPr>
        <vertAlign val="superscript"/>
        <sz val="10"/>
        <color theme="1"/>
        <rFont val="ＭＳ 明朝"/>
        <family val="1"/>
        <charset val="128"/>
      </rPr>
      <t>3</t>
    </r>
    <rPh sb="0" eb="1">
      <t>セン</t>
    </rPh>
    <phoneticPr fontId="19"/>
  </si>
  <si>
    <t>石油コークス・FCCコークス</t>
    <rPh sb="0" eb="2">
      <t>セキユ</t>
    </rPh>
    <phoneticPr fontId="19"/>
  </si>
  <si>
    <t>輸入原料炭</t>
    <rPh sb="0" eb="2">
      <t>ユニュウ</t>
    </rPh>
    <rPh sb="2" eb="4">
      <t>ゲンリョウ</t>
    </rPh>
    <rPh sb="4" eb="5">
      <t>スミ</t>
    </rPh>
    <phoneticPr fontId="21"/>
  </si>
  <si>
    <t>コークス用原料炭</t>
  </si>
  <si>
    <t>吹込用原料炭</t>
  </si>
  <si>
    <t>輸入一般炭</t>
  </si>
  <si>
    <t>国産一般炭</t>
    <rPh sb="0" eb="2">
      <t>コクサン</t>
    </rPh>
    <rPh sb="2" eb="4">
      <t>イッパン</t>
    </rPh>
    <rPh sb="4" eb="5">
      <t>スミ</t>
    </rPh>
    <phoneticPr fontId="21"/>
  </si>
  <si>
    <t>輸入無煙炭</t>
    <rPh sb="0" eb="2">
      <t>ユニュウ</t>
    </rPh>
    <rPh sb="2" eb="4">
      <t>ムエン</t>
    </rPh>
    <rPh sb="4" eb="5">
      <t>スミ</t>
    </rPh>
    <phoneticPr fontId="21"/>
  </si>
  <si>
    <t>国産一般炭</t>
  </si>
  <si>
    <t>輸入無煙炭</t>
  </si>
  <si>
    <t>発電用高炉ガス</t>
    <rPh sb="0" eb="3">
      <t>ハツデンヨウ</t>
    </rPh>
    <phoneticPr fontId="19"/>
  </si>
  <si>
    <t xml:space="preserve"> (3)　燃料等使用量監視点</t>
    <rPh sb="5" eb="7">
      <t>ネンリョウ</t>
    </rPh>
    <rPh sb="7" eb="8">
      <t>トウ</t>
    </rPh>
    <rPh sb="8" eb="11">
      <t>シヨウリョウ</t>
    </rPh>
    <rPh sb="11" eb="13">
      <t>カンシ</t>
    </rPh>
    <rPh sb="13" eb="14">
      <t>テン</t>
    </rPh>
    <phoneticPr fontId="19"/>
  </si>
  <si>
    <t xml:space="preserve"> (4)　燃料等使用量</t>
    <rPh sb="5" eb="7">
      <t>ネンリョウ</t>
    </rPh>
    <rPh sb="8" eb="10">
      <t>シヨウ</t>
    </rPh>
    <rPh sb="10" eb="11">
      <t>リョウ</t>
    </rPh>
    <phoneticPr fontId="19"/>
  </si>
  <si>
    <r>
      <t>千</t>
    </r>
    <r>
      <rPr>
        <sz val="12"/>
        <rFont val="ＭＳ 明朝"/>
        <family val="1"/>
        <charset val="128"/>
      </rPr>
      <t>m</t>
    </r>
    <r>
      <rPr>
        <vertAlign val="superscript"/>
        <sz val="12"/>
        <rFont val="ＭＳ 明朝"/>
        <family val="1"/>
        <charset val="128"/>
      </rPr>
      <t>3</t>
    </r>
    <rPh sb="0" eb="1">
      <t>セン</t>
    </rPh>
    <phoneticPr fontId="19"/>
  </si>
  <si>
    <t xml:space="preserve"> (5)　燃料等使用量及び一次エネルギー消費量</t>
    <rPh sb="13" eb="15">
      <t>イチジ</t>
    </rPh>
    <rPh sb="20" eb="23">
      <t>ショウヒリョウ</t>
    </rPh>
    <phoneticPr fontId="19"/>
  </si>
  <si>
    <t>第３号様式（都内中小クレジット算定ガイドライン）　その１</t>
    <phoneticPr fontId="19"/>
  </si>
  <si>
    <t>第３号様式（都内中小クレジット算定ガイドライン）　その２</t>
    <phoneticPr fontId="19"/>
  </si>
  <si>
    <t>第３号様式（都内中小クレジット算定ガイドライン）　その４</t>
    <phoneticPr fontId="19"/>
  </si>
  <si>
    <t>第３号様式（都内中小クレジット算定ガイドライン）　その５</t>
    <phoneticPr fontId="19"/>
  </si>
  <si>
    <t>都市ガス</t>
    <rPh sb="0" eb="2">
      <t>トシ</t>
    </rPh>
    <phoneticPr fontId="19"/>
  </si>
  <si>
    <t>都市ガス</t>
    <phoneticPr fontId="19"/>
  </si>
  <si>
    <t>※再生可能エネルギーを変換して得た電気や熱の自家消費分は記入しないこと</t>
    <phoneticPr fontId="19"/>
  </si>
  <si>
    <r>
      <t>N</t>
    </r>
    <r>
      <rPr>
        <vertAlign val="superscript"/>
        <sz val="10"/>
        <color theme="1"/>
        <rFont val="ＭＳ 明朝"/>
        <family val="1"/>
        <charset val="128"/>
      </rPr>
      <t>3</t>
    </r>
    <phoneticPr fontId="19"/>
  </si>
  <si>
    <r>
      <t>千Nm</t>
    </r>
    <r>
      <rPr>
        <vertAlign val="superscript"/>
        <sz val="10"/>
        <color theme="1"/>
        <rFont val="ＭＳ 明朝"/>
        <family val="1"/>
        <charset val="128"/>
      </rPr>
      <t>3</t>
    </r>
    <phoneticPr fontId="19"/>
  </si>
  <si>
    <r>
      <t>Nm</t>
    </r>
    <r>
      <rPr>
        <vertAlign val="superscript"/>
        <sz val="10"/>
        <color theme="1"/>
        <rFont val="ＭＳ 明朝"/>
        <family val="1"/>
        <charset val="128"/>
      </rPr>
      <t>3</t>
    </r>
    <phoneticPr fontId="19"/>
  </si>
  <si>
    <t>一般送配電事業者の電線路を介して供給された電気</t>
    <rPh sb="0" eb="2">
      <t>イッパン</t>
    </rPh>
    <rPh sb="2" eb="3">
      <t>ソウ</t>
    </rPh>
    <rPh sb="3" eb="5">
      <t>ハイデン</t>
    </rPh>
    <rPh sb="5" eb="7">
      <t>ジギョウ</t>
    </rPh>
    <rPh sb="7" eb="8">
      <t>シャ</t>
    </rPh>
    <rPh sb="9" eb="11">
      <t>デンセン</t>
    </rPh>
    <rPh sb="11" eb="12">
      <t>ロ</t>
    </rPh>
    <rPh sb="13" eb="14">
      <t>カイ</t>
    </rPh>
    <rPh sb="16" eb="18">
      <t>キョウキュウ</t>
    </rPh>
    <rPh sb="21" eb="23">
      <t>デンキ</t>
    </rPh>
    <phoneticPr fontId="19"/>
  </si>
  <si>
    <t>一般送配電事業者の電線路を介して供給された電気</t>
    <phoneticPr fontId="19"/>
  </si>
  <si>
    <t>第３号様式（都内中小クレジット算定ガイドライン）　その３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</si>
</sst>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 "/>
    <numFmt numFmtId="177" formatCode="0_);[Red]\(0\)"/>
    <numFmt numFmtId="178" formatCode="0_ "/>
    <numFmt numFmtId="179" formatCode="#,##0_);[Red]\(#,##0\)"/>
    <numFmt numFmtId="180" formatCode="0.00000_ "/>
    <numFmt numFmtId="181" formatCode="#,##0.000;[Red]\-#,##0.000"/>
    <numFmt numFmtId="182" formatCode="#,##0.0000;[Red]\-#,##0.0000"/>
    <numFmt numFmtId="183" formatCode="0.0000_);[Red]\(0.0000\)"/>
    <numFmt numFmtId="184" formatCode="yyyy&quot;年&quot;m&quot;月&quot;;@"/>
    <numFmt numFmtId="185" formatCode="##&quot;年度&quot;"/>
    <numFmt numFmtId="186" formatCode="0.0_);[Red]\(0.0\)"/>
    <numFmt numFmtId="187" formatCode="#,##0;\-#,##0;#"/>
    <numFmt numFmtId="188" formatCode="0.000_);[Red]\(0.000\)"/>
    <numFmt numFmtId="189" formatCode="0.00_);[Red]\(0.00\)"/>
    <numFmt numFmtId="190" formatCode="#,##0.00_ "/>
  </numFmts>
  <fonts count="4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vertAlign val="subscript"/>
      <sz val="1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66"/>
        <bgColor indexed="64"/>
      </patternFill>
    </fill>
  </fills>
  <borders count="1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568">
    <xf numFmtId="0" fontId="0" fillId="0" borderId="0" xfId="0"/>
    <xf numFmtId="0" fontId="20" fillId="24" borderId="0" xfId="45" applyFont="1" applyFill="1">
      <alignment vertical="center"/>
    </xf>
    <xf numFmtId="0" fontId="20" fillId="0" borderId="0" xfId="45" applyFont="1">
      <alignment vertical="center"/>
    </xf>
    <xf numFmtId="0" fontId="20" fillId="24" borderId="10" xfId="45" applyFont="1" applyFill="1" applyBorder="1">
      <alignment vertical="center"/>
    </xf>
    <xf numFmtId="0" fontId="20" fillId="24" borderId="11" xfId="45" applyFont="1" applyFill="1" applyBorder="1">
      <alignment vertical="center"/>
    </xf>
    <xf numFmtId="0" fontId="20" fillId="0" borderId="11" xfId="45" applyFont="1" applyBorder="1">
      <alignment vertical="center"/>
    </xf>
    <xf numFmtId="0" fontId="20" fillId="24" borderId="12" xfId="45" applyFont="1" applyFill="1" applyBorder="1">
      <alignment vertical="center"/>
    </xf>
    <xf numFmtId="0" fontId="20" fillId="24" borderId="13" xfId="45" applyFont="1" applyFill="1" applyBorder="1">
      <alignment vertical="center"/>
    </xf>
    <xf numFmtId="0" fontId="20" fillId="24" borderId="14" xfId="45" applyFont="1" applyFill="1" applyBorder="1">
      <alignment vertical="center"/>
    </xf>
    <xf numFmtId="0" fontId="21" fillId="24" borderId="0" xfId="45" applyFont="1" applyFill="1" applyAlignment="1">
      <alignment horizontal="right" vertical="center"/>
    </xf>
    <xf numFmtId="0" fontId="21" fillId="0" borderId="0" xfId="45" applyFont="1" applyAlignment="1">
      <alignment horizontal="left" vertical="center"/>
    </xf>
    <xf numFmtId="0" fontId="22" fillId="24" borderId="0" xfId="45" applyFont="1" applyFill="1" applyAlignment="1">
      <alignment horizontal="center" vertical="center"/>
    </xf>
    <xf numFmtId="0" fontId="20" fillId="24" borderId="15" xfId="45" applyFont="1" applyFill="1" applyBorder="1">
      <alignment vertical="center"/>
    </xf>
    <xf numFmtId="0" fontId="20" fillId="24" borderId="16" xfId="45" applyFont="1" applyFill="1" applyBorder="1">
      <alignment vertical="center"/>
    </xf>
    <xf numFmtId="0" fontId="20" fillId="24" borderId="0" xfId="45" applyFont="1" applyFill="1" applyAlignment="1">
      <alignment horizontal="center" vertical="center"/>
    </xf>
    <xf numFmtId="0" fontId="20" fillId="24" borderId="17" xfId="45" applyFont="1" applyFill="1" applyBorder="1" applyAlignment="1">
      <alignment vertical="center" wrapText="1"/>
    </xf>
    <xf numFmtId="0" fontId="20" fillId="24" borderId="18" xfId="45" applyFont="1" applyFill="1" applyBorder="1" applyAlignment="1">
      <alignment vertical="center" wrapText="1"/>
    </xf>
    <xf numFmtId="0" fontId="0" fillId="24" borderId="0" xfId="0" applyFill="1" applyAlignment="1">
      <alignment horizontal="center" vertical="center"/>
    </xf>
    <xf numFmtId="0" fontId="20" fillId="24" borderId="19" xfId="45" applyFont="1" applyFill="1" applyBorder="1" applyAlignment="1">
      <alignment vertical="center" wrapText="1"/>
    </xf>
    <xf numFmtId="0" fontId="20" fillId="24" borderId="20" xfId="45" applyFont="1" applyFill="1" applyBorder="1" applyAlignment="1">
      <alignment vertical="center" wrapText="1"/>
    </xf>
    <xf numFmtId="0" fontId="21" fillId="24" borderId="0" xfId="0" applyFont="1" applyFill="1" applyAlignment="1">
      <alignment horizontal="center" vertical="center"/>
    </xf>
    <xf numFmtId="0" fontId="20" fillId="0" borderId="13" xfId="45" applyFont="1" applyBorder="1">
      <alignment vertical="center"/>
    </xf>
    <xf numFmtId="0" fontId="20" fillId="0" borderId="14" xfId="45" applyFont="1" applyBorder="1">
      <alignment vertical="center"/>
    </xf>
    <xf numFmtId="0" fontId="20" fillId="24" borderId="21" xfId="45" applyFont="1" applyFill="1" applyBorder="1">
      <alignment vertical="center"/>
    </xf>
    <xf numFmtId="0" fontId="20" fillId="24" borderId="22" xfId="45" applyFont="1" applyFill="1" applyBorder="1">
      <alignment vertical="center"/>
    </xf>
    <xf numFmtId="0" fontId="20" fillId="0" borderId="22" xfId="45" applyFont="1" applyBorder="1">
      <alignment vertical="center"/>
    </xf>
    <xf numFmtId="0" fontId="20" fillId="24" borderId="23" xfId="45" applyFont="1" applyFill="1" applyBorder="1">
      <alignment vertical="center"/>
    </xf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24" borderId="0" xfId="0" applyFont="1" applyFill="1" applyAlignment="1">
      <alignment horizontal="center" vertical="center"/>
    </xf>
    <xf numFmtId="0" fontId="20" fillId="0" borderId="21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0" fontId="20" fillId="25" borderId="30" xfId="44" applyFont="1" applyFill="1" applyBorder="1" applyAlignment="1" applyProtection="1">
      <alignment vertical="center" shrinkToFit="1"/>
      <protection locked="0"/>
    </xf>
    <xf numFmtId="0" fontId="20" fillId="0" borderId="0" xfId="44" applyFont="1" applyAlignment="1">
      <alignment vertical="center"/>
    </xf>
    <xf numFmtId="0" fontId="20" fillId="0" borderId="0" xfId="42" applyFont="1" applyAlignment="1">
      <alignment vertical="center"/>
    </xf>
    <xf numFmtId="0" fontId="20" fillId="25" borderId="18" xfId="44" applyFont="1" applyFill="1" applyBorder="1" applyAlignment="1" applyProtection="1">
      <alignment vertical="center" shrinkToFit="1"/>
      <protection locked="0"/>
    </xf>
    <xf numFmtId="0" fontId="25" fillId="0" borderId="0" xfId="44" applyFont="1" applyAlignment="1">
      <alignment vertical="center"/>
    </xf>
    <xf numFmtId="0" fontId="20" fillId="0" borderId="0" xfId="42" applyFont="1" applyAlignment="1">
      <alignment horizontal="right" vertical="center"/>
    </xf>
    <xf numFmtId="0" fontId="20" fillId="0" borderId="11" xfId="44" applyFont="1" applyBorder="1" applyAlignment="1">
      <alignment vertical="center"/>
    </xf>
    <xf numFmtId="0" fontId="25" fillId="0" borderId="11" xfId="44" applyFont="1" applyBorder="1" applyAlignment="1">
      <alignment vertical="center"/>
    </xf>
    <xf numFmtId="0" fontId="20" fillId="0" borderId="12" xfId="44" applyFont="1" applyBorder="1" applyAlignment="1">
      <alignment vertical="center"/>
    </xf>
    <xf numFmtId="0" fontId="20" fillId="0" borderId="13" xfId="44" applyFont="1" applyBorder="1" applyAlignment="1">
      <alignment vertical="center"/>
    </xf>
    <xf numFmtId="0" fontId="26" fillId="0" borderId="0" xfId="44" applyFont="1" applyAlignment="1">
      <alignment vertical="center"/>
    </xf>
    <xf numFmtId="0" fontId="25" fillId="0" borderId="0" xfId="44" applyFont="1" applyAlignment="1">
      <alignment horizontal="right" vertical="center"/>
    </xf>
    <xf numFmtId="0" fontId="21" fillId="0" borderId="0" xfId="44" applyFont="1" applyAlignment="1">
      <alignment horizontal="center" vertical="center"/>
    </xf>
    <xf numFmtId="0" fontId="20" fillId="0" borderId="14" xfId="44" applyFont="1" applyBorder="1" applyAlignment="1">
      <alignment vertical="center"/>
    </xf>
    <xf numFmtId="0" fontId="20" fillId="0" borderId="0" xfId="44" applyFont="1" applyAlignment="1">
      <alignment horizontal="left" vertical="center" wrapText="1"/>
    </xf>
    <xf numFmtId="0" fontId="20" fillId="0" borderId="32" xfId="44" applyFont="1" applyBorder="1" applyAlignment="1">
      <alignment horizontal="center" vertical="center" shrinkToFit="1"/>
    </xf>
    <xf numFmtId="177" fontId="20" fillId="0" borderId="33" xfId="44" applyNumberFormat="1" applyFont="1" applyBorder="1" applyAlignment="1">
      <alignment horizontal="center" vertical="center" shrinkToFit="1"/>
    </xf>
    <xf numFmtId="0" fontId="20" fillId="0" borderId="13" xfId="44" applyFont="1" applyBorder="1" applyAlignment="1">
      <alignment vertical="center" shrinkToFit="1"/>
    </xf>
    <xf numFmtId="0" fontId="20" fillId="25" borderId="28" xfId="44" applyFont="1" applyFill="1" applyBorder="1" applyAlignment="1" applyProtection="1">
      <alignment vertical="center" shrinkToFit="1"/>
      <protection locked="0"/>
    </xf>
    <xf numFmtId="0" fontId="20" fillId="25" borderId="30" xfId="44" applyFont="1" applyFill="1" applyBorder="1" applyAlignment="1" applyProtection="1">
      <alignment horizontal="center" vertical="center" shrinkToFit="1"/>
      <protection locked="0"/>
    </xf>
    <xf numFmtId="0" fontId="20" fillId="25" borderId="30" xfId="43" applyFont="1" applyFill="1" applyBorder="1" applyAlignment="1" applyProtection="1">
      <alignment horizontal="left" vertical="center" shrinkToFit="1"/>
      <protection locked="0"/>
    </xf>
    <xf numFmtId="0" fontId="20" fillId="25" borderId="27" xfId="44" applyFont="1" applyFill="1" applyBorder="1" applyAlignment="1" applyProtection="1">
      <alignment horizontal="center" vertical="center" shrinkToFit="1"/>
      <protection locked="0"/>
    </xf>
    <xf numFmtId="0" fontId="20" fillId="25" borderId="34" xfId="44" applyFont="1" applyFill="1" applyBorder="1" applyAlignment="1" applyProtection="1">
      <alignment horizontal="center" vertical="center" shrinkToFit="1"/>
      <protection locked="0"/>
    </xf>
    <xf numFmtId="38" fontId="20" fillId="26" borderId="35" xfId="33" applyFont="1" applyFill="1" applyBorder="1" applyAlignment="1" applyProtection="1">
      <alignment vertical="center" shrinkToFit="1"/>
    </xf>
    <xf numFmtId="187" fontId="20" fillId="0" borderId="17" xfId="33" applyNumberFormat="1" applyFont="1" applyFill="1" applyBorder="1" applyAlignment="1" applyProtection="1">
      <alignment vertical="center" shrinkToFit="1"/>
    </xf>
    <xf numFmtId="3" fontId="20" fillId="0" borderId="35" xfId="33" applyNumberFormat="1" applyFont="1" applyFill="1" applyBorder="1" applyAlignment="1" applyProtection="1">
      <alignment vertical="center" shrinkToFit="1"/>
    </xf>
    <xf numFmtId="0" fontId="20" fillId="0" borderId="14" xfId="44" applyFont="1" applyBorder="1" applyAlignment="1">
      <alignment vertical="center" shrinkToFit="1"/>
    </xf>
    <xf numFmtId="0" fontId="20" fillId="0" borderId="0" xfId="44" applyFont="1" applyAlignment="1">
      <alignment vertical="center" shrinkToFit="1"/>
    </xf>
    <xf numFmtId="0" fontId="20" fillId="25" borderId="45" xfId="44" applyFont="1" applyFill="1" applyBorder="1" applyAlignment="1" applyProtection="1">
      <alignment horizontal="center" vertical="center" shrinkToFit="1"/>
      <protection locked="0"/>
    </xf>
    <xf numFmtId="0" fontId="20" fillId="0" borderId="46" xfId="44" applyFont="1" applyBorder="1" applyAlignment="1">
      <alignment vertical="center" shrinkToFit="1"/>
    </xf>
    <xf numFmtId="187" fontId="20" fillId="0" borderId="47" xfId="33" applyNumberFormat="1" applyFont="1" applyFill="1" applyBorder="1" applyAlignment="1" applyProtection="1">
      <alignment vertical="center" shrinkToFit="1"/>
    </xf>
    <xf numFmtId="0" fontId="20" fillId="25" borderId="50" xfId="44" applyFont="1" applyFill="1" applyBorder="1" applyAlignment="1" applyProtection="1">
      <alignment vertical="center" shrinkToFit="1"/>
      <protection locked="0"/>
    </xf>
    <xf numFmtId="0" fontId="20" fillId="25" borderId="51" xfId="44" applyFont="1" applyFill="1" applyBorder="1" applyAlignment="1" applyProtection="1">
      <alignment horizontal="center" vertical="center" shrinkToFit="1"/>
      <protection locked="0"/>
    </xf>
    <xf numFmtId="0" fontId="20" fillId="25" borderId="51" xfId="44" applyFont="1" applyFill="1" applyBorder="1" applyAlignment="1" applyProtection="1">
      <alignment vertical="center" shrinkToFit="1"/>
      <protection locked="0"/>
    </xf>
    <xf numFmtId="0" fontId="20" fillId="25" borderId="52" xfId="44" applyFont="1" applyFill="1" applyBorder="1" applyAlignment="1" applyProtection="1">
      <alignment horizontal="center" vertical="center" shrinkToFit="1"/>
      <protection locked="0"/>
    </xf>
    <xf numFmtId="0" fontId="20" fillId="25" borderId="53" xfId="44" applyFont="1" applyFill="1" applyBorder="1" applyAlignment="1" applyProtection="1">
      <alignment horizontal="center" vertical="center" shrinkToFit="1"/>
      <protection locked="0"/>
    </xf>
    <xf numFmtId="187" fontId="20" fillId="0" borderId="55" xfId="33" applyNumberFormat="1" applyFont="1" applyFill="1" applyBorder="1" applyAlignment="1" applyProtection="1">
      <alignment vertical="center" shrinkToFit="1"/>
    </xf>
    <xf numFmtId="3" fontId="20" fillId="0" borderId="54" xfId="33" applyNumberFormat="1" applyFont="1" applyFill="1" applyBorder="1" applyAlignment="1" applyProtection="1">
      <alignment vertical="center" shrinkToFit="1"/>
    </xf>
    <xf numFmtId="0" fontId="20" fillId="0" borderId="56" xfId="44" applyFont="1" applyBorder="1" applyAlignment="1">
      <alignment vertical="center" shrinkToFit="1"/>
    </xf>
    <xf numFmtId="0" fontId="20" fillId="0" borderId="57" xfId="44" applyFont="1" applyBorder="1" applyAlignment="1">
      <alignment horizontal="center" vertical="center" shrinkToFit="1"/>
    </xf>
    <xf numFmtId="0" fontId="20" fillId="0" borderId="58" xfId="44" applyFont="1" applyBorder="1" applyAlignment="1">
      <alignment horizontal="center" vertical="center" shrinkToFit="1"/>
    </xf>
    <xf numFmtId="0" fontId="20" fillId="0" borderId="59" xfId="44" applyFont="1" applyBorder="1" applyAlignment="1">
      <alignment horizontal="center" vertical="center" shrinkToFit="1"/>
    </xf>
    <xf numFmtId="38" fontId="20" fillId="0" borderId="60" xfId="33" applyFont="1" applyFill="1" applyBorder="1" applyAlignment="1" applyProtection="1">
      <alignment horizontal="center" vertical="center" shrinkToFit="1"/>
    </xf>
    <xf numFmtId="38" fontId="20" fillId="0" borderId="57" xfId="33" applyFont="1" applyFill="1" applyBorder="1" applyAlignment="1" applyProtection="1">
      <alignment horizontal="center" vertical="center" shrinkToFit="1"/>
    </xf>
    <xf numFmtId="38" fontId="20" fillId="0" borderId="58" xfId="33" applyFont="1" applyFill="1" applyBorder="1" applyAlignment="1" applyProtection="1">
      <alignment horizontal="center" vertical="center" shrinkToFit="1"/>
    </xf>
    <xf numFmtId="179" fontId="20" fillId="0" borderId="46" xfId="44" applyNumberFormat="1" applyFont="1" applyBorder="1" applyAlignment="1">
      <alignment horizontal="center" vertical="center" shrinkToFit="1"/>
    </xf>
    <xf numFmtId="38" fontId="20" fillId="0" borderId="46" xfId="33" applyFont="1" applyFill="1" applyBorder="1" applyAlignment="1" applyProtection="1">
      <alignment horizontal="center" vertical="center" shrinkToFit="1"/>
    </xf>
    <xf numFmtId="3" fontId="20" fillId="0" borderId="61" xfId="33" applyNumberFormat="1" applyFont="1" applyFill="1" applyBorder="1" applyAlignment="1" applyProtection="1">
      <alignment vertical="center" shrinkToFit="1"/>
    </xf>
    <xf numFmtId="0" fontId="20" fillId="0" borderId="0" xfId="44" applyFont="1" applyAlignment="1">
      <alignment horizontal="right" vertical="center"/>
    </xf>
    <xf numFmtId="0" fontId="20" fillId="0" borderId="0" xfId="42" applyFont="1" applyAlignment="1">
      <alignment horizontal="center" vertical="center"/>
    </xf>
    <xf numFmtId="0" fontId="20" fillId="0" borderId="0" xfId="42" applyFont="1" applyAlignment="1">
      <alignment horizontal="distributed" vertical="center"/>
    </xf>
    <xf numFmtId="0" fontId="20" fillId="0" borderId="0" xfId="44" applyFont="1" applyAlignment="1">
      <alignment horizontal="center" vertical="center"/>
    </xf>
    <xf numFmtId="0" fontId="20" fillId="0" borderId="21" xfId="44" applyFont="1" applyBorder="1" applyAlignment="1">
      <alignment vertical="center"/>
    </xf>
    <xf numFmtId="0" fontId="20" fillId="0" borderId="22" xfId="44" applyFont="1" applyBorder="1" applyAlignment="1">
      <alignment vertical="center"/>
    </xf>
    <xf numFmtId="0" fontId="25" fillId="0" borderId="22" xfId="44" applyFont="1" applyBorder="1" applyAlignment="1">
      <alignment vertical="center"/>
    </xf>
    <xf numFmtId="0" fontId="20" fillId="0" borderId="23" xfId="44" applyFont="1" applyBorder="1" applyAlignment="1">
      <alignment vertical="center"/>
    </xf>
    <xf numFmtId="0" fontId="20" fillId="0" borderId="0" xfId="44" applyFont="1" applyAlignment="1">
      <alignment horizontal="center" vertical="center" shrinkToFit="1"/>
    </xf>
    <xf numFmtId="0" fontId="25" fillId="0" borderId="0" xfId="42" applyFont="1"/>
    <xf numFmtId="3" fontId="25" fillId="0" borderId="0" xfId="42" applyNumberFormat="1" applyFont="1"/>
    <xf numFmtId="182" fontId="25" fillId="0" borderId="0" xfId="33" applyNumberFormat="1" applyFont="1" applyFill="1" applyProtection="1"/>
    <xf numFmtId="0" fontId="20" fillId="0" borderId="10" xfId="42" applyFont="1" applyBorder="1"/>
    <xf numFmtId="0" fontId="20" fillId="0" borderId="11" xfId="42" applyFont="1" applyBorder="1"/>
    <xf numFmtId="0" fontId="25" fillId="0" borderId="11" xfId="42" applyFont="1" applyBorder="1"/>
    <xf numFmtId="3" fontId="25" fillId="0" borderId="11" xfId="42" applyNumberFormat="1" applyFont="1" applyBorder="1"/>
    <xf numFmtId="0" fontId="25" fillId="0" borderId="12" xfId="42" applyFont="1" applyBorder="1"/>
    <xf numFmtId="0" fontId="25" fillId="0" borderId="13" xfId="42" applyFont="1" applyBorder="1"/>
    <xf numFmtId="0" fontId="20" fillId="0" borderId="14" xfId="42" applyFont="1" applyBorder="1" applyAlignment="1">
      <alignment vertical="center"/>
    </xf>
    <xf numFmtId="0" fontId="20" fillId="0" borderId="37" xfId="42" applyFont="1" applyBorder="1" applyAlignment="1">
      <alignment vertical="center"/>
    </xf>
    <xf numFmtId="0" fontId="20" fillId="0" borderId="31" xfId="42" applyFont="1" applyBorder="1" applyAlignment="1">
      <alignment horizontal="center" vertical="center"/>
    </xf>
    <xf numFmtId="0" fontId="25" fillId="0" borderId="14" xfId="42" applyFont="1" applyBorder="1"/>
    <xf numFmtId="0" fontId="25" fillId="0" borderId="0" xfId="42" applyFont="1" applyAlignment="1">
      <alignment horizontal="center" wrapText="1"/>
    </xf>
    <xf numFmtId="0" fontId="20" fillId="0" borderId="66" xfId="42" applyFont="1" applyBorder="1" applyAlignment="1">
      <alignment vertical="center"/>
    </xf>
    <xf numFmtId="0" fontId="20" fillId="0" borderId="22" xfId="42" applyFont="1" applyBorder="1" applyAlignment="1">
      <alignment horizontal="center" vertical="center"/>
    </xf>
    <xf numFmtId="0" fontId="20" fillId="0" borderId="30" xfId="42" applyFont="1" applyBorder="1" applyAlignment="1">
      <alignment horizontal="center" vertical="center"/>
    </xf>
    <xf numFmtId="185" fontId="20" fillId="0" borderId="30" xfId="42" applyNumberFormat="1" applyFont="1" applyBorder="1" applyAlignment="1">
      <alignment horizontal="center" vertical="center"/>
    </xf>
    <xf numFmtId="0" fontId="25" fillId="0" borderId="14" xfId="42" applyFont="1" applyBorder="1" applyAlignment="1">
      <alignment vertical="center"/>
    </xf>
    <xf numFmtId="0" fontId="25" fillId="0" borderId="0" xfId="42" applyFont="1" applyAlignment="1">
      <alignment vertical="center"/>
    </xf>
    <xf numFmtId="0" fontId="25" fillId="0" borderId="0" xfId="42" applyFont="1" applyAlignment="1">
      <alignment wrapText="1"/>
    </xf>
    <xf numFmtId="182" fontId="25" fillId="0" borderId="0" xfId="33" applyNumberFormat="1" applyFont="1" applyFill="1" applyAlignment="1" applyProtection="1">
      <alignment wrapText="1"/>
    </xf>
    <xf numFmtId="0" fontId="20" fillId="0" borderId="27" xfId="42" applyFont="1" applyBorder="1" applyAlignment="1">
      <alignment horizontal="center" vertical="center" textRotation="255"/>
    </xf>
    <xf numFmtId="0" fontId="20" fillId="0" borderId="28" xfId="42" applyFont="1" applyBorder="1" applyAlignment="1">
      <alignment horizontal="distributed" vertical="center"/>
    </xf>
    <xf numFmtId="0" fontId="20" fillId="0" borderId="18" xfId="42" applyFont="1" applyBorder="1" applyAlignment="1">
      <alignment vertical="center"/>
    </xf>
    <xf numFmtId="0" fontId="21" fillId="0" borderId="30" xfId="42" applyFont="1" applyBorder="1" applyAlignment="1">
      <alignment horizontal="center" vertical="center"/>
    </xf>
    <xf numFmtId="187" fontId="20" fillId="0" borderId="30" xfId="42" applyNumberFormat="1" applyFont="1" applyBorder="1" applyAlignment="1">
      <alignment horizontal="right" vertical="center"/>
    </xf>
    <xf numFmtId="0" fontId="20" fillId="0" borderId="18" xfId="42" applyFont="1" applyBorder="1" applyAlignment="1">
      <alignment horizontal="left" vertical="center"/>
    </xf>
    <xf numFmtId="0" fontId="20" fillId="0" borderId="10" xfId="42" applyFont="1" applyBorder="1" applyAlignment="1">
      <alignment horizontal="center" vertical="center" textRotation="255"/>
    </xf>
    <xf numFmtId="0" fontId="20" fillId="0" borderId="12" xfId="42" applyFont="1" applyBorder="1" applyAlignment="1">
      <alignment vertical="center"/>
    </xf>
    <xf numFmtId="0" fontId="20" fillId="0" borderId="27" xfId="42" applyFont="1" applyBorder="1" applyAlignment="1">
      <alignment vertical="center"/>
    </xf>
    <xf numFmtId="0" fontId="27" fillId="0" borderId="28" xfId="42" applyFont="1" applyBorder="1" applyAlignment="1">
      <alignment horizontal="distributed" vertical="center"/>
    </xf>
    <xf numFmtId="0" fontId="20" fillId="0" borderId="23" xfId="42" applyFont="1" applyBorder="1" applyAlignment="1">
      <alignment vertical="center"/>
    </xf>
    <xf numFmtId="0" fontId="20" fillId="0" borderId="12" xfId="42" applyFont="1" applyBorder="1" applyAlignment="1">
      <alignment vertical="center" wrapText="1"/>
    </xf>
    <xf numFmtId="0" fontId="20" fillId="0" borderId="27" xfId="42" applyFont="1" applyBorder="1" applyAlignment="1">
      <alignment vertical="center" wrapText="1"/>
    </xf>
    <xf numFmtId="0" fontId="20" fillId="0" borderId="23" xfId="42" applyFont="1" applyBorder="1" applyAlignment="1">
      <alignment vertical="center" wrapText="1"/>
    </xf>
    <xf numFmtId="0" fontId="20" fillId="0" borderId="0" xfId="42" applyFont="1" applyAlignment="1">
      <alignment horizontal="distributed" vertical="center" wrapText="1"/>
    </xf>
    <xf numFmtId="187" fontId="20" fillId="0" borderId="18" xfId="42" applyNumberFormat="1" applyFont="1" applyBorder="1" applyAlignment="1">
      <alignment vertical="center"/>
    </xf>
    <xf numFmtId="0" fontId="20" fillId="0" borderId="13" xfId="42" applyFont="1" applyBorder="1" applyAlignment="1">
      <alignment vertical="center"/>
    </xf>
    <xf numFmtId="0" fontId="28" fillId="0" borderId="52" xfId="42" applyFont="1" applyBorder="1" applyAlignment="1">
      <alignment horizontal="center" vertical="center" textRotation="255"/>
    </xf>
    <xf numFmtId="0" fontId="25" fillId="0" borderId="51" xfId="42" applyFont="1" applyBorder="1" applyAlignment="1">
      <alignment horizontal="center" vertical="center"/>
    </xf>
    <xf numFmtId="0" fontId="20" fillId="0" borderId="0" xfId="42" applyFont="1" applyAlignment="1">
      <alignment vertical="center" shrinkToFit="1"/>
    </xf>
    <xf numFmtId="0" fontId="20" fillId="0" borderId="0" xfId="42" applyFont="1" applyAlignment="1">
      <alignment horizontal="center" vertical="center" shrinkToFit="1"/>
    </xf>
    <xf numFmtId="0" fontId="25" fillId="0" borderId="0" xfId="42" applyFont="1" applyAlignment="1">
      <alignment horizontal="center" vertical="center"/>
    </xf>
    <xf numFmtId="187" fontId="20" fillId="0" borderId="0" xfId="42" applyNumberFormat="1" applyFont="1" applyAlignment="1">
      <alignment vertical="center"/>
    </xf>
    <xf numFmtId="3" fontId="20" fillId="0" borderId="0" xfId="42" applyNumberFormat="1" applyFont="1" applyAlignment="1">
      <alignment vertical="center"/>
    </xf>
    <xf numFmtId="0" fontId="20" fillId="0" borderId="0" xfId="42" applyFont="1" applyAlignment="1">
      <alignment horizontal="left" vertical="center"/>
    </xf>
    <xf numFmtId="0" fontId="24" fillId="0" borderId="0" xfId="42" applyFont="1" applyAlignment="1">
      <alignment horizontal="right" vertical="center"/>
    </xf>
    <xf numFmtId="176" fontId="24" fillId="0" borderId="0" xfId="42" applyNumberFormat="1" applyFont="1" applyAlignment="1">
      <alignment horizontal="left" vertical="center"/>
    </xf>
    <xf numFmtId="176" fontId="24" fillId="0" borderId="0" xfId="42" applyNumberFormat="1" applyFont="1" applyAlignment="1">
      <alignment vertical="center"/>
    </xf>
    <xf numFmtId="3" fontId="21" fillId="0" borderId="0" xfId="42" applyNumberFormat="1" applyFont="1" applyAlignment="1">
      <alignment vertical="center"/>
    </xf>
    <xf numFmtId="0" fontId="20" fillId="0" borderId="21" xfId="42" applyFont="1" applyBorder="1" applyAlignment="1">
      <alignment vertical="center"/>
    </xf>
    <xf numFmtId="0" fontId="20" fillId="0" borderId="22" xfId="42" applyFont="1" applyBorder="1" applyAlignment="1">
      <alignment vertical="center"/>
    </xf>
    <xf numFmtId="0" fontId="20" fillId="0" borderId="22" xfId="42" applyFont="1" applyBorder="1" applyAlignment="1">
      <alignment horizontal="left" vertical="center"/>
    </xf>
    <xf numFmtId="0" fontId="24" fillId="0" borderId="22" xfId="42" applyFont="1" applyBorder="1" applyAlignment="1">
      <alignment horizontal="right" vertical="center"/>
    </xf>
    <xf numFmtId="176" fontId="24" fillId="0" borderId="22" xfId="42" applyNumberFormat="1" applyFont="1" applyBorder="1" applyAlignment="1">
      <alignment horizontal="left" vertical="center"/>
    </xf>
    <xf numFmtId="176" fontId="24" fillId="0" borderId="22" xfId="42" applyNumberFormat="1" applyFont="1" applyBorder="1" applyAlignment="1">
      <alignment vertical="center"/>
    </xf>
    <xf numFmtId="3" fontId="21" fillId="0" borderId="22" xfId="42" applyNumberFormat="1" applyFont="1" applyBorder="1" applyAlignment="1">
      <alignment vertical="center"/>
    </xf>
    <xf numFmtId="179" fontId="24" fillId="0" borderId="0" xfId="42" applyNumberFormat="1" applyFont="1" applyAlignment="1">
      <alignment vertical="center"/>
    </xf>
    <xf numFmtId="182" fontId="20" fillId="0" borderId="0" xfId="33" applyNumberFormat="1" applyFont="1" applyFill="1" applyAlignment="1" applyProtection="1">
      <alignment vertical="center"/>
    </xf>
    <xf numFmtId="0" fontId="20" fillId="0" borderId="0" xfId="0" applyFont="1" applyAlignment="1">
      <alignment horizontal="right" vertical="center"/>
    </xf>
    <xf numFmtId="38" fontId="20" fillId="25" borderId="69" xfId="33" applyFont="1" applyFill="1" applyBorder="1" applyAlignment="1" applyProtection="1">
      <alignment vertical="center" shrinkToFit="1"/>
      <protection locked="0"/>
    </xf>
    <xf numFmtId="38" fontId="20" fillId="25" borderId="75" xfId="33" applyFont="1" applyFill="1" applyBorder="1" applyAlignment="1" applyProtection="1">
      <alignment vertical="center" shrinkToFit="1"/>
      <protection locked="0"/>
    </xf>
    <xf numFmtId="38" fontId="20" fillId="25" borderId="10" xfId="33" applyFont="1" applyFill="1" applyBorder="1" applyAlignment="1" applyProtection="1">
      <alignment vertical="center" shrinkToFit="1"/>
      <protection locked="0"/>
    </xf>
    <xf numFmtId="38" fontId="20" fillId="25" borderId="68" xfId="33" applyFont="1" applyFill="1" applyBorder="1" applyAlignment="1" applyProtection="1">
      <alignment vertical="center" shrinkToFit="1"/>
      <protection locked="0"/>
    </xf>
    <xf numFmtId="38" fontId="20" fillId="25" borderId="30" xfId="33" applyFont="1" applyFill="1" applyBorder="1" applyAlignment="1" applyProtection="1">
      <alignment vertical="center" shrinkToFit="1"/>
      <protection locked="0"/>
    </xf>
    <xf numFmtId="38" fontId="20" fillId="25" borderId="27" xfId="33" applyFont="1" applyFill="1" applyBorder="1" applyAlignment="1" applyProtection="1">
      <alignment vertical="center" shrinkToFit="1"/>
      <protection locked="0"/>
    </xf>
    <xf numFmtId="38" fontId="20" fillId="25" borderId="76" xfId="33" applyFont="1" applyFill="1" applyBorder="1" applyAlignment="1" applyProtection="1">
      <alignment vertical="center" shrinkToFit="1"/>
      <protection locked="0"/>
    </xf>
    <xf numFmtId="38" fontId="20" fillId="25" borderId="51" xfId="33" applyFont="1" applyFill="1" applyBorder="1" applyAlignment="1" applyProtection="1">
      <alignment vertical="center" shrinkToFit="1"/>
      <protection locked="0"/>
    </xf>
    <xf numFmtId="0" fontId="20" fillId="0" borderId="77" xfId="44" applyFont="1" applyBorder="1" applyAlignment="1">
      <alignment horizontal="center" vertical="center"/>
    </xf>
    <xf numFmtId="0" fontId="20" fillId="25" borderId="72" xfId="44" applyFont="1" applyFill="1" applyBorder="1" applyAlignment="1" applyProtection="1">
      <alignment horizontal="center" vertical="center"/>
      <protection locked="0"/>
    </xf>
    <xf numFmtId="0" fontId="20" fillId="25" borderId="74" xfId="44" applyFont="1" applyFill="1" applyBorder="1" applyAlignment="1" applyProtection="1">
      <alignment horizontal="center" vertical="center"/>
      <protection locked="0"/>
    </xf>
    <xf numFmtId="0" fontId="20" fillId="0" borderId="78" xfId="42" applyFont="1" applyBorder="1" applyAlignment="1">
      <alignment horizontal="center" vertical="center"/>
    </xf>
    <xf numFmtId="0" fontId="20" fillId="0" borderId="39" xfId="42" applyFont="1" applyBorder="1" applyAlignment="1">
      <alignment horizontal="distributed" vertical="center"/>
    </xf>
    <xf numFmtId="0" fontId="20" fillId="0" borderId="79" xfId="42" applyFont="1" applyBorder="1" applyAlignment="1">
      <alignment horizontal="distributed" vertical="center"/>
    </xf>
    <xf numFmtId="177" fontId="20" fillId="0" borderId="0" xfId="44" applyNumberFormat="1" applyFont="1" applyAlignment="1">
      <alignment horizontal="center" vertical="center" shrinkToFit="1"/>
    </xf>
    <xf numFmtId="3" fontId="20" fillId="0" borderId="0" xfId="33" applyNumberFormat="1" applyFont="1" applyFill="1" applyBorder="1" applyAlignment="1" applyProtection="1">
      <alignment vertical="center" shrinkToFit="1"/>
    </xf>
    <xf numFmtId="0" fontId="20" fillId="0" borderId="13" xfId="42" applyFont="1" applyBorder="1"/>
    <xf numFmtId="0" fontId="20" fillId="0" borderId="0" xfId="42" applyFont="1"/>
    <xf numFmtId="3" fontId="20" fillId="0" borderId="0" xfId="42" applyNumberFormat="1" applyFont="1" applyAlignment="1">
      <alignment horizontal="center" vertical="center" wrapText="1"/>
    </xf>
    <xf numFmtId="3" fontId="20" fillId="0" borderId="0" xfId="42" applyNumberFormat="1" applyFont="1" applyAlignment="1">
      <alignment horizontal="right" vertical="center"/>
    </xf>
    <xf numFmtId="0" fontId="20" fillId="0" borderId="0" xfId="42" applyFont="1" applyAlignment="1">
      <alignment horizontal="center" vertical="center" wrapText="1"/>
    </xf>
    <xf numFmtId="0" fontId="20" fillId="25" borderId="30" xfId="0" applyFont="1" applyFill="1" applyBorder="1" applyAlignment="1" applyProtection="1">
      <alignment vertical="center" shrinkToFit="1"/>
      <protection locked="0"/>
    </xf>
    <xf numFmtId="0" fontId="20" fillId="25" borderId="44" xfId="0" applyFont="1" applyFill="1" applyBorder="1" applyAlignment="1" applyProtection="1">
      <alignment shrinkToFit="1"/>
      <protection locked="0"/>
    </xf>
    <xf numFmtId="0" fontId="20" fillId="25" borderId="28" xfId="0" applyFont="1" applyFill="1" applyBorder="1" applyAlignment="1" applyProtection="1">
      <alignment vertical="center" shrinkToFit="1"/>
      <protection locked="0"/>
    </xf>
    <xf numFmtId="0" fontId="20" fillId="0" borderId="26" xfId="44" applyFont="1" applyBorder="1" applyAlignment="1">
      <alignment horizontal="center" vertical="center"/>
    </xf>
    <xf numFmtId="0" fontId="20" fillId="0" borderId="31" xfId="44" applyFont="1" applyBorder="1" applyAlignment="1">
      <alignment horizontal="center" vertical="center"/>
    </xf>
    <xf numFmtId="0" fontId="20" fillId="0" borderId="81" xfId="44" applyFont="1" applyBorder="1" applyAlignment="1">
      <alignment horizontal="center" vertical="center"/>
    </xf>
    <xf numFmtId="0" fontId="20" fillId="0" borderId="82" xfId="44" applyFont="1" applyBorder="1" applyAlignment="1">
      <alignment horizontal="center" vertical="center"/>
    </xf>
    <xf numFmtId="0" fontId="20" fillId="0" borderId="26" xfId="44" applyFont="1" applyBorder="1" applyAlignment="1">
      <alignment horizontal="left" vertical="center"/>
    </xf>
    <xf numFmtId="0" fontId="20" fillId="0" borderId="10" xfId="42" applyFont="1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5" fillId="0" borderId="0" xfId="0" applyFont="1"/>
    <xf numFmtId="40" fontId="20" fillId="0" borderId="0" xfId="33" applyNumberFormat="1" applyFont="1" applyFill="1" applyBorder="1" applyAlignment="1" applyProtection="1">
      <alignment vertical="center"/>
    </xf>
    <xf numFmtId="0" fontId="20" fillId="0" borderId="0" xfId="0" applyFont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3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20" fillId="0" borderId="0" xfId="0" applyFont="1" applyAlignment="1">
      <alignment horizontal="right"/>
    </xf>
    <xf numFmtId="187" fontId="20" fillId="0" borderId="28" xfId="42" applyNumberFormat="1" applyFont="1" applyBorder="1" applyAlignment="1">
      <alignment horizontal="center" vertical="center" shrinkToFit="1"/>
    </xf>
    <xf numFmtId="187" fontId="20" fillId="0" borderId="75" xfId="42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right" vertical="center"/>
    </xf>
    <xf numFmtId="38" fontId="20" fillId="26" borderId="84" xfId="33" applyFont="1" applyFill="1" applyBorder="1" applyAlignment="1" applyProtection="1">
      <alignment vertical="center" shrinkToFit="1"/>
    </xf>
    <xf numFmtId="38" fontId="20" fillId="0" borderId="17" xfId="33" applyFont="1" applyFill="1" applyBorder="1" applyAlignment="1" applyProtection="1">
      <alignment vertical="center" shrinkToFit="1"/>
    </xf>
    <xf numFmtId="181" fontId="20" fillId="0" borderId="84" xfId="33" applyNumberFormat="1" applyFont="1" applyFill="1" applyBorder="1" applyAlignment="1" applyProtection="1">
      <alignment vertical="center" shrinkToFit="1"/>
    </xf>
    <xf numFmtId="3" fontId="20" fillId="0" borderId="84" xfId="33" applyNumberFormat="1" applyFont="1" applyFill="1" applyBorder="1" applyAlignment="1" applyProtection="1">
      <alignment vertical="center" shrinkToFit="1"/>
    </xf>
    <xf numFmtId="178" fontId="20" fillId="25" borderId="22" xfId="0" applyNumberFormat="1" applyFont="1" applyFill="1" applyBorder="1" applyAlignment="1">
      <alignment vertical="center"/>
    </xf>
    <xf numFmtId="0" fontId="20" fillId="25" borderId="22" xfId="0" applyFont="1" applyFill="1" applyBorder="1" applyAlignment="1">
      <alignment vertical="center" shrinkToFit="1"/>
    </xf>
    <xf numFmtId="0" fontId="20" fillId="25" borderId="22" xfId="44" applyFont="1" applyFill="1" applyBorder="1" applyAlignment="1">
      <alignment vertical="center" shrinkToFit="1"/>
    </xf>
    <xf numFmtId="0" fontId="20" fillId="25" borderId="22" xfId="0" applyFont="1" applyFill="1" applyBorder="1" applyAlignment="1">
      <alignment shrinkToFit="1"/>
    </xf>
    <xf numFmtId="38" fontId="20" fillId="26" borderId="47" xfId="33" applyFont="1" applyFill="1" applyBorder="1" applyAlignment="1" applyProtection="1">
      <alignment vertical="center" shrinkToFit="1"/>
    </xf>
    <xf numFmtId="38" fontId="20" fillId="26" borderId="55" xfId="33" applyFont="1" applyFill="1" applyBorder="1" applyAlignment="1" applyProtection="1">
      <alignment vertical="center" shrinkToFit="1"/>
    </xf>
    <xf numFmtId="181" fontId="20" fillId="26" borderId="35" xfId="33" applyNumberFormat="1" applyFont="1" applyFill="1" applyBorder="1" applyAlignment="1" applyProtection="1">
      <alignment vertical="center" shrinkToFit="1"/>
    </xf>
    <xf numFmtId="181" fontId="20" fillId="26" borderId="54" xfId="33" applyNumberFormat="1" applyFont="1" applyFill="1" applyBorder="1" applyAlignment="1" applyProtection="1">
      <alignment vertical="center" shrinkToFit="1"/>
    </xf>
    <xf numFmtId="178" fontId="20" fillId="25" borderId="11" xfId="0" applyNumberFormat="1" applyFont="1" applyFill="1" applyBorder="1" applyAlignment="1" applyProtection="1">
      <alignment vertical="center"/>
      <protection locked="0"/>
    </xf>
    <xf numFmtId="0" fontId="20" fillId="25" borderId="11" xfId="0" applyFont="1" applyFill="1" applyBorder="1" applyAlignment="1" applyProtection="1">
      <alignment vertical="center" shrinkToFit="1"/>
      <protection locked="0"/>
    </xf>
    <xf numFmtId="0" fontId="20" fillId="25" borderId="11" xfId="44" applyFont="1" applyFill="1" applyBorder="1" applyAlignment="1" applyProtection="1">
      <alignment vertical="center" shrinkToFit="1"/>
      <protection locked="0"/>
    </xf>
    <xf numFmtId="0" fontId="20" fillId="25" borderId="11" xfId="0" applyFont="1" applyFill="1" applyBorder="1" applyAlignment="1" applyProtection="1">
      <alignment shrinkToFit="1"/>
      <protection locked="0"/>
    </xf>
    <xf numFmtId="49" fontId="20" fillId="25" borderId="11" xfId="44" applyNumberFormat="1" applyFont="1" applyFill="1" applyBorder="1" applyAlignment="1" applyProtection="1">
      <alignment vertical="center" shrinkToFit="1"/>
      <protection locked="0"/>
    </xf>
    <xf numFmtId="0" fontId="20" fillId="25" borderId="11" xfId="44" applyFont="1" applyFill="1" applyBorder="1" applyAlignment="1" applyProtection="1">
      <alignment horizontal="center" vertical="center" shrinkToFit="1"/>
      <protection locked="0"/>
    </xf>
    <xf numFmtId="38" fontId="20" fillId="25" borderId="11" xfId="33" applyFont="1" applyFill="1" applyBorder="1" applyAlignment="1" applyProtection="1">
      <alignment vertical="center" shrinkToFit="1"/>
      <protection locked="0"/>
    </xf>
    <xf numFmtId="4" fontId="20" fillId="0" borderId="35" xfId="33" applyNumberFormat="1" applyFont="1" applyFill="1" applyBorder="1" applyAlignment="1" applyProtection="1">
      <alignment horizontal="right" vertical="center" shrinkToFit="1"/>
    </xf>
    <xf numFmtId="4" fontId="20" fillId="0" borderId="84" xfId="33" applyNumberFormat="1" applyFont="1" applyFill="1" applyBorder="1" applyAlignment="1" applyProtection="1">
      <alignment horizontal="right" vertical="center" shrinkToFit="1"/>
    </xf>
    <xf numFmtId="0" fontId="0" fillId="0" borderId="41" xfId="0" applyBorder="1"/>
    <xf numFmtId="0" fontId="30" fillId="0" borderId="41" xfId="0" applyFont="1" applyBorder="1" applyAlignment="1">
      <alignment horizontal="center"/>
    </xf>
    <xf numFmtId="0" fontId="0" fillId="0" borderId="46" xfId="0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3" fontId="0" fillId="0" borderId="91" xfId="0" applyNumberFormat="1" applyBorder="1"/>
    <xf numFmtId="3" fontId="0" fillId="0" borderId="0" xfId="0" applyNumberFormat="1"/>
    <xf numFmtId="3" fontId="0" fillId="0" borderId="42" xfId="0" applyNumberFormat="1" applyBorder="1"/>
    <xf numFmtId="3" fontId="0" fillId="0" borderId="92" xfId="0" applyNumberFormat="1" applyBorder="1"/>
    <xf numFmtId="3" fontId="0" fillId="0" borderId="93" xfId="0" applyNumberFormat="1" applyBorder="1"/>
    <xf numFmtId="0" fontId="0" fillId="0" borderId="0" xfId="0" applyAlignment="1">
      <alignment horizontal="center"/>
    </xf>
    <xf numFmtId="3" fontId="0" fillId="27" borderId="94" xfId="0" applyNumberFormat="1" applyFill="1" applyBorder="1"/>
    <xf numFmtId="3" fontId="0" fillId="27" borderId="95" xfId="0" applyNumberFormat="1" applyFill="1" applyBorder="1"/>
    <xf numFmtId="3" fontId="0" fillId="27" borderId="96" xfId="0" applyNumberFormat="1" applyFill="1" applyBorder="1"/>
    <xf numFmtId="3" fontId="0" fillId="27" borderId="97" xfId="0" applyNumberFormat="1" applyFill="1" applyBorder="1"/>
    <xf numFmtId="3" fontId="0" fillId="0" borderId="56" xfId="0" applyNumberFormat="1" applyBorder="1"/>
    <xf numFmtId="3" fontId="0" fillId="0" borderId="62" xfId="0" applyNumberFormat="1" applyBorder="1"/>
    <xf numFmtId="3" fontId="0" fillId="0" borderId="98" xfId="0" applyNumberFormat="1" applyBorder="1"/>
    <xf numFmtId="0" fontId="0" fillId="0" borderId="99" xfId="0" applyBorder="1"/>
    <xf numFmtId="3" fontId="0" fillId="0" borderId="100" xfId="0" applyNumberFormat="1" applyBorder="1"/>
    <xf numFmtId="3" fontId="0" fillId="0" borderId="101" xfId="0" applyNumberFormat="1" applyBorder="1"/>
    <xf numFmtId="3" fontId="0" fillId="0" borderId="102" xfId="0" applyNumberFormat="1" applyBorder="1"/>
    <xf numFmtId="3" fontId="0" fillId="0" borderId="94" xfId="0" applyNumberFormat="1" applyBorder="1"/>
    <xf numFmtId="0" fontId="30" fillId="0" borderId="103" xfId="0" applyFont="1" applyBorder="1"/>
    <xf numFmtId="0" fontId="30" fillId="0" borderId="0" xfId="0" applyFont="1"/>
    <xf numFmtId="0" fontId="30" fillId="0" borderId="103" xfId="0" applyFont="1" applyBorder="1" applyAlignment="1">
      <alignment horizontal="center"/>
    </xf>
    <xf numFmtId="0" fontId="0" fillId="0" borderId="104" xfId="0" applyBorder="1" applyAlignment="1">
      <alignment horizontal="center"/>
    </xf>
    <xf numFmtId="183" fontId="0" fillId="0" borderId="36" xfId="0" applyNumberFormat="1" applyBorder="1"/>
    <xf numFmtId="188" fontId="0" fillId="0" borderId="35" xfId="0" applyNumberFormat="1" applyBorder="1"/>
    <xf numFmtId="188" fontId="0" fillId="0" borderId="108" xfId="0" applyNumberFormat="1" applyBorder="1"/>
    <xf numFmtId="179" fontId="0" fillId="0" borderId="85" xfId="0" applyNumberFormat="1" applyBorder="1"/>
    <xf numFmtId="179" fontId="0" fillId="0" borderId="99" xfId="0" applyNumberFormat="1" applyBorder="1"/>
    <xf numFmtId="179" fontId="30" fillId="0" borderId="103" xfId="0" applyNumberFormat="1" applyFont="1" applyBorder="1"/>
    <xf numFmtId="179" fontId="0" fillId="0" borderId="41" xfId="0" applyNumberFormat="1" applyBorder="1"/>
    <xf numFmtId="179" fontId="0" fillId="0" borderId="87" xfId="0" applyNumberFormat="1" applyBorder="1"/>
    <xf numFmtId="179" fontId="30" fillId="0" borderId="110" xfId="0" applyNumberFormat="1" applyFont="1" applyBorder="1"/>
    <xf numFmtId="179" fontId="0" fillId="0" borderId="0" xfId="0" applyNumberFormat="1"/>
    <xf numFmtId="0" fontId="6" fillId="0" borderId="103" xfId="0" applyFont="1" applyBorder="1"/>
    <xf numFmtId="0" fontId="6" fillId="0" borderId="110" xfId="0" applyFont="1" applyBorder="1"/>
    <xf numFmtId="0" fontId="0" fillId="0" borderId="111" xfId="0" applyBorder="1"/>
    <xf numFmtId="3" fontId="0" fillId="0" borderId="112" xfId="0" applyNumberFormat="1" applyBorder="1"/>
    <xf numFmtId="3" fontId="0" fillId="0" borderId="113" xfId="0" applyNumberFormat="1" applyBorder="1"/>
    <xf numFmtId="0" fontId="0" fillId="0" borderId="114" xfId="0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116" xfId="0" applyBorder="1" applyAlignment="1">
      <alignment horizontal="center"/>
    </xf>
    <xf numFmtId="3" fontId="0" fillId="0" borderId="117" xfId="0" applyNumberFormat="1" applyBorder="1"/>
    <xf numFmtId="0" fontId="0" fillId="0" borderId="114" xfId="0" applyBorder="1"/>
    <xf numFmtId="0" fontId="0" fillId="0" borderId="118" xfId="0" applyBorder="1" applyAlignment="1">
      <alignment horizontal="center"/>
    </xf>
    <xf numFmtId="179" fontId="0" fillId="0" borderId="111" xfId="0" applyNumberFormat="1" applyBorder="1"/>
    <xf numFmtId="3" fontId="0" fillId="0" borderId="115" xfId="0" applyNumberFormat="1" applyBorder="1" applyAlignment="1">
      <alignment horizontal="center"/>
    </xf>
    <xf numFmtId="3" fontId="0" fillId="0" borderId="116" xfId="0" applyNumberFormat="1" applyBorder="1" applyAlignment="1">
      <alignment horizontal="center"/>
    </xf>
    <xf numFmtId="0" fontId="0" fillId="28" borderId="30" xfId="0" applyFill="1" applyBorder="1"/>
    <xf numFmtId="0" fontId="0" fillId="0" borderId="30" xfId="0" applyBorder="1"/>
    <xf numFmtId="0" fontId="21" fillId="0" borderId="75" xfId="42" applyFont="1" applyBorder="1" applyAlignment="1">
      <alignment horizontal="center" vertical="center"/>
    </xf>
    <xf numFmtId="0" fontId="20" fillId="0" borderId="31" xfId="44" applyFont="1" applyBorder="1" applyAlignment="1">
      <alignment horizontal="left" vertical="center"/>
    </xf>
    <xf numFmtId="38" fontId="20" fillId="25" borderId="52" xfId="33" applyFont="1" applyFill="1" applyBorder="1" applyAlignment="1" applyProtection="1">
      <alignment vertical="center" shrinkToFit="1"/>
      <protection locked="0"/>
    </xf>
    <xf numFmtId="38" fontId="20" fillId="0" borderId="61" xfId="33" applyFont="1" applyFill="1" applyBorder="1" applyAlignment="1" applyProtection="1">
      <alignment horizontal="center" vertical="center" shrinkToFit="1"/>
    </xf>
    <xf numFmtId="38" fontId="20" fillId="25" borderId="0" xfId="33" applyFont="1" applyFill="1" applyBorder="1" applyAlignment="1" applyProtection="1">
      <alignment vertical="center" shrinkToFit="1"/>
      <protection locked="0"/>
    </xf>
    <xf numFmtId="38" fontId="20" fillId="26" borderId="0" xfId="33" applyFont="1" applyFill="1" applyBorder="1" applyAlignment="1" applyProtection="1">
      <alignment vertical="center" shrinkToFit="1"/>
    </xf>
    <xf numFmtId="187" fontId="20" fillId="0" borderId="0" xfId="33" applyNumberFormat="1" applyFont="1" applyFill="1" applyBorder="1" applyAlignment="1" applyProtection="1">
      <alignment vertical="center" shrinkToFit="1"/>
    </xf>
    <xf numFmtId="38" fontId="20" fillId="0" borderId="0" xfId="33" applyFont="1" applyFill="1" applyBorder="1" applyAlignment="1" applyProtection="1">
      <alignment vertical="center" shrinkToFit="1"/>
    </xf>
    <xf numFmtId="4" fontId="20" fillId="0" borderId="0" xfId="44" applyNumberFormat="1" applyFont="1" applyAlignment="1">
      <alignment vertical="center" shrinkToFit="1"/>
    </xf>
    <xf numFmtId="181" fontId="20" fillId="0" borderId="0" xfId="33" applyNumberFormat="1" applyFont="1" applyFill="1" applyBorder="1" applyAlignment="1" applyProtection="1">
      <alignment vertical="center" shrinkToFit="1"/>
    </xf>
    <xf numFmtId="38" fontId="20" fillId="26" borderId="109" xfId="33" applyFont="1" applyFill="1" applyBorder="1" applyAlignment="1" applyProtection="1">
      <alignment vertical="center" shrinkToFit="1"/>
    </xf>
    <xf numFmtId="187" fontId="20" fillId="0" borderId="19" xfId="33" applyNumberFormat="1" applyFont="1" applyFill="1" applyBorder="1" applyAlignment="1" applyProtection="1">
      <alignment vertical="center" shrinkToFit="1"/>
    </xf>
    <xf numFmtId="38" fontId="20" fillId="0" borderId="19" xfId="33" applyFont="1" applyFill="1" applyBorder="1" applyAlignment="1" applyProtection="1">
      <alignment vertical="center" shrinkToFit="1"/>
    </xf>
    <xf numFmtId="181" fontId="20" fillId="0" borderId="109" xfId="33" applyNumberFormat="1" applyFont="1" applyFill="1" applyBorder="1" applyAlignment="1" applyProtection="1">
      <alignment vertical="center" shrinkToFit="1"/>
    </xf>
    <xf numFmtId="3" fontId="20" fillId="0" borderId="109" xfId="33" applyNumberFormat="1" applyFont="1" applyFill="1" applyBorder="1" applyAlignment="1" applyProtection="1">
      <alignment vertical="center" shrinkToFit="1"/>
    </xf>
    <xf numFmtId="40" fontId="20" fillId="25" borderId="35" xfId="33" applyNumberFormat="1" applyFont="1" applyFill="1" applyBorder="1" applyAlignment="1" applyProtection="1">
      <alignment vertical="center" shrinkToFit="1"/>
      <protection locked="0"/>
    </xf>
    <xf numFmtId="40" fontId="20" fillId="25" borderId="54" xfId="33" applyNumberFormat="1" applyFont="1" applyFill="1" applyBorder="1" applyAlignment="1" applyProtection="1">
      <alignment vertical="center" shrinkToFit="1"/>
      <protection locked="0"/>
    </xf>
    <xf numFmtId="40" fontId="20" fillId="25" borderId="84" xfId="33" applyNumberFormat="1" applyFont="1" applyFill="1" applyBorder="1" applyAlignment="1" applyProtection="1">
      <alignment vertical="center" shrinkToFit="1"/>
      <protection locked="0"/>
    </xf>
    <xf numFmtId="40" fontId="20" fillId="25" borderId="109" xfId="33" applyNumberFormat="1" applyFont="1" applyFill="1" applyBorder="1" applyAlignment="1" applyProtection="1">
      <alignment vertical="center" shrinkToFit="1"/>
      <protection locked="0"/>
    </xf>
    <xf numFmtId="0" fontId="33" fillId="0" borderId="87" xfId="0" applyFont="1" applyBorder="1"/>
    <xf numFmtId="0" fontId="33" fillId="0" borderId="85" xfId="0" applyFont="1" applyBorder="1"/>
    <xf numFmtId="3" fontId="33" fillId="0" borderId="92" xfId="0" applyNumberFormat="1" applyFont="1" applyBorder="1"/>
    <xf numFmtId="3" fontId="33" fillId="0" borderId="88" xfId="0" applyNumberFormat="1" applyFont="1" applyBorder="1"/>
    <xf numFmtId="3" fontId="33" fillId="0" borderId="101" xfId="0" applyNumberFormat="1" applyFont="1" applyBorder="1"/>
    <xf numFmtId="3" fontId="34" fillId="0" borderId="0" xfId="0" applyNumberFormat="1" applyFont="1"/>
    <xf numFmtId="3" fontId="33" fillId="30" borderId="94" xfId="0" applyNumberFormat="1" applyFont="1" applyFill="1" applyBorder="1"/>
    <xf numFmtId="3" fontId="33" fillId="30" borderId="96" xfId="0" applyNumberFormat="1" applyFont="1" applyFill="1" applyBorder="1"/>
    <xf numFmtId="183" fontId="33" fillId="0" borderId="105" xfId="0" applyNumberFormat="1" applyFont="1" applyBorder="1"/>
    <xf numFmtId="183" fontId="33" fillId="0" borderId="106" xfId="0" applyNumberFormat="1" applyFont="1" applyBorder="1"/>
    <xf numFmtId="188" fontId="33" fillId="0" borderId="107" xfId="0" applyNumberFormat="1" applyFont="1" applyBorder="1"/>
    <xf numFmtId="188" fontId="33" fillId="0" borderId="105" xfId="0" applyNumberFormat="1" applyFont="1" applyBorder="1"/>
    <xf numFmtId="188" fontId="33" fillId="0" borderId="106" xfId="0" applyNumberFormat="1" applyFont="1" applyBorder="1"/>
    <xf numFmtId="188" fontId="33" fillId="0" borderId="84" xfId="0" applyNumberFormat="1" applyFont="1" applyBorder="1"/>
    <xf numFmtId="188" fontId="33" fillId="0" borderId="109" xfId="0" applyNumberFormat="1" applyFont="1" applyBorder="1"/>
    <xf numFmtId="0" fontId="33" fillId="0" borderId="30" xfId="0" applyFont="1" applyBorder="1"/>
    <xf numFmtId="0" fontId="20" fillId="25" borderId="67" xfId="44" applyFont="1" applyFill="1" applyBorder="1" applyAlignment="1" applyProtection="1">
      <alignment vertical="center" shrinkToFit="1"/>
      <protection locked="0"/>
    </xf>
    <xf numFmtId="0" fontId="20" fillId="25" borderId="67" xfId="0" applyFont="1" applyFill="1" applyBorder="1" applyAlignment="1" applyProtection="1">
      <alignment vertical="center" shrinkToFit="1"/>
      <protection locked="0"/>
    </xf>
    <xf numFmtId="0" fontId="20" fillId="25" borderId="63" xfId="0" applyFont="1" applyFill="1" applyBorder="1" applyAlignment="1" applyProtection="1">
      <alignment shrinkToFit="1"/>
      <protection locked="0"/>
    </xf>
    <xf numFmtId="0" fontId="20" fillId="25" borderId="74" xfId="44" applyFont="1" applyFill="1" applyBorder="1" applyAlignment="1" applyProtection="1">
      <alignment vertical="center" shrinkToFit="1"/>
      <protection locked="0"/>
    </xf>
    <xf numFmtId="0" fontId="20" fillId="25" borderId="74" xfId="0" applyFont="1" applyFill="1" applyBorder="1" applyAlignment="1" applyProtection="1">
      <alignment vertical="center" shrinkToFit="1"/>
      <protection locked="0"/>
    </xf>
    <xf numFmtId="0" fontId="20" fillId="25" borderId="49" xfId="0" applyFont="1" applyFill="1" applyBorder="1" applyAlignment="1" applyProtection="1">
      <alignment shrinkToFit="1"/>
      <protection locked="0"/>
    </xf>
    <xf numFmtId="4" fontId="20" fillId="0" borderId="54" xfId="33" applyNumberFormat="1" applyFont="1" applyFill="1" applyBorder="1" applyAlignment="1" applyProtection="1">
      <alignment horizontal="right" vertical="center" shrinkToFit="1"/>
    </xf>
    <xf numFmtId="38" fontId="20" fillId="26" borderId="54" xfId="33" applyFont="1" applyFill="1" applyBorder="1" applyAlignment="1" applyProtection="1">
      <alignment vertical="center" shrinkToFit="1"/>
    </xf>
    <xf numFmtId="49" fontId="20" fillId="31" borderId="43" xfId="44" applyNumberFormat="1" applyFont="1" applyFill="1" applyBorder="1" applyAlignment="1" applyProtection="1">
      <alignment horizontal="right" vertical="center" shrinkToFit="1"/>
      <protection locked="0"/>
    </xf>
    <xf numFmtId="49" fontId="20" fillId="31" borderId="119" xfId="44" applyNumberFormat="1" applyFont="1" applyFill="1" applyBorder="1" applyAlignment="1" applyProtection="1">
      <alignment horizontal="right" vertical="center" shrinkToFit="1"/>
      <protection locked="0"/>
    </xf>
    <xf numFmtId="49" fontId="20" fillId="31" borderId="43" xfId="44" applyNumberFormat="1" applyFont="1" applyFill="1" applyBorder="1" applyAlignment="1" applyProtection="1">
      <alignment vertical="center" shrinkToFit="1"/>
      <protection locked="0"/>
    </xf>
    <xf numFmtId="0" fontId="20" fillId="29" borderId="30" xfId="44" applyFont="1" applyFill="1" applyBorder="1" applyAlignment="1" applyProtection="1">
      <alignment vertical="center" shrinkToFit="1"/>
      <protection locked="0"/>
    </xf>
    <xf numFmtId="0" fontId="20" fillId="0" borderId="30" xfId="44" applyFont="1" applyBorder="1" applyAlignment="1">
      <alignment vertical="center" shrinkToFit="1"/>
    </xf>
    <xf numFmtId="0" fontId="20" fillId="0" borderId="30" xfId="44" applyFont="1" applyBorder="1" applyAlignment="1">
      <alignment vertical="center"/>
    </xf>
    <xf numFmtId="0" fontId="20" fillId="0" borderId="18" xfId="44" applyFont="1" applyBorder="1" applyAlignment="1">
      <alignment vertical="center"/>
    </xf>
    <xf numFmtId="178" fontId="20" fillId="25" borderId="17" xfId="0" applyNumberFormat="1" applyFont="1" applyFill="1" applyBorder="1" applyAlignment="1" applyProtection="1">
      <alignment vertical="center" shrinkToFit="1"/>
      <protection locked="0"/>
    </xf>
    <xf numFmtId="178" fontId="20" fillId="25" borderId="43" xfId="0" applyNumberFormat="1" applyFont="1" applyFill="1" applyBorder="1" applyAlignment="1" applyProtection="1">
      <alignment vertical="center" shrinkToFit="1"/>
      <protection locked="0"/>
    </xf>
    <xf numFmtId="178" fontId="20" fillId="25" borderId="19" xfId="0" applyNumberFormat="1" applyFont="1" applyFill="1" applyBorder="1" applyAlignment="1" applyProtection="1">
      <alignment vertical="center" shrinkToFit="1"/>
      <protection locked="0"/>
    </xf>
    <xf numFmtId="178" fontId="20" fillId="25" borderId="66" xfId="0" applyNumberFormat="1" applyFont="1" applyFill="1" applyBorder="1" applyAlignment="1" applyProtection="1">
      <alignment vertical="center" shrinkToFit="1"/>
      <protection locked="0"/>
    </xf>
    <xf numFmtId="0" fontId="35" fillId="0" borderId="0" xfId="44" applyFont="1" applyAlignment="1">
      <alignment vertical="center"/>
    </xf>
    <xf numFmtId="0" fontId="20" fillId="0" borderId="0" xfId="45" applyFont="1" applyAlignment="1">
      <alignment horizontal="right" vertical="center"/>
    </xf>
    <xf numFmtId="4" fontId="20" fillId="0" borderId="109" xfId="33" applyNumberFormat="1" applyFont="1" applyFill="1" applyBorder="1" applyAlignment="1" applyProtection="1">
      <alignment horizontal="right" vertical="center" shrinkToFit="1"/>
    </xf>
    <xf numFmtId="187" fontId="20" fillId="0" borderId="44" xfId="42" applyNumberFormat="1" applyFont="1" applyBorder="1" applyAlignment="1">
      <alignment horizontal="right" vertical="center"/>
    </xf>
    <xf numFmtId="0" fontId="20" fillId="0" borderId="133" xfId="42" applyFont="1" applyBorder="1" applyAlignment="1">
      <alignment vertical="center" wrapText="1"/>
    </xf>
    <xf numFmtId="0" fontId="20" fillId="0" borderId="135" xfId="42" applyFont="1" applyBorder="1" applyAlignment="1">
      <alignment horizontal="center" vertical="center" wrapText="1"/>
    </xf>
    <xf numFmtId="0" fontId="25" fillId="0" borderId="136" xfId="42" applyFont="1" applyBorder="1" applyAlignment="1">
      <alignment horizontal="center" vertical="center"/>
    </xf>
    <xf numFmtId="3" fontId="20" fillId="0" borderId="137" xfId="42" applyNumberFormat="1" applyFont="1" applyBorder="1" applyAlignment="1">
      <alignment vertical="center"/>
    </xf>
    <xf numFmtId="187" fontId="20" fillId="0" borderId="138" xfId="42" applyNumberFormat="1" applyFont="1" applyBorder="1" applyAlignment="1">
      <alignment vertical="center"/>
    </xf>
    <xf numFmtId="0" fontId="20" fillId="0" borderId="70" xfId="42" applyFont="1" applyBorder="1" applyAlignment="1">
      <alignment vertical="center" shrinkToFit="1"/>
    </xf>
    <xf numFmtId="0" fontId="20" fillId="0" borderId="21" xfId="42" applyFont="1" applyBorder="1" applyAlignment="1">
      <alignment horizontal="center" vertical="center" textRotation="255"/>
    </xf>
    <xf numFmtId="0" fontId="20" fillId="0" borderId="13" xfId="42" applyFont="1" applyBorder="1" applyAlignment="1">
      <alignment horizontal="center" vertical="center" textRotation="255"/>
    </xf>
    <xf numFmtId="0" fontId="36" fillId="0" borderId="61" xfId="44" applyFont="1" applyBorder="1" applyAlignment="1">
      <alignment vertical="center"/>
    </xf>
    <xf numFmtId="0" fontId="36" fillId="0" borderId="0" xfId="44" applyFont="1" applyAlignment="1">
      <alignment vertical="center"/>
    </xf>
    <xf numFmtId="0" fontId="36" fillId="0" borderId="0" xfId="42" applyFont="1" applyAlignment="1">
      <alignment horizontal="right" vertical="center"/>
    </xf>
    <xf numFmtId="0" fontId="36" fillId="0" borderId="80" xfId="44" applyFont="1" applyBorder="1" applyAlignment="1">
      <alignment vertical="center"/>
    </xf>
    <xf numFmtId="0" fontId="36" fillId="0" borderId="81" xfId="44" applyFont="1" applyBorder="1" applyAlignment="1">
      <alignment vertical="center"/>
    </xf>
    <xf numFmtId="0" fontId="36" fillId="0" borderId="82" xfId="44" applyFont="1" applyBorder="1" applyAlignment="1">
      <alignment vertical="center"/>
    </xf>
    <xf numFmtId="0" fontId="36" fillId="0" borderId="37" xfId="44" applyFont="1" applyBorder="1" applyAlignment="1">
      <alignment vertical="center"/>
    </xf>
    <xf numFmtId="0" fontId="36" fillId="0" borderId="0" xfId="44" applyFont="1" applyAlignment="1">
      <alignment vertical="center" shrinkToFit="1"/>
    </xf>
    <xf numFmtId="0" fontId="36" fillId="0" borderId="39" xfId="44" applyFont="1" applyBorder="1" applyAlignment="1">
      <alignment vertical="center"/>
    </xf>
    <xf numFmtId="0" fontId="36" fillId="0" borderId="40" xfId="44" applyFont="1" applyBorder="1" applyAlignment="1">
      <alignment vertical="center" shrinkToFit="1"/>
    </xf>
    <xf numFmtId="0" fontId="36" fillId="0" borderId="0" xfId="0" applyFont="1" applyAlignment="1">
      <alignment horizontal="right" vertical="top" wrapText="1"/>
    </xf>
    <xf numFmtId="0" fontId="36" fillId="0" borderId="41" xfId="44" applyFont="1" applyBorder="1" applyAlignment="1">
      <alignment vertical="center"/>
    </xf>
    <xf numFmtId="0" fontId="36" fillId="0" borderId="43" xfId="44" applyFont="1" applyBorder="1" applyAlignment="1">
      <alignment vertical="center"/>
    </xf>
    <xf numFmtId="0" fontId="36" fillId="0" borderId="44" xfId="44" applyFont="1" applyBorder="1" applyAlignment="1">
      <alignment vertical="center" shrinkToFit="1"/>
    </xf>
    <xf numFmtId="0" fontId="36" fillId="0" borderId="43" xfId="44" applyFont="1" applyBorder="1" applyAlignment="1">
      <alignment vertical="center" shrinkToFit="1"/>
    </xf>
    <xf numFmtId="0" fontId="36" fillId="0" borderId="48" xfId="44" applyFont="1" applyBorder="1" applyAlignment="1">
      <alignment vertical="center"/>
    </xf>
    <xf numFmtId="0" fontId="36" fillId="0" borderId="49" xfId="44" applyFont="1" applyBorder="1" applyAlignment="1">
      <alignment vertical="center" shrinkToFit="1"/>
    </xf>
    <xf numFmtId="0" fontId="36" fillId="0" borderId="0" xfId="0" applyFont="1" applyAlignment="1">
      <alignment horizontal="justify" vertical="top"/>
    </xf>
    <xf numFmtId="0" fontId="36" fillId="0" borderId="0" xfId="44" applyFont="1" applyAlignment="1">
      <alignment horizontal="right" vertical="center"/>
    </xf>
    <xf numFmtId="0" fontId="36" fillId="0" borderId="0" xfId="44" applyFont="1" applyAlignment="1">
      <alignment horizontal="left" vertical="center"/>
    </xf>
    <xf numFmtId="0" fontId="36" fillId="0" borderId="46" xfId="44" applyFont="1" applyBorder="1" applyAlignment="1">
      <alignment vertical="center"/>
    </xf>
    <xf numFmtId="0" fontId="36" fillId="0" borderId="56" xfId="42" applyFont="1" applyBorder="1" applyAlignment="1">
      <alignment horizontal="right" vertical="center"/>
    </xf>
    <xf numFmtId="0" fontId="36" fillId="0" borderId="56" xfId="44" applyFont="1" applyBorder="1" applyAlignment="1">
      <alignment vertical="center"/>
    </xf>
    <xf numFmtId="0" fontId="36" fillId="0" borderId="56" xfId="44" applyFont="1" applyBorder="1" applyAlignment="1">
      <alignment horizontal="right" vertical="center"/>
    </xf>
    <xf numFmtId="0" fontId="36" fillId="0" borderId="64" xfId="42" applyFont="1" applyBorder="1" applyAlignment="1">
      <alignment horizontal="right" vertical="center"/>
    </xf>
    <xf numFmtId="0" fontId="36" fillId="0" borderId="31" xfId="44" applyFont="1" applyBorder="1" applyAlignment="1">
      <alignment horizontal="right" vertical="center"/>
    </xf>
    <xf numFmtId="0" fontId="36" fillId="0" borderId="24" xfId="44" applyFont="1" applyBorder="1" applyAlignment="1">
      <alignment horizontal="right" vertical="center"/>
    </xf>
    <xf numFmtId="0" fontId="36" fillId="0" borderId="13" xfId="42" applyFont="1" applyBorder="1" applyAlignment="1">
      <alignment horizontal="right" vertical="center"/>
    </xf>
    <xf numFmtId="0" fontId="36" fillId="0" borderId="14" xfId="44" applyFont="1" applyBorder="1" applyAlignment="1">
      <alignment horizontal="right" vertical="center"/>
    </xf>
    <xf numFmtId="0" fontId="36" fillId="0" borderId="66" xfId="44" applyFont="1" applyBorder="1" applyAlignment="1">
      <alignment vertical="center"/>
    </xf>
    <xf numFmtId="0" fontId="36" fillId="0" borderId="21" xfId="42" applyFont="1" applyBorder="1" applyAlignment="1">
      <alignment horizontal="right" vertical="center"/>
    </xf>
    <xf numFmtId="0" fontId="36" fillId="0" borderId="22" xfId="44" applyFont="1" applyBorder="1" applyAlignment="1">
      <alignment horizontal="right" vertical="center"/>
    </xf>
    <xf numFmtId="0" fontId="36" fillId="0" borderId="23" xfId="44" applyFont="1" applyBorder="1" applyAlignment="1">
      <alignment horizontal="right" vertical="center"/>
    </xf>
    <xf numFmtId="0" fontId="36" fillId="0" borderId="47" xfId="44" applyFont="1" applyBorder="1" applyAlignment="1">
      <alignment vertical="center"/>
    </xf>
    <xf numFmtId="0" fontId="36" fillId="0" borderId="11" xfId="42" applyFont="1" applyBorder="1" applyAlignment="1">
      <alignment horizontal="right" vertical="center"/>
    </xf>
    <xf numFmtId="180" fontId="36" fillId="0" borderId="56" xfId="44" applyNumberFormat="1" applyFont="1" applyBorder="1" applyAlignment="1">
      <alignment horizontal="right" vertical="center"/>
    </xf>
    <xf numFmtId="0" fontId="36" fillId="0" borderId="29" xfId="44" applyFont="1" applyBorder="1" applyAlignment="1">
      <alignment horizontal="right" vertical="center"/>
    </xf>
    <xf numFmtId="0" fontId="36" fillId="0" borderId="65" xfId="44" applyFont="1" applyBorder="1" applyAlignment="1">
      <alignment vertical="center"/>
    </xf>
    <xf numFmtId="0" fontId="36" fillId="0" borderId="65" xfId="42" applyFont="1" applyBorder="1" applyAlignment="1">
      <alignment vertical="center"/>
    </xf>
    <xf numFmtId="0" fontId="36" fillId="0" borderId="36" xfId="44" applyFont="1" applyBorder="1" applyAlignment="1">
      <alignment vertical="center"/>
    </xf>
    <xf numFmtId="0" fontId="36" fillId="0" borderId="36" xfId="42" applyFont="1" applyBorder="1" applyAlignment="1">
      <alignment vertical="center"/>
    </xf>
    <xf numFmtId="0" fontId="36" fillId="0" borderId="32" xfId="44" applyFont="1" applyBorder="1" applyAlignment="1">
      <alignment vertical="center"/>
    </xf>
    <xf numFmtId="0" fontId="36" fillId="0" borderId="42" xfId="44" applyFont="1" applyBorder="1" applyAlignment="1">
      <alignment vertical="center"/>
    </xf>
    <xf numFmtId="0" fontId="38" fillId="0" borderId="0" xfId="0" applyFont="1"/>
    <xf numFmtId="0" fontId="36" fillId="0" borderId="81" xfId="42" applyFont="1" applyBorder="1" applyAlignment="1">
      <alignment vertical="center"/>
    </xf>
    <xf numFmtId="0" fontId="36" fillId="0" borderId="31" xfId="44" applyFont="1" applyBorder="1" applyAlignment="1">
      <alignment vertical="center"/>
    </xf>
    <xf numFmtId="0" fontId="20" fillId="0" borderId="28" xfId="42" applyFont="1" applyBorder="1" applyAlignment="1">
      <alignment vertical="center"/>
    </xf>
    <xf numFmtId="0" fontId="36" fillId="25" borderId="27" xfId="44" applyFont="1" applyFill="1" applyBorder="1" applyAlignment="1" applyProtection="1">
      <alignment horizontal="center" vertical="center" shrinkToFit="1"/>
      <protection locked="0"/>
    </xf>
    <xf numFmtId="0" fontId="32" fillId="0" borderId="0" xfId="44" applyFont="1" applyAlignment="1">
      <alignment horizontal="center" vertical="center"/>
    </xf>
    <xf numFmtId="0" fontId="32" fillId="0" borderId="0" xfId="44" applyFont="1" applyAlignment="1">
      <alignment vertical="center"/>
    </xf>
    <xf numFmtId="0" fontId="39" fillId="0" borderId="0" xfId="44" applyFont="1" applyAlignment="1">
      <alignment vertical="center"/>
    </xf>
    <xf numFmtId="0" fontId="36" fillId="0" borderId="38" xfId="44" applyFont="1" applyBorder="1" applyAlignment="1">
      <alignment vertical="center" shrinkToFit="1"/>
    </xf>
    <xf numFmtId="0" fontId="36" fillId="0" borderId="42" xfId="44" applyFont="1" applyBorder="1" applyAlignment="1">
      <alignment vertical="center" shrinkToFit="1"/>
    </xf>
    <xf numFmtId="0" fontId="36" fillId="0" borderId="42" xfId="44" applyFont="1" applyBorder="1" applyAlignment="1">
      <alignment horizontal="right" vertical="center"/>
    </xf>
    <xf numFmtId="0" fontId="36" fillId="0" borderId="42" xfId="44" applyFont="1" applyBorder="1" applyAlignment="1">
      <alignment horizontal="left" vertical="center"/>
    </xf>
    <xf numFmtId="0" fontId="36" fillId="0" borderId="62" xfId="44" applyFont="1" applyBorder="1" applyAlignment="1">
      <alignment vertical="center"/>
    </xf>
    <xf numFmtId="0" fontId="20" fillId="0" borderId="10" xfId="42" applyFont="1" applyBorder="1" applyAlignment="1">
      <alignment vertical="center" textRotation="255"/>
    </xf>
    <xf numFmtId="0" fontId="20" fillId="0" borderId="28" xfId="42" applyFont="1" applyBorder="1" applyAlignment="1">
      <alignment horizontal="center" vertical="center" wrapText="1"/>
    </xf>
    <xf numFmtId="0" fontId="36" fillId="0" borderId="0" xfId="0" applyFont="1" applyAlignment="1">
      <alignment horizontal="justify" vertical="top" wrapText="1"/>
    </xf>
    <xf numFmtId="0" fontId="36" fillId="0" borderId="36" xfId="44" applyFont="1" applyBorder="1" applyAlignment="1">
      <alignment vertical="center" shrinkToFit="1"/>
    </xf>
    <xf numFmtId="186" fontId="36" fillId="0" borderId="31" xfId="42" applyNumberFormat="1" applyFont="1" applyBorder="1" applyAlignment="1">
      <alignment horizontal="right" vertical="center"/>
    </xf>
    <xf numFmtId="0" fontId="36" fillId="0" borderId="0" xfId="0" applyFont="1" applyAlignment="1">
      <alignment horizontal="right" wrapText="1"/>
    </xf>
    <xf numFmtId="0" fontId="36" fillId="0" borderId="41" xfId="44" applyFont="1" applyBorder="1" applyAlignment="1">
      <alignment vertical="center" shrinkToFit="1"/>
    </xf>
    <xf numFmtId="186" fontId="36" fillId="0" borderId="0" xfId="42" applyNumberFormat="1" applyFont="1" applyAlignment="1">
      <alignment horizontal="right" vertical="center"/>
    </xf>
    <xf numFmtId="0" fontId="36" fillId="0" borderId="61" xfId="44" applyFont="1" applyBorder="1" applyAlignment="1">
      <alignment vertical="center" shrinkToFit="1"/>
    </xf>
    <xf numFmtId="0" fontId="36" fillId="0" borderId="32" xfId="44" applyFont="1" applyBorder="1" applyAlignment="1">
      <alignment vertical="center" shrinkToFit="1"/>
    </xf>
    <xf numFmtId="189" fontId="36" fillId="0" borderId="0" xfId="42" applyNumberFormat="1" applyFont="1" applyAlignment="1">
      <alignment horizontal="right" vertical="center"/>
    </xf>
    <xf numFmtId="0" fontId="36" fillId="0" borderId="0" xfId="0" applyFont="1" applyAlignment="1">
      <alignment horizontal="center" vertical="top" wrapText="1"/>
    </xf>
    <xf numFmtId="0" fontId="41" fillId="0" borderId="0" xfId="0" applyFont="1"/>
    <xf numFmtId="0" fontId="42" fillId="0" borderId="0" xfId="0" applyFont="1"/>
    <xf numFmtId="186" fontId="36" fillId="0" borderId="75" xfId="42" applyNumberFormat="1" applyFont="1" applyBorder="1" applyAlignment="1">
      <alignment horizontal="right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top"/>
    </xf>
    <xf numFmtId="186" fontId="36" fillId="0" borderId="67" xfId="42" applyNumberFormat="1" applyFont="1" applyBorder="1" applyAlignment="1">
      <alignment horizontal="right" vertical="center"/>
    </xf>
    <xf numFmtId="0" fontId="41" fillId="0" borderId="0" xfId="0" applyFont="1" applyAlignment="1">
      <alignment horizontal="right" vertical="top"/>
    </xf>
    <xf numFmtId="180" fontId="36" fillId="0" borderId="11" xfId="44" applyNumberFormat="1" applyFont="1" applyBorder="1" applyAlignment="1">
      <alignment vertical="center"/>
    </xf>
    <xf numFmtId="180" fontId="36" fillId="0" borderId="12" xfId="44" applyNumberFormat="1" applyFont="1" applyBorder="1" applyAlignment="1">
      <alignment vertical="center"/>
    </xf>
    <xf numFmtId="0" fontId="36" fillId="0" borderId="65" xfId="42" applyFont="1" applyBorder="1" applyAlignment="1">
      <alignment horizontal="distributed" vertical="center"/>
    </xf>
    <xf numFmtId="0" fontId="36" fillId="0" borderId="0" xfId="44" applyFont="1" applyAlignment="1">
      <alignment horizontal="left" vertical="center" wrapText="1"/>
    </xf>
    <xf numFmtId="0" fontId="36" fillId="0" borderId="0" xfId="44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 wrapText="1"/>
    </xf>
    <xf numFmtId="3" fontId="36" fillId="0" borderId="30" xfId="44" applyNumberFormat="1" applyFont="1" applyBorder="1" applyAlignment="1">
      <alignment vertical="center" shrinkToFit="1"/>
    </xf>
    <xf numFmtId="3" fontId="36" fillId="0" borderId="44" xfId="44" applyNumberFormat="1" applyFont="1" applyBorder="1" applyAlignment="1">
      <alignment vertical="center" shrinkToFit="1"/>
    </xf>
    <xf numFmtId="3" fontId="36" fillId="0" borderId="0" xfId="44" applyNumberFormat="1" applyFont="1" applyAlignment="1">
      <alignment vertical="center" shrinkToFit="1"/>
    </xf>
    <xf numFmtId="3" fontId="36" fillId="0" borderId="43" xfId="44" applyNumberFormat="1" applyFont="1" applyBorder="1" applyAlignment="1">
      <alignment vertical="center" shrinkToFit="1"/>
    </xf>
    <xf numFmtId="3" fontId="36" fillId="0" borderId="0" xfId="44" applyNumberFormat="1" applyFont="1" applyAlignment="1">
      <alignment vertical="center"/>
    </xf>
    <xf numFmtId="3" fontId="36" fillId="0" borderId="49" xfId="44" applyNumberFormat="1" applyFont="1" applyBorder="1" applyAlignment="1">
      <alignment vertical="center" shrinkToFit="1"/>
    </xf>
    <xf numFmtId="3" fontId="36" fillId="0" borderId="48" xfId="44" applyNumberFormat="1" applyFont="1" applyBorder="1" applyAlignment="1">
      <alignment vertical="center" shrinkToFit="1"/>
    </xf>
    <xf numFmtId="3" fontId="36" fillId="0" borderId="74" xfId="44" applyNumberFormat="1" applyFont="1" applyBorder="1" applyAlignment="1">
      <alignment vertical="center" shrinkToFit="1"/>
    </xf>
    <xf numFmtId="0" fontId="36" fillId="0" borderId="38" xfId="44" applyFont="1" applyBorder="1" applyAlignment="1">
      <alignment vertical="center"/>
    </xf>
    <xf numFmtId="178" fontId="20" fillId="25" borderId="17" xfId="0" applyNumberFormat="1" applyFont="1" applyFill="1" applyBorder="1" applyAlignment="1" applyProtection="1">
      <alignment horizontal="center" vertical="center" shrinkToFit="1"/>
      <protection locked="0"/>
    </xf>
    <xf numFmtId="186" fontId="36" fillId="0" borderId="30" xfId="42" applyNumberFormat="1" applyFont="1" applyBorder="1" applyAlignment="1">
      <alignment horizontal="right" vertical="center"/>
    </xf>
    <xf numFmtId="0" fontId="20" fillId="29" borderId="0" xfId="45" applyFont="1" applyFill="1" applyAlignment="1" applyProtection="1">
      <alignment horizontal="center" vertical="center"/>
      <protection locked="0"/>
    </xf>
    <xf numFmtId="0" fontId="22" fillId="24" borderId="0" xfId="45" applyFont="1" applyFill="1" applyAlignment="1">
      <alignment horizontal="center" vertical="center"/>
    </xf>
    <xf numFmtId="0" fontId="20" fillId="29" borderId="25" xfId="45" applyFont="1" applyFill="1" applyBorder="1" applyAlignment="1" applyProtection="1">
      <alignment vertical="center" shrinkToFit="1"/>
      <protection locked="0"/>
    </xf>
    <xf numFmtId="0" fontId="20" fillId="29" borderId="26" xfId="45" applyFont="1" applyFill="1" applyBorder="1" applyAlignment="1" applyProtection="1">
      <alignment vertical="center" shrinkToFit="1"/>
      <protection locked="0"/>
    </xf>
    <xf numFmtId="0" fontId="20" fillId="29" borderId="121" xfId="45" applyFont="1" applyFill="1" applyBorder="1" applyAlignment="1" applyProtection="1">
      <alignment vertical="center" shrinkToFit="1"/>
      <protection locked="0"/>
    </xf>
    <xf numFmtId="0" fontId="20" fillId="24" borderId="26" xfId="45" applyFont="1" applyFill="1" applyBorder="1" applyAlignment="1">
      <alignment horizontal="distributed" vertical="center"/>
    </xf>
    <xf numFmtId="0" fontId="20" fillId="29" borderId="37" xfId="45" applyFont="1" applyFill="1" applyBorder="1" applyAlignment="1" applyProtection="1">
      <alignment horizontal="left" vertical="top"/>
      <protection locked="0"/>
    </xf>
    <xf numFmtId="0" fontId="20" fillId="29" borderId="31" xfId="45" applyFont="1" applyFill="1" applyBorder="1" applyAlignment="1" applyProtection="1">
      <alignment horizontal="left" vertical="top"/>
      <protection locked="0"/>
    </xf>
    <xf numFmtId="0" fontId="20" fillId="29" borderId="38" xfId="45" applyFont="1" applyFill="1" applyBorder="1" applyAlignment="1" applyProtection="1">
      <alignment horizontal="left" vertical="top"/>
      <protection locked="0"/>
    </xf>
    <xf numFmtId="0" fontId="20" fillId="29" borderId="41" xfId="45" applyFont="1" applyFill="1" applyBorder="1" applyAlignment="1" applyProtection="1">
      <alignment horizontal="left" vertical="top"/>
      <protection locked="0"/>
    </xf>
    <xf numFmtId="0" fontId="20" fillId="29" borderId="0" xfId="45" applyFont="1" applyFill="1" applyAlignment="1" applyProtection="1">
      <alignment horizontal="left" vertical="top"/>
      <protection locked="0"/>
    </xf>
    <xf numFmtId="0" fontId="20" fillId="29" borderId="42" xfId="45" applyFont="1" applyFill="1" applyBorder="1" applyAlignment="1" applyProtection="1">
      <alignment horizontal="left" vertical="top"/>
      <protection locked="0"/>
    </xf>
    <xf numFmtId="0" fontId="20" fillId="29" borderId="46" xfId="45" applyFont="1" applyFill="1" applyBorder="1" applyAlignment="1" applyProtection="1">
      <alignment horizontal="left" vertical="top"/>
      <protection locked="0"/>
    </xf>
    <xf numFmtId="0" fontId="20" fillId="29" borderId="56" xfId="45" applyFont="1" applyFill="1" applyBorder="1" applyAlignment="1" applyProtection="1">
      <alignment horizontal="left" vertical="top"/>
      <protection locked="0"/>
    </xf>
    <xf numFmtId="0" fontId="20" fillId="29" borderId="62" xfId="45" applyFont="1" applyFill="1" applyBorder="1" applyAlignment="1" applyProtection="1">
      <alignment horizontal="left" vertical="top"/>
      <protection locked="0"/>
    </xf>
    <xf numFmtId="0" fontId="21" fillId="0" borderId="2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190" fontId="26" fillId="29" borderId="71" xfId="45" applyNumberFormat="1" applyFont="1" applyFill="1" applyBorder="1" applyAlignment="1" applyProtection="1">
      <alignment horizontal="center" vertical="center"/>
      <protection locked="0"/>
    </xf>
    <xf numFmtId="190" fontId="26" fillId="29" borderId="73" xfId="45" applyNumberFormat="1" applyFont="1" applyFill="1" applyBorder="1" applyAlignment="1" applyProtection="1">
      <alignment horizontal="center" vertical="center"/>
      <protection locked="0"/>
    </xf>
    <xf numFmtId="0" fontId="20" fillId="24" borderId="73" xfId="45" applyFont="1" applyFill="1" applyBorder="1" applyAlignment="1">
      <alignment horizontal="distributed" vertical="center" wrapText="1"/>
    </xf>
    <xf numFmtId="0" fontId="20" fillId="24" borderId="28" xfId="45" applyFont="1" applyFill="1" applyBorder="1" applyAlignment="1">
      <alignment horizontal="distributed" vertical="center"/>
    </xf>
    <xf numFmtId="0" fontId="20" fillId="29" borderId="27" xfId="45" applyFont="1" applyFill="1" applyBorder="1" applyAlignment="1" applyProtection="1">
      <alignment vertical="center" shrinkToFit="1"/>
      <protection locked="0"/>
    </xf>
    <xf numFmtId="0" fontId="20" fillId="29" borderId="28" xfId="45" applyFont="1" applyFill="1" applyBorder="1" applyAlignment="1" applyProtection="1">
      <alignment vertical="center" shrinkToFit="1"/>
      <protection locked="0"/>
    </xf>
    <xf numFmtId="0" fontId="0" fillId="29" borderId="28" xfId="0" applyFill="1" applyBorder="1" applyAlignment="1" applyProtection="1">
      <alignment vertical="center" shrinkToFit="1"/>
      <protection locked="0"/>
    </xf>
    <xf numFmtId="0" fontId="0" fillId="29" borderId="120" xfId="0" applyFill="1" applyBorder="1" applyAlignment="1" applyProtection="1">
      <alignment vertical="center" shrinkToFit="1"/>
      <protection locked="0"/>
    </xf>
    <xf numFmtId="0" fontId="20" fillId="29" borderId="37" xfId="0" applyFont="1" applyFill="1" applyBorder="1" applyAlignment="1" applyProtection="1">
      <alignment horizontal="left" vertical="top"/>
      <protection locked="0"/>
    </xf>
    <xf numFmtId="0" fontId="20" fillId="29" borderId="31" xfId="0" applyFont="1" applyFill="1" applyBorder="1" applyAlignment="1" applyProtection="1">
      <alignment horizontal="left" vertical="top"/>
      <protection locked="0"/>
    </xf>
    <xf numFmtId="0" fontId="20" fillId="29" borderId="38" xfId="0" applyFont="1" applyFill="1" applyBorder="1" applyAlignment="1" applyProtection="1">
      <alignment horizontal="left" vertical="top"/>
      <protection locked="0"/>
    </xf>
    <xf numFmtId="0" fontId="20" fillId="29" borderId="41" xfId="0" applyFont="1" applyFill="1" applyBorder="1" applyAlignment="1" applyProtection="1">
      <alignment horizontal="left" vertical="top"/>
      <protection locked="0"/>
    </xf>
    <xf numFmtId="0" fontId="20" fillId="29" borderId="0" xfId="0" applyFont="1" applyFill="1" applyAlignment="1" applyProtection="1">
      <alignment horizontal="left" vertical="top"/>
      <protection locked="0"/>
    </xf>
    <xf numFmtId="0" fontId="20" fillId="29" borderId="42" xfId="0" applyFont="1" applyFill="1" applyBorder="1" applyAlignment="1" applyProtection="1">
      <alignment horizontal="left" vertical="top"/>
      <protection locked="0"/>
    </xf>
    <xf numFmtId="0" fontId="20" fillId="29" borderId="46" xfId="0" applyFont="1" applyFill="1" applyBorder="1" applyAlignment="1" applyProtection="1">
      <alignment horizontal="left" vertical="top"/>
      <protection locked="0"/>
    </xf>
    <xf numFmtId="0" fontId="20" fillId="29" borderId="56" xfId="0" applyFont="1" applyFill="1" applyBorder="1" applyAlignment="1" applyProtection="1">
      <alignment horizontal="left" vertical="top"/>
      <protection locked="0"/>
    </xf>
    <xf numFmtId="0" fontId="20" fillId="29" borderId="62" xfId="0" applyFont="1" applyFill="1" applyBorder="1" applyAlignment="1" applyProtection="1">
      <alignment horizontal="left" vertical="top"/>
      <protection locked="0"/>
    </xf>
    <xf numFmtId="0" fontId="20" fillId="0" borderId="0" xfId="44" applyFont="1" applyAlignment="1">
      <alignment horizontal="center" vertical="center"/>
    </xf>
    <xf numFmtId="0" fontId="20" fillId="25" borderId="25" xfId="44" applyFont="1" applyFill="1" applyBorder="1" applyAlignment="1" applyProtection="1">
      <alignment horizontal="center" vertical="center"/>
      <protection locked="0"/>
    </xf>
    <xf numFmtId="0" fontId="20" fillId="25" borderId="16" xfId="44" applyFont="1" applyFill="1" applyBorder="1" applyAlignment="1" applyProtection="1">
      <alignment horizontal="center" vertical="center"/>
      <protection locked="0"/>
    </xf>
    <xf numFmtId="4" fontId="20" fillId="25" borderId="25" xfId="33" applyNumberFormat="1" applyFont="1" applyFill="1" applyBorder="1" applyAlignment="1" applyProtection="1">
      <alignment vertical="center"/>
      <protection locked="0"/>
    </xf>
    <xf numFmtId="4" fontId="25" fillId="25" borderId="26" xfId="0" applyNumberFormat="1" applyFont="1" applyFill="1" applyBorder="1" applyProtection="1">
      <protection locked="0"/>
    </xf>
    <xf numFmtId="4" fontId="25" fillId="25" borderId="121" xfId="0" applyNumberFormat="1" applyFont="1" applyFill="1" applyBorder="1" applyProtection="1">
      <protection locked="0"/>
    </xf>
    <xf numFmtId="0" fontId="36" fillId="0" borderId="0" xfId="0" applyFont="1" applyAlignment="1">
      <alignment horizontal="justify" vertical="top" wrapText="1"/>
    </xf>
    <xf numFmtId="0" fontId="20" fillId="0" borderId="32" xfId="44" applyFont="1" applyBorder="1" applyAlignment="1">
      <alignment horizontal="center" vertical="center"/>
    </xf>
    <xf numFmtId="0" fontId="20" fillId="0" borderId="108" xfId="44" applyFont="1" applyBorder="1" applyAlignment="1">
      <alignment horizontal="center" vertical="center"/>
    </xf>
    <xf numFmtId="0" fontId="20" fillId="0" borderId="32" xfId="44" applyFont="1" applyBorder="1" applyAlignment="1">
      <alignment horizontal="center" vertical="center" wrapText="1" shrinkToFit="1"/>
    </xf>
    <xf numFmtId="0" fontId="20" fillId="0" borderId="108" xfId="44" applyFont="1" applyBorder="1" applyAlignment="1">
      <alignment horizontal="center" vertical="center" shrinkToFit="1"/>
    </xf>
    <xf numFmtId="0" fontId="20" fillId="0" borderId="69" xfId="44" applyFont="1" applyBorder="1" applyAlignment="1">
      <alignment horizontal="center" vertical="center"/>
    </xf>
    <xf numFmtId="0" fontId="20" fillId="0" borderId="131" xfId="44" applyFont="1" applyBorder="1" applyAlignment="1">
      <alignment horizontal="center" vertical="center"/>
    </xf>
    <xf numFmtId="0" fontId="20" fillId="25" borderId="71" xfId="44" applyFont="1" applyFill="1" applyBorder="1" applyAlignment="1" applyProtection="1">
      <alignment horizontal="center" vertical="center"/>
      <protection locked="0"/>
    </xf>
    <xf numFmtId="0" fontId="20" fillId="25" borderId="20" xfId="44" applyFont="1" applyFill="1" applyBorder="1" applyAlignment="1" applyProtection="1">
      <alignment horizontal="center" vertical="center"/>
      <protection locked="0"/>
    </xf>
    <xf numFmtId="178" fontId="36" fillId="0" borderId="122" xfId="44" applyNumberFormat="1" applyFont="1" applyBorder="1" applyAlignment="1">
      <alignment vertical="center"/>
    </xf>
    <xf numFmtId="0" fontId="38" fillId="0" borderId="123" xfId="0" applyFont="1" applyBorder="1" applyAlignment="1">
      <alignment vertical="center"/>
    </xf>
    <xf numFmtId="4" fontId="20" fillId="25" borderId="71" xfId="33" applyNumberFormat="1" applyFont="1" applyFill="1" applyBorder="1" applyAlignment="1" applyProtection="1">
      <alignment vertical="center"/>
      <protection locked="0"/>
    </xf>
    <xf numFmtId="4" fontId="25" fillId="25" borderId="73" xfId="0" applyNumberFormat="1" applyFont="1" applyFill="1" applyBorder="1" applyProtection="1">
      <protection locked="0"/>
    </xf>
    <xf numFmtId="4" fontId="25" fillId="25" borderId="124" xfId="0" applyNumberFormat="1" applyFont="1" applyFill="1" applyBorder="1" applyProtection="1">
      <protection locked="0"/>
    </xf>
    <xf numFmtId="0" fontId="24" fillId="0" borderId="64" xfId="44" applyFont="1" applyBorder="1" applyAlignment="1">
      <alignment horizontal="center" vertical="center" wrapText="1"/>
    </xf>
    <xf numFmtId="0" fontId="24" fillId="0" borderId="13" xfId="44" applyFont="1" applyBorder="1" applyAlignment="1">
      <alignment horizontal="center" vertical="center" wrapText="1"/>
    </xf>
    <xf numFmtId="0" fontId="24" fillId="0" borderId="21" xfId="44" applyFont="1" applyBorder="1" applyAlignment="1">
      <alignment horizontal="center" vertical="center" wrapText="1"/>
    </xf>
    <xf numFmtId="0" fontId="20" fillId="0" borderId="125" xfId="44" applyFont="1" applyBorder="1" applyAlignment="1">
      <alignment horizontal="center" vertical="center"/>
    </xf>
    <xf numFmtId="0" fontId="20" fillId="0" borderId="126" xfId="44" applyFont="1" applyBorder="1" applyAlignment="1">
      <alignment horizontal="center" vertical="center"/>
    </xf>
    <xf numFmtId="0" fontId="20" fillId="0" borderId="75" xfId="44" applyFont="1" applyBorder="1" applyAlignment="1">
      <alignment horizontal="center" vertical="center"/>
    </xf>
    <xf numFmtId="0" fontId="20" fillId="0" borderId="67" xfId="44" applyFont="1" applyBorder="1" applyAlignment="1">
      <alignment horizontal="center" vertical="center"/>
    </xf>
    <xf numFmtId="0" fontId="36" fillId="0" borderId="39" xfId="44" applyFont="1" applyBorder="1" applyAlignment="1">
      <alignment horizontal="center" vertical="center" wrapText="1"/>
    </xf>
    <xf numFmtId="0" fontId="36" fillId="0" borderId="72" xfId="44" applyFont="1" applyBorder="1" applyAlignment="1">
      <alignment horizontal="center" vertical="center" wrapText="1"/>
    </xf>
    <xf numFmtId="0" fontId="36" fillId="0" borderId="40" xfId="44" applyFont="1" applyBorder="1" applyAlignment="1">
      <alignment horizontal="center" vertical="center" wrapText="1"/>
    </xf>
    <xf numFmtId="0" fontId="20" fillId="0" borderId="10" xfId="44" applyFont="1" applyBorder="1" applyAlignment="1">
      <alignment horizontal="center" vertical="center"/>
    </xf>
    <xf numFmtId="0" fontId="20" fillId="0" borderId="21" xfId="44" applyFont="1" applyBorder="1" applyAlignment="1">
      <alignment horizontal="center" vertical="center"/>
    </xf>
    <xf numFmtId="184" fontId="20" fillId="0" borderId="26" xfId="44" applyNumberFormat="1" applyFont="1" applyBorder="1" applyAlignment="1">
      <alignment horizontal="center" vertical="center"/>
    </xf>
    <xf numFmtId="0" fontId="20" fillId="0" borderId="132" xfId="44" applyFont="1" applyBorder="1" applyAlignment="1">
      <alignment horizontal="left" vertical="center"/>
    </xf>
    <xf numFmtId="0" fontId="20" fillId="0" borderId="26" xfId="44" applyFont="1" applyBorder="1" applyAlignment="1">
      <alignment horizontal="left" vertical="center"/>
    </xf>
    <xf numFmtId="0" fontId="24" fillId="0" borderId="127" xfId="44" applyFont="1" applyBorder="1" applyAlignment="1">
      <alignment horizontal="center" vertical="center" wrapText="1"/>
    </xf>
    <xf numFmtId="0" fontId="24" fillId="0" borderId="128" xfId="44" applyFont="1" applyBorder="1" applyAlignment="1">
      <alignment horizontal="center" vertical="center" wrapText="1"/>
    </xf>
    <xf numFmtId="0" fontId="24" fillId="0" borderId="129" xfId="44" applyFont="1" applyBorder="1" applyAlignment="1">
      <alignment horizontal="center" vertical="center" wrapText="1"/>
    </xf>
    <xf numFmtId="0" fontId="20" fillId="0" borderId="64" xfId="44" applyFont="1" applyBorder="1" applyAlignment="1">
      <alignment horizontal="center" vertical="center" wrapText="1"/>
    </xf>
    <xf numFmtId="0" fontId="20" fillId="0" borderId="13" xfId="44" applyFont="1" applyBorder="1" applyAlignment="1">
      <alignment horizontal="center" vertical="center"/>
    </xf>
    <xf numFmtId="0" fontId="20" fillId="0" borderId="125" xfId="42" applyFont="1" applyBorder="1" applyAlignment="1">
      <alignment horizontal="center" vertical="center"/>
    </xf>
    <xf numFmtId="0" fontId="25" fillId="0" borderId="81" xfId="0" applyFont="1" applyBorder="1"/>
    <xf numFmtId="0" fontId="25" fillId="0" borderId="82" xfId="0" applyFont="1" applyBorder="1"/>
    <xf numFmtId="0" fontId="24" fillId="0" borderId="64" xfId="44" applyFont="1" applyBorder="1" applyAlignment="1">
      <alignment horizontal="center" vertical="center" wrapText="1" shrinkToFit="1"/>
    </xf>
    <xf numFmtId="0" fontId="24" fillId="0" borderId="13" xfId="44" applyFont="1" applyBorder="1" applyAlignment="1">
      <alignment horizontal="center" vertical="center" wrapText="1" shrinkToFit="1"/>
    </xf>
    <xf numFmtId="0" fontId="24" fillId="0" borderId="21" xfId="44" applyFont="1" applyBorder="1" applyAlignment="1">
      <alignment horizontal="center" vertical="center" wrapText="1" shrinkToFit="1"/>
    </xf>
    <xf numFmtId="0" fontId="24" fillId="0" borderId="130" xfId="44" applyFont="1" applyBorder="1" applyAlignment="1">
      <alignment horizontal="center" vertical="center" wrapText="1"/>
    </xf>
    <xf numFmtId="0" fontId="24" fillId="0" borderId="83" xfId="44" applyFont="1" applyBorder="1" applyAlignment="1">
      <alignment horizontal="center" vertical="center" wrapText="1"/>
    </xf>
    <xf numFmtId="0" fontId="24" fillId="0" borderId="67" xfId="44" applyFont="1" applyBorder="1" applyAlignment="1">
      <alignment horizontal="center" vertical="center" wrapText="1"/>
    </xf>
    <xf numFmtId="0" fontId="24" fillId="0" borderId="130" xfId="44" applyFont="1" applyBorder="1" applyAlignment="1">
      <alignment horizontal="distributed" vertical="center" wrapText="1"/>
    </xf>
    <xf numFmtId="0" fontId="24" fillId="0" borderId="83" xfId="44" applyFont="1" applyBorder="1" applyAlignment="1">
      <alignment horizontal="distributed" vertical="center" wrapText="1"/>
    </xf>
    <xf numFmtId="0" fontId="24" fillId="0" borderId="67" xfId="44" applyFont="1" applyBorder="1" applyAlignment="1">
      <alignment horizontal="distributed" vertical="center" wrapText="1"/>
    </xf>
    <xf numFmtId="0" fontId="24" fillId="0" borderId="31" xfId="44" applyFont="1" applyBorder="1" applyAlignment="1">
      <alignment horizontal="distributed" vertical="center" wrapText="1"/>
    </xf>
    <xf numFmtId="0" fontId="24" fillId="0" borderId="0" xfId="44" applyFont="1" applyAlignment="1">
      <alignment horizontal="distributed" vertical="center" wrapText="1"/>
    </xf>
    <xf numFmtId="0" fontId="24" fillId="0" borderId="22" xfId="44" applyFont="1" applyBorder="1" applyAlignment="1">
      <alignment horizontal="distributed" vertical="center" wrapText="1"/>
    </xf>
    <xf numFmtId="0" fontId="20" fillId="0" borderId="64" xfId="44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0" fillId="0" borderId="10" xfId="42" applyFont="1" applyBorder="1" applyAlignment="1">
      <alignment horizontal="center" vertical="center" textRotation="255"/>
    </xf>
    <xf numFmtId="0" fontId="20" fillId="0" borderId="13" xfId="42" applyFont="1" applyBorder="1" applyAlignment="1">
      <alignment horizontal="center" vertical="center" textRotation="255"/>
    </xf>
    <xf numFmtId="0" fontId="20" fillId="0" borderId="28" xfId="42" applyFont="1" applyBorder="1" applyAlignment="1">
      <alignment horizontal="distributed" vertical="center"/>
    </xf>
    <xf numFmtId="0" fontId="20" fillId="0" borderId="11" xfId="42" applyFont="1" applyBorder="1" applyAlignment="1">
      <alignment horizontal="center" vertical="center"/>
    </xf>
    <xf numFmtId="0" fontId="20" fillId="0" borderId="0" xfId="42" applyFont="1" applyAlignment="1">
      <alignment horizontal="center" vertical="center"/>
    </xf>
    <xf numFmtId="0" fontId="20" fillId="0" borderId="22" xfId="42" applyFont="1" applyBorder="1" applyAlignment="1">
      <alignment horizontal="center" vertical="center"/>
    </xf>
    <xf numFmtId="0" fontId="20" fillId="0" borderId="11" xfId="42" applyFont="1" applyBorder="1" applyAlignment="1">
      <alignment horizontal="distributed" vertical="center"/>
    </xf>
    <xf numFmtId="0" fontId="20" fillId="0" borderId="11" xfId="42" applyFont="1" applyBorder="1" applyAlignment="1">
      <alignment horizontal="distributed" vertical="center" wrapText="1"/>
    </xf>
    <xf numFmtId="0" fontId="20" fillId="0" borderId="22" xfId="42" applyFont="1" applyBorder="1" applyAlignment="1">
      <alignment horizontal="distributed" vertical="center" wrapText="1"/>
    </xf>
    <xf numFmtId="0" fontId="20" fillId="0" borderId="40" xfId="42" applyFont="1" applyBorder="1" applyAlignment="1">
      <alignment horizontal="center" vertical="center" wrapText="1"/>
    </xf>
    <xf numFmtId="0" fontId="20" fillId="0" borderId="4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 textRotation="255"/>
    </xf>
    <xf numFmtId="0" fontId="20" fillId="0" borderId="31" xfId="42" applyFont="1" applyBorder="1" applyAlignment="1">
      <alignment horizontal="distributed" vertical="center"/>
    </xf>
    <xf numFmtId="0" fontId="20" fillId="0" borderId="22" xfId="42" applyFont="1" applyBorder="1" applyAlignment="1">
      <alignment horizontal="distributed" vertical="center"/>
    </xf>
    <xf numFmtId="0" fontId="20" fillId="0" borderId="72" xfId="42" applyFont="1" applyBorder="1" applyAlignment="1">
      <alignment horizontal="center" vertical="center"/>
    </xf>
    <xf numFmtId="0" fontId="24" fillId="0" borderId="134" xfId="42" applyFont="1" applyBorder="1" applyAlignment="1">
      <alignment horizontal="distributed" vertical="center" wrapText="1"/>
    </xf>
    <xf numFmtId="0" fontId="20" fillId="0" borderId="47" xfId="42" applyFont="1" applyBorder="1" applyAlignment="1">
      <alignment horizontal="center" vertical="center" textRotation="255"/>
    </xf>
    <xf numFmtId="0" fontId="20" fillId="0" borderId="11" xfId="42" applyFont="1" applyBorder="1" applyAlignment="1">
      <alignment horizontal="center" vertical="center" textRotation="255"/>
    </xf>
    <xf numFmtId="0" fontId="20" fillId="0" borderId="12" xfId="42" applyFont="1" applyBorder="1" applyAlignment="1">
      <alignment horizontal="center" vertical="center" textRotation="255"/>
    </xf>
    <xf numFmtId="0" fontId="20" fillId="0" borderId="41" xfId="42" applyFont="1" applyBorder="1" applyAlignment="1">
      <alignment horizontal="center" vertical="center" textRotation="255"/>
    </xf>
    <xf numFmtId="0" fontId="20" fillId="0" borderId="0" xfId="42" applyFont="1" applyAlignment="1">
      <alignment horizontal="center" vertical="center" textRotation="255"/>
    </xf>
    <xf numFmtId="0" fontId="20" fillId="0" borderId="14" xfId="42" applyFont="1" applyBorder="1" applyAlignment="1">
      <alignment horizontal="center" vertical="center" textRotation="255"/>
    </xf>
    <xf numFmtId="0" fontId="20" fillId="0" borderId="55" xfId="42" applyFont="1" applyBorder="1" applyAlignment="1">
      <alignment horizontal="center" vertical="center"/>
    </xf>
    <xf numFmtId="0" fontId="20" fillId="0" borderId="50" xfId="42" applyFont="1" applyBorder="1" applyAlignment="1">
      <alignment horizontal="center" vertical="center"/>
    </xf>
    <xf numFmtId="0" fontId="20" fillId="0" borderId="70" xfId="42" applyFont="1" applyBorder="1" applyAlignment="1">
      <alignment horizontal="center" vertical="center"/>
    </xf>
    <xf numFmtId="0" fontId="20" fillId="0" borderId="28" xfId="42" applyFont="1" applyBorder="1" applyAlignment="1">
      <alignment horizontal="distributed" vertical="center" wrapText="1"/>
    </xf>
    <xf numFmtId="0" fontId="20" fillId="0" borderId="50" xfId="42" applyFont="1" applyBorder="1" applyAlignment="1">
      <alignment horizontal="distributed" vertical="center" wrapText="1"/>
    </xf>
    <xf numFmtId="0" fontId="20" fillId="0" borderId="12" xfId="42" applyFont="1" applyBorder="1" applyAlignment="1">
      <alignment horizontal="center" vertical="center" wrapText="1"/>
    </xf>
    <xf numFmtId="0" fontId="20" fillId="0" borderId="23" xfId="42" applyFont="1" applyBorder="1" applyAlignment="1">
      <alignment horizontal="center" vertical="center" wrapText="1"/>
    </xf>
    <xf numFmtId="0" fontId="39" fillId="24" borderId="0" xfId="45" applyFont="1" applyFill="1" applyAlignment="1">
      <alignment horizontal="right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170125地球温暖化対策計画書(山内修正案）" xfId="42" xr:uid="{00000000-0005-0000-0000-00002A000000}"/>
    <cellStyle name="標準_170125地球温暖化対策計画書(山内修正案）_180502 pp排出状況報告書(1)" xfId="43" xr:uid="{00000000-0005-0000-0000-00002B000000}"/>
    <cellStyle name="標準_170125地球温暖化対策計画書(山内修正案）_添付書類（概況確認書）" xfId="44" xr:uid="{00000000-0005-0000-0000-00002C000000}"/>
    <cellStyle name="標準_その他ガス算定報告書" xfId="45" xr:uid="{00000000-0005-0000-0000-00002D000000}"/>
    <cellStyle name="良い" xfId="46" builtinId="26" customBuiltin="1"/>
  </cellStyles>
  <dxfs count="13"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FF99"/>
      <color rgb="FFFFFF66"/>
      <color rgb="FFFF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R26"/>
  <sheetViews>
    <sheetView tabSelected="1" view="pageBreakPreview" zoomScale="85" zoomScaleNormal="75" zoomScaleSheetLayoutView="85" workbookViewId="0">
      <selection activeCell="AT5" sqref="AT5"/>
    </sheetView>
  </sheetViews>
  <sheetFormatPr defaultColWidth="9" defaultRowHeight="12" x14ac:dyDescent="0.2"/>
  <cols>
    <col min="1" max="1" width="2.33203125" style="1" customWidth="1"/>
    <col min="2" max="2" width="0.44140625" style="1" customWidth="1"/>
    <col min="3" max="42" width="2.33203125" style="1" customWidth="1"/>
    <col min="43" max="43" width="2.33203125" style="2" customWidth="1"/>
    <col min="44" max="44" width="0.44140625" style="1" customWidth="1"/>
    <col min="45" max="45" width="2.33203125" style="1" customWidth="1"/>
    <col min="46" max="16384" width="9" style="1"/>
  </cols>
  <sheetData>
    <row r="1" spans="1:44" x14ac:dyDescent="0.2">
      <c r="A1" s="1" t="s">
        <v>247</v>
      </c>
    </row>
    <row r="2" spans="1:44" ht="3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6"/>
    </row>
    <row r="3" spans="1:44" x14ac:dyDescent="0.2">
      <c r="B3" s="7"/>
      <c r="AQ3" s="1"/>
      <c r="AR3" s="8"/>
    </row>
    <row r="4" spans="1:44" ht="18" customHeight="1" x14ac:dyDescent="0.2">
      <c r="B4" s="7"/>
      <c r="F4" s="9"/>
      <c r="G4" s="447"/>
      <c r="H4" s="447"/>
      <c r="I4" s="447"/>
      <c r="J4" s="10" t="s">
        <v>20</v>
      </c>
      <c r="K4" s="2"/>
      <c r="AQ4" s="1"/>
      <c r="AR4" s="8"/>
    </row>
    <row r="5" spans="1:44" ht="48" customHeight="1" x14ac:dyDescent="0.2">
      <c r="B5" s="7"/>
      <c r="D5" s="448" t="s">
        <v>227</v>
      </c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11"/>
      <c r="AR5" s="8"/>
    </row>
    <row r="6" spans="1:44" x14ac:dyDescent="0.2">
      <c r="B6" s="7"/>
      <c r="AQ6" s="1"/>
      <c r="AR6" s="8"/>
    </row>
    <row r="7" spans="1:44" ht="18.75" customHeight="1" thickBot="1" x14ac:dyDescent="0.25">
      <c r="B7" s="7"/>
      <c r="D7" s="1" t="s">
        <v>21</v>
      </c>
      <c r="AQ7" s="1"/>
      <c r="AR7" s="8"/>
    </row>
    <row r="8" spans="1:44" ht="30" customHeight="1" x14ac:dyDescent="0.2">
      <c r="B8" s="7"/>
      <c r="D8" s="12"/>
      <c r="E8" s="452" t="s">
        <v>22</v>
      </c>
      <c r="F8" s="452"/>
      <c r="G8" s="452"/>
      <c r="H8" s="452"/>
      <c r="I8" s="452"/>
      <c r="J8" s="452"/>
      <c r="K8" s="452"/>
      <c r="L8" s="452"/>
      <c r="M8" s="452"/>
      <c r="N8" s="452"/>
      <c r="O8" s="13"/>
      <c r="P8" s="449"/>
      <c r="Q8" s="450"/>
      <c r="R8" s="450"/>
      <c r="S8" s="450"/>
      <c r="T8" s="450"/>
      <c r="U8" s="450"/>
      <c r="V8" s="450"/>
      <c r="W8" s="450"/>
      <c r="X8" s="450"/>
      <c r="Y8" s="450"/>
      <c r="Z8" s="450"/>
      <c r="AA8" s="450"/>
      <c r="AB8" s="450"/>
      <c r="AC8" s="450"/>
      <c r="AD8" s="450"/>
      <c r="AE8" s="450"/>
      <c r="AF8" s="450"/>
      <c r="AG8" s="450"/>
      <c r="AH8" s="450"/>
      <c r="AI8" s="450"/>
      <c r="AJ8" s="450"/>
      <c r="AK8" s="450"/>
      <c r="AL8" s="450"/>
      <c r="AM8" s="450"/>
      <c r="AN8" s="450"/>
      <c r="AO8" s="450"/>
      <c r="AP8" s="451"/>
      <c r="AQ8" s="14"/>
      <c r="AR8" s="8"/>
    </row>
    <row r="9" spans="1:44" ht="30" customHeight="1" x14ac:dyDescent="0.2">
      <c r="B9" s="7"/>
      <c r="D9" s="15"/>
      <c r="E9" s="467" t="s">
        <v>23</v>
      </c>
      <c r="F9" s="467"/>
      <c r="G9" s="467"/>
      <c r="H9" s="467"/>
      <c r="I9" s="467"/>
      <c r="J9" s="467"/>
      <c r="K9" s="467"/>
      <c r="L9" s="467"/>
      <c r="M9" s="467"/>
      <c r="N9" s="467"/>
      <c r="O9" s="16"/>
      <c r="P9" s="468"/>
      <c r="Q9" s="469"/>
      <c r="R9" s="469"/>
      <c r="S9" s="469"/>
      <c r="T9" s="470"/>
      <c r="U9" s="470"/>
      <c r="V9" s="470"/>
      <c r="W9" s="470"/>
      <c r="X9" s="470"/>
      <c r="Y9" s="470"/>
      <c r="Z9" s="470"/>
      <c r="AA9" s="470"/>
      <c r="AB9" s="470"/>
      <c r="AC9" s="470"/>
      <c r="AD9" s="470"/>
      <c r="AE9" s="470"/>
      <c r="AF9" s="470"/>
      <c r="AG9" s="470"/>
      <c r="AH9" s="470"/>
      <c r="AI9" s="470"/>
      <c r="AJ9" s="470"/>
      <c r="AK9" s="470"/>
      <c r="AL9" s="470"/>
      <c r="AM9" s="470"/>
      <c r="AN9" s="470"/>
      <c r="AO9" s="470"/>
      <c r="AP9" s="471"/>
      <c r="AQ9" s="17"/>
      <c r="AR9" s="8"/>
    </row>
    <row r="10" spans="1:44" ht="30" customHeight="1" thickBot="1" x14ac:dyDescent="0.25">
      <c r="B10" s="7"/>
      <c r="D10" s="18"/>
      <c r="E10" s="466" t="s">
        <v>24</v>
      </c>
      <c r="F10" s="466"/>
      <c r="G10" s="466"/>
      <c r="H10" s="466"/>
      <c r="I10" s="466"/>
      <c r="J10" s="466"/>
      <c r="K10" s="466"/>
      <c r="L10" s="466"/>
      <c r="M10" s="466"/>
      <c r="N10" s="466"/>
      <c r="O10" s="19"/>
      <c r="P10" s="464"/>
      <c r="Q10" s="465"/>
      <c r="R10" s="465"/>
      <c r="S10" s="465"/>
      <c r="T10" s="465"/>
      <c r="U10" s="465"/>
      <c r="V10" s="465"/>
      <c r="W10" s="4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  <c r="AI10" s="465"/>
      <c r="AJ10" s="465"/>
      <c r="AK10" s="465"/>
      <c r="AL10" s="465"/>
      <c r="AM10" s="465"/>
      <c r="AN10" s="465"/>
      <c r="AO10" s="462" t="s">
        <v>25</v>
      </c>
      <c r="AP10" s="463"/>
      <c r="AQ10" s="20"/>
      <c r="AR10" s="8"/>
    </row>
    <row r="11" spans="1:44" x14ac:dyDescent="0.2">
      <c r="B11" s="7"/>
      <c r="AQ11" s="1"/>
      <c r="AR11" s="8"/>
    </row>
    <row r="12" spans="1:44" x14ac:dyDescent="0.2">
      <c r="B12" s="7"/>
      <c r="D12" s="1" t="s">
        <v>26</v>
      </c>
      <c r="AQ12" s="1"/>
      <c r="AR12" s="8"/>
    </row>
    <row r="13" spans="1:44" ht="16.5" customHeight="1" thickBot="1" x14ac:dyDescent="0.25">
      <c r="B13" s="7"/>
      <c r="D13" s="1" t="s">
        <v>27</v>
      </c>
      <c r="AQ13" s="1"/>
      <c r="AR13" s="8"/>
    </row>
    <row r="14" spans="1:44" ht="97.5" customHeight="1" x14ac:dyDescent="0.2">
      <c r="B14" s="7"/>
      <c r="D14" s="453"/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  <c r="AG14" s="454"/>
      <c r="AH14" s="454"/>
      <c r="AI14" s="454"/>
      <c r="AJ14" s="454"/>
      <c r="AK14" s="454"/>
      <c r="AL14" s="454"/>
      <c r="AM14" s="454"/>
      <c r="AN14" s="454"/>
      <c r="AO14" s="454"/>
      <c r="AP14" s="455"/>
      <c r="AQ14" s="1"/>
      <c r="AR14" s="8"/>
    </row>
    <row r="15" spans="1:44" ht="97.5" customHeight="1" x14ac:dyDescent="0.2">
      <c r="B15" s="7"/>
      <c r="D15" s="456"/>
      <c r="E15" s="457"/>
      <c r="F15" s="457"/>
      <c r="G15" s="457"/>
      <c r="H15" s="457"/>
      <c r="I15" s="457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7"/>
      <c r="AA15" s="457"/>
      <c r="AB15" s="457"/>
      <c r="AC15" s="457"/>
      <c r="AD15" s="457"/>
      <c r="AE15" s="457"/>
      <c r="AF15" s="457"/>
      <c r="AG15" s="457"/>
      <c r="AH15" s="457"/>
      <c r="AI15" s="457"/>
      <c r="AJ15" s="457"/>
      <c r="AK15" s="457"/>
      <c r="AL15" s="457"/>
      <c r="AM15" s="457"/>
      <c r="AN15" s="457"/>
      <c r="AO15" s="457"/>
      <c r="AP15" s="458"/>
      <c r="AQ15" s="1"/>
      <c r="AR15" s="8"/>
    </row>
    <row r="16" spans="1:44" ht="97.5" customHeight="1" x14ac:dyDescent="0.2">
      <c r="B16" s="7"/>
      <c r="D16" s="456"/>
      <c r="E16" s="457"/>
      <c r="F16" s="457"/>
      <c r="G16" s="457"/>
      <c r="H16" s="457"/>
      <c r="I16" s="457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7"/>
      <c r="AE16" s="457"/>
      <c r="AF16" s="457"/>
      <c r="AG16" s="457"/>
      <c r="AH16" s="457"/>
      <c r="AI16" s="457"/>
      <c r="AJ16" s="457"/>
      <c r="AK16" s="457"/>
      <c r="AL16" s="457"/>
      <c r="AM16" s="457"/>
      <c r="AN16" s="457"/>
      <c r="AO16" s="457"/>
      <c r="AP16" s="458"/>
      <c r="AQ16" s="1"/>
      <c r="AR16" s="8"/>
    </row>
    <row r="17" spans="2:44" ht="97.5" customHeight="1" x14ac:dyDescent="0.2">
      <c r="B17" s="7"/>
      <c r="D17" s="456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  <c r="AE17" s="457"/>
      <c r="AF17" s="457"/>
      <c r="AG17" s="457"/>
      <c r="AH17" s="457"/>
      <c r="AI17" s="457"/>
      <c r="AJ17" s="457"/>
      <c r="AK17" s="457"/>
      <c r="AL17" s="457"/>
      <c r="AM17" s="457"/>
      <c r="AN17" s="457"/>
      <c r="AO17" s="457"/>
      <c r="AP17" s="458"/>
      <c r="AQ17" s="1"/>
      <c r="AR17" s="8"/>
    </row>
    <row r="18" spans="2:44" ht="97.5" customHeight="1" x14ac:dyDescent="0.2">
      <c r="B18" s="7"/>
      <c r="D18" s="456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8"/>
      <c r="AQ18" s="1"/>
      <c r="AR18" s="8"/>
    </row>
    <row r="19" spans="2:44" ht="97.5" customHeight="1" thickBot="1" x14ac:dyDescent="0.25">
      <c r="B19" s="7"/>
      <c r="D19" s="459"/>
      <c r="E19" s="460"/>
      <c r="F19" s="460"/>
      <c r="G19" s="460"/>
      <c r="H19" s="460"/>
      <c r="I19" s="460"/>
      <c r="J19" s="460"/>
      <c r="K19" s="460"/>
      <c r="L19" s="460"/>
      <c r="M19" s="460"/>
      <c r="N19" s="460"/>
      <c r="O19" s="460"/>
      <c r="P19" s="460"/>
      <c r="Q19" s="460"/>
      <c r="R19" s="460"/>
      <c r="S19" s="460"/>
      <c r="T19" s="460"/>
      <c r="U19" s="460"/>
      <c r="V19" s="460"/>
      <c r="W19" s="460"/>
      <c r="X19" s="460"/>
      <c r="Y19" s="460"/>
      <c r="Z19" s="460"/>
      <c r="AA19" s="460"/>
      <c r="AB19" s="460"/>
      <c r="AC19" s="460"/>
      <c r="AD19" s="460"/>
      <c r="AE19" s="460"/>
      <c r="AF19" s="460"/>
      <c r="AG19" s="460"/>
      <c r="AH19" s="460"/>
      <c r="AI19" s="460"/>
      <c r="AJ19" s="460"/>
      <c r="AK19" s="460"/>
      <c r="AL19" s="460"/>
      <c r="AM19" s="460"/>
      <c r="AN19" s="460"/>
      <c r="AO19" s="460"/>
      <c r="AP19" s="461"/>
      <c r="AQ19" s="1"/>
      <c r="AR19" s="8"/>
    </row>
    <row r="20" spans="2:44" s="2" customFormat="1" ht="12" customHeight="1" x14ac:dyDescent="0.2">
      <c r="B20" s="2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567" t="s">
        <v>221</v>
      </c>
      <c r="AQ20" s="1"/>
      <c r="AR20" s="22"/>
    </row>
    <row r="21" spans="2:44" ht="3" customHeight="1" x14ac:dyDescent="0.2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5"/>
      <c r="AR21" s="26"/>
    </row>
    <row r="22" spans="2:44" ht="12" customHeight="1" x14ac:dyDescent="0.2">
      <c r="AR22" s="27" t="s">
        <v>219</v>
      </c>
    </row>
    <row r="23" spans="2:44" ht="15.75" customHeight="1" x14ac:dyDescent="0.2">
      <c r="AQ23" s="341"/>
    </row>
    <row r="24" spans="2:44" ht="15.75" customHeight="1" x14ac:dyDescent="0.2"/>
    <row r="25" spans="2:44" ht="15.75" customHeight="1" x14ac:dyDescent="0.2"/>
    <row r="26" spans="2:44" ht="15.75" customHeight="1" x14ac:dyDescent="0.2"/>
  </sheetData>
  <sheetProtection algorithmName="SHA-512" hashValue="UEfq/QR+pQ6uVuL7mM4BGS4Gku8XlRUXBA8SWFyMB+PiDOgoFOJLYpuw1vmt47saQTjVPGnn5TekZL4qSPK8HQ==" saltValue="HBlFQKln/i7HsuS+txJMvQ==" spinCount="100000" sheet="1" formatCells="0"/>
  <mergeCells count="10">
    <mergeCell ref="G4:I4"/>
    <mergeCell ref="D5:AP5"/>
    <mergeCell ref="P8:AP8"/>
    <mergeCell ref="E8:N8"/>
    <mergeCell ref="D14:AP19"/>
    <mergeCell ref="AO10:AP10"/>
    <mergeCell ref="P10:AN10"/>
    <mergeCell ref="E10:N10"/>
    <mergeCell ref="E9:N9"/>
    <mergeCell ref="P9:AP9"/>
  </mergeCells>
  <phoneticPr fontId="19"/>
  <dataValidations count="2">
    <dataValidation type="whole" allowBlank="1" showInputMessage="1" showErrorMessage="1" sqref="G4:I4" xr:uid="{00000000-0002-0000-0000-000000000000}">
      <formula1>2000</formula1>
      <formula2>2040</formula2>
    </dataValidation>
    <dataValidation type="decimal" operator="greaterThanOrEqual" allowBlank="1" showInputMessage="1" showErrorMessage="1" error="延べ床面積は0以上の数値を入力してください" sqref="P10:AN10" xr:uid="{00000000-0002-0000-0000-000001000000}">
      <formula1>0</formula1>
    </dataValidation>
  </dataValidations>
  <pageMargins left="0.47244094488188981" right="0.19685039370078741" top="0.62992125984251968" bottom="0.31496062992125984" header="0.43307086614173229" footer="0.51181102362204722"/>
  <pageSetup paperSize="9" scale="99" orientation="portrait" horizontalDpi="3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79"/>
  <sheetViews>
    <sheetView showGridLines="0" showZeros="0" view="pageBreakPreview" zoomScale="85" zoomScaleNormal="100" zoomScaleSheetLayoutView="85" workbookViewId="0">
      <selection activeCell="E5" sqref="E5:O36"/>
    </sheetView>
  </sheetViews>
  <sheetFormatPr defaultColWidth="9" defaultRowHeight="12" x14ac:dyDescent="0.2"/>
  <cols>
    <col min="1" max="1" width="2.33203125" style="28" customWidth="1"/>
    <col min="2" max="2" width="0.44140625" style="28" customWidth="1"/>
    <col min="3" max="3" width="2.109375" style="28" customWidth="1"/>
    <col min="4" max="4" width="1.44140625" style="28" customWidth="1"/>
    <col min="5" max="5" width="9.88671875" style="28" customWidth="1"/>
    <col min="6" max="6" width="13.109375" style="28" customWidth="1"/>
    <col min="7" max="7" width="2.109375" style="28" customWidth="1"/>
    <col min="8" max="8" width="6.6640625" style="28" customWidth="1"/>
    <col min="9" max="9" width="4.44140625" style="28" customWidth="1"/>
    <col min="10" max="10" width="6.6640625" style="28" customWidth="1"/>
    <col min="11" max="11" width="12" style="28" customWidth="1"/>
    <col min="12" max="12" width="4.44140625" style="28" customWidth="1"/>
    <col min="13" max="13" width="14" style="28" customWidth="1"/>
    <col min="14" max="14" width="9.88671875" style="28" customWidth="1"/>
    <col min="15" max="15" width="8.88671875" style="28" customWidth="1"/>
    <col min="16" max="16" width="2.33203125" style="28" customWidth="1"/>
    <col min="17" max="17" width="0.44140625" style="28" customWidth="1"/>
    <col min="18" max="16384" width="9" style="28"/>
  </cols>
  <sheetData>
    <row r="1" spans="1:17" x14ac:dyDescent="0.2">
      <c r="A1" s="28" t="s">
        <v>248</v>
      </c>
    </row>
    <row r="2" spans="1:17" ht="3" customHeight="1" x14ac:dyDescent="0.2"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</row>
    <row r="3" spans="1:17" x14ac:dyDescent="0.2">
      <c r="B3" s="32"/>
      <c r="Q3" s="33"/>
    </row>
    <row r="4" spans="1:17" ht="18" customHeight="1" thickBot="1" x14ac:dyDescent="0.25">
      <c r="B4" s="32"/>
      <c r="E4" s="28" t="s">
        <v>28</v>
      </c>
      <c r="Q4" s="33"/>
    </row>
    <row r="5" spans="1:17" ht="23.25" customHeight="1" x14ac:dyDescent="0.2">
      <c r="B5" s="32"/>
      <c r="E5" s="472"/>
      <c r="F5" s="473"/>
      <c r="G5" s="473"/>
      <c r="H5" s="473"/>
      <c r="I5" s="473"/>
      <c r="J5" s="473"/>
      <c r="K5" s="473"/>
      <c r="L5" s="473"/>
      <c r="M5" s="473"/>
      <c r="N5" s="473"/>
      <c r="O5" s="474"/>
      <c r="P5" s="34"/>
      <c r="Q5" s="33"/>
    </row>
    <row r="6" spans="1:17" ht="23.25" customHeight="1" x14ac:dyDescent="0.2">
      <c r="B6" s="32"/>
      <c r="E6" s="475"/>
      <c r="F6" s="476"/>
      <c r="G6" s="476"/>
      <c r="H6" s="476"/>
      <c r="I6" s="476"/>
      <c r="J6" s="476"/>
      <c r="K6" s="476"/>
      <c r="L6" s="476"/>
      <c r="M6" s="476"/>
      <c r="N6" s="476"/>
      <c r="O6" s="477"/>
      <c r="P6" s="34"/>
      <c r="Q6" s="33"/>
    </row>
    <row r="7" spans="1:17" ht="23.25" customHeight="1" x14ac:dyDescent="0.2">
      <c r="B7" s="32"/>
      <c r="E7" s="475"/>
      <c r="F7" s="476"/>
      <c r="G7" s="476"/>
      <c r="H7" s="476"/>
      <c r="I7" s="476"/>
      <c r="J7" s="476"/>
      <c r="K7" s="476"/>
      <c r="L7" s="476"/>
      <c r="M7" s="476"/>
      <c r="N7" s="476"/>
      <c r="O7" s="477"/>
      <c r="P7" s="34"/>
      <c r="Q7" s="33"/>
    </row>
    <row r="8" spans="1:17" ht="23.25" customHeight="1" x14ac:dyDescent="0.2">
      <c r="B8" s="32"/>
      <c r="E8" s="475"/>
      <c r="F8" s="476"/>
      <c r="G8" s="476"/>
      <c r="H8" s="476"/>
      <c r="I8" s="476"/>
      <c r="J8" s="476"/>
      <c r="K8" s="476"/>
      <c r="L8" s="476"/>
      <c r="M8" s="476"/>
      <c r="N8" s="476"/>
      <c r="O8" s="477"/>
      <c r="P8" s="34"/>
      <c r="Q8" s="33"/>
    </row>
    <row r="9" spans="1:17" ht="23.25" customHeight="1" x14ac:dyDescent="0.2">
      <c r="B9" s="32"/>
      <c r="E9" s="475"/>
      <c r="F9" s="476"/>
      <c r="G9" s="476"/>
      <c r="H9" s="476"/>
      <c r="I9" s="476"/>
      <c r="J9" s="476"/>
      <c r="K9" s="476"/>
      <c r="L9" s="476"/>
      <c r="M9" s="476"/>
      <c r="N9" s="476"/>
      <c r="O9" s="477"/>
      <c r="P9" s="34"/>
      <c r="Q9" s="33"/>
    </row>
    <row r="10" spans="1:17" ht="23.25" customHeight="1" x14ac:dyDescent="0.2">
      <c r="B10" s="32"/>
      <c r="E10" s="475"/>
      <c r="F10" s="476"/>
      <c r="G10" s="476"/>
      <c r="H10" s="476"/>
      <c r="I10" s="476"/>
      <c r="J10" s="476"/>
      <c r="K10" s="476"/>
      <c r="L10" s="476"/>
      <c r="M10" s="476"/>
      <c r="N10" s="476"/>
      <c r="O10" s="477"/>
      <c r="P10" s="34"/>
      <c r="Q10" s="33"/>
    </row>
    <row r="11" spans="1:17" ht="23.25" customHeight="1" x14ac:dyDescent="0.2">
      <c r="B11" s="32"/>
      <c r="E11" s="475"/>
      <c r="F11" s="476"/>
      <c r="G11" s="476"/>
      <c r="H11" s="476"/>
      <c r="I11" s="476"/>
      <c r="J11" s="476"/>
      <c r="K11" s="476"/>
      <c r="L11" s="476"/>
      <c r="M11" s="476"/>
      <c r="N11" s="476"/>
      <c r="O11" s="477"/>
      <c r="P11" s="34"/>
      <c r="Q11" s="33"/>
    </row>
    <row r="12" spans="1:17" ht="23.25" customHeight="1" x14ac:dyDescent="0.2">
      <c r="B12" s="32"/>
      <c r="E12" s="475"/>
      <c r="F12" s="476"/>
      <c r="G12" s="476"/>
      <c r="H12" s="476"/>
      <c r="I12" s="476"/>
      <c r="J12" s="476"/>
      <c r="K12" s="476"/>
      <c r="L12" s="476"/>
      <c r="M12" s="476"/>
      <c r="N12" s="476"/>
      <c r="O12" s="477"/>
      <c r="P12" s="34"/>
      <c r="Q12" s="33"/>
    </row>
    <row r="13" spans="1:17" ht="23.25" customHeight="1" x14ac:dyDescent="0.2">
      <c r="B13" s="32"/>
      <c r="E13" s="475"/>
      <c r="F13" s="476"/>
      <c r="G13" s="476"/>
      <c r="H13" s="476"/>
      <c r="I13" s="476"/>
      <c r="J13" s="476"/>
      <c r="K13" s="476"/>
      <c r="L13" s="476"/>
      <c r="M13" s="476"/>
      <c r="N13" s="476"/>
      <c r="O13" s="477"/>
      <c r="P13" s="34"/>
      <c r="Q13" s="33"/>
    </row>
    <row r="14" spans="1:17" ht="23.25" customHeight="1" x14ac:dyDescent="0.2">
      <c r="B14" s="32"/>
      <c r="E14" s="475"/>
      <c r="F14" s="476"/>
      <c r="G14" s="476"/>
      <c r="H14" s="476"/>
      <c r="I14" s="476"/>
      <c r="J14" s="476"/>
      <c r="K14" s="476"/>
      <c r="L14" s="476"/>
      <c r="M14" s="476"/>
      <c r="N14" s="476"/>
      <c r="O14" s="477"/>
      <c r="P14" s="34"/>
      <c r="Q14" s="33"/>
    </row>
    <row r="15" spans="1:17" ht="24.75" customHeight="1" x14ac:dyDescent="0.2">
      <c r="B15" s="32"/>
      <c r="E15" s="475"/>
      <c r="F15" s="476"/>
      <c r="G15" s="476"/>
      <c r="H15" s="476"/>
      <c r="I15" s="476"/>
      <c r="J15" s="476"/>
      <c r="K15" s="476"/>
      <c r="L15" s="476"/>
      <c r="M15" s="476"/>
      <c r="N15" s="476"/>
      <c r="O15" s="477"/>
      <c r="P15" s="34"/>
      <c r="Q15" s="33"/>
    </row>
    <row r="16" spans="1:17" ht="24.75" customHeight="1" x14ac:dyDescent="0.2">
      <c r="B16" s="32"/>
      <c r="E16" s="475"/>
      <c r="F16" s="476"/>
      <c r="G16" s="476"/>
      <c r="H16" s="476"/>
      <c r="I16" s="476"/>
      <c r="J16" s="476"/>
      <c r="K16" s="476"/>
      <c r="L16" s="476"/>
      <c r="M16" s="476"/>
      <c r="N16" s="476"/>
      <c r="O16" s="477"/>
      <c r="P16" s="34"/>
      <c r="Q16" s="33"/>
    </row>
    <row r="17" spans="2:17" ht="24.75" customHeight="1" x14ac:dyDescent="0.2">
      <c r="B17" s="32"/>
      <c r="E17" s="475"/>
      <c r="F17" s="476"/>
      <c r="G17" s="476"/>
      <c r="H17" s="476"/>
      <c r="I17" s="476"/>
      <c r="J17" s="476"/>
      <c r="K17" s="476"/>
      <c r="L17" s="476"/>
      <c r="M17" s="476"/>
      <c r="N17" s="476"/>
      <c r="O17" s="477"/>
      <c r="P17" s="34"/>
      <c r="Q17" s="33"/>
    </row>
    <row r="18" spans="2:17" ht="24.75" customHeight="1" x14ac:dyDescent="0.2">
      <c r="B18" s="32"/>
      <c r="E18" s="475"/>
      <c r="F18" s="476"/>
      <c r="G18" s="476"/>
      <c r="H18" s="476"/>
      <c r="I18" s="476"/>
      <c r="J18" s="476"/>
      <c r="K18" s="476"/>
      <c r="L18" s="476"/>
      <c r="M18" s="476"/>
      <c r="N18" s="476"/>
      <c r="O18" s="477"/>
      <c r="P18" s="34"/>
      <c r="Q18" s="33"/>
    </row>
    <row r="19" spans="2:17" ht="24.75" customHeight="1" x14ac:dyDescent="0.2">
      <c r="B19" s="32"/>
      <c r="E19" s="475"/>
      <c r="F19" s="476"/>
      <c r="G19" s="476"/>
      <c r="H19" s="476"/>
      <c r="I19" s="476"/>
      <c r="J19" s="476"/>
      <c r="K19" s="476"/>
      <c r="L19" s="476"/>
      <c r="M19" s="476"/>
      <c r="N19" s="476"/>
      <c r="O19" s="477"/>
      <c r="P19" s="34"/>
      <c r="Q19" s="33"/>
    </row>
    <row r="20" spans="2:17" ht="24.75" customHeight="1" x14ac:dyDescent="0.2">
      <c r="B20" s="32"/>
      <c r="E20" s="475"/>
      <c r="F20" s="476"/>
      <c r="G20" s="476"/>
      <c r="H20" s="476"/>
      <c r="I20" s="476"/>
      <c r="J20" s="476"/>
      <c r="K20" s="476"/>
      <c r="L20" s="476"/>
      <c r="M20" s="476"/>
      <c r="N20" s="476"/>
      <c r="O20" s="477"/>
      <c r="P20" s="34"/>
      <c r="Q20" s="33"/>
    </row>
    <row r="21" spans="2:17" ht="24.75" customHeight="1" x14ac:dyDescent="0.2">
      <c r="B21" s="32"/>
      <c r="E21" s="475"/>
      <c r="F21" s="476"/>
      <c r="G21" s="476"/>
      <c r="H21" s="476"/>
      <c r="I21" s="476"/>
      <c r="J21" s="476"/>
      <c r="K21" s="476"/>
      <c r="L21" s="476"/>
      <c r="M21" s="476"/>
      <c r="N21" s="476"/>
      <c r="O21" s="477"/>
      <c r="P21" s="34"/>
      <c r="Q21" s="33"/>
    </row>
    <row r="22" spans="2:17" ht="24.75" customHeight="1" x14ac:dyDescent="0.2">
      <c r="B22" s="32"/>
      <c r="E22" s="475"/>
      <c r="F22" s="476"/>
      <c r="G22" s="476"/>
      <c r="H22" s="476"/>
      <c r="I22" s="476"/>
      <c r="J22" s="476"/>
      <c r="K22" s="476"/>
      <c r="L22" s="476"/>
      <c r="M22" s="476"/>
      <c r="N22" s="476"/>
      <c r="O22" s="477"/>
      <c r="P22" s="34"/>
      <c r="Q22" s="33"/>
    </row>
    <row r="23" spans="2:17" ht="24.75" customHeight="1" x14ac:dyDescent="0.2">
      <c r="B23" s="32"/>
      <c r="E23" s="475"/>
      <c r="F23" s="476"/>
      <c r="G23" s="476"/>
      <c r="H23" s="476"/>
      <c r="I23" s="476"/>
      <c r="J23" s="476"/>
      <c r="K23" s="476"/>
      <c r="L23" s="476"/>
      <c r="M23" s="476"/>
      <c r="N23" s="476"/>
      <c r="O23" s="477"/>
      <c r="P23" s="34"/>
      <c r="Q23" s="33"/>
    </row>
    <row r="24" spans="2:17" ht="23.25" customHeight="1" x14ac:dyDescent="0.2">
      <c r="B24" s="32"/>
      <c r="E24" s="475"/>
      <c r="F24" s="476"/>
      <c r="G24" s="476"/>
      <c r="H24" s="476"/>
      <c r="I24" s="476"/>
      <c r="J24" s="476"/>
      <c r="K24" s="476"/>
      <c r="L24" s="476"/>
      <c r="M24" s="476"/>
      <c r="N24" s="476"/>
      <c r="O24" s="477"/>
      <c r="P24" s="34"/>
      <c r="Q24" s="33"/>
    </row>
    <row r="25" spans="2:17" ht="24.75" customHeight="1" x14ac:dyDescent="0.2">
      <c r="B25" s="32"/>
      <c r="E25" s="475"/>
      <c r="F25" s="476"/>
      <c r="G25" s="476"/>
      <c r="H25" s="476"/>
      <c r="I25" s="476"/>
      <c r="J25" s="476"/>
      <c r="K25" s="476"/>
      <c r="L25" s="476"/>
      <c r="M25" s="476"/>
      <c r="N25" s="476"/>
      <c r="O25" s="477"/>
      <c r="P25" s="34"/>
      <c r="Q25" s="33"/>
    </row>
    <row r="26" spans="2:17" ht="24.75" customHeight="1" x14ac:dyDescent="0.2">
      <c r="B26" s="32"/>
      <c r="E26" s="475"/>
      <c r="F26" s="476"/>
      <c r="G26" s="476"/>
      <c r="H26" s="476"/>
      <c r="I26" s="476"/>
      <c r="J26" s="476"/>
      <c r="K26" s="476"/>
      <c r="L26" s="476"/>
      <c r="M26" s="476"/>
      <c r="N26" s="476"/>
      <c r="O26" s="477"/>
      <c r="P26" s="34"/>
      <c r="Q26" s="33"/>
    </row>
    <row r="27" spans="2:17" ht="24.75" customHeight="1" x14ac:dyDescent="0.2">
      <c r="B27" s="32"/>
      <c r="E27" s="475"/>
      <c r="F27" s="476"/>
      <c r="G27" s="476"/>
      <c r="H27" s="476"/>
      <c r="I27" s="476"/>
      <c r="J27" s="476"/>
      <c r="K27" s="476"/>
      <c r="L27" s="476"/>
      <c r="M27" s="476"/>
      <c r="N27" s="476"/>
      <c r="O27" s="477"/>
      <c r="P27" s="34"/>
      <c r="Q27" s="33"/>
    </row>
    <row r="28" spans="2:17" ht="24.75" customHeight="1" x14ac:dyDescent="0.2">
      <c r="B28" s="32"/>
      <c r="E28" s="475"/>
      <c r="F28" s="476"/>
      <c r="G28" s="476"/>
      <c r="H28" s="476"/>
      <c r="I28" s="476"/>
      <c r="J28" s="476"/>
      <c r="K28" s="476"/>
      <c r="L28" s="476"/>
      <c r="M28" s="476"/>
      <c r="N28" s="476"/>
      <c r="O28" s="477"/>
      <c r="P28" s="34"/>
      <c r="Q28" s="33"/>
    </row>
    <row r="29" spans="2:17" ht="24.75" customHeight="1" x14ac:dyDescent="0.2">
      <c r="B29" s="32"/>
      <c r="E29" s="475"/>
      <c r="F29" s="476"/>
      <c r="G29" s="476"/>
      <c r="H29" s="476"/>
      <c r="I29" s="476"/>
      <c r="J29" s="476"/>
      <c r="K29" s="476"/>
      <c r="L29" s="476"/>
      <c r="M29" s="476"/>
      <c r="N29" s="476"/>
      <c r="O29" s="477"/>
      <c r="P29" s="34"/>
      <c r="Q29" s="33"/>
    </row>
    <row r="30" spans="2:17" ht="24.75" customHeight="1" x14ac:dyDescent="0.2">
      <c r="B30" s="32"/>
      <c r="E30" s="475"/>
      <c r="F30" s="476"/>
      <c r="G30" s="476"/>
      <c r="H30" s="476"/>
      <c r="I30" s="476"/>
      <c r="J30" s="476"/>
      <c r="K30" s="476"/>
      <c r="L30" s="476"/>
      <c r="M30" s="476"/>
      <c r="N30" s="476"/>
      <c r="O30" s="477"/>
      <c r="P30" s="34"/>
      <c r="Q30" s="33"/>
    </row>
    <row r="31" spans="2:17" ht="24.75" customHeight="1" x14ac:dyDescent="0.2">
      <c r="B31" s="32"/>
      <c r="E31" s="475"/>
      <c r="F31" s="476"/>
      <c r="G31" s="476"/>
      <c r="H31" s="476"/>
      <c r="I31" s="476"/>
      <c r="J31" s="476"/>
      <c r="K31" s="476"/>
      <c r="L31" s="476"/>
      <c r="M31" s="476"/>
      <c r="N31" s="476"/>
      <c r="O31" s="477"/>
      <c r="P31" s="34"/>
      <c r="Q31" s="33"/>
    </row>
    <row r="32" spans="2:17" ht="24.75" customHeight="1" x14ac:dyDescent="0.2">
      <c r="B32" s="32"/>
      <c r="E32" s="475"/>
      <c r="F32" s="476"/>
      <c r="G32" s="476"/>
      <c r="H32" s="476"/>
      <c r="I32" s="476"/>
      <c r="J32" s="476"/>
      <c r="K32" s="476"/>
      <c r="L32" s="476"/>
      <c r="M32" s="476"/>
      <c r="N32" s="476"/>
      <c r="O32" s="477"/>
      <c r="P32" s="34"/>
      <c r="Q32" s="33"/>
    </row>
    <row r="33" spans="2:17" ht="24.75" customHeight="1" x14ac:dyDescent="0.2">
      <c r="B33" s="32"/>
      <c r="E33" s="475"/>
      <c r="F33" s="476"/>
      <c r="G33" s="476"/>
      <c r="H33" s="476"/>
      <c r="I33" s="476"/>
      <c r="J33" s="476"/>
      <c r="K33" s="476"/>
      <c r="L33" s="476"/>
      <c r="M33" s="476"/>
      <c r="N33" s="476"/>
      <c r="O33" s="477"/>
      <c r="P33" s="34"/>
      <c r="Q33" s="33"/>
    </row>
    <row r="34" spans="2:17" ht="24.75" customHeight="1" x14ac:dyDescent="0.2">
      <c r="B34" s="32"/>
      <c r="E34" s="475"/>
      <c r="F34" s="476"/>
      <c r="G34" s="476"/>
      <c r="H34" s="476"/>
      <c r="I34" s="476"/>
      <c r="J34" s="476"/>
      <c r="K34" s="476"/>
      <c r="L34" s="476"/>
      <c r="M34" s="476"/>
      <c r="N34" s="476"/>
      <c r="O34" s="477"/>
      <c r="P34" s="34"/>
      <c r="Q34" s="33"/>
    </row>
    <row r="35" spans="2:17" ht="24.75" customHeight="1" x14ac:dyDescent="0.2">
      <c r="B35" s="32"/>
      <c r="E35" s="475"/>
      <c r="F35" s="476"/>
      <c r="G35" s="476"/>
      <c r="H35" s="476"/>
      <c r="I35" s="476"/>
      <c r="J35" s="476"/>
      <c r="K35" s="476"/>
      <c r="L35" s="476"/>
      <c r="M35" s="476"/>
      <c r="N35" s="476"/>
      <c r="O35" s="477"/>
      <c r="P35" s="34"/>
      <c r="Q35" s="33"/>
    </row>
    <row r="36" spans="2:17" ht="24.75" customHeight="1" thickBot="1" x14ac:dyDescent="0.25">
      <c r="B36" s="32"/>
      <c r="E36" s="478"/>
      <c r="F36" s="479"/>
      <c r="G36" s="479"/>
      <c r="H36" s="479"/>
      <c r="I36" s="479"/>
      <c r="J36" s="479"/>
      <c r="K36" s="479"/>
      <c r="L36" s="479"/>
      <c r="M36" s="479"/>
      <c r="N36" s="479"/>
      <c r="O36" s="480"/>
      <c r="P36" s="34"/>
      <c r="Q36" s="33"/>
    </row>
    <row r="37" spans="2:17" ht="12" customHeight="1" x14ac:dyDescent="0.2">
      <c r="B37" s="32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3"/>
    </row>
    <row r="38" spans="2:17" ht="3" customHeight="1" x14ac:dyDescent="0.2">
      <c r="B38" s="35"/>
      <c r="C38" s="36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8"/>
    </row>
    <row r="39" spans="2:17" ht="12" customHeight="1" x14ac:dyDescent="0.2">
      <c r="Q39" s="27" t="s">
        <v>219</v>
      </c>
    </row>
    <row r="40" spans="2:17" ht="18" customHeight="1" x14ac:dyDescent="0.2"/>
    <row r="41" spans="2:17" ht="18" customHeight="1" x14ac:dyDescent="0.2"/>
    <row r="42" spans="2:17" ht="18" customHeight="1" x14ac:dyDescent="0.2"/>
    <row r="43" spans="2:17" ht="18" customHeight="1" x14ac:dyDescent="0.2"/>
    <row r="44" spans="2:17" ht="18" customHeight="1" x14ac:dyDescent="0.2"/>
    <row r="45" spans="2:17" ht="18" customHeight="1" x14ac:dyDescent="0.2"/>
    <row r="46" spans="2:17" ht="18" customHeight="1" x14ac:dyDescent="0.2"/>
    <row r="47" spans="2:17" ht="18" customHeight="1" x14ac:dyDescent="0.2"/>
    <row r="48" spans="2:17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</sheetData>
  <sheetProtection algorithmName="SHA-512" hashValue="K97wSjT0iweSs4yZSg9f0+Cy40qwK2xNX7hnfmXnyaqzg4CVv6exoYEwhADS+Xtwdf33WZxthsBfhZy+djFHkA==" saltValue="RN/kG+VR97EMyMMiwW7xLw==" spinCount="100000" sheet="1" formatCells="0"/>
  <mergeCells count="1">
    <mergeCell ref="E5:O36"/>
  </mergeCells>
  <phoneticPr fontId="19"/>
  <printOptions horizontalCentered="1"/>
  <pageMargins left="0.19685039370078741" right="0.19685039370078741" top="0.62992125984251968" bottom="0.39370078740157483" header="0.39370078740157483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Q323"/>
  <sheetViews>
    <sheetView showGridLines="0" view="pageBreakPreview" zoomScale="85" zoomScaleNormal="100" zoomScaleSheetLayoutView="85" workbookViewId="0"/>
  </sheetViews>
  <sheetFormatPr defaultColWidth="9" defaultRowHeight="12" x14ac:dyDescent="0.15"/>
  <cols>
    <col min="1" max="1" width="2.33203125" style="190" customWidth="1"/>
    <col min="2" max="2" width="0.44140625" style="190" customWidth="1"/>
    <col min="3" max="3" width="2.33203125" style="190" customWidth="1"/>
    <col min="4" max="4" width="3.88671875" style="190" customWidth="1"/>
    <col min="5" max="5" width="21.109375" style="190" customWidth="1"/>
    <col min="6" max="6" width="30.6640625" style="190" customWidth="1"/>
    <col min="7" max="7" width="35.6640625" style="190" customWidth="1"/>
    <col min="8" max="8" width="2.109375" style="190" customWidth="1"/>
    <col min="9" max="9" width="0.44140625" style="190" customWidth="1"/>
    <col min="10" max="10" width="2.33203125" style="190" customWidth="1"/>
    <col min="11" max="11" width="30.6640625" style="190" bestFit="1" customWidth="1"/>
    <col min="12" max="12" width="23.88671875" style="190" bestFit="1" customWidth="1"/>
    <col min="13" max="16" width="37.44140625" style="190" bestFit="1" customWidth="1"/>
    <col min="17" max="17" width="30.6640625" style="190" bestFit="1" customWidth="1"/>
    <col min="18" max="16384" width="9" style="190"/>
  </cols>
  <sheetData>
    <row r="1" spans="1:17" ht="12" customHeight="1" x14ac:dyDescent="0.15">
      <c r="A1" s="190" t="s">
        <v>259</v>
      </c>
    </row>
    <row r="2" spans="1:17" ht="3" customHeight="1" x14ac:dyDescent="0.15">
      <c r="B2" s="191"/>
      <c r="C2" s="192"/>
      <c r="D2" s="192"/>
      <c r="E2" s="192"/>
      <c r="F2" s="192"/>
      <c r="G2" s="192"/>
      <c r="H2" s="192"/>
      <c r="I2" s="193"/>
    </row>
    <row r="3" spans="1:17" ht="12" customHeight="1" x14ac:dyDescent="0.15">
      <c r="B3" s="194"/>
      <c r="I3" s="195"/>
    </row>
    <row r="4" spans="1:17" ht="18" customHeight="1" thickBot="1" x14ac:dyDescent="0.2">
      <c r="B4" s="194"/>
      <c r="D4" s="28" t="s">
        <v>243</v>
      </c>
      <c r="E4" s="28"/>
      <c r="I4" s="195"/>
    </row>
    <row r="5" spans="1:17" s="28" customFormat="1" ht="18.75" customHeight="1" x14ac:dyDescent="0.2">
      <c r="B5" s="32"/>
      <c r="D5" s="196" t="s">
        <v>29</v>
      </c>
      <c r="E5" s="197" t="s">
        <v>30</v>
      </c>
      <c r="F5" s="198" t="s">
        <v>31</v>
      </c>
      <c r="G5" s="199" t="s">
        <v>32</v>
      </c>
      <c r="H5" s="200"/>
      <c r="I5" s="33"/>
    </row>
    <row r="6" spans="1:17" ht="18.75" customHeight="1" x14ac:dyDescent="0.15">
      <c r="B6" s="194"/>
      <c r="D6" s="336"/>
      <c r="E6" s="39"/>
      <c r="F6" s="178"/>
      <c r="G6" s="179"/>
      <c r="I6" s="195"/>
    </row>
    <row r="7" spans="1:17" ht="18.75" customHeight="1" x14ac:dyDescent="0.15">
      <c r="B7" s="194"/>
      <c r="D7" s="336"/>
      <c r="E7" s="39"/>
      <c r="F7" s="178"/>
      <c r="G7" s="179"/>
      <c r="I7" s="195"/>
    </row>
    <row r="8" spans="1:17" ht="18.75" customHeight="1" x14ac:dyDescent="0.15">
      <c r="B8" s="194"/>
      <c r="D8" s="336"/>
      <c r="E8" s="39"/>
      <c r="F8" s="178"/>
      <c r="G8" s="179"/>
      <c r="I8" s="195"/>
    </row>
    <row r="9" spans="1:17" ht="18.75" customHeight="1" x14ac:dyDescent="0.15">
      <c r="B9" s="194"/>
      <c r="D9" s="336"/>
      <c r="E9" s="39"/>
      <c r="F9" s="178"/>
      <c r="G9" s="179"/>
      <c r="I9" s="195"/>
      <c r="K9" s="40"/>
      <c r="L9" s="40"/>
      <c r="M9" s="40"/>
      <c r="N9" s="40"/>
      <c r="O9" s="41"/>
      <c r="P9" s="40"/>
      <c r="Q9" s="40"/>
    </row>
    <row r="10" spans="1:17" ht="18.75" customHeight="1" x14ac:dyDescent="0.15">
      <c r="B10" s="194"/>
      <c r="D10" s="336"/>
      <c r="E10" s="39"/>
      <c r="F10" s="178"/>
      <c r="G10" s="179"/>
      <c r="I10" s="195"/>
      <c r="K10" s="40"/>
      <c r="L10" s="40"/>
      <c r="M10" s="40"/>
      <c r="N10" s="40"/>
      <c r="O10" s="40"/>
      <c r="P10" s="40"/>
      <c r="Q10" s="40"/>
    </row>
    <row r="11" spans="1:17" ht="18.75" customHeight="1" x14ac:dyDescent="0.15">
      <c r="B11" s="194"/>
      <c r="D11" s="336"/>
      <c r="E11" s="39"/>
      <c r="F11" s="178"/>
      <c r="G11" s="179"/>
      <c r="I11" s="195"/>
      <c r="K11" s="40"/>
      <c r="L11" s="40"/>
      <c r="M11" s="40"/>
      <c r="N11" s="40"/>
      <c r="O11" s="40"/>
      <c r="P11" s="40"/>
      <c r="Q11" s="40"/>
    </row>
    <row r="12" spans="1:17" ht="18.75" customHeight="1" x14ac:dyDescent="0.15">
      <c r="B12" s="194"/>
      <c r="D12" s="336"/>
      <c r="E12" s="39"/>
      <c r="F12" s="178"/>
      <c r="G12" s="179"/>
      <c r="I12" s="195"/>
      <c r="K12" s="40"/>
      <c r="L12" s="40"/>
      <c r="M12" s="40"/>
      <c r="N12" s="40"/>
      <c r="O12" s="40"/>
      <c r="P12" s="40"/>
      <c r="Q12" s="40"/>
    </row>
    <row r="13" spans="1:17" ht="18.75" customHeight="1" x14ac:dyDescent="0.15">
      <c r="B13" s="194"/>
      <c r="D13" s="336"/>
      <c r="E13" s="39"/>
      <c r="F13" s="178"/>
      <c r="G13" s="179"/>
      <c r="I13" s="195"/>
      <c r="K13" s="40"/>
      <c r="L13" s="40"/>
      <c r="M13" s="40"/>
      <c r="N13" s="40"/>
      <c r="O13" s="40"/>
      <c r="P13" s="40"/>
      <c r="Q13" s="40"/>
    </row>
    <row r="14" spans="1:17" ht="18.75" customHeight="1" x14ac:dyDescent="0.15">
      <c r="B14" s="194"/>
      <c r="D14" s="336"/>
      <c r="E14" s="39"/>
      <c r="F14" s="178"/>
      <c r="G14" s="179"/>
      <c r="I14" s="195"/>
      <c r="K14" s="40"/>
      <c r="L14" s="40"/>
      <c r="M14" s="40"/>
      <c r="N14" s="40"/>
      <c r="O14" s="40"/>
      <c r="P14" s="40"/>
      <c r="Q14" s="40"/>
    </row>
    <row r="15" spans="1:17" ht="18.75" customHeight="1" x14ac:dyDescent="0.15">
      <c r="B15" s="194"/>
      <c r="D15" s="445"/>
      <c r="E15" s="39"/>
      <c r="F15" s="178"/>
      <c r="G15" s="179"/>
      <c r="I15" s="195"/>
      <c r="K15" s="40"/>
      <c r="L15" s="40"/>
      <c r="M15" s="40"/>
      <c r="N15" s="40"/>
      <c r="O15" s="40"/>
      <c r="P15" s="40"/>
      <c r="Q15" s="40"/>
    </row>
    <row r="16" spans="1:17" ht="18.75" customHeight="1" x14ac:dyDescent="0.15">
      <c r="B16" s="194"/>
      <c r="D16" s="336"/>
      <c r="E16" s="39"/>
      <c r="F16" s="178"/>
      <c r="G16" s="179"/>
      <c r="I16" s="195"/>
      <c r="K16" s="40"/>
      <c r="L16" s="40"/>
      <c r="M16" s="40"/>
      <c r="N16" s="40"/>
      <c r="O16" s="40"/>
      <c r="P16" s="40"/>
      <c r="Q16" s="40"/>
    </row>
    <row r="17" spans="2:17" ht="18.75" customHeight="1" x14ac:dyDescent="0.15">
      <c r="B17" s="194"/>
      <c r="D17" s="336"/>
      <c r="E17" s="39"/>
      <c r="F17" s="178"/>
      <c r="G17" s="179"/>
      <c r="I17" s="195"/>
      <c r="K17" s="40"/>
      <c r="L17" s="40"/>
      <c r="M17" s="40"/>
      <c r="N17" s="40"/>
      <c r="O17" s="40"/>
      <c r="P17" s="40"/>
      <c r="Q17" s="40"/>
    </row>
    <row r="18" spans="2:17" ht="18.75" customHeight="1" x14ac:dyDescent="0.15">
      <c r="B18" s="194"/>
      <c r="D18" s="336"/>
      <c r="E18" s="39"/>
      <c r="F18" s="178"/>
      <c r="G18" s="179"/>
      <c r="I18" s="195"/>
      <c r="K18" s="40"/>
      <c r="L18" s="40"/>
      <c r="M18" s="40"/>
      <c r="N18" s="40"/>
      <c r="O18" s="40"/>
      <c r="P18" s="40"/>
      <c r="Q18" s="40"/>
    </row>
    <row r="19" spans="2:17" ht="18.75" customHeight="1" x14ac:dyDescent="0.15">
      <c r="B19" s="194"/>
      <c r="D19" s="336"/>
      <c r="E19" s="39"/>
      <c r="F19" s="178"/>
      <c r="G19" s="179"/>
      <c r="I19" s="195"/>
      <c r="K19" s="40"/>
      <c r="L19" s="40"/>
      <c r="M19" s="40"/>
      <c r="N19" s="40"/>
      <c r="O19" s="40"/>
      <c r="P19" s="40"/>
      <c r="Q19" s="40"/>
    </row>
    <row r="20" spans="2:17" ht="18.75" customHeight="1" x14ac:dyDescent="0.15">
      <c r="B20" s="194"/>
      <c r="D20" s="336"/>
      <c r="E20" s="39"/>
      <c r="F20" s="178"/>
      <c r="G20" s="179"/>
      <c r="I20" s="195"/>
      <c r="K20" s="40"/>
      <c r="L20" s="40"/>
      <c r="M20" s="40"/>
      <c r="N20" s="40"/>
      <c r="O20" s="40"/>
      <c r="P20" s="40"/>
      <c r="Q20" s="40"/>
    </row>
    <row r="21" spans="2:17" ht="18.75" customHeight="1" x14ac:dyDescent="0.15">
      <c r="B21" s="194"/>
      <c r="D21" s="336"/>
      <c r="E21" s="39"/>
      <c r="F21" s="178"/>
      <c r="G21" s="179"/>
      <c r="I21" s="195"/>
      <c r="K21" s="40"/>
      <c r="L21" s="40"/>
      <c r="M21" s="40"/>
      <c r="N21" s="40"/>
      <c r="O21" s="40"/>
      <c r="P21" s="40"/>
      <c r="Q21" s="40"/>
    </row>
    <row r="22" spans="2:17" ht="18.75" customHeight="1" x14ac:dyDescent="0.15">
      <c r="B22" s="194"/>
      <c r="D22" s="336"/>
      <c r="E22" s="39"/>
      <c r="F22" s="178"/>
      <c r="G22" s="179"/>
      <c r="I22" s="195"/>
      <c r="K22" s="40"/>
      <c r="L22" s="40"/>
      <c r="M22" s="40"/>
      <c r="N22" s="40"/>
      <c r="O22" s="40"/>
      <c r="P22" s="40"/>
      <c r="Q22" s="40"/>
    </row>
    <row r="23" spans="2:17" ht="18.75" customHeight="1" x14ac:dyDescent="0.15">
      <c r="B23" s="194"/>
      <c r="D23" s="336"/>
      <c r="E23" s="39"/>
      <c r="F23" s="178"/>
      <c r="G23" s="179"/>
      <c r="I23" s="195"/>
      <c r="K23" s="40"/>
      <c r="L23" s="40"/>
      <c r="M23" s="40"/>
      <c r="N23" s="40"/>
      <c r="O23" s="40"/>
      <c r="P23" s="40"/>
      <c r="Q23" s="40"/>
    </row>
    <row r="24" spans="2:17" ht="18.75" customHeight="1" x14ac:dyDescent="0.15">
      <c r="B24" s="194"/>
      <c r="D24" s="336"/>
      <c r="E24" s="39"/>
      <c r="F24" s="178"/>
      <c r="G24" s="179"/>
      <c r="I24" s="195"/>
      <c r="K24" s="40"/>
      <c r="L24" s="40"/>
      <c r="M24" s="40"/>
      <c r="N24" s="40"/>
      <c r="O24" s="40"/>
      <c r="P24" s="40"/>
      <c r="Q24" s="40"/>
    </row>
    <row r="25" spans="2:17" ht="18.75" customHeight="1" x14ac:dyDescent="0.15">
      <c r="B25" s="194"/>
      <c r="D25" s="336"/>
      <c r="E25" s="39"/>
      <c r="F25" s="178"/>
      <c r="G25" s="179"/>
      <c r="I25" s="195"/>
      <c r="K25" s="40"/>
      <c r="L25" s="40"/>
      <c r="M25" s="40"/>
      <c r="N25" s="40"/>
      <c r="O25" s="40"/>
      <c r="P25" s="40"/>
      <c r="Q25" s="40"/>
    </row>
    <row r="26" spans="2:17" ht="18.75" customHeight="1" x14ac:dyDescent="0.15">
      <c r="B26" s="194"/>
      <c r="D26" s="336"/>
      <c r="E26" s="39"/>
      <c r="F26" s="178"/>
      <c r="G26" s="179"/>
      <c r="I26" s="195"/>
      <c r="K26" s="40"/>
      <c r="L26" s="40"/>
      <c r="M26" s="40"/>
      <c r="N26" s="40"/>
      <c r="O26" s="40"/>
      <c r="P26" s="40"/>
      <c r="Q26" s="40"/>
    </row>
    <row r="27" spans="2:17" ht="18.75" customHeight="1" x14ac:dyDescent="0.15">
      <c r="B27" s="194"/>
      <c r="D27" s="336"/>
      <c r="E27" s="39"/>
      <c r="F27" s="178"/>
      <c r="G27" s="179"/>
      <c r="I27" s="195"/>
      <c r="K27" s="40"/>
      <c r="L27" s="40"/>
      <c r="M27" s="40"/>
      <c r="N27" s="40"/>
      <c r="O27" s="40"/>
      <c r="P27" s="40"/>
      <c r="Q27" s="40"/>
    </row>
    <row r="28" spans="2:17" ht="18.75" customHeight="1" x14ac:dyDescent="0.15">
      <c r="B28" s="194"/>
      <c r="D28" s="336"/>
      <c r="E28" s="39"/>
      <c r="F28" s="178"/>
      <c r="G28" s="179"/>
      <c r="I28" s="195"/>
      <c r="K28" s="40"/>
      <c r="L28" s="40"/>
      <c r="M28" s="40"/>
      <c r="N28" s="40"/>
      <c r="O28" s="40"/>
      <c r="P28" s="40"/>
      <c r="Q28" s="40"/>
    </row>
    <row r="29" spans="2:17" ht="18.75" customHeight="1" x14ac:dyDescent="0.15">
      <c r="B29" s="194"/>
      <c r="D29" s="336"/>
      <c r="E29" s="39"/>
      <c r="F29" s="178"/>
      <c r="G29" s="179"/>
      <c r="I29" s="195"/>
      <c r="K29" s="40"/>
      <c r="L29" s="40"/>
      <c r="M29" s="40"/>
      <c r="N29" s="40"/>
      <c r="O29" s="40"/>
      <c r="P29" s="40"/>
      <c r="Q29" s="40"/>
    </row>
    <row r="30" spans="2:17" ht="18.75" customHeight="1" x14ac:dyDescent="0.15">
      <c r="B30" s="194"/>
      <c r="D30" s="336"/>
      <c r="E30" s="39"/>
      <c r="F30" s="178"/>
      <c r="G30" s="179"/>
      <c r="I30" s="195"/>
      <c r="K30" s="40"/>
      <c r="L30" s="40"/>
      <c r="M30" s="40"/>
      <c r="N30" s="40"/>
      <c r="O30" s="40"/>
      <c r="P30" s="40"/>
      <c r="Q30" s="40"/>
    </row>
    <row r="31" spans="2:17" ht="18.75" customHeight="1" x14ac:dyDescent="0.15">
      <c r="B31" s="194"/>
      <c r="D31" s="336"/>
      <c r="E31" s="39"/>
      <c r="F31" s="39"/>
      <c r="G31" s="179"/>
      <c r="I31" s="195"/>
      <c r="K31" s="40"/>
      <c r="L31" s="40"/>
      <c r="M31" s="40"/>
      <c r="N31" s="40"/>
      <c r="O31" s="40"/>
      <c r="P31" s="40"/>
      <c r="Q31" s="40"/>
    </row>
    <row r="32" spans="2:17" ht="18.75" customHeight="1" x14ac:dyDescent="0.15">
      <c r="B32" s="194"/>
      <c r="D32" s="337"/>
      <c r="E32" s="42"/>
      <c r="F32" s="39"/>
      <c r="G32" s="179"/>
      <c r="I32" s="195"/>
      <c r="K32" s="40"/>
      <c r="L32" s="40"/>
      <c r="M32" s="40"/>
      <c r="N32" s="40"/>
      <c r="O32" s="40"/>
      <c r="P32" s="40"/>
      <c r="Q32" s="40"/>
    </row>
    <row r="33" spans="2:17" ht="18.75" customHeight="1" x14ac:dyDescent="0.15">
      <c r="B33" s="194"/>
      <c r="D33" s="337"/>
      <c r="E33" s="180"/>
      <c r="F33" s="39"/>
      <c r="G33" s="179"/>
      <c r="I33" s="195"/>
      <c r="K33" s="40"/>
      <c r="L33" s="40"/>
      <c r="M33" s="40"/>
      <c r="N33" s="40"/>
      <c r="O33" s="40"/>
      <c r="P33" s="40"/>
      <c r="Q33" s="40"/>
    </row>
    <row r="34" spans="2:17" ht="18.75" customHeight="1" x14ac:dyDescent="0.15">
      <c r="B34" s="194"/>
      <c r="D34" s="337"/>
      <c r="E34" s="180"/>
      <c r="F34" s="178"/>
      <c r="G34" s="179"/>
      <c r="I34" s="195"/>
      <c r="K34" s="40"/>
      <c r="L34" s="40"/>
      <c r="M34" s="40"/>
      <c r="N34" s="40"/>
      <c r="O34" s="40"/>
      <c r="P34" s="40"/>
      <c r="Q34" s="40"/>
    </row>
    <row r="35" spans="2:17" ht="18.75" customHeight="1" x14ac:dyDescent="0.15">
      <c r="B35" s="194"/>
      <c r="D35" s="337"/>
      <c r="E35" s="180"/>
      <c r="F35" s="178"/>
      <c r="G35" s="179"/>
      <c r="I35" s="195"/>
      <c r="K35" s="40"/>
      <c r="L35" s="40"/>
      <c r="M35" s="40"/>
      <c r="N35" s="40"/>
      <c r="O35" s="40"/>
      <c r="P35" s="40"/>
      <c r="Q35" s="40"/>
    </row>
    <row r="36" spans="2:17" ht="18.75" customHeight="1" x14ac:dyDescent="0.15">
      <c r="B36" s="194"/>
      <c r="D36" s="337"/>
      <c r="E36" s="180"/>
      <c r="F36" s="178"/>
      <c r="G36" s="179"/>
      <c r="I36" s="195"/>
      <c r="K36" s="40"/>
      <c r="L36" s="40"/>
      <c r="M36" s="40"/>
      <c r="N36" s="40"/>
      <c r="O36" s="40"/>
      <c r="P36" s="40"/>
      <c r="Q36" s="40"/>
    </row>
    <row r="37" spans="2:17" ht="18.75" customHeight="1" x14ac:dyDescent="0.15">
      <c r="B37" s="194"/>
      <c r="D37" s="337"/>
      <c r="E37" s="180"/>
      <c r="F37" s="178"/>
      <c r="G37" s="179"/>
      <c r="I37" s="195"/>
      <c r="K37" s="40"/>
      <c r="L37" s="40"/>
      <c r="M37" s="40"/>
      <c r="N37" s="40"/>
      <c r="O37" s="40"/>
      <c r="P37" s="40"/>
      <c r="Q37" s="40"/>
    </row>
    <row r="38" spans="2:17" ht="18.75" customHeight="1" x14ac:dyDescent="0.15">
      <c r="B38" s="194"/>
      <c r="D38" s="337"/>
      <c r="E38" s="180"/>
      <c r="F38" s="178"/>
      <c r="G38" s="179"/>
      <c r="I38" s="195"/>
      <c r="K38" s="40"/>
      <c r="L38" s="40"/>
      <c r="M38" s="40"/>
      <c r="N38" s="40"/>
      <c r="O38" s="40"/>
      <c r="P38" s="40"/>
      <c r="Q38" s="40"/>
    </row>
    <row r="39" spans="2:17" ht="18.75" customHeight="1" x14ac:dyDescent="0.15">
      <c r="B39" s="194"/>
      <c r="D39" s="337"/>
      <c r="E39" s="180"/>
      <c r="F39" s="178"/>
      <c r="G39" s="179"/>
      <c r="I39" s="195"/>
      <c r="K39" s="40"/>
      <c r="L39" s="40"/>
      <c r="M39" s="40"/>
      <c r="N39" s="40"/>
      <c r="O39" s="40"/>
      <c r="P39" s="40"/>
      <c r="Q39" s="40"/>
    </row>
    <row r="40" spans="2:17" ht="18.75" customHeight="1" x14ac:dyDescent="0.15">
      <c r="B40" s="194"/>
      <c r="D40" s="337"/>
      <c r="E40" s="180"/>
      <c r="F40" s="178"/>
      <c r="G40" s="179"/>
      <c r="I40" s="195"/>
      <c r="K40" s="40"/>
      <c r="L40" s="40"/>
      <c r="M40" s="40"/>
      <c r="N40" s="40"/>
      <c r="O40" s="40"/>
      <c r="P40" s="40"/>
      <c r="Q40" s="40"/>
    </row>
    <row r="41" spans="2:17" ht="18.75" customHeight="1" x14ac:dyDescent="0.15">
      <c r="B41" s="194"/>
      <c r="D41" s="337"/>
      <c r="E41" s="180"/>
      <c r="F41" s="178"/>
      <c r="G41" s="179"/>
      <c r="I41" s="195"/>
      <c r="K41" s="40"/>
      <c r="L41" s="40"/>
      <c r="M41" s="40"/>
      <c r="N41" s="40"/>
      <c r="O41" s="40"/>
      <c r="P41" s="40"/>
      <c r="Q41" s="40"/>
    </row>
    <row r="42" spans="2:17" ht="18.75" customHeight="1" x14ac:dyDescent="0.15">
      <c r="B42" s="194"/>
      <c r="D42" s="337"/>
      <c r="E42" s="180"/>
      <c r="F42" s="178"/>
      <c r="G42" s="179"/>
      <c r="I42" s="195"/>
      <c r="K42" s="40"/>
      <c r="L42" s="40"/>
      <c r="M42" s="40"/>
      <c r="N42" s="40"/>
      <c r="O42" s="40"/>
      <c r="P42" s="40"/>
      <c r="Q42" s="40"/>
    </row>
    <row r="43" spans="2:17" ht="18.75" customHeight="1" x14ac:dyDescent="0.15">
      <c r="B43" s="194"/>
      <c r="D43" s="337"/>
      <c r="E43" s="180"/>
      <c r="F43" s="178"/>
      <c r="G43" s="179"/>
      <c r="I43" s="195"/>
      <c r="K43" s="40"/>
      <c r="L43" s="40"/>
      <c r="M43" s="40"/>
      <c r="N43" s="40"/>
      <c r="O43" s="40"/>
      <c r="P43" s="40"/>
      <c r="Q43" s="40"/>
    </row>
    <row r="44" spans="2:17" ht="18.75" customHeight="1" x14ac:dyDescent="0.15">
      <c r="B44" s="194"/>
      <c r="D44" s="337"/>
      <c r="E44" s="180"/>
      <c r="F44" s="178"/>
      <c r="G44" s="179"/>
      <c r="I44" s="195"/>
      <c r="K44" s="40"/>
      <c r="L44" s="40"/>
      <c r="M44" s="40"/>
      <c r="N44" s="40"/>
      <c r="O44" s="40"/>
      <c r="P44" s="40"/>
      <c r="Q44" s="40"/>
    </row>
    <row r="45" spans="2:17" ht="18.75" customHeight="1" x14ac:dyDescent="0.15">
      <c r="B45" s="194"/>
      <c r="D45" s="337"/>
      <c r="E45" s="180"/>
      <c r="F45" s="178"/>
      <c r="G45" s="179"/>
      <c r="I45" s="195"/>
      <c r="K45" s="40"/>
      <c r="L45" s="40"/>
      <c r="M45" s="40"/>
      <c r="O45" s="40"/>
      <c r="P45" s="40"/>
      <c r="Q45" s="40"/>
    </row>
    <row r="46" spans="2:17" ht="18.75" customHeight="1" x14ac:dyDescent="0.15">
      <c r="B46" s="194"/>
      <c r="D46" s="337"/>
      <c r="E46" s="180"/>
      <c r="F46" s="178"/>
      <c r="G46" s="179"/>
      <c r="I46" s="195"/>
      <c r="K46" s="40"/>
      <c r="L46" s="40"/>
      <c r="M46" s="40"/>
      <c r="O46" s="40"/>
      <c r="P46" s="40"/>
      <c r="Q46" s="40"/>
    </row>
    <row r="47" spans="2:17" ht="18.75" customHeight="1" x14ac:dyDescent="0.15">
      <c r="B47" s="194"/>
      <c r="D47" s="336"/>
      <c r="E47" s="39"/>
      <c r="F47" s="178"/>
      <c r="G47" s="179"/>
      <c r="I47" s="195"/>
      <c r="K47" s="40"/>
      <c r="L47" s="40"/>
      <c r="M47" s="40"/>
      <c r="O47" s="40"/>
      <c r="P47" s="40"/>
      <c r="Q47" s="40"/>
    </row>
    <row r="48" spans="2:17" ht="18.75" customHeight="1" x14ac:dyDescent="0.15">
      <c r="B48" s="194"/>
      <c r="D48" s="336"/>
      <c r="E48" s="39"/>
      <c r="F48" s="178"/>
      <c r="G48" s="179"/>
      <c r="I48" s="195"/>
      <c r="K48" s="40"/>
      <c r="L48" s="40"/>
      <c r="M48" s="40"/>
      <c r="O48" s="40"/>
      <c r="P48" s="40"/>
      <c r="Q48" s="40"/>
    </row>
    <row r="49" spans="2:17" ht="18.75" customHeight="1" x14ac:dyDescent="0.15">
      <c r="B49" s="194"/>
      <c r="D49" s="336"/>
      <c r="E49" s="39"/>
      <c r="F49" s="178"/>
      <c r="G49" s="179"/>
      <c r="H49" s="204"/>
      <c r="I49" s="207"/>
      <c r="K49" s="40"/>
      <c r="L49" s="40"/>
      <c r="M49" s="40"/>
      <c r="O49" s="40"/>
      <c r="P49" s="40"/>
      <c r="Q49" s="40"/>
    </row>
    <row r="50" spans="2:17" ht="18.75" customHeight="1" thickBot="1" x14ac:dyDescent="0.2">
      <c r="B50" s="194"/>
      <c r="D50" s="338"/>
      <c r="E50" s="324"/>
      <c r="F50" s="325"/>
      <c r="G50" s="326"/>
      <c r="I50" s="195"/>
      <c r="K50" s="40"/>
      <c r="L50" s="40"/>
      <c r="M50" s="40"/>
      <c r="O50" s="40"/>
      <c r="P50" s="40"/>
      <c r="Q50" s="40"/>
    </row>
    <row r="51" spans="2:17" ht="18.75" customHeight="1" x14ac:dyDescent="0.15">
      <c r="B51" s="194"/>
      <c r="D51" s="339"/>
      <c r="E51" s="321"/>
      <c r="F51" s="322"/>
      <c r="G51" s="323"/>
      <c r="I51" s="195"/>
      <c r="K51" s="40"/>
      <c r="L51" s="40"/>
      <c r="M51" s="40"/>
      <c r="O51" s="40"/>
      <c r="P51" s="40"/>
      <c r="Q51" s="40"/>
    </row>
    <row r="52" spans="2:17" ht="18.75" customHeight="1" x14ac:dyDescent="0.15">
      <c r="B52" s="194"/>
      <c r="D52" s="336"/>
      <c r="E52" s="39"/>
      <c r="F52" s="178"/>
      <c r="G52" s="179"/>
      <c r="I52" s="195"/>
      <c r="K52" s="40"/>
      <c r="L52" s="40"/>
      <c r="M52" s="40"/>
      <c r="O52" s="40"/>
      <c r="P52" s="40"/>
      <c r="Q52" s="40"/>
    </row>
    <row r="53" spans="2:17" ht="18.75" customHeight="1" x14ac:dyDescent="0.15">
      <c r="B53" s="194"/>
      <c r="D53" s="336"/>
      <c r="E53" s="39"/>
      <c r="F53" s="178"/>
      <c r="G53" s="179"/>
      <c r="I53" s="195"/>
      <c r="K53" s="40"/>
      <c r="L53" s="40"/>
      <c r="M53" s="40"/>
      <c r="O53" s="40"/>
      <c r="P53" s="40"/>
      <c r="Q53" s="40"/>
    </row>
    <row r="54" spans="2:17" ht="18.75" customHeight="1" x14ac:dyDescent="0.15">
      <c r="B54" s="194"/>
      <c r="D54" s="336"/>
      <c r="E54" s="39"/>
      <c r="F54" s="178"/>
      <c r="G54" s="179"/>
      <c r="I54" s="195"/>
      <c r="K54" s="40"/>
      <c r="L54" s="40"/>
      <c r="M54" s="40"/>
      <c r="O54" s="40"/>
      <c r="P54" s="40"/>
      <c r="Q54" s="40"/>
    </row>
    <row r="55" spans="2:17" ht="18.75" customHeight="1" x14ac:dyDescent="0.15">
      <c r="B55" s="194"/>
      <c r="D55" s="336"/>
      <c r="E55" s="39"/>
      <c r="F55" s="178"/>
      <c r="G55" s="179"/>
      <c r="I55" s="195"/>
      <c r="K55" s="40"/>
      <c r="L55" s="40"/>
      <c r="M55" s="40"/>
      <c r="O55" s="40"/>
      <c r="P55" s="40"/>
      <c r="Q55" s="40"/>
    </row>
    <row r="56" spans="2:17" ht="18.75" customHeight="1" x14ac:dyDescent="0.15">
      <c r="B56" s="194"/>
      <c r="D56" s="336"/>
      <c r="E56" s="39"/>
      <c r="F56" s="178"/>
      <c r="G56" s="179"/>
      <c r="I56" s="195"/>
      <c r="K56" s="40"/>
      <c r="L56" s="40"/>
      <c r="M56" s="40"/>
      <c r="O56" s="40"/>
      <c r="P56" s="40"/>
      <c r="Q56" s="40"/>
    </row>
    <row r="57" spans="2:17" ht="18.75" customHeight="1" x14ac:dyDescent="0.15">
      <c r="B57" s="194"/>
      <c r="D57" s="336"/>
      <c r="E57" s="39"/>
      <c r="F57" s="178"/>
      <c r="G57" s="179"/>
      <c r="I57" s="195"/>
      <c r="M57" s="40"/>
      <c r="O57" s="40"/>
      <c r="P57" s="40"/>
    </row>
    <row r="58" spans="2:17" ht="18.75" customHeight="1" x14ac:dyDescent="0.15">
      <c r="B58" s="194"/>
      <c r="D58" s="336"/>
      <c r="E58" s="39"/>
      <c r="F58" s="178"/>
      <c r="G58" s="179"/>
      <c r="I58" s="195"/>
    </row>
    <row r="59" spans="2:17" ht="18.75" customHeight="1" x14ac:dyDescent="0.15">
      <c r="B59" s="194"/>
      <c r="D59" s="336"/>
      <c r="E59" s="39"/>
      <c r="F59" s="178"/>
      <c r="G59" s="179"/>
      <c r="I59" s="195"/>
    </row>
    <row r="60" spans="2:17" ht="18.75" customHeight="1" x14ac:dyDescent="0.15">
      <c r="B60" s="194"/>
      <c r="D60" s="336"/>
      <c r="E60" s="39"/>
      <c r="F60" s="178"/>
      <c r="G60" s="179"/>
      <c r="I60" s="195"/>
    </row>
    <row r="61" spans="2:17" ht="18.75" customHeight="1" x14ac:dyDescent="0.15">
      <c r="B61" s="194"/>
      <c r="D61" s="336"/>
      <c r="E61" s="39"/>
      <c r="F61" s="178"/>
      <c r="G61" s="179"/>
      <c r="I61" s="195"/>
    </row>
    <row r="62" spans="2:17" ht="18.75" customHeight="1" x14ac:dyDescent="0.15">
      <c r="B62" s="194"/>
      <c r="D62" s="336"/>
      <c r="E62" s="39"/>
      <c r="F62" s="178"/>
      <c r="G62" s="179"/>
      <c r="I62" s="195"/>
    </row>
    <row r="63" spans="2:17" ht="18.75" customHeight="1" x14ac:dyDescent="0.15">
      <c r="B63" s="194"/>
      <c r="D63" s="336"/>
      <c r="E63" s="39"/>
      <c r="F63" s="178"/>
      <c r="G63" s="179"/>
      <c r="I63" s="195"/>
    </row>
    <row r="64" spans="2:17" ht="18.75" customHeight="1" x14ac:dyDescent="0.15">
      <c r="B64" s="194"/>
      <c r="D64" s="336"/>
      <c r="E64" s="39"/>
      <c r="F64" s="178"/>
      <c r="G64" s="179"/>
      <c r="I64" s="195"/>
    </row>
    <row r="65" spans="2:9" ht="18.75" customHeight="1" x14ac:dyDescent="0.15">
      <c r="B65" s="194"/>
      <c r="D65" s="336"/>
      <c r="E65" s="39"/>
      <c r="F65" s="178"/>
      <c r="G65" s="179"/>
      <c r="I65" s="195"/>
    </row>
    <row r="66" spans="2:9" ht="18.75" customHeight="1" x14ac:dyDescent="0.15">
      <c r="B66" s="194"/>
      <c r="D66" s="336"/>
      <c r="E66" s="39"/>
      <c r="F66" s="178"/>
      <c r="G66" s="179"/>
      <c r="I66" s="195"/>
    </row>
    <row r="67" spans="2:9" ht="18.75" customHeight="1" x14ac:dyDescent="0.15">
      <c r="B67" s="194"/>
      <c r="D67" s="336"/>
      <c r="E67" s="39"/>
      <c r="F67" s="178"/>
      <c r="G67" s="179"/>
      <c r="I67" s="195"/>
    </row>
    <row r="68" spans="2:9" ht="18.75" customHeight="1" x14ac:dyDescent="0.15">
      <c r="B68" s="194"/>
      <c r="D68" s="336"/>
      <c r="E68" s="39"/>
      <c r="F68" s="178"/>
      <c r="G68" s="179"/>
      <c r="I68" s="195"/>
    </row>
    <row r="69" spans="2:9" ht="18.75" customHeight="1" x14ac:dyDescent="0.15">
      <c r="B69" s="194"/>
      <c r="D69" s="336"/>
      <c r="E69" s="39"/>
      <c r="F69" s="178"/>
      <c r="G69" s="179"/>
      <c r="I69" s="195"/>
    </row>
    <row r="70" spans="2:9" ht="18.75" customHeight="1" x14ac:dyDescent="0.15">
      <c r="B70" s="194"/>
      <c r="D70" s="336"/>
      <c r="E70" s="39"/>
      <c r="F70" s="178"/>
      <c r="G70" s="179"/>
      <c r="I70" s="195"/>
    </row>
    <row r="71" spans="2:9" ht="18.75" customHeight="1" x14ac:dyDescent="0.15">
      <c r="B71" s="194"/>
      <c r="D71" s="336"/>
      <c r="E71" s="39"/>
      <c r="F71" s="178"/>
      <c r="G71" s="179"/>
      <c r="I71" s="195"/>
    </row>
    <row r="72" spans="2:9" ht="18.75" customHeight="1" x14ac:dyDescent="0.15">
      <c r="B72" s="194"/>
      <c r="D72" s="336"/>
      <c r="E72" s="39"/>
      <c r="F72" s="39"/>
      <c r="G72" s="179"/>
      <c r="I72" s="195"/>
    </row>
    <row r="73" spans="2:9" ht="18.75" customHeight="1" x14ac:dyDescent="0.15">
      <c r="B73" s="194"/>
      <c r="D73" s="337"/>
      <c r="E73" s="42"/>
      <c r="F73" s="39"/>
      <c r="G73" s="179"/>
      <c r="I73" s="195"/>
    </row>
    <row r="74" spans="2:9" ht="18.75" customHeight="1" x14ac:dyDescent="0.15">
      <c r="B74" s="194"/>
      <c r="D74" s="337"/>
      <c r="E74" s="180"/>
      <c r="F74" s="39"/>
      <c r="G74" s="179"/>
      <c r="I74" s="195"/>
    </row>
    <row r="75" spans="2:9" ht="18.75" customHeight="1" x14ac:dyDescent="0.15">
      <c r="B75" s="194"/>
      <c r="D75" s="337"/>
      <c r="E75" s="180"/>
      <c r="F75" s="178"/>
      <c r="G75" s="179"/>
      <c r="I75" s="195"/>
    </row>
    <row r="76" spans="2:9" ht="18.75" customHeight="1" x14ac:dyDescent="0.15">
      <c r="B76" s="194"/>
      <c r="D76" s="337"/>
      <c r="E76" s="180"/>
      <c r="F76" s="178"/>
      <c r="G76" s="179"/>
      <c r="I76" s="195"/>
    </row>
    <row r="77" spans="2:9" ht="18.75" customHeight="1" x14ac:dyDescent="0.15">
      <c r="B77" s="194"/>
      <c r="D77" s="337"/>
      <c r="E77" s="180"/>
      <c r="F77" s="178"/>
      <c r="G77" s="179"/>
      <c r="I77" s="195"/>
    </row>
    <row r="78" spans="2:9" ht="18.75" customHeight="1" x14ac:dyDescent="0.15">
      <c r="B78" s="194"/>
      <c r="D78" s="337"/>
      <c r="E78" s="180"/>
      <c r="F78" s="178"/>
      <c r="G78" s="179"/>
      <c r="I78" s="195"/>
    </row>
    <row r="79" spans="2:9" ht="18.75" customHeight="1" x14ac:dyDescent="0.15">
      <c r="B79" s="194"/>
      <c r="D79" s="337"/>
      <c r="E79" s="180"/>
      <c r="F79" s="178"/>
      <c r="G79" s="179"/>
      <c r="I79" s="195"/>
    </row>
    <row r="80" spans="2:9" ht="18.75" customHeight="1" x14ac:dyDescent="0.15">
      <c r="B80" s="194"/>
      <c r="D80" s="337"/>
      <c r="E80" s="180"/>
      <c r="F80" s="178"/>
      <c r="G80" s="179"/>
      <c r="I80" s="195"/>
    </row>
    <row r="81" spans="2:9" ht="18.75" customHeight="1" x14ac:dyDescent="0.15">
      <c r="B81" s="194"/>
      <c r="D81" s="337"/>
      <c r="E81" s="180"/>
      <c r="F81" s="178"/>
      <c r="G81" s="179"/>
      <c r="I81" s="195"/>
    </row>
    <row r="82" spans="2:9" ht="18.75" customHeight="1" x14ac:dyDescent="0.15">
      <c r="B82" s="194"/>
      <c r="D82" s="337"/>
      <c r="E82" s="180"/>
      <c r="F82" s="178"/>
      <c r="G82" s="179"/>
      <c r="I82" s="195"/>
    </row>
    <row r="83" spans="2:9" ht="18.75" customHeight="1" x14ac:dyDescent="0.15">
      <c r="B83" s="194"/>
      <c r="D83" s="337"/>
      <c r="E83" s="180"/>
      <c r="F83" s="178"/>
      <c r="G83" s="179"/>
      <c r="I83" s="195"/>
    </row>
    <row r="84" spans="2:9" ht="18.75" customHeight="1" x14ac:dyDescent="0.15">
      <c r="B84" s="194"/>
      <c r="D84" s="337"/>
      <c r="E84" s="180"/>
      <c r="F84" s="178"/>
      <c r="G84" s="179"/>
      <c r="I84" s="195"/>
    </row>
    <row r="85" spans="2:9" ht="18.75" customHeight="1" x14ac:dyDescent="0.15">
      <c r="B85" s="194"/>
      <c r="D85" s="337"/>
      <c r="E85" s="180"/>
      <c r="F85" s="178"/>
      <c r="G85" s="179"/>
      <c r="I85" s="195"/>
    </row>
    <row r="86" spans="2:9" ht="18.75" customHeight="1" x14ac:dyDescent="0.15">
      <c r="B86" s="194"/>
      <c r="D86" s="337"/>
      <c r="E86" s="180"/>
      <c r="F86" s="178"/>
      <c r="G86" s="179"/>
      <c r="I86" s="195"/>
    </row>
    <row r="87" spans="2:9" ht="18.75" customHeight="1" x14ac:dyDescent="0.15">
      <c r="B87" s="194"/>
      <c r="D87" s="337"/>
      <c r="E87" s="180"/>
      <c r="F87" s="178"/>
      <c r="G87" s="179"/>
      <c r="I87" s="195"/>
    </row>
    <row r="88" spans="2:9" ht="18.75" customHeight="1" x14ac:dyDescent="0.15">
      <c r="B88" s="194"/>
      <c r="D88" s="336"/>
      <c r="E88" s="39"/>
      <c r="F88" s="178"/>
      <c r="G88" s="179"/>
      <c r="I88" s="195"/>
    </row>
    <row r="89" spans="2:9" ht="18.75" customHeight="1" x14ac:dyDescent="0.15">
      <c r="B89" s="194"/>
      <c r="D89" s="336"/>
      <c r="E89" s="39"/>
      <c r="F89" s="178"/>
      <c r="G89" s="179"/>
      <c r="I89" s="195"/>
    </row>
    <row r="90" spans="2:9" ht="18.75" customHeight="1" x14ac:dyDescent="0.15">
      <c r="B90" s="194"/>
      <c r="D90" s="336"/>
      <c r="E90" s="39"/>
      <c r="F90" s="178"/>
      <c r="G90" s="179"/>
      <c r="I90" s="195"/>
    </row>
    <row r="91" spans="2:9" ht="18.75" customHeight="1" x14ac:dyDescent="0.15">
      <c r="B91" s="194"/>
      <c r="D91" s="336"/>
      <c r="E91" s="39"/>
      <c r="F91" s="178"/>
      <c r="G91" s="179"/>
      <c r="I91" s="195"/>
    </row>
    <row r="92" spans="2:9" ht="18.75" customHeight="1" x14ac:dyDescent="0.15">
      <c r="B92" s="194"/>
      <c r="D92" s="336"/>
      <c r="E92" s="39"/>
      <c r="F92" s="178"/>
      <c r="G92" s="179"/>
      <c r="I92" s="195"/>
    </row>
    <row r="93" spans="2:9" ht="18.75" customHeight="1" x14ac:dyDescent="0.15">
      <c r="B93" s="194"/>
      <c r="D93" s="336"/>
      <c r="E93" s="39"/>
      <c r="F93" s="178"/>
      <c r="G93" s="179"/>
      <c r="I93" s="195"/>
    </row>
    <row r="94" spans="2:9" ht="18.75" customHeight="1" x14ac:dyDescent="0.15">
      <c r="B94" s="194"/>
      <c r="D94" s="336"/>
      <c r="E94" s="39"/>
      <c r="F94" s="178"/>
      <c r="G94" s="179"/>
      <c r="I94" s="195"/>
    </row>
    <row r="95" spans="2:9" ht="18.75" customHeight="1" x14ac:dyDescent="0.15">
      <c r="B95" s="194"/>
      <c r="D95" s="336"/>
      <c r="E95" s="39"/>
      <c r="F95" s="178"/>
      <c r="G95" s="179"/>
      <c r="I95" s="195"/>
    </row>
    <row r="96" spans="2:9" ht="18.75" customHeight="1" x14ac:dyDescent="0.15">
      <c r="B96" s="194"/>
      <c r="D96" s="336"/>
      <c r="E96" s="39"/>
      <c r="F96" s="178"/>
      <c r="G96" s="179"/>
      <c r="I96" s="195"/>
    </row>
    <row r="97" spans="2:9" ht="18.75" customHeight="1" x14ac:dyDescent="0.15">
      <c r="B97" s="194"/>
      <c r="D97" s="336"/>
      <c r="E97" s="39"/>
      <c r="F97" s="178"/>
      <c r="G97" s="179"/>
      <c r="I97" s="195"/>
    </row>
    <row r="98" spans="2:9" ht="18.75" customHeight="1" x14ac:dyDescent="0.15">
      <c r="B98" s="194"/>
      <c r="D98" s="336"/>
      <c r="E98" s="39"/>
      <c r="F98" s="178"/>
      <c r="G98" s="179"/>
      <c r="I98" s="195"/>
    </row>
    <row r="99" spans="2:9" ht="18.75" customHeight="1" x14ac:dyDescent="0.15">
      <c r="B99" s="194"/>
      <c r="D99" s="336"/>
      <c r="E99" s="39"/>
      <c r="F99" s="178"/>
      <c r="G99" s="179"/>
      <c r="I99" s="195"/>
    </row>
    <row r="100" spans="2:9" ht="18.75" customHeight="1" x14ac:dyDescent="0.15">
      <c r="B100" s="194"/>
      <c r="D100" s="336"/>
      <c r="E100" s="39"/>
      <c r="F100" s="178"/>
      <c r="G100" s="179"/>
      <c r="I100" s="195"/>
    </row>
    <row r="101" spans="2:9" ht="18.75" customHeight="1" x14ac:dyDescent="0.15">
      <c r="B101" s="194"/>
      <c r="D101" s="336"/>
      <c r="E101" s="39"/>
      <c r="F101" s="178"/>
      <c r="G101" s="179"/>
      <c r="I101" s="195"/>
    </row>
    <row r="102" spans="2:9" ht="18.75" customHeight="1" x14ac:dyDescent="0.15">
      <c r="B102" s="194"/>
      <c r="D102" s="336"/>
      <c r="E102" s="39"/>
      <c r="F102" s="178"/>
      <c r="G102" s="179"/>
      <c r="I102" s="195"/>
    </row>
    <row r="103" spans="2:9" ht="18.75" customHeight="1" x14ac:dyDescent="0.15">
      <c r="B103" s="194"/>
      <c r="D103" s="336"/>
      <c r="E103" s="39"/>
      <c r="F103" s="178"/>
      <c r="G103" s="179"/>
      <c r="I103" s="195"/>
    </row>
    <row r="104" spans="2:9" ht="18.75" customHeight="1" x14ac:dyDescent="0.15">
      <c r="B104" s="194"/>
      <c r="D104" s="336"/>
      <c r="E104" s="39"/>
      <c r="F104" s="178"/>
      <c r="G104" s="179"/>
      <c r="I104" s="195"/>
    </row>
    <row r="105" spans="2:9" ht="18.75" customHeight="1" x14ac:dyDescent="0.15">
      <c r="B105" s="194"/>
      <c r="D105" s="336"/>
      <c r="E105" s="39"/>
      <c r="F105" s="178"/>
      <c r="G105" s="179"/>
      <c r="I105" s="195"/>
    </row>
    <row r="106" spans="2:9" ht="18.75" customHeight="1" x14ac:dyDescent="0.15">
      <c r="B106" s="194"/>
      <c r="D106" s="336"/>
      <c r="E106" s="39"/>
      <c r="F106" s="178"/>
      <c r="G106" s="179"/>
      <c r="I106" s="195"/>
    </row>
    <row r="107" spans="2:9" ht="18.75" customHeight="1" x14ac:dyDescent="0.15">
      <c r="B107" s="194"/>
      <c r="D107" s="336"/>
      <c r="E107" s="39"/>
      <c r="F107" s="178"/>
      <c r="G107" s="179"/>
      <c r="I107" s="195"/>
    </row>
    <row r="108" spans="2:9" ht="18.75" customHeight="1" x14ac:dyDescent="0.15">
      <c r="B108" s="194"/>
      <c r="D108" s="336"/>
      <c r="E108" s="39"/>
      <c r="F108" s="178"/>
      <c r="G108" s="179"/>
      <c r="I108" s="195"/>
    </row>
    <row r="109" spans="2:9" ht="18.75" customHeight="1" x14ac:dyDescent="0.15">
      <c r="B109" s="194"/>
      <c r="D109" s="336"/>
      <c r="E109" s="39"/>
      <c r="F109" s="178"/>
      <c r="G109" s="179"/>
      <c r="I109" s="195"/>
    </row>
    <row r="110" spans="2:9" ht="18.75" customHeight="1" x14ac:dyDescent="0.15">
      <c r="B110" s="194"/>
      <c r="D110" s="336"/>
      <c r="E110" s="39"/>
      <c r="F110" s="178"/>
      <c r="G110" s="179"/>
      <c r="I110" s="195"/>
    </row>
    <row r="111" spans="2:9" ht="18.75" customHeight="1" x14ac:dyDescent="0.15">
      <c r="B111" s="194"/>
      <c r="D111" s="336"/>
      <c r="E111" s="39"/>
      <c r="F111" s="178"/>
      <c r="G111" s="179"/>
      <c r="I111" s="195"/>
    </row>
    <row r="112" spans="2:9" ht="18.75" customHeight="1" x14ac:dyDescent="0.15">
      <c r="B112" s="194"/>
      <c r="D112" s="336"/>
      <c r="E112" s="39"/>
      <c r="F112" s="178"/>
      <c r="G112" s="179"/>
      <c r="I112" s="195"/>
    </row>
    <row r="113" spans="2:9" ht="18.75" customHeight="1" x14ac:dyDescent="0.15">
      <c r="B113" s="194"/>
      <c r="D113" s="336"/>
      <c r="E113" s="39"/>
      <c r="F113" s="39"/>
      <c r="G113" s="179"/>
      <c r="I113" s="195"/>
    </row>
    <row r="114" spans="2:9" ht="18.75" customHeight="1" x14ac:dyDescent="0.15">
      <c r="B114" s="194"/>
      <c r="D114" s="337"/>
      <c r="E114" s="42"/>
      <c r="F114" s="39"/>
      <c r="G114" s="179"/>
      <c r="I114" s="195"/>
    </row>
    <row r="115" spans="2:9" ht="18.75" customHeight="1" x14ac:dyDescent="0.15">
      <c r="B115" s="194"/>
      <c r="D115" s="337"/>
      <c r="E115" s="180"/>
      <c r="F115" s="39"/>
      <c r="G115" s="179"/>
      <c r="I115" s="195"/>
    </row>
    <row r="116" spans="2:9" ht="18.75" customHeight="1" x14ac:dyDescent="0.15">
      <c r="B116" s="194"/>
      <c r="D116" s="337"/>
      <c r="E116" s="180"/>
      <c r="F116" s="178"/>
      <c r="G116" s="179"/>
      <c r="I116" s="195"/>
    </row>
    <row r="117" spans="2:9" ht="18.75" customHeight="1" x14ac:dyDescent="0.15">
      <c r="B117" s="194"/>
      <c r="D117" s="337"/>
      <c r="E117" s="180"/>
      <c r="F117" s="178"/>
      <c r="G117" s="179"/>
      <c r="I117" s="195"/>
    </row>
    <row r="118" spans="2:9" ht="18.75" customHeight="1" x14ac:dyDescent="0.15">
      <c r="B118" s="194"/>
      <c r="D118" s="337"/>
      <c r="E118" s="180"/>
      <c r="F118" s="178"/>
      <c r="G118" s="179"/>
      <c r="I118" s="195"/>
    </row>
    <row r="119" spans="2:9" ht="18.75" customHeight="1" x14ac:dyDescent="0.15">
      <c r="B119" s="194"/>
      <c r="D119" s="337"/>
      <c r="E119" s="180"/>
      <c r="F119" s="178"/>
      <c r="G119" s="179"/>
      <c r="I119" s="195"/>
    </row>
    <row r="120" spans="2:9" ht="18.75" customHeight="1" x14ac:dyDescent="0.15">
      <c r="B120" s="194"/>
      <c r="D120" s="337"/>
      <c r="E120" s="180"/>
      <c r="F120" s="178"/>
      <c r="G120" s="179"/>
      <c r="I120" s="195"/>
    </row>
    <row r="121" spans="2:9" ht="18.75" customHeight="1" x14ac:dyDescent="0.15">
      <c r="B121" s="194"/>
      <c r="D121" s="337"/>
      <c r="E121" s="180"/>
      <c r="F121" s="178"/>
      <c r="G121" s="179"/>
      <c r="I121" s="195"/>
    </row>
    <row r="122" spans="2:9" ht="18.75" customHeight="1" x14ac:dyDescent="0.15">
      <c r="B122" s="194"/>
      <c r="D122" s="337"/>
      <c r="E122" s="180"/>
      <c r="F122" s="178"/>
      <c r="G122" s="179"/>
      <c r="I122" s="195"/>
    </row>
    <row r="123" spans="2:9" ht="18.75" customHeight="1" x14ac:dyDescent="0.15">
      <c r="B123" s="194"/>
      <c r="D123" s="337"/>
      <c r="E123" s="180"/>
      <c r="F123" s="178"/>
      <c r="G123" s="179"/>
      <c r="I123" s="195"/>
    </row>
    <row r="124" spans="2:9" ht="18.75" customHeight="1" x14ac:dyDescent="0.15">
      <c r="B124" s="194"/>
      <c r="D124" s="337"/>
      <c r="E124" s="180"/>
      <c r="F124" s="178"/>
      <c r="G124" s="179"/>
      <c r="I124" s="195"/>
    </row>
    <row r="125" spans="2:9" ht="18.75" customHeight="1" x14ac:dyDescent="0.15">
      <c r="B125" s="194"/>
      <c r="D125" s="337"/>
      <c r="E125" s="180"/>
      <c r="F125" s="178"/>
      <c r="G125" s="179"/>
      <c r="I125" s="195"/>
    </row>
    <row r="126" spans="2:9" ht="18.75" customHeight="1" x14ac:dyDescent="0.15">
      <c r="B126" s="194"/>
      <c r="D126" s="337"/>
      <c r="E126" s="180"/>
      <c r="F126" s="178"/>
      <c r="G126" s="179"/>
      <c r="I126" s="195"/>
    </row>
    <row r="127" spans="2:9" ht="18.75" customHeight="1" x14ac:dyDescent="0.15">
      <c r="B127" s="194"/>
      <c r="D127" s="337"/>
      <c r="E127" s="180"/>
      <c r="F127" s="178"/>
      <c r="G127" s="179"/>
      <c r="I127" s="195"/>
    </row>
    <row r="128" spans="2:9" ht="18.75" customHeight="1" x14ac:dyDescent="0.15">
      <c r="B128" s="194"/>
      <c r="D128" s="337"/>
      <c r="E128" s="180"/>
      <c r="F128" s="178"/>
      <c r="G128" s="179"/>
      <c r="I128" s="195"/>
    </row>
    <row r="129" spans="2:9" ht="18.75" customHeight="1" x14ac:dyDescent="0.15">
      <c r="B129" s="194"/>
      <c r="D129" s="336"/>
      <c r="E129" s="39"/>
      <c r="F129" s="178"/>
      <c r="G129" s="179"/>
      <c r="I129" s="195"/>
    </row>
    <row r="130" spans="2:9" ht="18.75" customHeight="1" x14ac:dyDescent="0.15">
      <c r="B130" s="194"/>
      <c r="D130" s="336"/>
      <c r="E130" s="39"/>
      <c r="F130" s="178"/>
      <c r="G130" s="179"/>
      <c r="I130" s="195"/>
    </row>
    <row r="131" spans="2:9" ht="18.75" customHeight="1" x14ac:dyDescent="0.15">
      <c r="B131" s="194"/>
      <c r="D131" s="336"/>
      <c r="E131" s="39"/>
      <c r="F131" s="178"/>
      <c r="G131" s="179"/>
      <c r="I131" s="195"/>
    </row>
    <row r="132" spans="2:9" ht="18.75" customHeight="1" x14ac:dyDescent="0.15">
      <c r="B132" s="194"/>
      <c r="D132" s="336"/>
      <c r="E132" s="39"/>
      <c r="F132" s="178"/>
      <c r="G132" s="179"/>
      <c r="I132" s="195"/>
    </row>
    <row r="133" spans="2:9" ht="18.75" customHeight="1" x14ac:dyDescent="0.15">
      <c r="B133" s="194"/>
      <c r="D133" s="336"/>
      <c r="E133" s="39"/>
      <c r="F133" s="178"/>
      <c r="G133" s="179"/>
      <c r="I133" s="195"/>
    </row>
    <row r="134" spans="2:9" ht="18.75" customHeight="1" x14ac:dyDescent="0.15">
      <c r="B134" s="194"/>
      <c r="D134" s="336"/>
      <c r="E134" s="39"/>
      <c r="F134" s="178"/>
      <c r="G134" s="179"/>
      <c r="I134" s="195"/>
    </row>
    <row r="135" spans="2:9" ht="18.75" customHeight="1" x14ac:dyDescent="0.15">
      <c r="B135" s="194"/>
      <c r="D135" s="336"/>
      <c r="E135" s="39"/>
      <c r="F135" s="178"/>
      <c r="G135" s="179"/>
      <c r="I135" s="195"/>
    </row>
    <row r="136" spans="2:9" ht="18.75" customHeight="1" x14ac:dyDescent="0.15">
      <c r="B136" s="194"/>
      <c r="D136" s="336"/>
      <c r="E136" s="39"/>
      <c r="F136" s="178"/>
      <c r="G136" s="179"/>
      <c r="I136" s="195"/>
    </row>
    <row r="137" spans="2:9" ht="18.75" customHeight="1" x14ac:dyDescent="0.15">
      <c r="B137" s="194"/>
      <c r="D137" s="336"/>
      <c r="E137" s="39"/>
      <c r="F137" s="178"/>
      <c r="G137" s="179"/>
      <c r="I137" s="195"/>
    </row>
    <row r="138" spans="2:9" ht="18.75" customHeight="1" x14ac:dyDescent="0.15">
      <c r="B138" s="194"/>
      <c r="D138" s="336"/>
      <c r="E138" s="39"/>
      <c r="F138" s="178"/>
      <c r="G138" s="179"/>
      <c r="I138" s="195"/>
    </row>
    <row r="139" spans="2:9" ht="18.75" customHeight="1" x14ac:dyDescent="0.15">
      <c r="B139" s="194"/>
      <c r="D139" s="336"/>
      <c r="E139" s="39"/>
      <c r="F139" s="178"/>
      <c r="G139" s="179"/>
      <c r="I139" s="195"/>
    </row>
    <row r="140" spans="2:9" ht="18.75" customHeight="1" x14ac:dyDescent="0.15">
      <c r="B140" s="194"/>
      <c r="D140" s="336"/>
      <c r="E140" s="39"/>
      <c r="F140" s="178"/>
      <c r="G140" s="179"/>
      <c r="I140" s="195"/>
    </row>
    <row r="141" spans="2:9" ht="18.75" customHeight="1" x14ac:dyDescent="0.15">
      <c r="B141" s="194"/>
      <c r="D141" s="336"/>
      <c r="E141" s="39"/>
      <c r="F141" s="178"/>
      <c r="G141" s="179"/>
      <c r="I141" s="195"/>
    </row>
    <row r="142" spans="2:9" ht="18.75" customHeight="1" x14ac:dyDescent="0.15">
      <c r="B142" s="194"/>
      <c r="D142" s="336"/>
      <c r="E142" s="39"/>
      <c r="F142" s="178"/>
      <c r="G142" s="179"/>
      <c r="I142" s="195"/>
    </row>
    <row r="143" spans="2:9" ht="18.75" customHeight="1" x14ac:dyDescent="0.15">
      <c r="B143" s="194"/>
      <c r="D143" s="336"/>
      <c r="E143" s="39"/>
      <c r="F143" s="178"/>
      <c r="G143" s="179"/>
      <c r="I143" s="195"/>
    </row>
    <row r="144" spans="2:9" ht="18.75" customHeight="1" x14ac:dyDescent="0.15">
      <c r="B144" s="194"/>
      <c r="D144" s="336"/>
      <c r="E144" s="39"/>
      <c r="F144" s="178"/>
      <c r="G144" s="179"/>
      <c r="I144" s="195"/>
    </row>
    <row r="145" spans="2:9" ht="18.75" customHeight="1" x14ac:dyDescent="0.15">
      <c r="B145" s="194"/>
      <c r="D145" s="336"/>
      <c r="E145" s="39"/>
      <c r="F145" s="178"/>
      <c r="G145" s="179"/>
      <c r="I145" s="195"/>
    </row>
    <row r="146" spans="2:9" ht="18.75" customHeight="1" x14ac:dyDescent="0.15">
      <c r="B146" s="194"/>
      <c r="D146" s="336"/>
      <c r="E146" s="39"/>
      <c r="F146" s="178"/>
      <c r="G146" s="179"/>
      <c r="I146" s="195"/>
    </row>
    <row r="147" spans="2:9" ht="18.75" customHeight="1" x14ac:dyDescent="0.15">
      <c r="B147" s="194"/>
      <c r="D147" s="336"/>
      <c r="E147" s="39"/>
      <c r="F147" s="178"/>
      <c r="G147" s="179"/>
      <c r="I147" s="195"/>
    </row>
    <row r="148" spans="2:9" ht="18.75" customHeight="1" x14ac:dyDescent="0.15">
      <c r="B148" s="194"/>
      <c r="D148" s="336"/>
      <c r="E148" s="39"/>
      <c r="F148" s="178"/>
      <c r="G148" s="179"/>
      <c r="I148" s="195"/>
    </row>
    <row r="149" spans="2:9" ht="18.75" customHeight="1" x14ac:dyDescent="0.15">
      <c r="B149" s="194"/>
      <c r="D149" s="336"/>
      <c r="E149" s="39"/>
      <c r="F149" s="178"/>
      <c r="G149" s="179"/>
      <c r="I149" s="195"/>
    </row>
    <row r="150" spans="2:9" ht="18.75" customHeight="1" x14ac:dyDescent="0.15">
      <c r="B150" s="194"/>
      <c r="D150" s="336"/>
      <c r="E150" s="39"/>
      <c r="F150" s="178"/>
      <c r="G150" s="179"/>
      <c r="I150" s="195"/>
    </row>
    <row r="151" spans="2:9" ht="18.75" customHeight="1" x14ac:dyDescent="0.15">
      <c r="B151" s="194"/>
      <c r="D151" s="336"/>
      <c r="E151" s="39"/>
      <c r="F151" s="178"/>
      <c r="G151" s="179"/>
      <c r="I151" s="195"/>
    </row>
    <row r="152" spans="2:9" ht="18.75" customHeight="1" x14ac:dyDescent="0.15">
      <c r="B152" s="194"/>
      <c r="D152" s="336"/>
      <c r="E152" s="39"/>
      <c r="F152" s="178"/>
      <c r="G152" s="179"/>
      <c r="I152" s="195"/>
    </row>
    <row r="153" spans="2:9" ht="18.75" customHeight="1" x14ac:dyDescent="0.15">
      <c r="B153" s="194"/>
      <c r="D153" s="336"/>
      <c r="E153" s="39"/>
      <c r="F153" s="178"/>
      <c r="G153" s="179"/>
      <c r="I153" s="195"/>
    </row>
    <row r="154" spans="2:9" ht="18.75" customHeight="1" x14ac:dyDescent="0.15">
      <c r="B154" s="194"/>
      <c r="D154" s="336"/>
      <c r="E154" s="39"/>
      <c r="F154" s="39"/>
      <c r="G154" s="179"/>
      <c r="I154" s="195"/>
    </row>
    <row r="155" spans="2:9" ht="18.75" customHeight="1" x14ac:dyDescent="0.15">
      <c r="B155" s="194"/>
      <c r="D155" s="337"/>
      <c r="E155" s="42"/>
      <c r="F155" s="39"/>
      <c r="G155" s="179"/>
      <c r="I155" s="195"/>
    </row>
    <row r="156" spans="2:9" ht="18.75" customHeight="1" x14ac:dyDescent="0.15">
      <c r="B156" s="194"/>
      <c r="D156" s="337"/>
      <c r="E156" s="180"/>
      <c r="F156" s="39"/>
      <c r="G156" s="179"/>
      <c r="I156" s="195"/>
    </row>
    <row r="157" spans="2:9" ht="18.75" customHeight="1" x14ac:dyDescent="0.15">
      <c r="B157" s="194"/>
      <c r="D157" s="337"/>
      <c r="E157" s="180"/>
      <c r="F157" s="178"/>
      <c r="G157" s="179"/>
      <c r="I157" s="195"/>
    </row>
    <row r="158" spans="2:9" ht="18.75" customHeight="1" x14ac:dyDescent="0.15">
      <c r="B158" s="194"/>
      <c r="D158" s="337"/>
      <c r="E158" s="180"/>
      <c r="F158" s="178"/>
      <c r="G158" s="179"/>
      <c r="I158" s="195"/>
    </row>
    <row r="159" spans="2:9" ht="18.75" customHeight="1" x14ac:dyDescent="0.15">
      <c r="B159" s="194"/>
      <c r="D159" s="337"/>
      <c r="E159" s="180"/>
      <c r="F159" s="178"/>
      <c r="G159" s="179"/>
      <c r="I159" s="195"/>
    </row>
    <row r="160" spans="2:9" ht="18.75" customHeight="1" x14ac:dyDescent="0.15">
      <c r="B160" s="194"/>
      <c r="D160" s="337"/>
      <c r="E160" s="180"/>
      <c r="F160" s="178"/>
      <c r="G160" s="179"/>
      <c r="I160" s="195"/>
    </row>
    <row r="161" spans="2:9" ht="18.75" customHeight="1" x14ac:dyDescent="0.15">
      <c r="B161" s="194"/>
      <c r="D161" s="337"/>
      <c r="E161" s="180"/>
      <c r="F161" s="178"/>
      <c r="G161" s="179"/>
      <c r="I161" s="195"/>
    </row>
    <row r="162" spans="2:9" ht="18.75" customHeight="1" x14ac:dyDescent="0.15">
      <c r="B162" s="194"/>
      <c r="D162" s="337"/>
      <c r="E162" s="180"/>
      <c r="F162" s="178"/>
      <c r="G162" s="179"/>
      <c r="I162" s="195"/>
    </row>
    <row r="163" spans="2:9" ht="18.75" customHeight="1" x14ac:dyDescent="0.15">
      <c r="B163" s="194"/>
      <c r="D163" s="337"/>
      <c r="E163" s="180"/>
      <c r="F163" s="178"/>
      <c r="G163" s="179"/>
      <c r="I163" s="195"/>
    </row>
    <row r="164" spans="2:9" ht="18.75" customHeight="1" x14ac:dyDescent="0.15">
      <c r="B164" s="194"/>
      <c r="D164" s="337"/>
      <c r="E164" s="180"/>
      <c r="F164" s="178"/>
      <c r="G164" s="179"/>
      <c r="I164" s="195"/>
    </row>
    <row r="165" spans="2:9" ht="18.75" customHeight="1" x14ac:dyDescent="0.15">
      <c r="B165" s="194"/>
      <c r="D165" s="337"/>
      <c r="E165" s="180"/>
      <c r="F165" s="178"/>
      <c r="G165" s="179"/>
      <c r="I165" s="195"/>
    </row>
    <row r="166" spans="2:9" ht="18.75" customHeight="1" x14ac:dyDescent="0.15">
      <c r="B166" s="194"/>
      <c r="D166" s="337"/>
      <c r="E166" s="180"/>
      <c r="F166" s="178"/>
      <c r="G166" s="179"/>
      <c r="I166" s="195"/>
    </row>
    <row r="167" spans="2:9" ht="18.75" customHeight="1" x14ac:dyDescent="0.15">
      <c r="B167" s="194"/>
      <c r="D167" s="337"/>
      <c r="E167" s="180"/>
      <c r="F167" s="178"/>
      <c r="G167" s="179"/>
      <c r="I167" s="195"/>
    </row>
    <row r="168" spans="2:9" ht="18.75" customHeight="1" x14ac:dyDescent="0.15">
      <c r="B168" s="194"/>
      <c r="D168" s="337"/>
      <c r="E168" s="180"/>
      <c r="F168" s="178"/>
      <c r="G168" s="179"/>
      <c r="I168" s="195"/>
    </row>
    <row r="169" spans="2:9" ht="18.75" customHeight="1" x14ac:dyDescent="0.15">
      <c r="B169" s="194"/>
      <c r="D169" s="337"/>
      <c r="E169" s="180"/>
      <c r="F169" s="178"/>
      <c r="G169" s="179"/>
      <c r="I169" s="195"/>
    </row>
    <row r="170" spans="2:9" ht="18.75" customHeight="1" x14ac:dyDescent="0.15">
      <c r="B170" s="194"/>
      <c r="D170" s="336"/>
      <c r="E170" s="39"/>
      <c r="F170" s="178"/>
      <c r="G170" s="179"/>
      <c r="I170" s="195"/>
    </row>
    <row r="171" spans="2:9" ht="18.75" customHeight="1" x14ac:dyDescent="0.15">
      <c r="B171" s="194"/>
      <c r="D171" s="336"/>
      <c r="E171" s="39"/>
      <c r="F171" s="178"/>
      <c r="G171" s="179"/>
      <c r="I171" s="195"/>
    </row>
    <row r="172" spans="2:9" ht="18.75" customHeight="1" x14ac:dyDescent="0.15">
      <c r="B172" s="194"/>
      <c r="D172" s="336"/>
      <c r="E172" s="39"/>
      <c r="F172" s="178"/>
      <c r="G172" s="179"/>
      <c r="I172" s="195"/>
    </row>
    <row r="173" spans="2:9" ht="18.75" customHeight="1" x14ac:dyDescent="0.15">
      <c r="B173" s="194"/>
      <c r="D173" s="336"/>
      <c r="E173" s="39"/>
      <c r="F173" s="178"/>
      <c r="G173" s="179"/>
      <c r="I173" s="195"/>
    </row>
    <row r="174" spans="2:9" ht="18.75" customHeight="1" x14ac:dyDescent="0.15">
      <c r="B174" s="194"/>
      <c r="D174" s="336"/>
      <c r="E174" s="39"/>
      <c r="F174" s="178"/>
      <c r="G174" s="179"/>
      <c r="I174" s="195"/>
    </row>
    <row r="175" spans="2:9" ht="18.75" customHeight="1" x14ac:dyDescent="0.15">
      <c r="B175" s="194"/>
      <c r="D175" s="336"/>
      <c r="E175" s="39"/>
      <c r="F175" s="178"/>
      <c r="G175" s="179"/>
      <c r="I175" s="195"/>
    </row>
    <row r="176" spans="2:9" ht="18.75" customHeight="1" x14ac:dyDescent="0.15">
      <c r="B176" s="194"/>
      <c r="D176" s="336"/>
      <c r="E176" s="39"/>
      <c r="F176" s="178"/>
      <c r="G176" s="179"/>
      <c r="I176" s="195"/>
    </row>
    <row r="177" spans="2:9" ht="18.75" customHeight="1" x14ac:dyDescent="0.15">
      <c r="B177" s="194"/>
      <c r="D177" s="336"/>
      <c r="E177" s="39"/>
      <c r="F177" s="178"/>
      <c r="G177" s="179"/>
      <c r="I177" s="195"/>
    </row>
    <row r="178" spans="2:9" ht="18.75" customHeight="1" x14ac:dyDescent="0.15">
      <c r="B178" s="194"/>
      <c r="D178" s="336"/>
      <c r="E178" s="39"/>
      <c r="F178" s="178"/>
      <c r="G178" s="179"/>
      <c r="I178" s="195"/>
    </row>
    <row r="179" spans="2:9" ht="18.75" customHeight="1" x14ac:dyDescent="0.15">
      <c r="B179" s="194"/>
      <c r="D179" s="336"/>
      <c r="E179" s="39"/>
      <c r="F179" s="178"/>
      <c r="G179" s="179"/>
      <c r="I179" s="195"/>
    </row>
    <row r="180" spans="2:9" ht="18.75" customHeight="1" x14ac:dyDescent="0.15">
      <c r="B180" s="194"/>
      <c r="D180" s="336"/>
      <c r="E180" s="39"/>
      <c r="F180" s="178"/>
      <c r="G180" s="179"/>
      <c r="I180" s="195"/>
    </row>
    <row r="181" spans="2:9" ht="18.75" customHeight="1" x14ac:dyDescent="0.15">
      <c r="B181" s="194"/>
      <c r="D181" s="336"/>
      <c r="E181" s="39"/>
      <c r="F181" s="178"/>
      <c r="G181" s="179"/>
      <c r="I181" s="195"/>
    </row>
    <row r="182" spans="2:9" ht="18.75" customHeight="1" x14ac:dyDescent="0.15">
      <c r="B182" s="194"/>
      <c r="D182" s="336"/>
      <c r="E182" s="39"/>
      <c r="F182" s="178"/>
      <c r="G182" s="179"/>
      <c r="I182" s="195"/>
    </row>
    <row r="183" spans="2:9" ht="18.75" customHeight="1" x14ac:dyDescent="0.15">
      <c r="B183" s="194"/>
      <c r="D183" s="336"/>
      <c r="E183" s="39"/>
      <c r="F183" s="178"/>
      <c r="G183" s="179"/>
      <c r="I183" s="195"/>
    </row>
    <row r="184" spans="2:9" ht="18.75" customHeight="1" x14ac:dyDescent="0.15">
      <c r="B184" s="194"/>
      <c r="D184" s="336"/>
      <c r="E184" s="39"/>
      <c r="F184" s="178"/>
      <c r="G184" s="179"/>
      <c r="I184" s="195"/>
    </row>
    <row r="185" spans="2:9" ht="18.75" customHeight="1" x14ac:dyDescent="0.15">
      <c r="B185" s="194"/>
      <c r="D185" s="336"/>
      <c r="E185" s="39"/>
      <c r="F185" s="178"/>
      <c r="G185" s="179"/>
      <c r="I185" s="195"/>
    </row>
    <row r="186" spans="2:9" ht="18.75" customHeight="1" x14ac:dyDescent="0.15">
      <c r="B186" s="194"/>
      <c r="D186" s="336"/>
      <c r="E186" s="39"/>
      <c r="F186" s="178"/>
      <c r="G186" s="179"/>
      <c r="I186" s="195"/>
    </row>
    <row r="187" spans="2:9" ht="18.75" customHeight="1" x14ac:dyDescent="0.15">
      <c r="B187" s="194"/>
      <c r="D187" s="336"/>
      <c r="E187" s="39"/>
      <c r="F187" s="178"/>
      <c r="G187" s="179"/>
      <c r="I187" s="195"/>
    </row>
    <row r="188" spans="2:9" ht="18.75" customHeight="1" x14ac:dyDescent="0.15">
      <c r="B188" s="194"/>
      <c r="D188" s="336"/>
      <c r="E188" s="39"/>
      <c r="F188" s="178"/>
      <c r="G188" s="179"/>
      <c r="I188" s="195"/>
    </row>
    <row r="189" spans="2:9" ht="18.75" customHeight="1" x14ac:dyDescent="0.15">
      <c r="B189" s="194"/>
      <c r="D189" s="336"/>
      <c r="E189" s="39"/>
      <c r="F189" s="178"/>
      <c r="G189" s="179"/>
      <c r="I189" s="195"/>
    </row>
    <row r="190" spans="2:9" ht="18.75" customHeight="1" x14ac:dyDescent="0.15">
      <c r="B190" s="194"/>
      <c r="D190" s="336"/>
      <c r="E190" s="39"/>
      <c r="F190" s="178"/>
      <c r="G190" s="179"/>
      <c r="I190" s="195"/>
    </row>
    <row r="191" spans="2:9" ht="18.75" customHeight="1" x14ac:dyDescent="0.15">
      <c r="B191" s="194"/>
      <c r="D191" s="336"/>
      <c r="E191" s="39"/>
      <c r="F191" s="178"/>
      <c r="G191" s="179"/>
      <c r="I191" s="195"/>
    </row>
    <row r="192" spans="2:9" ht="18.75" customHeight="1" x14ac:dyDescent="0.15">
      <c r="B192" s="194"/>
      <c r="D192" s="336"/>
      <c r="E192" s="39"/>
      <c r="F192" s="178"/>
      <c r="G192" s="179"/>
      <c r="I192" s="195"/>
    </row>
    <row r="193" spans="2:9" ht="18.75" customHeight="1" x14ac:dyDescent="0.15">
      <c r="B193" s="194"/>
      <c r="D193" s="336"/>
      <c r="E193" s="39"/>
      <c r="F193" s="178"/>
      <c r="G193" s="179"/>
      <c r="I193" s="195"/>
    </row>
    <row r="194" spans="2:9" ht="18.75" customHeight="1" x14ac:dyDescent="0.15">
      <c r="B194" s="194"/>
      <c r="D194" s="336"/>
      <c r="E194" s="39"/>
      <c r="F194" s="178"/>
      <c r="G194" s="179"/>
      <c r="I194" s="195"/>
    </row>
    <row r="195" spans="2:9" ht="18.75" customHeight="1" x14ac:dyDescent="0.15">
      <c r="B195" s="194"/>
      <c r="D195" s="336"/>
      <c r="E195" s="39"/>
      <c r="F195" s="39"/>
      <c r="G195" s="179"/>
      <c r="I195" s="195"/>
    </row>
    <row r="196" spans="2:9" ht="18.75" customHeight="1" x14ac:dyDescent="0.15">
      <c r="B196" s="194"/>
      <c r="D196" s="337"/>
      <c r="E196" s="42"/>
      <c r="F196" s="39"/>
      <c r="G196" s="179"/>
      <c r="I196" s="195"/>
    </row>
    <row r="197" spans="2:9" ht="18.75" customHeight="1" x14ac:dyDescent="0.15">
      <c r="B197" s="194"/>
      <c r="D197" s="337"/>
      <c r="E197" s="180"/>
      <c r="F197" s="39"/>
      <c r="G197" s="179"/>
      <c r="I197" s="195"/>
    </row>
    <row r="198" spans="2:9" ht="18.75" customHeight="1" x14ac:dyDescent="0.15">
      <c r="B198" s="194"/>
      <c r="D198" s="337"/>
      <c r="E198" s="180"/>
      <c r="F198" s="178"/>
      <c r="G198" s="179"/>
      <c r="I198" s="195"/>
    </row>
    <row r="199" spans="2:9" ht="18.75" customHeight="1" x14ac:dyDescent="0.15">
      <c r="B199" s="194"/>
      <c r="D199" s="337"/>
      <c r="E199" s="180"/>
      <c r="F199" s="178"/>
      <c r="G199" s="179"/>
      <c r="I199" s="195"/>
    </row>
    <row r="200" spans="2:9" ht="18.75" customHeight="1" x14ac:dyDescent="0.15">
      <c r="B200" s="194"/>
      <c r="D200" s="337"/>
      <c r="E200" s="180"/>
      <c r="F200" s="178"/>
      <c r="G200" s="179"/>
      <c r="I200" s="195"/>
    </row>
    <row r="201" spans="2:9" ht="18.75" customHeight="1" x14ac:dyDescent="0.15">
      <c r="B201" s="194"/>
      <c r="D201" s="337"/>
      <c r="E201" s="180"/>
      <c r="F201" s="178"/>
      <c r="G201" s="179"/>
      <c r="I201" s="195"/>
    </row>
    <row r="202" spans="2:9" ht="18.75" customHeight="1" x14ac:dyDescent="0.15">
      <c r="B202" s="194"/>
      <c r="D202" s="337"/>
      <c r="E202" s="180"/>
      <c r="F202" s="178"/>
      <c r="G202" s="179"/>
      <c r="I202" s="195"/>
    </row>
    <row r="203" spans="2:9" ht="18.75" customHeight="1" x14ac:dyDescent="0.15">
      <c r="B203" s="194"/>
      <c r="D203" s="337"/>
      <c r="E203" s="180"/>
      <c r="F203" s="178"/>
      <c r="G203" s="179"/>
      <c r="I203" s="195"/>
    </row>
    <row r="204" spans="2:9" ht="18.75" customHeight="1" x14ac:dyDescent="0.15">
      <c r="B204" s="194"/>
      <c r="D204" s="337"/>
      <c r="E204" s="180"/>
      <c r="F204" s="178"/>
      <c r="G204" s="179"/>
      <c r="I204" s="195"/>
    </row>
    <row r="205" spans="2:9" ht="18.75" customHeight="1" x14ac:dyDescent="0.15">
      <c r="B205" s="194"/>
      <c r="D205" s="337"/>
      <c r="E205" s="180"/>
      <c r="F205" s="178"/>
      <c r="G205" s="179"/>
      <c r="I205" s="195"/>
    </row>
    <row r="206" spans="2:9" ht="18.75" customHeight="1" x14ac:dyDescent="0.15">
      <c r="B206" s="194"/>
      <c r="D206" s="337"/>
      <c r="E206" s="180"/>
      <c r="F206" s="178"/>
      <c r="G206" s="179"/>
      <c r="I206" s="195"/>
    </row>
    <row r="207" spans="2:9" ht="18.75" customHeight="1" x14ac:dyDescent="0.15">
      <c r="B207" s="194"/>
      <c r="D207" s="337"/>
      <c r="E207" s="180"/>
      <c r="F207" s="178"/>
      <c r="G207" s="179"/>
      <c r="I207" s="195"/>
    </row>
    <row r="208" spans="2:9" ht="18.75" customHeight="1" x14ac:dyDescent="0.15">
      <c r="B208" s="194"/>
      <c r="D208" s="337"/>
      <c r="E208" s="180"/>
      <c r="F208" s="178"/>
      <c r="G208" s="179"/>
      <c r="I208" s="195"/>
    </row>
    <row r="209" spans="2:9" ht="18.75" customHeight="1" x14ac:dyDescent="0.15">
      <c r="B209" s="194"/>
      <c r="D209" s="337"/>
      <c r="E209" s="180"/>
      <c r="F209" s="178"/>
      <c r="G209" s="179"/>
      <c r="I209" s="195"/>
    </row>
    <row r="210" spans="2:9" ht="18.75" customHeight="1" x14ac:dyDescent="0.15">
      <c r="B210" s="194"/>
      <c r="D210" s="337"/>
      <c r="E210" s="180"/>
      <c r="F210" s="178"/>
      <c r="G210" s="179"/>
      <c r="I210" s="195"/>
    </row>
    <row r="211" spans="2:9" ht="18.75" customHeight="1" x14ac:dyDescent="0.15">
      <c r="B211" s="194"/>
      <c r="D211" s="336"/>
      <c r="E211" s="39"/>
      <c r="F211" s="178"/>
      <c r="G211" s="179"/>
      <c r="I211" s="195"/>
    </row>
    <row r="212" spans="2:9" ht="18.75" customHeight="1" x14ac:dyDescent="0.15">
      <c r="B212" s="194"/>
      <c r="D212" s="336"/>
      <c r="E212" s="39"/>
      <c r="F212" s="178"/>
      <c r="G212" s="179"/>
      <c r="I212" s="195"/>
    </row>
    <row r="213" spans="2:9" ht="18.75" customHeight="1" x14ac:dyDescent="0.15">
      <c r="B213" s="194"/>
      <c r="D213" s="336"/>
      <c r="E213" s="39"/>
      <c r="F213" s="178"/>
      <c r="G213" s="179"/>
      <c r="I213" s="195"/>
    </row>
    <row r="214" spans="2:9" ht="18.75" customHeight="1" x14ac:dyDescent="0.15">
      <c r="B214" s="194"/>
      <c r="D214" s="336"/>
      <c r="E214" s="39"/>
      <c r="F214" s="178"/>
      <c r="G214" s="179"/>
      <c r="I214" s="195"/>
    </row>
    <row r="215" spans="2:9" ht="18.75" customHeight="1" x14ac:dyDescent="0.15">
      <c r="B215" s="194"/>
      <c r="D215" s="336"/>
      <c r="E215" s="39"/>
      <c r="F215" s="178"/>
      <c r="G215" s="179"/>
      <c r="I215" s="195"/>
    </row>
    <row r="216" spans="2:9" ht="18.75" customHeight="1" x14ac:dyDescent="0.15">
      <c r="B216" s="194"/>
      <c r="D216" s="336"/>
      <c r="E216" s="39"/>
      <c r="F216" s="178"/>
      <c r="G216" s="179"/>
      <c r="I216" s="195"/>
    </row>
    <row r="217" spans="2:9" ht="18.75" customHeight="1" x14ac:dyDescent="0.15">
      <c r="B217" s="194"/>
      <c r="D217" s="336"/>
      <c r="E217" s="39"/>
      <c r="F217" s="178"/>
      <c r="G217" s="179"/>
      <c r="I217" s="195"/>
    </row>
    <row r="218" spans="2:9" ht="18.75" customHeight="1" x14ac:dyDescent="0.15">
      <c r="B218" s="194"/>
      <c r="D218" s="336"/>
      <c r="E218" s="39"/>
      <c r="F218" s="178"/>
      <c r="G218" s="179"/>
      <c r="I218" s="195"/>
    </row>
    <row r="219" spans="2:9" ht="18.75" customHeight="1" x14ac:dyDescent="0.15">
      <c r="B219" s="194"/>
      <c r="D219" s="336"/>
      <c r="E219" s="39"/>
      <c r="F219" s="178"/>
      <c r="G219" s="179"/>
      <c r="I219" s="195"/>
    </row>
    <row r="220" spans="2:9" ht="18.75" customHeight="1" x14ac:dyDescent="0.15">
      <c r="B220" s="194"/>
      <c r="D220" s="336"/>
      <c r="E220" s="39"/>
      <c r="F220" s="178"/>
      <c r="G220" s="179"/>
      <c r="I220" s="195"/>
    </row>
    <row r="221" spans="2:9" ht="18.75" customHeight="1" x14ac:dyDescent="0.15">
      <c r="B221" s="194"/>
      <c r="D221" s="336"/>
      <c r="E221" s="39"/>
      <c r="F221" s="178"/>
      <c r="G221" s="179"/>
      <c r="I221" s="195"/>
    </row>
    <row r="222" spans="2:9" ht="18.75" customHeight="1" x14ac:dyDescent="0.15">
      <c r="B222" s="194"/>
      <c r="D222" s="336"/>
      <c r="E222" s="39"/>
      <c r="F222" s="178"/>
      <c r="G222" s="179"/>
      <c r="I222" s="195"/>
    </row>
    <row r="223" spans="2:9" ht="18.75" customHeight="1" x14ac:dyDescent="0.15">
      <c r="B223" s="194"/>
      <c r="D223" s="336"/>
      <c r="E223" s="39"/>
      <c r="F223" s="178"/>
      <c r="G223" s="179"/>
      <c r="I223" s="195"/>
    </row>
    <row r="224" spans="2:9" ht="18.75" customHeight="1" x14ac:dyDescent="0.15">
      <c r="B224" s="194"/>
      <c r="D224" s="336"/>
      <c r="E224" s="39"/>
      <c r="F224" s="178"/>
      <c r="G224" s="179"/>
      <c r="I224" s="195"/>
    </row>
    <row r="225" spans="2:9" ht="18.75" customHeight="1" x14ac:dyDescent="0.15">
      <c r="B225" s="194"/>
      <c r="D225" s="336"/>
      <c r="E225" s="39"/>
      <c r="F225" s="178"/>
      <c r="G225" s="179"/>
      <c r="I225" s="195"/>
    </row>
    <row r="226" spans="2:9" ht="18.75" customHeight="1" x14ac:dyDescent="0.15">
      <c r="B226" s="194"/>
      <c r="D226" s="336"/>
      <c r="E226" s="39"/>
      <c r="F226" s="178"/>
      <c r="G226" s="179"/>
      <c r="I226" s="195"/>
    </row>
    <row r="227" spans="2:9" ht="18.75" customHeight="1" x14ac:dyDescent="0.15">
      <c r="B227" s="194"/>
      <c r="D227" s="336"/>
      <c r="E227" s="39"/>
      <c r="F227" s="178"/>
      <c r="G227" s="179"/>
      <c r="I227" s="195"/>
    </row>
    <row r="228" spans="2:9" ht="18.75" customHeight="1" x14ac:dyDescent="0.15">
      <c r="B228" s="194"/>
      <c r="D228" s="336"/>
      <c r="E228" s="39"/>
      <c r="F228" s="178"/>
      <c r="G228" s="179"/>
      <c r="I228" s="195"/>
    </row>
    <row r="229" spans="2:9" ht="18.75" customHeight="1" x14ac:dyDescent="0.15">
      <c r="B229" s="194"/>
      <c r="D229" s="336"/>
      <c r="E229" s="39"/>
      <c r="F229" s="178"/>
      <c r="G229" s="179"/>
      <c r="I229" s="195"/>
    </row>
    <row r="230" spans="2:9" ht="18.75" customHeight="1" x14ac:dyDescent="0.15">
      <c r="B230" s="194"/>
      <c r="D230" s="336"/>
      <c r="E230" s="39"/>
      <c r="F230" s="178"/>
      <c r="G230" s="179"/>
      <c r="I230" s="195"/>
    </row>
    <row r="231" spans="2:9" ht="18.75" customHeight="1" x14ac:dyDescent="0.15">
      <c r="B231" s="194"/>
      <c r="D231" s="336"/>
      <c r="E231" s="39"/>
      <c r="F231" s="178"/>
      <c r="G231" s="179"/>
      <c r="I231" s="195"/>
    </row>
    <row r="232" spans="2:9" ht="18.75" customHeight="1" x14ac:dyDescent="0.15">
      <c r="B232" s="194"/>
      <c r="D232" s="336"/>
      <c r="E232" s="39"/>
      <c r="F232" s="178"/>
      <c r="G232" s="179"/>
      <c r="I232" s="195"/>
    </row>
    <row r="233" spans="2:9" ht="18.75" customHeight="1" x14ac:dyDescent="0.15">
      <c r="B233" s="194"/>
      <c r="D233" s="336"/>
      <c r="E233" s="39"/>
      <c r="F233" s="178"/>
      <c r="G233" s="179"/>
      <c r="I233" s="195"/>
    </row>
    <row r="234" spans="2:9" ht="18.75" customHeight="1" x14ac:dyDescent="0.15">
      <c r="B234" s="194"/>
      <c r="D234" s="336"/>
      <c r="E234" s="39"/>
      <c r="F234" s="178"/>
      <c r="G234" s="179"/>
      <c r="I234" s="195"/>
    </row>
    <row r="235" spans="2:9" ht="18.75" customHeight="1" x14ac:dyDescent="0.15">
      <c r="B235" s="194"/>
      <c r="D235" s="336"/>
      <c r="E235" s="39"/>
      <c r="F235" s="178"/>
      <c r="G235" s="179"/>
      <c r="I235" s="195"/>
    </row>
    <row r="236" spans="2:9" ht="18.75" customHeight="1" x14ac:dyDescent="0.15">
      <c r="B236" s="194"/>
      <c r="D236" s="336"/>
      <c r="E236" s="39"/>
      <c r="F236" s="39"/>
      <c r="G236" s="179"/>
      <c r="I236" s="195"/>
    </row>
    <row r="237" spans="2:9" ht="18.75" customHeight="1" x14ac:dyDescent="0.15">
      <c r="B237" s="194"/>
      <c r="D237" s="337"/>
      <c r="E237" s="42"/>
      <c r="F237" s="39"/>
      <c r="G237" s="179"/>
      <c r="I237" s="195"/>
    </row>
    <row r="238" spans="2:9" ht="18.75" customHeight="1" x14ac:dyDescent="0.15">
      <c r="B238" s="194"/>
      <c r="D238" s="337"/>
      <c r="E238" s="180"/>
      <c r="F238" s="39"/>
      <c r="G238" s="179"/>
      <c r="I238" s="195"/>
    </row>
    <row r="239" spans="2:9" ht="18.75" customHeight="1" x14ac:dyDescent="0.15">
      <c r="B239" s="194"/>
      <c r="D239" s="337"/>
      <c r="E239" s="180"/>
      <c r="F239" s="178"/>
      <c r="G239" s="179"/>
      <c r="I239" s="195"/>
    </row>
    <row r="240" spans="2:9" ht="18.75" customHeight="1" x14ac:dyDescent="0.15">
      <c r="B240" s="194"/>
      <c r="D240" s="337"/>
      <c r="E240" s="180"/>
      <c r="F240" s="178"/>
      <c r="G240" s="179"/>
      <c r="I240" s="195"/>
    </row>
    <row r="241" spans="2:9" ht="18.75" customHeight="1" x14ac:dyDescent="0.15">
      <c r="B241" s="194"/>
      <c r="D241" s="337"/>
      <c r="E241" s="180"/>
      <c r="F241" s="178"/>
      <c r="G241" s="179"/>
      <c r="I241" s="195"/>
    </row>
    <row r="242" spans="2:9" ht="18.75" customHeight="1" x14ac:dyDescent="0.15">
      <c r="B242" s="194"/>
      <c r="D242" s="337"/>
      <c r="E242" s="180"/>
      <c r="F242" s="178"/>
      <c r="G242" s="179"/>
      <c r="I242" s="195"/>
    </row>
    <row r="243" spans="2:9" ht="18.75" customHeight="1" x14ac:dyDescent="0.15">
      <c r="B243" s="194"/>
      <c r="D243" s="337"/>
      <c r="E243" s="180"/>
      <c r="F243" s="178"/>
      <c r="G243" s="179"/>
      <c r="I243" s="195"/>
    </row>
    <row r="244" spans="2:9" ht="18.75" customHeight="1" x14ac:dyDescent="0.15">
      <c r="B244" s="194"/>
      <c r="D244" s="337"/>
      <c r="E244" s="180"/>
      <c r="F244" s="178"/>
      <c r="G244" s="179"/>
      <c r="I244" s="195"/>
    </row>
    <row r="245" spans="2:9" ht="18.75" customHeight="1" x14ac:dyDescent="0.15">
      <c r="B245" s="194"/>
      <c r="D245" s="337"/>
      <c r="E245" s="180"/>
      <c r="F245" s="178"/>
      <c r="G245" s="179"/>
      <c r="I245" s="195"/>
    </row>
    <row r="246" spans="2:9" ht="18.75" customHeight="1" x14ac:dyDescent="0.15">
      <c r="B246" s="194"/>
      <c r="D246" s="337"/>
      <c r="E246" s="180"/>
      <c r="F246" s="178"/>
      <c r="G246" s="179"/>
      <c r="I246" s="195"/>
    </row>
    <row r="247" spans="2:9" ht="18.75" customHeight="1" x14ac:dyDescent="0.15">
      <c r="B247" s="194"/>
      <c r="D247" s="337"/>
      <c r="E247" s="180"/>
      <c r="F247" s="178"/>
      <c r="G247" s="179"/>
      <c r="I247" s="195"/>
    </row>
    <row r="248" spans="2:9" ht="18.75" customHeight="1" x14ac:dyDescent="0.15">
      <c r="B248" s="194"/>
      <c r="D248" s="337"/>
      <c r="E248" s="180"/>
      <c r="F248" s="178"/>
      <c r="G248" s="179"/>
      <c r="I248" s="195"/>
    </row>
    <row r="249" spans="2:9" ht="18.75" customHeight="1" x14ac:dyDescent="0.15">
      <c r="B249" s="194"/>
      <c r="D249" s="337"/>
      <c r="E249" s="180"/>
      <c r="F249" s="178"/>
      <c r="G249" s="179"/>
      <c r="I249" s="195"/>
    </row>
    <row r="250" spans="2:9" ht="18.75" customHeight="1" x14ac:dyDescent="0.15">
      <c r="B250" s="194"/>
      <c r="D250" s="337"/>
      <c r="E250" s="180"/>
      <c r="F250" s="178"/>
      <c r="G250" s="179"/>
      <c r="I250" s="195"/>
    </row>
    <row r="251" spans="2:9" ht="18.75" customHeight="1" x14ac:dyDescent="0.15">
      <c r="B251" s="194"/>
      <c r="D251" s="337"/>
      <c r="E251" s="180"/>
      <c r="F251" s="178"/>
      <c r="G251" s="179"/>
      <c r="I251" s="195"/>
    </row>
    <row r="252" spans="2:9" ht="18.75" customHeight="1" x14ac:dyDescent="0.15">
      <c r="B252" s="194"/>
      <c r="D252" s="336"/>
      <c r="E252" s="39"/>
      <c r="F252" s="178"/>
      <c r="G252" s="179"/>
      <c r="I252" s="195"/>
    </row>
    <row r="253" spans="2:9" ht="18.75" customHeight="1" x14ac:dyDescent="0.15">
      <c r="B253" s="194"/>
      <c r="D253" s="336"/>
      <c r="E253" s="39"/>
      <c r="F253" s="178"/>
      <c r="G253" s="179"/>
      <c r="I253" s="195"/>
    </row>
    <row r="254" spans="2:9" ht="18.75" customHeight="1" x14ac:dyDescent="0.15">
      <c r="B254" s="194"/>
      <c r="D254" s="336"/>
      <c r="E254" s="39"/>
      <c r="F254" s="178"/>
      <c r="G254" s="179"/>
      <c r="I254" s="195"/>
    </row>
    <row r="255" spans="2:9" ht="18.75" customHeight="1" x14ac:dyDescent="0.15">
      <c r="B255" s="194"/>
      <c r="D255" s="336"/>
      <c r="E255" s="39"/>
      <c r="F255" s="178"/>
      <c r="G255" s="179"/>
      <c r="I255" s="195"/>
    </row>
    <row r="256" spans="2:9" ht="18.75" customHeight="1" x14ac:dyDescent="0.15">
      <c r="B256" s="194"/>
      <c r="D256" s="336"/>
      <c r="E256" s="39"/>
      <c r="F256" s="178"/>
      <c r="G256" s="179"/>
      <c r="I256" s="195"/>
    </row>
    <row r="257" spans="2:9" ht="18.75" customHeight="1" x14ac:dyDescent="0.15">
      <c r="B257" s="194"/>
      <c r="D257" s="336"/>
      <c r="E257" s="39"/>
      <c r="F257" s="178"/>
      <c r="G257" s="179"/>
      <c r="I257" s="195"/>
    </row>
    <row r="258" spans="2:9" ht="18.75" customHeight="1" x14ac:dyDescent="0.15">
      <c r="B258" s="194"/>
      <c r="D258" s="336"/>
      <c r="E258" s="39"/>
      <c r="F258" s="178"/>
      <c r="G258" s="179"/>
      <c r="I258" s="195"/>
    </row>
    <row r="259" spans="2:9" ht="18.75" customHeight="1" x14ac:dyDescent="0.15">
      <c r="B259" s="194"/>
      <c r="D259" s="336"/>
      <c r="E259" s="39"/>
      <c r="F259" s="178"/>
      <c r="G259" s="179"/>
      <c r="I259" s="195"/>
    </row>
    <row r="260" spans="2:9" ht="18.75" customHeight="1" x14ac:dyDescent="0.15">
      <c r="B260" s="194"/>
      <c r="D260" s="336"/>
      <c r="E260" s="39"/>
      <c r="F260" s="178"/>
      <c r="G260" s="179"/>
      <c r="I260" s="195"/>
    </row>
    <row r="261" spans="2:9" ht="18.75" customHeight="1" x14ac:dyDescent="0.15">
      <c r="B261" s="194"/>
      <c r="D261" s="336"/>
      <c r="E261" s="39"/>
      <c r="F261" s="178"/>
      <c r="G261" s="179"/>
      <c r="I261" s="195"/>
    </row>
    <row r="262" spans="2:9" ht="18.75" customHeight="1" x14ac:dyDescent="0.15">
      <c r="B262" s="194"/>
      <c r="D262" s="336"/>
      <c r="E262" s="39"/>
      <c r="F262" s="178"/>
      <c r="G262" s="179"/>
      <c r="I262" s="195"/>
    </row>
    <row r="263" spans="2:9" ht="18.75" customHeight="1" x14ac:dyDescent="0.15">
      <c r="B263" s="194"/>
      <c r="D263" s="336"/>
      <c r="E263" s="39"/>
      <c r="F263" s="178"/>
      <c r="G263" s="179"/>
      <c r="I263" s="195"/>
    </row>
    <row r="264" spans="2:9" ht="18.75" customHeight="1" x14ac:dyDescent="0.15">
      <c r="B264" s="194"/>
      <c r="D264" s="336"/>
      <c r="E264" s="39"/>
      <c r="F264" s="178"/>
      <c r="G264" s="179"/>
      <c r="I264" s="195"/>
    </row>
    <row r="265" spans="2:9" ht="18.75" customHeight="1" x14ac:dyDescent="0.15">
      <c r="B265" s="194"/>
      <c r="D265" s="336"/>
      <c r="E265" s="39"/>
      <c r="F265" s="178"/>
      <c r="G265" s="179"/>
      <c r="I265" s="195"/>
    </row>
    <row r="266" spans="2:9" ht="18.75" customHeight="1" x14ac:dyDescent="0.15">
      <c r="B266" s="194"/>
      <c r="D266" s="336"/>
      <c r="E266" s="39"/>
      <c r="F266" s="178"/>
      <c r="G266" s="179"/>
      <c r="I266" s="195"/>
    </row>
    <row r="267" spans="2:9" ht="18.75" customHeight="1" x14ac:dyDescent="0.15">
      <c r="B267" s="194"/>
      <c r="D267" s="336"/>
      <c r="E267" s="39"/>
      <c r="F267" s="178"/>
      <c r="G267" s="179"/>
      <c r="I267" s="195"/>
    </row>
    <row r="268" spans="2:9" ht="18.75" customHeight="1" x14ac:dyDescent="0.15">
      <c r="B268" s="194"/>
      <c r="D268" s="336"/>
      <c r="E268" s="39"/>
      <c r="F268" s="178"/>
      <c r="G268" s="179"/>
      <c r="I268" s="195"/>
    </row>
    <row r="269" spans="2:9" ht="18.75" customHeight="1" x14ac:dyDescent="0.15">
      <c r="B269" s="194"/>
      <c r="D269" s="336"/>
      <c r="E269" s="39"/>
      <c r="F269" s="178"/>
      <c r="G269" s="179"/>
      <c r="I269" s="195"/>
    </row>
    <row r="270" spans="2:9" ht="18.75" customHeight="1" x14ac:dyDescent="0.15">
      <c r="B270" s="194"/>
      <c r="D270" s="336"/>
      <c r="E270" s="39"/>
      <c r="F270" s="178"/>
      <c r="G270" s="179"/>
      <c r="I270" s="195"/>
    </row>
    <row r="271" spans="2:9" ht="18.75" customHeight="1" x14ac:dyDescent="0.15">
      <c r="B271" s="194"/>
      <c r="D271" s="336"/>
      <c r="E271" s="39"/>
      <c r="F271" s="178"/>
      <c r="G271" s="179"/>
      <c r="I271" s="195"/>
    </row>
    <row r="272" spans="2:9" ht="18.75" customHeight="1" x14ac:dyDescent="0.15">
      <c r="B272" s="194"/>
      <c r="D272" s="336"/>
      <c r="E272" s="39"/>
      <c r="F272" s="178"/>
      <c r="G272" s="179"/>
      <c r="I272" s="195"/>
    </row>
    <row r="273" spans="2:9" ht="18.75" customHeight="1" x14ac:dyDescent="0.15">
      <c r="B273" s="194"/>
      <c r="D273" s="336"/>
      <c r="E273" s="39"/>
      <c r="F273" s="178"/>
      <c r="G273" s="179"/>
      <c r="I273" s="195"/>
    </row>
    <row r="274" spans="2:9" ht="18.75" customHeight="1" x14ac:dyDescent="0.15">
      <c r="B274" s="194"/>
      <c r="D274" s="336"/>
      <c r="E274" s="39"/>
      <c r="F274" s="178"/>
      <c r="G274" s="179"/>
      <c r="I274" s="195"/>
    </row>
    <row r="275" spans="2:9" ht="18.75" customHeight="1" x14ac:dyDescent="0.15">
      <c r="B275" s="194"/>
      <c r="D275" s="336"/>
      <c r="E275" s="39"/>
      <c r="F275" s="178"/>
      <c r="G275" s="179"/>
      <c r="I275" s="195"/>
    </row>
    <row r="276" spans="2:9" ht="18.75" customHeight="1" x14ac:dyDescent="0.15">
      <c r="B276" s="194"/>
      <c r="D276" s="336"/>
      <c r="E276" s="39"/>
      <c r="F276" s="178"/>
      <c r="G276" s="179"/>
      <c r="I276" s="195"/>
    </row>
    <row r="277" spans="2:9" ht="18.75" customHeight="1" x14ac:dyDescent="0.15">
      <c r="B277" s="194"/>
      <c r="D277" s="336"/>
      <c r="E277" s="39"/>
      <c r="F277" s="39"/>
      <c r="G277" s="179"/>
      <c r="I277" s="195"/>
    </row>
    <row r="278" spans="2:9" ht="18.75" customHeight="1" x14ac:dyDescent="0.15">
      <c r="B278" s="194"/>
      <c r="D278" s="337"/>
      <c r="E278" s="42"/>
      <c r="F278" s="39"/>
      <c r="G278" s="179"/>
      <c r="I278" s="195"/>
    </row>
    <row r="279" spans="2:9" ht="18.75" customHeight="1" x14ac:dyDescent="0.15">
      <c r="B279" s="194"/>
      <c r="D279" s="337"/>
      <c r="E279" s="180"/>
      <c r="F279" s="39"/>
      <c r="G279" s="179"/>
      <c r="I279" s="195"/>
    </row>
    <row r="280" spans="2:9" ht="18.75" customHeight="1" x14ac:dyDescent="0.15">
      <c r="B280" s="194"/>
      <c r="D280" s="337"/>
      <c r="E280" s="180"/>
      <c r="F280" s="178"/>
      <c r="G280" s="179"/>
      <c r="I280" s="195"/>
    </row>
    <row r="281" spans="2:9" ht="18.75" customHeight="1" x14ac:dyDescent="0.15">
      <c r="B281" s="194"/>
      <c r="D281" s="337"/>
      <c r="E281" s="180"/>
      <c r="F281" s="178"/>
      <c r="G281" s="179"/>
      <c r="I281" s="195"/>
    </row>
    <row r="282" spans="2:9" ht="18.75" customHeight="1" x14ac:dyDescent="0.15">
      <c r="B282" s="194"/>
      <c r="D282" s="337"/>
      <c r="E282" s="180"/>
      <c r="F282" s="178"/>
      <c r="G282" s="179"/>
      <c r="I282" s="195"/>
    </row>
    <row r="283" spans="2:9" ht="18.75" customHeight="1" x14ac:dyDescent="0.15">
      <c r="B283" s="194"/>
      <c r="D283" s="337"/>
      <c r="E283" s="180"/>
      <c r="F283" s="178"/>
      <c r="G283" s="179"/>
      <c r="I283" s="195"/>
    </row>
    <row r="284" spans="2:9" ht="18.75" customHeight="1" x14ac:dyDescent="0.15">
      <c r="B284" s="194"/>
      <c r="D284" s="337"/>
      <c r="E284" s="180"/>
      <c r="F284" s="178"/>
      <c r="G284" s="179"/>
      <c r="I284" s="195"/>
    </row>
    <row r="285" spans="2:9" ht="18.75" customHeight="1" x14ac:dyDescent="0.15">
      <c r="B285" s="194"/>
      <c r="D285" s="337"/>
      <c r="E285" s="180"/>
      <c r="F285" s="178"/>
      <c r="G285" s="179"/>
      <c r="I285" s="195"/>
    </row>
    <row r="286" spans="2:9" ht="18.75" customHeight="1" x14ac:dyDescent="0.15">
      <c r="B286" s="194"/>
      <c r="D286" s="337"/>
      <c r="E286" s="180"/>
      <c r="F286" s="178"/>
      <c r="G286" s="179"/>
      <c r="I286" s="195"/>
    </row>
    <row r="287" spans="2:9" ht="18.75" customHeight="1" x14ac:dyDescent="0.15">
      <c r="B287" s="194"/>
      <c r="D287" s="337"/>
      <c r="E287" s="180"/>
      <c r="F287" s="178"/>
      <c r="G287" s="179"/>
      <c r="I287" s="195"/>
    </row>
    <row r="288" spans="2:9" ht="18.75" customHeight="1" x14ac:dyDescent="0.15">
      <c r="B288" s="194"/>
      <c r="D288" s="337"/>
      <c r="E288" s="180"/>
      <c r="F288" s="178"/>
      <c r="G288" s="179"/>
      <c r="I288" s="195"/>
    </row>
    <row r="289" spans="2:9" ht="18.75" customHeight="1" x14ac:dyDescent="0.15">
      <c r="B289" s="194"/>
      <c r="D289" s="337"/>
      <c r="E289" s="180"/>
      <c r="F289" s="178"/>
      <c r="G289" s="179"/>
      <c r="I289" s="195"/>
    </row>
    <row r="290" spans="2:9" ht="18.75" customHeight="1" x14ac:dyDescent="0.15">
      <c r="B290" s="194"/>
      <c r="D290" s="337"/>
      <c r="E290" s="180"/>
      <c r="F290" s="178"/>
      <c r="G290" s="179"/>
      <c r="I290" s="195"/>
    </row>
    <row r="291" spans="2:9" ht="18.75" customHeight="1" x14ac:dyDescent="0.15">
      <c r="B291" s="194"/>
      <c r="D291" s="337"/>
      <c r="E291" s="180"/>
      <c r="F291" s="178"/>
      <c r="G291" s="179"/>
      <c r="I291" s="195"/>
    </row>
    <row r="292" spans="2:9" ht="18.75" customHeight="1" x14ac:dyDescent="0.15">
      <c r="B292" s="194"/>
      <c r="D292" s="337"/>
      <c r="E292" s="180"/>
      <c r="F292" s="178"/>
      <c r="G292" s="179"/>
      <c r="I292" s="195"/>
    </row>
    <row r="293" spans="2:9" ht="18.75" customHeight="1" x14ac:dyDescent="0.15">
      <c r="B293" s="194"/>
      <c r="D293" s="336"/>
      <c r="E293" s="39"/>
      <c r="F293" s="178"/>
      <c r="G293" s="179"/>
      <c r="I293" s="195"/>
    </row>
    <row r="294" spans="2:9" ht="18.75" customHeight="1" x14ac:dyDescent="0.15">
      <c r="B294" s="194"/>
      <c r="D294" s="336"/>
      <c r="E294" s="39"/>
      <c r="F294" s="178"/>
      <c r="G294" s="179"/>
      <c r="I294" s="195"/>
    </row>
    <row r="295" spans="2:9" ht="18.75" customHeight="1" x14ac:dyDescent="0.15">
      <c r="B295" s="194"/>
      <c r="D295" s="336"/>
      <c r="E295" s="39"/>
      <c r="F295" s="178"/>
      <c r="G295" s="179"/>
      <c r="I295" s="195"/>
    </row>
    <row r="296" spans="2:9" ht="18.75" customHeight="1" x14ac:dyDescent="0.15">
      <c r="B296" s="194"/>
      <c r="D296" s="336"/>
      <c r="E296" s="39"/>
      <c r="F296" s="178"/>
      <c r="G296" s="179"/>
      <c r="I296" s="195"/>
    </row>
    <row r="297" spans="2:9" ht="18.75" customHeight="1" x14ac:dyDescent="0.15">
      <c r="B297" s="194"/>
      <c r="D297" s="336"/>
      <c r="E297" s="39"/>
      <c r="F297" s="178"/>
      <c r="G297" s="179"/>
      <c r="I297" s="195"/>
    </row>
    <row r="298" spans="2:9" ht="18.75" customHeight="1" x14ac:dyDescent="0.15">
      <c r="B298" s="194"/>
      <c r="D298" s="336"/>
      <c r="E298" s="39"/>
      <c r="F298" s="178"/>
      <c r="G298" s="179"/>
      <c r="I298" s="195"/>
    </row>
    <row r="299" spans="2:9" ht="18.75" customHeight="1" x14ac:dyDescent="0.15">
      <c r="B299" s="194"/>
      <c r="D299" s="336"/>
      <c r="E299" s="39"/>
      <c r="F299" s="178"/>
      <c r="G299" s="179"/>
      <c r="I299" s="195"/>
    </row>
    <row r="300" spans="2:9" ht="18.75" customHeight="1" x14ac:dyDescent="0.15">
      <c r="B300" s="194"/>
      <c r="D300" s="336"/>
      <c r="E300" s="39"/>
      <c r="F300" s="178"/>
      <c r="G300" s="179"/>
      <c r="I300" s="195"/>
    </row>
    <row r="301" spans="2:9" ht="18.75" customHeight="1" x14ac:dyDescent="0.15">
      <c r="B301" s="194"/>
      <c r="D301" s="336"/>
      <c r="E301" s="39"/>
      <c r="F301" s="178"/>
      <c r="G301" s="179"/>
      <c r="I301" s="195"/>
    </row>
    <row r="302" spans="2:9" ht="18.75" customHeight="1" x14ac:dyDescent="0.15">
      <c r="B302" s="194"/>
      <c r="D302" s="336"/>
      <c r="E302" s="39"/>
      <c r="F302" s="178"/>
      <c r="G302" s="179"/>
      <c r="I302" s="195"/>
    </row>
    <row r="303" spans="2:9" ht="18.75" customHeight="1" x14ac:dyDescent="0.15">
      <c r="B303" s="194"/>
      <c r="D303" s="336"/>
      <c r="E303" s="39"/>
      <c r="F303" s="178"/>
      <c r="G303" s="179"/>
      <c r="I303" s="195"/>
    </row>
    <row r="304" spans="2:9" ht="18.75" customHeight="1" x14ac:dyDescent="0.15">
      <c r="B304" s="194"/>
      <c r="D304" s="336"/>
      <c r="E304" s="39"/>
      <c r="F304" s="178"/>
      <c r="G304" s="179"/>
      <c r="I304" s="195"/>
    </row>
    <row r="305" spans="2:9" ht="18.75" customHeight="1" x14ac:dyDescent="0.15">
      <c r="B305" s="194"/>
      <c r="D305" s="336"/>
      <c r="E305" s="39"/>
      <c r="F305" s="178"/>
      <c r="G305" s="179"/>
      <c r="I305" s="195"/>
    </row>
    <row r="306" spans="2:9" ht="18.75" customHeight="1" x14ac:dyDescent="0.15">
      <c r="B306" s="194"/>
      <c r="D306" s="336"/>
      <c r="E306" s="39"/>
      <c r="F306" s="178"/>
      <c r="G306" s="179"/>
      <c r="I306" s="195"/>
    </row>
    <row r="307" spans="2:9" ht="18.75" customHeight="1" x14ac:dyDescent="0.15">
      <c r="B307" s="194"/>
      <c r="D307" s="336"/>
      <c r="E307" s="39"/>
      <c r="F307" s="178"/>
      <c r="G307" s="179"/>
      <c r="I307" s="195"/>
    </row>
    <row r="308" spans="2:9" ht="18.75" customHeight="1" x14ac:dyDescent="0.15">
      <c r="B308" s="194"/>
      <c r="D308" s="336"/>
      <c r="E308" s="39"/>
      <c r="F308" s="178"/>
      <c r="G308" s="179"/>
      <c r="I308" s="195"/>
    </row>
    <row r="309" spans="2:9" ht="18.75" customHeight="1" x14ac:dyDescent="0.15">
      <c r="B309" s="194"/>
      <c r="D309" s="336"/>
      <c r="E309" s="39"/>
      <c r="F309" s="178"/>
      <c r="G309" s="179"/>
      <c r="I309" s="195"/>
    </row>
    <row r="310" spans="2:9" ht="18.75" customHeight="1" x14ac:dyDescent="0.15">
      <c r="B310" s="194"/>
      <c r="D310" s="336"/>
      <c r="E310" s="39"/>
      <c r="F310" s="178"/>
      <c r="G310" s="179"/>
      <c r="I310" s="195"/>
    </row>
    <row r="311" spans="2:9" ht="18.75" customHeight="1" x14ac:dyDescent="0.15">
      <c r="B311" s="194"/>
      <c r="D311" s="336"/>
      <c r="E311" s="39"/>
      <c r="F311" s="178"/>
      <c r="G311" s="179"/>
      <c r="I311" s="195"/>
    </row>
    <row r="312" spans="2:9" ht="18.75" customHeight="1" x14ac:dyDescent="0.15">
      <c r="B312" s="194"/>
      <c r="D312" s="336"/>
      <c r="E312" s="39"/>
      <c r="F312" s="178"/>
      <c r="G312" s="179"/>
      <c r="I312" s="195"/>
    </row>
    <row r="313" spans="2:9" ht="18.75" customHeight="1" x14ac:dyDescent="0.15">
      <c r="B313" s="194"/>
      <c r="D313" s="336"/>
      <c r="E313" s="39"/>
      <c r="F313" s="178"/>
      <c r="G313" s="179"/>
      <c r="I313" s="195"/>
    </row>
    <row r="314" spans="2:9" ht="18.75" customHeight="1" x14ac:dyDescent="0.15">
      <c r="B314" s="194"/>
      <c r="D314" s="336"/>
      <c r="E314" s="39"/>
      <c r="F314" s="178"/>
      <c r="G314" s="179"/>
      <c r="I314" s="195"/>
    </row>
    <row r="315" spans="2:9" ht="18.75" customHeight="1" x14ac:dyDescent="0.15">
      <c r="B315" s="194"/>
      <c r="D315" s="336"/>
      <c r="E315" s="39"/>
      <c r="F315" s="178"/>
      <c r="G315" s="179"/>
      <c r="I315" s="195"/>
    </row>
    <row r="316" spans="2:9" ht="18.75" customHeight="1" x14ac:dyDescent="0.15">
      <c r="B316" s="194"/>
      <c r="D316" s="336"/>
      <c r="E316" s="39"/>
      <c r="F316" s="178"/>
      <c r="G316" s="179"/>
      <c r="I316" s="195"/>
    </row>
    <row r="317" spans="2:9" ht="18.75" customHeight="1" x14ac:dyDescent="0.15">
      <c r="B317" s="194"/>
      <c r="D317" s="336"/>
      <c r="E317" s="39"/>
      <c r="F317" s="178"/>
      <c r="G317" s="179"/>
      <c r="I317" s="195"/>
    </row>
    <row r="318" spans="2:9" ht="18.75" customHeight="1" x14ac:dyDescent="0.15">
      <c r="B318" s="194"/>
      <c r="D318" s="336"/>
      <c r="E318" s="39"/>
      <c r="F318" s="39"/>
      <c r="G318" s="179"/>
      <c r="I318" s="195"/>
    </row>
    <row r="319" spans="2:9" ht="18.75" customHeight="1" x14ac:dyDescent="0.15">
      <c r="B319" s="194"/>
      <c r="D319" s="337"/>
      <c r="E319" s="42"/>
      <c r="F319" s="39"/>
      <c r="G319" s="179"/>
      <c r="I319" s="195"/>
    </row>
    <row r="320" spans="2:9" ht="18.75" customHeight="1" x14ac:dyDescent="0.15">
      <c r="B320" s="194"/>
      <c r="D320" s="337"/>
      <c r="E320" s="180"/>
      <c r="F320" s="39"/>
      <c r="G320" s="179"/>
      <c r="I320" s="195"/>
    </row>
    <row r="321" spans="2:9" ht="10.5" customHeight="1" x14ac:dyDescent="0.15">
      <c r="B321" s="194"/>
      <c r="D321" s="220"/>
      <c r="E321" s="221"/>
      <c r="F321" s="222"/>
      <c r="G321" s="223"/>
      <c r="I321" s="195"/>
    </row>
    <row r="322" spans="2:9" ht="3" customHeight="1" x14ac:dyDescent="0.15">
      <c r="B322" s="201"/>
      <c r="C322" s="202"/>
      <c r="D322" s="212"/>
      <c r="E322" s="213"/>
      <c r="F322" s="214"/>
      <c r="G322" s="215"/>
      <c r="H322" s="202"/>
      <c r="I322" s="203"/>
    </row>
    <row r="323" spans="2:9" x14ac:dyDescent="0.15">
      <c r="H323" s="204" t="s">
        <v>220</v>
      </c>
    </row>
  </sheetData>
  <sheetProtection algorithmName="SHA-512" hashValue="WZewMlm+NPcZTYP0/y14jIyL53uVAV3dUxG95VR/hkBBBq7heHUq6yAYtiNN3NSIUa/s1LILRkHf+EXQoDQoSA==" saltValue="q+I23UMAi3vrKPFsdCEmmQ==" spinCount="100000" sheet="1" objects="1" scenarios="1" formatCells="0"/>
  <phoneticPr fontId="19"/>
  <dataValidations count="2">
    <dataValidation type="list" allowBlank="1" showInputMessage="1" showErrorMessage="1" sqref="F6:F322" xr:uid="{00000000-0002-0000-0200-000000000000}">
      <formula1>INDIRECT(E6)</formula1>
    </dataValidation>
    <dataValidation type="list" showInputMessage="1" showErrorMessage="1" sqref="E6:E322" xr:uid="{00000000-0002-0000-0200-000001000000}">
      <formula1>排出活動4</formula1>
    </dataValidation>
  </dataValidations>
  <printOptions horizontalCentered="1"/>
  <pageMargins left="0.19685039370078741" right="0.19685039370078741" top="0.62992125984251968" bottom="0.39370078740157483" header="0.43307086614173229" footer="0.51181102362204722"/>
  <pageSetup paperSize="9" scale="87" orientation="portrait" r:id="rId1"/>
  <headerFooter alignWithMargins="0">
    <oddHeader>&amp;L(&amp;P/&amp;N)</oddHeader>
  </headerFooter>
  <rowBreaks count="1" manualBreakCount="1">
    <brk id="50" min="2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CR283"/>
  <sheetViews>
    <sheetView showGridLines="0" view="pageBreakPreview" zoomScale="85" zoomScaleNormal="70" zoomScaleSheetLayoutView="85" workbookViewId="0">
      <pane ySplit="7" topLeftCell="A8" activePane="bottomLeft" state="frozen"/>
      <selection pane="bottomLeft"/>
    </sheetView>
  </sheetViews>
  <sheetFormatPr defaultColWidth="9" defaultRowHeight="13.2" x14ac:dyDescent="0.2"/>
  <cols>
    <col min="1" max="1" width="2.109375" style="40" customWidth="1"/>
    <col min="2" max="2" width="0.44140625" style="40" customWidth="1"/>
    <col min="3" max="3" width="2.109375" style="40" customWidth="1"/>
    <col min="4" max="4" width="7" style="40" customWidth="1"/>
    <col min="5" max="5" width="20.109375" style="40" customWidth="1"/>
    <col min="6" max="6" width="27.6640625" style="40" customWidth="1"/>
    <col min="7" max="7" width="7.33203125" style="40" customWidth="1"/>
    <col min="8" max="8" width="5" style="40" customWidth="1"/>
    <col min="9" max="9" width="12.109375" style="40" customWidth="1"/>
    <col min="10" max="10" width="5" style="40" customWidth="1"/>
    <col min="11" max="11" width="8.109375" style="40" customWidth="1"/>
    <col min="12" max="13" width="4.109375" style="43" customWidth="1"/>
    <col min="14" max="26" width="6.109375" style="40" customWidth="1"/>
    <col min="27" max="27" width="5" style="40" hidden="1" customWidth="1"/>
    <col min="28" max="28" width="9" style="40"/>
    <col min="29" max="29" width="7.6640625" style="40" hidden="1" customWidth="1"/>
    <col min="30" max="30" width="12.109375" style="40" customWidth="1"/>
    <col min="31" max="31" width="13.109375" style="40" hidden="1" customWidth="1"/>
    <col min="32" max="32" width="9" style="40"/>
    <col min="33" max="33" width="2.109375" style="40" customWidth="1"/>
    <col min="34" max="34" width="0.44140625" style="40" customWidth="1"/>
    <col min="35" max="35" width="2.33203125" style="40" customWidth="1"/>
    <col min="36" max="36" width="7" style="353" hidden="1" customWidth="1"/>
    <col min="37" max="48" width="6.109375" style="353" hidden="1" customWidth="1"/>
    <col min="49" max="49" width="4.6640625" style="353" hidden="1" customWidth="1"/>
    <col min="50" max="50" width="12.109375" style="353" hidden="1" customWidth="1"/>
    <col min="51" max="51" width="14.109375" style="353" hidden="1" customWidth="1"/>
    <col min="52" max="52" width="29.6640625" style="353" hidden="1" customWidth="1"/>
    <col min="53" max="53" width="23.88671875" style="353" hidden="1" customWidth="1"/>
    <col min="54" max="54" width="27.109375" style="353" hidden="1" customWidth="1"/>
    <col min="55" max="55" width="29.6640625" style="353" hidden="1" customWidth="1"/>
    <col min="56" max="56" width="29.6640625" style="354" hidden="1" customWidth="1"/>
    <col min="57" max="60" width="29.6640625" style="353" hidden="1" customWidth="1"/>
    <col min="61" max="61" width="12.109375" style="353" hidden="1" customWidth="1"/>
    <col min="62" max="62" width="16.109375" style="353" hidden="1" customWidth="1"/>
    <col min="63" max="63" width="18" style="353" hidden="1" customWidth="1"/>
    <col min="64" max="64" width="16.109375" style="353" hidden="1" customWidth="1"/>
    <col min="65" max="65" width="20" style="353" hidden="1" customWidth="1"/>
    <col min="66" max="68" width="6.88671875" style="353" hidden="1" customWidth="1"/>
    <col min="69" max="73" width="12.109375" style="353" hidden="1" customWidth="1"/>
    <col min="74" max="74" width="14.109375" style="353" hidden="1" customWidth="1"/>
    <col min="75" max="76" width="8.44140625" style="353" hidden="1" customWidth="1"/>
    <col min="77" max="78" width="11.109375" style="353" hidden="1" customWidth="1"/>
    <col min="79" max="79" width="10.109375" style="353" hidden="1" customWidth="1"/>
    <col min="80" max="81" width="13.109375" style="353" hidden="1" customWidth="1"/>
    <col min="82" max="82" width="10.109375" style="353" hidden="1" customWidth="1"/>
    <col min="83" max="83" width="16.109375" style="353" hidden="1" customWidth="1"/>
    <col min="84" max="85" width="5" style="353" hidden="1" customWidth="1"/>
    <col min="86" max="87" width="28.88671875" style="353" hidden="1" customWidth="1"/>
    <col min="88" max="88" width="29.6640625" style="353" hidden="1" customWidth="1"/>
    <col min="89" max="89" width="20" style="353" hidden="1" customWidth="1"/>
    <col min="90" max="90" width="21.88671875" style="353" hidden="1" customWidth="1"/>
    <col min="91" max="91" width="37" style="353" hidden="1" customWidth="1"/>
    <col min="92" max="92" width="10.44140625" style="40" hidden="1" customWidth="1"/>
    <col min="93" max="94" width="9" style="40" hidden="1" customWidth="1"/>
    <col min="95" max="16384" width="9" style="40"/>
  </cols>
  <sheetData>
    <row r="1" spans="1:94" ht="12" customHeight="1" x14ac:dyDescent="0.2">
      <c r="A1" s="40" t="s">
        <v>249</v>
      </c>
    </row>
    <row r="2" spans="1:94" ht="3" customHeight="1" x14ac:dyDescent="0.2">
      <c r="B2" s="186"/>
      <c r="C2" s="187"/>
      <c r="D2" s="45"/>
      <c r="E2" s="45"/>
      <c r="F2" s="45"/>
      <c r="G2" s="45"/>
      <c r="H2" s="45"/>
      <c r="I2" s="45"/>
      <c r="J2" s="45"/>
      <c r="K2" s="45"/>
      <c r="L2" s="46"/>
      <c r="M2" s="46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7"/>
    </row>
    <row r="3" spans="1:94" ht="12" customHeight="1" x14ac:dyDescent="0.2">
      <c r="B3" s="134"/>
      <c r="C3" s="41"/>
      <c r="AH3" s="52"/>
    </row>
    <row r="4" spans="1:94" ht="18" customHeight="1" thickBot="1" x14ac:dyDescent="0.25">
      <c r="B4" s="48"/>
      <c r="D4" s="40" t="s">
        <v>244</v>
      </c>
      <c r="F4" s="43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D4" s="50"/>
      <c r="AE4" s="51"/>
      <c r="AF4" s="51"/>
      <c r="AG4" s="43"/>
      <c r="AH4" s="52"/>
    </row>
    <row r="5" spans="1:94" ht="18" customHeight="1" thickBot="1" x14ac:dyDescent="0.25">
      <c r="B5" s="48"/>
      <c r="D5" s="516" t="s">
        <v>33</v>
      </c>
      <c r="E5" s="533" t="s">
        <v>34</v>
      </c>
      <c r="F5" s="530" t="s">
        <v>35</v>
      </c>
      <c r="G5" s="501" t="s">
        <v>36</v>
      </c>
      <c r="H5" s="501" t="s">
        <v>37</v>
      </c>
      <c r="I5" s="501" t="s">
        <v>38</v>
      </c>
      <c r="J5" s="524" t="s">
        <v>39</v>
      </c>
      <c r="K5" s="527" t="s">
        <v>40</v>
      </c>
      <c r="L5" s="536" t="s">
        <v>41</v>
      </c>
      <c r="M5" s="519" t="s">
        <v>42</v>
      </c>
      <c r="N5" s="514" t="s">
        <v>43</v>
      </c>
      <c r="O5" s="515"/>
      <c r="P5" s="513" t="str">
        <f>IF(その１!G4="","",DATE(その１!$G$4,4,1))</f>
        <v/>
      </c>
      <c r="Q5" s="513"/>
      <c r="R5" s="513"/>
      <c r="S5" s="513"/>
      <c r="T5" s="181" t="s">
        <v>44</v>
      </c>
      <c r="U5" s="513" t="str">
        <f>IF(その１!G4="","",DATE(その１!$G$4+1,3,31))</f>
        <v/>
      </c>
      <c r="V5" s="513"/>
      <c r="W5" s="513"/>
      <c r="X5" s="513"/>
      <c r="Y5" s="185" t="s">
        <v>45</v>
      </c>
      <c r="Z5" s="287"/>
      <c r="AA5" s="182"/>
      <c r="AB5" s="182"/>
      <c r="AC5" s="183"/>
      <c r="AD5" s="183"/>
      <c r="AE5" s="183"/>
      <c r="AF5" s="184"/>
      <c r="AG5" s="90"/>
      <c r="AH5" s="52"/>
      <c r="AI5" s="53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</row>
    <row r="6" spans="1:94" ht="20.100000000000001" customHeight="1" thickBot="1" x14ac:dyDescent="0.25">
      <c r="B6" s="48"/>
      <c r="D6" s="517"/>
      <c r="E6" s="534"/>
      <c r="F6" s="531"/>
      <c r="G6" s="502"/>
      <c r="H6" s="502"/>
      <c r="I6" s="502"/>
      <c r="J6" s="525"/>
      <c r="K6" s="528"/>
      <c r="L6" s="520"/>
      <c r="M6" s="520"/>
      <c r="N6" s="492" t="s">
        <v>46</v>
      </c>
      <c r="O6" s="506" t="s">
        <v>0</v>
      </c>
      <c r="P6" s="506" t="s">
        <v>1</v>
      </c>
      <c r="Q6" s="506" t="s">
        <v>212</v>
      </c>
      <c r="R6" s="506" t="s">
        <v>3</v>
      </c>
      <c r="S6" s="506" t="s">
        <v>4</v>
      </c>
      <c r="T6" s="506" t="s">
        <v>5</v>
      </c>
      <c r="U6" s="506" t="s">
        <v>6</v>
      </c>
      <c r="V6" s="506" t="s">
        <v>7</v>
      </c>
      <c r="W6" s="506" t="s">
        <v>8</v>
      </c>
      <c r="X6" s="506" t="s">
        <v>9</v>
      </c>
      <c r="Y6" s="511" t="s">
        <v>10</v>
      </c>
      <c r="Z6" s="490" t="s">
        <v>201</v>
      </c>
      <c r="AA6" s="490" t="s">
        <v>47</v>
      </c>
      <c r="AB6" s="488" t="s">
        <v>48</v>
      </c>
      <c r="AC6" s="490" t="s">
        <v>49</v>
      </c>
      <c r="AD6" s="54" t="s">
        <v>50</v>
      </c>
      <c r="AE6" s="490" t="s">
        <v>51</v>
      </c>
      <c r="AF6" s="54" t="s">
        <v>52</v>
      </c>
      <c r="AG6" s="95"/>
      <c r="AH6" s="52"/>
      <c r="AI6" s="53"/>
      <c r="AJ6" s="431"/>
      <c r="AK6" s="508" t="s">
        <v>200</v>
      </c>
      <c r="AL6" s="509"/>
      <c r="AM6" s="509"/>
      <c r="AN6" s="509"/>
      <c r="AO6" s="509"/>
      <c r="AP6" s="509"/>
      <c r="AQ6" s="509"/>
      <c r="AR6" s="509"/>
      <c r="AS6" s="509"/>
      <c r="AT6" s="509"/>
      <c r="AU6" s="509"/>
      <c r="AV6" s="510"/>
      <c r="AW6" s="430"/>
      <c r="CO6" s="481" t="s">
        <v>213</v>
      </c>
      <c r="CP6" s="481"/>
    </row>
    <row r="7" spans="1:94" ht="18" customHeight="1" thickBot="1" x14ac:dyDescent="0.25">
      <c r="B7" s="48"/>
      <c r="D7" s="518"/>
      <c r="E7" s="535"/>
      <c r="F7" s="532"/>
      <c r="G7" s="503"/>
      <c r="H7" s="503"/>
      <c r="I7" s="503"/>
      <c r="J7" s="526"/>
      <c r="K7" s="529"/>
      <c r="L7" s="512"/>
      <c r="M7" s="512"/>
      <c r="N7" s="493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12"/>
      <c r="Z7" s="491"/>
      <c r="AA7" s="491"/>
      <c r="AB7" s="489"/>
      <c r="AC7" s="491"/>
      <c r="AD7" s="55" t="s">
        <v>53</v>
      </c>
      <c r="AE7" s="491"/>
      <c r="AF7" s="55" t="s">
        <v>11</v>
      </c>
      <c r="AG7" s="171"/>
      <c r="AH7" s="52"/>
      <c r="AI7" s="53"/>
      <c r="AJ7" s="432"/>
      <c r="AK7" s="433" t="s">
        <v>46</v>
      </c>
      <c r="AL7" s="434" t="s">
        <v>0</v>
      </c>
      <c r="AM7" s="434" t="s">
        <v>1</v>
      </c>
      <c r="AN7" s="434" t="s">
        <v>2</v>
      </c>
      <c r="AO7" s="434" t="s">
        <v>3</v>
      </c>
      <c r="AP7" s="434" t="s">
        <v>4</v>
      </c>
      <c r="AQ7" s="434" t="s">
        <v>5</v>
      </c>
      <c r="AR7" s="434" t="s">
        <v>6</v>
      </c>
      <c r="AS7" s="434" t="s">
        <v>7</v>
      </c>
      <c r="AT7" s="434" t="s">
        <v>8</v>
      </c>
      <c r="AU7" s="434" t="s">
        <v>9</v>
      </c>
      <c r="AV7" s="435" t="s">
        <v>10</v>
      </c>
      <c r="AW7" s="430"/>
      <c r="AZ7" s="355" t="s">
        <v>145</v>
      </c>
      <c r="BA7" s="356" t="s">
        <v>146</v>
      </c>
      <c r="BB7" s="357"/>
      <c r="BC7" s="395"/>
      <c r="BD7" s="395"/>
      <c r="BE7" s="395"/>
      <c r="BF7" s="395"/>
      <c r="CO7" s="90" t="s">
        <v>201</v>
      </c>
      <c r="CP7" s="90" t="s">
        <v>214</v>
      </c>
    </row>
    <row r="8" spans="1:94" s="66" customFormat="1" ht="19.5" customHeight="1" x14ac:dyDescent="0.2">
      <c r="B8" s="56"/>
      <c r="D8" s="329"/>
      <c r="E8" s="57"/>
      <c r="F8" s="39"/>
      <c r="G8" s="332"/>
      <c r="H8" s="58"/>
      <c r="I8" s="58"/>
      <c r="J8" s="58"/>
      <c r="K8" s="59"/>
      <c r="L8" s="60"/>
      <c r="M8" s="61"/>
      <c r="N8" s="157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9"/>
      <c r="Z8" s="301"/>
      <c r="AA8" s="62">
        <f>IF(COUNTIF(E8,"事業所外*")+COUNTIF(E8,"工事*")+COUNTIF(E8,"住宅*")+COUNTIF(E8,"他事業所*")+COUNTIF(F8,"再生可能エネルギーを自家消費した電気")&gt;0,-1,1)</f>
        <v>1</v>
      </c>
      <c r="AB8" s="63">
        <f>IF(Z8="",SUM(N8:Y8)*AA8,SUM(N8:Y8)*Z8*AA8)</f>
        <v>0</v>
      </c>
      <c r="AC8" s="216" t="str">
        <f t="shared" ref="AC8:AC26" si="0">IF(L8="","",AB8/VLOOKUP(L8,$BH$8:$BI$17,2,FALSE)/AE8)</f>
        <v/>
      </c>
      <c r="AD8" s="227" t="str">
        <f>IF(F8="","",VLOOKUP(F8,$AZ$8:$BE$47,2,FALSE))</f>
        <v/>
      </c>
      <c r="AE8" s="218">
        <f t="shared" ref="AE8:AE26" si="1">IF(COUNTIF(F8,"液化石油ガス*")=0,1,VLOOKUP(L8,$BH$26:$BI$29,2,FALSE))</f>
        <v>1</v>
      </c>
      <c r="AF8" s="64" t="str">
        <f>IF(L8="","",IF(OR(COUNTIF(F8,"自ら生成した*"),COUNTIF(F8,"再生可能エネルギーを自家消費した電気")),"－",AC8*AD8))</f>
        <v/>
      </c>
      <c r="AG8" s="172"/>
      <c r="AH8" s="65"/>
      <c r="AJ8" s="438"/>
      <c r="AK8" s="439" t="str">
        <f t="shared" ref="AK8:AK26" si="2">IF(N8="","",IF($Z8="",N8*$AA8/VLOOKUP($L8,$BH$8:$BI$17,2,FALSE)/$AE8,N8*$Z8*$AA8/VLOOKUP($L8,$BH$8:$BI$17,2,FALSE)/$AE8))</f>
        <v/>
      </c>
      <c r="AL8" s="436" t="str">
        <f t="shared" ref="AL8:AL26" si="3">IF(O8="","",IF($Z8="",O8*$AA8/VLOOKUP($L8,$BH$8:$BI$17,2,FALSE)/$AE8,O8*$Z8*$AA8/VLOOKUP($L8,$BH$8:$BI$17,2,FALSE)/$AE8))</f>
        <v/>
      </c>
      <c r="AM8" s="436" t="str">
        <f t="shared" ref="AM8:AM26" si="4">IF(P8="","",IF($Z8="",P8*$AA8/VLOOKUP($L8,$BH$8:$BI$17,2,FALSE)/$AE8,P8*$Z8*$AA8/VLOOKUP($L8,$BH$8:$BI$17,2,FALSE)/$AE8))</f>
        <v/>
      </c>
      <c r="AN8" s="436" t="str">
        <f t="shared" ref="AN8:AN26" si="5">IF(Q8="","",IF($Z8="",Q8*$AA8/VLOOKUP($L8,$BH$8:$BI$17,2,FALSE)/$AE8,Q8*$Z8*$AA8/VLOOKUP($L8,$BH$8:$BI$17,2,FALSE)/$AE8))</f>
        <v/>
      </c>
      <c r="AO8" s="436" t="str">
        <f t="shared" ref="AO8:AO26" si="6">IF(R8="","",IF($Z8="",R8*$AA8/VLOOKUP($L8,$BH$8:$BI$17,2,FALSE)/$AE8,R8*$Z8*$AA8/VLOOKUP($L8,$BH$8:$BI$17,2,FALSE)/$AE8))</f>
        <v/>
      </c>
      <c r="AP8" s="436" t="str">
        <f t="shared" ref="AP8:AP26" si="7">IF(S8="","",IF($Z8="",S8*$AA8/VLOOKUP($L8,$BH$8:$BI$17,2,FALSE)/$AE8,S8*$Z8*$AA8/VLOOKUP($L8,$BH$8:$BI$17,2,FALSE)/$AE8))</f>
        <v/>
      </c>
      <c r="AQ8" s="436" t="str">
        <f t="shared" ref="AQ8:AQ26" si="8">IF(T8="","",IF($Z8="",T8*$AA8/VLOOKUP($L8,$BH$8:$BI$17,2,FALSE)/$AE8,T8*$Z8*$AA8/VLOOKUP($L8,$BH$8:$BI$17,2,FALSE)/$AE8))</f>
        <v/>
      </c>
      <c r="AR8" s="436" t="str">
        <f t="shared" ref="AR8:AR26" si="9">IF(U8="","",IF($Z8="",U8*$AA8/VLOOKUP($L8,$BH$8:$BI$17,2,FALSE)/$AE8,U8*$Z8*$AA8/VLOOKUP($L8,$BH$8:$BI$17,2,FALSE)/$AE8))</f>
        <v/>
      </c>
      <c r="AS8" s="436" t="str">
        <f t="shared" ref="AS8:AS26" si="10">IF(V8="","",IF($Z8="",V8*$AA8/VLOOKUP($L8,$BH$8:$BI$17,2,FALSE)/$AE8,V8*$Z8*$AA8/VLOOKUP($L8,$BH$8:$BI$17,2,FALSE)/$AE8))</f>
        <v/>
      </c>
      <c r="AT8" s="436" t="str">
        <f t="shared" ref="AT8:AT26" si="11">IF(W8="","",IF($Z8="",W8*$AA8/VLOOKUP($L8,$BH$8:$BI$17,2,FALSE)/$AE8,W8*$Z8*$AA8/VLOOKUP($L8,$BH$8:$BI$17,2,FALSE)/$AE8))</f>
        <v/>
      </c>
      <c r="AU8" s="436" t="str">
        <f t="shared" ref="AU8:AU26" si="12">IF(X8="","",IF($Z8="",X8*$AA8/VLOOKUP($L8,$BH$8:$BI$17,2,FALSE)/$AE8,X8*$Z8*$AA8/VLOOKUP($L8,$BH$8:$BI$17,2,FALSE)/$AE8))</f>
        <v/>
      </c>
      <c r="AV8" s="437" t="str">
        <f t="shared" ref="AV8:AV26" si="13">IF(Y8="","",IF($Z8="",Y8*$AA8/VLOOKUP($L8,$BH$8:$BI$17,2,FALSE)/$AE8,Y8*$Z8*$AA8/VLOOKUP($L8,$BH$8:$BI$17,2,FALSE)/$AE8))</f>
        <v/>
      </c>
      <c r="AW8" s="359"/>
      <c r="AX8" s="393"/>
      <c r="AY8" s="411"/>
      <c r="AZ8" s="358" t="s">
        <v>56</v>
      </c>
      <c r="BA8" s="412">
        <v>38.299999999999997</v>
      </c>
      <c r="BB8" s="403"/>
      <c r="BC8" s="395"/>
      <c r="BD8" s="395"/>
      <c r="BE8" s="395"/>
      <c r="BF8" s="395"/>
      <c r="BG8" s="359"/>
      <c r="BH8" s="360" t="s">
        <v>57</v>
      </c>
      <c r="BI8" s="361">
        <v>1000</v>
      </c>
      <c r="BJ8" s="359"/>
      <c r="BK8" s="359"/>
      <c r="BL8" s="359"/>
      <c r="BM8" s="362"/>
      <c r="BN8" s="410"/>
      <c r="BO8" s="413"/>
      <c r="BP8" s="410"/>
      <c r="BQ8" s="359"/>
      <c r="BR8" s="359"/>
      <c r="BS8" s="359"/>
      <c r="BT8" s="359"/>
      <c r="BU8" s="359"/>
      <c r="BV8" s="359"/>
      <c r="BW8" s="359"/>
      <c r="BX8" s="359"/>
      <c r="BY8" s="359"/>
      <c r="BZ8" s="359"/>
      <c r="CA8" s="359"/>
      <c r="CB8" s="359"/>
      <c r="CC8" s="359"/>
      <c r="CD8" s="359"/>
      <c r="CE8" s="359"/>
      <c r="CF8" s="359"/>
      <c r="CG8" s="359"/>
      <c r="CH8" s="359"/>
      <c r="CI8" s="359"/>
      <c r="CJ8" s="359"/>
      <c r="CK8" s="359"/>
      <c r="CL8" s="359"/>
      <c r="CM8" s="359"/>
      <c r="CO8" s="333" t="str">
        <f>IF(AND(J8="無",Z8=1),1,IF(AND(J8="無",Z8=""),1,""))</f>
        <v/>
      </c>
      <c r="CP8" s="333" t="str">
        <f>IF(AND(F8="再生可能エネルギーを自家消費した電気",J8="無"),1,"")</f>
        <v/>
      </c>
    </row>
    <row r="9" spans="1:94" s="66" customFormat="1" ht="19.5" customHeight="1" x14ac:dyDescent="0.2">
      <c r="B9" s="56"/>
      <c r="D9" s="329"/>
      <c r="E9" s="57"/>
      <c r="F9" s="39"/>
      <c r="G9" s="39"/>
      <c r="H9" s="58"/>
      <c r="I9" s="58"/>
      <c r="J9" s="58"/>
      <c r="K9" s="59"/>
      <c r="L9" s="60"/>
      <c r="M9" s="61"/>
      <c r="N9" s="157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9"/>
      <c r="Z9" s="301"/>
      <c r="AA9" s="62">
        <f t="shared" ref="AA9:AA26" si="14">IF(COUNTIF(E9,"事業所外*")+COUNTIF(E9,"工事*")+COUNTIF(E9,"住宅*")+COUNTIF(E9,"他事業所*")+COUNTIF(F9,"再生可能エネルギーを自家消費した電気")&gt;0,-1,1)</f>
        <v>1</v>
      </c>
      <c r="AB9" s="63">
        <f t="shared" ref="AB9:AB26" si="15">IF(Z9="",SUM(N9:Y9)*AA9,SUM(N9:Y9)*Z9*AA9)</f>
        <v>0</v>
      </c>
      <c r="AC9" s="216" t="str">
        <f t="shared" si="0"/>
        <v/>
      </c>
      <c r="AD9" s="227" t="str">
        <f t="shared" ref="AD9:AD26" si="16">IF(F9="","",VLOOKUP(F9,$AZ$8:$BE$47,2,FALSE))</f>
        <v/>
      </c>
      <c r="AE9" s="218">
        <f t="shared" si="1"/>
        <v>1</v>
      </c>
      <c r="AF9" s="64" t="str">
        <f>IF(L9="","",IF(OR(COUNTIF(F9,"自ら生成した*"),COUNTIF(F9,"再生可能エネルギーを自家消費した電気")),"－",AC9*AD9))</f>
        <v/>
      </c>
      <c r="AG9" s="172"/>
      <c r="AH9" s="65"/>
      <c r="AJ9" s="438"/>
      <c r="AK9" s="439" t="str">
        <f t="shared" si="2"/>
        <v/>
      </c>
      <c r="AL9" s="436" t="str">
        <f t="shared" si="3"/>
        <v/>
      </c>
      <c r="AM9" s="436" t="str">
        <f t="shared" si="4"/>
        <v/>
      </c>
      <c r="AN9" s="436" t="str">
        <f t="shared" si="5"/>
        <v/>
      </c>
      <c r="AO9" s="436" t="str">
        <f t="shared" si="6"/>
        <v/>
      </c>
      <c r="AP9" s="436" t="str">
        <f t="shared" si="7"/>
        <v/>
      </c>
      <c r="AQ9" s="436" t="str">
        <f t="shared" si="8"/>
        <v/>
      </c>
      <c r="AR9" s="436" t="str">
        <f t="shared" si="9"/>
        <v/>
      </c>
      <c r="AS9" s="436" t="str">
        <f t="shared" si="10"/>
        <v/>
      </c>
      <c r="AT9" s="436" t="str">
        <f t="shared" si="11"/>
        <v/>
      </c>
      <c r="AU9" s="436" t="str">
        <f t="shared" si="12"/>
        <v/>
      </c>
      <c r="AV9" s="437" t="str">
        <f t="shared" si="13"/>
        <v/>
      </c>
      <c r="AW9" s="359"/>
      <c r="AX9" s="411" t="s">
        <v>55</v>
      </c>
      <c r="AY9" s="414"/>
      <c r="AZ9" s="363" t="s">
        <v>59</v>
      </c>
      <c r="BA9" s="415">
        <v>34.799999999999997</v>
      </c>
      <c r="BB9" s="404"/>
      <c r="BC9" s="395"/>
      <c r="BD9" s="395"/>
      <c r="BE9" s="395"/>
      <c r="BF9" s="395"/>
      <c r="BG9" s="359"/>
      <c r="BH9" s="364" t="s">
        <v>60</v>
      </c>
      <c r="BI9" s="365">
        <v>1000</v>
      </c>
      <c r="BJ9" s="359"/>
      <c r="BK9" s="359"/>
      <c r="BL9" s="359"/>
      <c r="BM9" s="362"/>
      <c r="BN9" s="410"/>
      <c r="BO9" s="413"/>
      <c r="BP9" s="410"/>
      <c r="BQ9" s="359"/>
      <c r="BR9" s="359"/>
      <c r="BS9" s="359"/>
      <c r="BT9" s="359"/>
      <c r="BU9" s="359"/>
      <c r="BV9" s="359"/>
      <c r="BW9" s="359"/>
      <c r="BX9" s="359"/>
      <c r="BY9" s="359"/>
      <c r="BZ9" s="359"/>
      <c r="CA9" s="359"/>
      <c r="CB9" s="359"/>
      <c r="CC9" s="359"/>
      <c r="CD9" s="359"/>
      <c r="CE9" s="359"/>
      <c r="CF9" s="359"/>
      <c r="CG9" s="359"/>
      <c r="CH9" s="359"/>
      <c r="CI9" s="359"/>
      <c r="CJ9" s="359"/>
      <c r="CK9" s="359"/>
      <c r="CL9" s="359"/>
      <c r="CM9" s="359"/>
      <c r="CO9" s="333" t="str">
        <f>IF(AND(J9="無",Z9=1),1,IF(AND(J9="無",Z9=""),1,""))</f>
        <v/>
      </c>
      <c r="CP9" s="333" t="str">
        <f>IF(AND(F9="再生可能エネルギーを自家消費した電気",J9="無"),1,"")</f>
        <v/>
      </c>
    </row>
    <row r="10" spans="1:94" s="66" customFormat="1" ht="19.5" customHeight="1" thickBot="1" x14ac:dyDescent="0.25">
      <c r="B10" s="56"/>
      <c r="D10" s="329"/>
      <c r="E10" s="57"/>
      <c r="F10" s="39"/>
      <c r="G10" s="39"/>
      <c r="H10" s="58"/>
      <c r="I10" s="58"/>
      <c r="J10" s="58"/>
      <c r="K10" s="39"/>
      <c r="L10" s="60"/>
      <c r="M10" s="67"/>
      <c r="N10" s="157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9"/>
      <c r="Z10" s="301"/>
      <c r="AA10" s="62">
        <f t="shared" si="14"/>
        <v>1</v>
      </c>
      <c r="AB10" s="63">
        <f t="shared" si="15"/>
        <v>0</v>
      </c>
      <c r="AC10" s="216" t="str">
        <f t="shared" si="0"/>
        <v/>
      </c>
      <c r="AD10" s="227" t="str">
        <f t="shared" si="16"/>
        <v/>
      </c>
      <c r="AE10" s="218">
        <f t="shared" si="1"/>
        <v>1</v>
      </c>
      <c r="AF10" s="64" t="str">
        <f t="shared" ref="AF10:AF26" si="17">IF(L10="","",IF(OR(COUNTIF(F10,"自ら生成した*"),COUNTIF(F10,"再生可能エネルギーを自家消費した電気")),"－",AC10*AD10))</f>
        <v/>
      </c>
      <c r="AG10" s="172"/>
      <c r="AH10" s="65"/>
      <c r="AJ10" s="438"/>
      <c r="AK10" s="439" t="str">
        <f t="shared" si="2"/>
        <v/>
      </c>
      <c r="AL10" s="436" t="str">
        <f t="shared" si="3"/>
        <v/>
      </c>
      <c r="AM10" s="436" t="str">
        <f t="shared" si="4"/>
        <v/>
      </c>
      <c r="AN10" s="436" t="str">
        <f t="shared" si="5"/>
        <v/>
      </c>
      <c r="AO10" s="436" t="str">
        <f t="shared" si="6"/>
        <v/>
      </c>
      <c r="AP10" s="436" t="str">
        <f t="shared" si="7"/>
        <v/>
      </c>
      <c r="AQ10" s="436" t="str">
        <f t="shared" si="8"/>
        <v/>
      </c>
      <c r="AR10" s="436" t="str">
        <f t="shared" si="9"/>
        <v/>
      </c>
      <c r="AS10" s="436" t="str">
        <f t="shared" si="10"/>
        <v/>
      </c>
      <c r="AT10" s="436" t="str">
        <f t="shared" si="11"/>
        <v/>
      </c>
      <c r="AU10" s="436" t="str">
        <f t="shared" si="12"/>
        <v/>
      </c>
      <c r="AV10" s="437" t="str">
        <f t="shared" si="13"/>
        <v/>
      </c>
      <c r="AW10" s="359"/>
      <c r="AX10" s="416" t="s">
        <v>58</v>
      </c>
      <c r="AY10" s="414"/>
      <c r="AZ10" s="363" t="s">
        <v>12</v>
      </c>
      <c r="BA10" s="415">
        <v>33.4</v>
      </c>
      <c r="BB10" s="404"/>
      <c r="BC10" s="395"/>
      <c r="BD10" s="395"/>
      <c r="BE10" s="395"/>
      <c r="BF10" s="395"/>
      <c r="BG10" s="359"/>
      <c r="BH10" s="366" t="s">
        <v>231</v>
      </c>
      <c r="BI10" s="365">
        <v>1000</v>
      </c>
      <c r="BJ10" s="359"/>
      <c r="BK10" s="359"/>
      <c r="BL10" s="359"/>
      <c r="BM10" s="362"/>
      <c r="BN10" s="410"/>
      <c r="BO10" s="413"/>
      <c r="BP10" s="410"/>
      <c r="BQ10" s="359"/>
      <c r="BR10" s="359"/>
      <c r="BS10" s="359"/>
      <c r="BT10" s="359"/>
      <c r="BU10" s="359"/>
      <c r="BV10" s="359"/>
      <c r="BW10" s="359"/>
      <c r="BX10" s="359"/>
      <c r="BY10" s="359"/>
      <c r="BZ10" s="359"/>
      <c r="CA10" s="359"/>
      <c r="CB10" s="359"/>
      <c r="CC10" s="359"/>
      <c r="CD10" s="359"/>
      <c r="CE10" s="359"/>
      <c r="CF10" s="359"/>
      <c r="CG10" s="359"/>
      <c r="CH10" s="359"/>
      <c r="CI10" s="359"/>
      <c r="CJ10" s="359"/>
      <c r="CK10" s="359"/>
      <c r="CL10" s="359"/>
      <c r="CM10" s="359"/>
      <c r="CO10" s="333" t="str">
        <f>IF(AND(J10="無",Z10=1),1,IF(AND(J10="無",Z10=""),1,""))</f>
        <v/>
      </c>
      <c r="CP10" s="333" t="str">
        <f>IF(AND(F10="再生可能エネルギーを自家消費した電気",J10="無"),1,"")</f>
        <v/>
      </c>
    </row>
    <row r="11" spans="1:94" s="66" customFormat="1" ht="19.5" customHeight="1" x14ac:dyDescent="0.2">
      <c r="B11" s="56"/>
      <c r="D11" s="329"/>
      <c r="E11" s="57"/>
      <c r="F11" s="39"/>
      <c r="G11" s="39"/>
      <c r="H11" s="58"/>
      <c r="I11" s="58"/>
      <c r="J11" s="58"/>
      <c r="K11" s="39"/>
      <c r="L11" s="60"/>
      <c r="M11" s="67"/>
      <c r="N11" s="157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9"/>
      <c r="Z11" s="301"/>
      <c r="AA11" s="62">
        <f t="shared" si="14"/>
        <v>1</v>
      </c>
      <c r="AB11" s="63">
        <f t="shared" si="15"/>
        <v>0</v>
      </c>
      <c r="AC11" s="216" t="str">
        <f t="shared" si="0"/>
        <v/>
      </c>
      <c r="AD11" s="227" t="str">
        <f t="shared" si="16"/>
        <v/>
      </c>
      <c r="AE11" s="218">
        <f t="shared" si="1"/>
        <v>1</v>
      </c>
      <c r="AF11" s="64" t="str">
        <f t="shared" si="17"/>
        <v/>
      </c>
      <c r="AG11" s="172"/>
      <c r="AH11" s="65"/>
      <c r="AJ11" s="438"/>
      <c r="AK11" s="439" t="str">
        <f t="shared" si="2"/>
        <v/>
      </c>
      <c r="AL11" s="436" t="str">
        <f t="shared" si="3"/>
        <v/>
      </c>
      <c r="AM11" s="436" t="str">
        <f t="shared" si="4"/>
        <v/>
      </c>
      <c r="AN11" s="436" t="str">
        <f t="shared" si="5"/>
        <v/>
      </c>
      <c r="AO11" s="436" t="str">
        <f t="shared" si="6"/>
        <v/>
      </c>
      <c r="AP11" s="436" t="str">
        <f t="shared" si="7"/>
        <v/>
      </c>
      <c r="AQ11" s="436" t="str">
        <f t="shared" si="8"/>
        <v/>
      </c>
      <c r="AR11" s="436" t="str">
        <f t="shared" si="9"/>
        <v/>
      </c>
      <c r="AS11" s="436" t="str">
        <f t="shared" si="10"/>
        <v/>
      </c>
      <c r="AT11" s="436" t="str">
        <f t="shared" si="11"/>
        <v/>
      </c>
      <c r="AU11" s="436" t="str">
        <f t="shared" si="12"/>
        <v/>
      </c>
      <c r="AV11" s="437" t="str">
        <f t="shared" si="13"/>
        <v/>
      </c>
      <c r="AW11" s="359"/>
      <c r="AX11" s="417"/>
      <c r="AY11" s="414"/>
      <c r="AZ11" s="363" t="s">
        <v>13</v>
      </c>
      <c r="BA11" s="415">
        <v>33.299999999999997</v>
      </c>
      <c r="BB11" s="404"/>
      <c r="BC11" s="395"/>
      <c r="BD11" s="395"/>
      <c r="BE11" s="395"/>
      <c r="BF11" s="395"/>
      <c r="BG11" s="359"/>
      <c r="BH11" s="364" t="s">
        <v>63</v>
      </c>
      <c r="BI11" s="365">
        <v>1000</v>
      </c>
      <c r="BJ11" s="359"/>
      <c r="BK11" s="359"/>
      <c r="BL11" s="359"/>
      <c r="BM11" s="362"/>
      <c r="BN11" s="410"/>
      <c r="BO11" s="413"/>
      <c r="BP11" s="410"/>
      <c r="BQ11" s="359"/>
      <c r="BR11" s="359"/>
      <c r="BS11" s="359"/>
      <c r="BT11" s="359"/>
      <c r="BU11" s="359"/>
      <c r="BV11" s="359"/>
      <c r="BW11" s="359"/>
      <c r="BX11" s="359"/>
      <c r="BY11" s="359"/>
      <c r="BZ11" s="359"/>
      <c r="CA11" s="359"/>
      <c r="CB11" s="359"/>
      <c r="CC11" s="359"/>
      <c r="CD11" s="359"/>
      <c r="CE11" s="359"/>
      <c r="CF11" s="359"/>
      <c r="CG11" s="359"/>
      <c r="CH11" s="359"/>
      <c r="CI11" s="359"/>
      <c r="CJ11" s="359"/>
      <c r="CK11" s="359"/>
      <c r="CL11" s="359"/>
      <c r="CM11" s="359"/>
      <c r="CO11" s="333" t="str">
        <f>IF(AND(J11="無",Z11=1),1,IF(AND(J11="無",Z11=""),1,""))</f>
        <v/>
      </c>
      <c r="CP11" s="333" t="str">
        <f>IF(AND(F11="再生可能エネルギーを自家消費した電気",J11="無"),1,"")</f>
        <v/>
      </c>
    </row>
    <row r="12" spans="1:94" s="66" customFormat="1" ht="19.5" customHeight="1" x14ac:dyDescent="0.2">
      <c r="B12" s="56"/>
      <c r="D12" s="329"/>
      <c r="E12" s="57"/>
      <c r="F12" s="39"/>
      <c r="G12" s="39"/>
      <c r="H12" s="58"/>
      <c r="I12" s="58"/>
      <c r="J12" s="58"/>
      <c r="K12" s="39"/>
      <c r="L12" s="60"/>
      <c r="M12" s="67"/>
      <c r="N12" s="157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9"/>
      <c r="Z12" s="301"/>
      <c r="AA12" s="62">
        <f t="shared" si="14"/>
        <v>1</v>
      </c>
      <c r="AB12" s="63">
        <f t="shared" si="15"/>
        <v>0</v>
      </c>
      <c r="AC12" s="216" t="str">
        <f t="shared" si="0"/>
        <v/>
      </c>
      <c r="AD12" s="227" t="str">
        <f t="shared" si="16"/>
        <v/>
      </c>
      <c r="AE12" s="218">
        <f t="shared" si="1"/>
        <v>1</v>
      </c>
      <c r="AF12" s="64" t="str">
        <f t="shared" si="17"/>
        <v/>
      </c>
      <c r="AG12" s="172"/>
      <c r="AH12" s="65"/>
      <c r="AJ12" s="438"/>
      <c r="AK12" s="439" t="str">
        <f t="shared" si="2"/>
        <v/>
      </c>
      <c r="AL12" s="436" t="str">
        <f t="shared" si="3"/>
        <v/>
      </c>
      <c r="AM12" s="436" t="str">
        <f t="shared" si="4"/>
        <v/>
      </c>
      <c r="AN12" s="436" t="str">
        <f t="shared" si="5"/>
        <v/>
      </c>
      <c r="AO12" s="436" t="str">
        <f t="shared" si="6"/>
        <v/>
      </c>
      <c r="AP12" s="436" t="str">
        <f t="shared" si="7"/>
        <v/>
      </c>
      <c r="AQ12" s="436" t="str">
        <f t="shared" si="8"/>
        <v/>
      </c>
      <c r="AR12" s="436" t="str">
        <f t="shared" si="9"/>
        <v/>
      </c>
      <c r="AS12" s="436" t="str">
        <f t="shared" si="10"/>
        <v/>
      </c>
      <c r="AT12" s="436" t="str">
        <f t="shared" si="11"/>
        <v/>
      </c>
      <c r="AU12" s="436" t="str">
        <f t="shared" si="12"/>
        <v/>
      </c>
      <c r="AV12" s="437" t="str">
        <f t="shared" si="13"/>
        <v/>
      </c>
      <c r="AW12" s="359"/>
      <c r="AX12" s="391" t="s">
        <v>61</v>
      </c>
      <c r="AY12" s="414"/>
      <c r="AZ12" s="363" t="s">
        <v>228</v>
      </c>
      <c r="BA12" s="415">
        <v>36.299999999999997</v>
      </c>
      <c r="BB12" s="404"/>
      <c r="BC12" s="395"/>
      <c r="BD12" s="395"/>
      <c r="BE12" s="395"/>
      <c r="BF12" s="395"/>
      <c r="BG12" s="359"/>
      <c r="BH12" s="364" t="s">
        <v>66</v>
      </c>
      <c r="BI12" s="365">
        <v>1000</v>
      </c>
      <c r="BJ12" s="359"/>
      <c r="BK12" s="359"/>
      <c r="BL12" s="359"/>
      <c r="BM12" s="362"/>
      <c r="BN12" s="410"/>
      <c r="BO12" s="413"/>
      <c r="BP12" s="410"/>
      <c r="BQ12" s="359"/>
      <c r="BR12" s="359"/>
      <c r="BS12" s="359"/>
      <c r="BT12" s="359"/>
      <c r="BU12" s="359"/>
      <c r="BV12" s="359"/>
      <c r="BW12" s="359"/>
      <c r="BX12" s="359"/>
      <c r="BY12" s="359"/>
      <c r="BZ12" s="359"/>
      <c r="CA12" s="359"/>
      <c r="CB12" s="359"/>
      <c r="CC12" s="359"/>
      <c r="CD12" s="359"/>
      <c r="CE12" s="359"/>
      <c r="CF12" s="359"/>
      <c r="CG12" s="359"/>
      <c r="CH12" s="359"/>
      <c r="CI12" s="359"/>
      <c r="CJ12" s="359"/>
      <c r="CK12" s="359"/>
      <c r="CL12" s="359"/>
      <c r="CM12" s="359"/>
      <c r="CO12" s="333"/>
      <c r="CP12" s="333"/>
    </row>
    <row r="13" spans="1:94" s="66" customFormat="1" ht="19.5" customHeight="1" thickBot="1" x14ac:dyDescent="0.25">
      <c r="B13" s="56"/>
      <c r="D13" s="329"/>
      <c r="E13" s="57"/>
      <c r="F13" s="39"/>
      <c r="G13" s="39"/>
      <c r="H13" s="58"/>
      <c r="I13" s="58"/>
      <c r="J13" s="58"/>
      <c r="K13" s="39"/>
      <c r="L13" s="60"/>
      <c r="M13" s="67"/>
      <c r="N13" s="157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9"/>
      <c r="Z13" s="301"/>
      <c r="AA13" s="62">
        <f t="shared" si="14"/>
        <v>1</v>
      </c>
      <c r="AB13" s="63">
        <f t="shared" si="15"/>
        <v>0</v>
      </c>
      <c r="AC13" s="216" t="str">
        <f t="shared" si="0"/>
        <v/>
      </c>
      <c r="AD13" s="227" t="str">
        <f t="shared" si="16"/>
        <v/>
      </c>
      <c r="AE13" s="218">
        <f t="shared" si="1"/>
        <v>1</v>
      </c>
      <c r="AF13" s="64" t="str">
        <f t="shared" si="17"/>
        <v/>
      </c>
      <c r="AG13" s="172"/>
      <c r="AH13" s="65"/>
      <c r="AJ13" s="438"/>
      <c r="AK13" s="439" t="str">
        <f t="shared" si="2"/>
        <v/>
      </c>
      <c r="AL13" s="436" t="str">
        <f t="shared" si="3"/>
        <v/>
      </c>
      <c r="AM13" s="436" t="str">
        <f t="shared" si="4"/>
        <v/>
      </c>
      <c r="AN13" s="436" t="str">
        <f t="shared" si="5"/>
        <v/>
      </c>
      <c r="AO13" s="436" t="str">
        <f t="shared" si="6"/>
        <v/>
      </c>
      <c r="AP13" s="436" t="str">
        <f t="shared" si="7"/>
        <v/>
      </c>
      <c r="AQ13" s="436" t="str">
        <f t="shared" si="8"/>
        <v/>
      </c>
      <c r="AR13" s="436" t="str">
        <f t="shared" si="9"/>
        <v/>
      </c>
      <c r="AS13" s="436" t="str">
        <f t="shared" si="10"/>
        <v/>
      </c>
      <c r="AT13" s="436" t="str">
        <f t="shared" si="11"/>
        <v/>
      </c>
      <c r="AU13" s="436" t="str">
        <f t="shared" si="12"/>
        <v/>
      </c>
      <c r="AV13" s="437" t="str">
        <f t="shared" si="13"/>
        <v/>
      </c>
      <c r="AW13" s="359"/>
      <c r="AX13" s="352" t="s">
        <v>64</v>
      </c>
      <c r="AY13" s="363"/>
      <c r="AZ13" s="363" t="s">
        <v>62</v>
      </c>
      <c r="BA13" s="415">
        <v>36.5</v>
      </c>
      <c r="BB13" s="404"/>
      <c r="BC13" s="395"/>
      <c r="BD13" s="395"/>
      <c r="BE13" s="395"/>
      <c r="BF13" s="395"/>
      <c r="BG13" s="359"/>
      <c r="BH13" s="364" t="s">
        <v>68</v>
      </c>
      <c r="BI13" s="365">
        <v>1</v>
      </c>
      <c r="BJ13" s="359"/>
      <c r="BK13" s="359"/>
      <c r="BL13" s="359"/>
      <c r="BM13" s="359"/>
      <c r="BN13" s="359"/>
      <c r="BO13" s="362"/>
      <c r="BP13" s="410"/>
      <c r="BQ13" s="413"/>
      <c r="BR13" s="410"/>
      <c r="BS13" s="410"/>
      <c r="BT13" s="410"/>
      <c r="BU13" s="410"/>
      <c r="BV13" s="359"/>
      <c r="BW13" s="359"/>
      <c r="BX13" s="359"/>
      <c r="BY13" s="359"/>
      <c r="BZ13" s="359"/>
      <c r="CA13" s="359"/>
      <c r="CB13" s="359"/>
      <c r="CC13" s="359"/>
      <c r="CD13" s="359"/>
      <c r="CE13" s="359"/>
      <c r="CF13" s="359"/>
      <c r="CG13" s="359"/>
      <c r="CH13" s="359"/>
      <c r="CI13" s="359"/>
      <c r="CJ13" s="359"/>
      <c r="CK13" s="359"/>
      <c r="CL13" s="359"/>
      <c r="CM13" s="359"/>
      <c r="CO13" s="333" t="str">
        <f>IF(AND(J12="無",Z12=1),1,IF(AND(J12="無",Z12=""),1,""))</f>
        <v/>
      </c>
      <c r="CP13" s="333" t="str">
        <f>IF(AND(F12="再生可能エネルギーを自家消費した電気",J12="無"),1,"")</f>
        <v/>
      </c>
    </row>
    <row r="14" spans="1:94" s="66" customFormat="1" ht="19.5" customHeight="1" x14ac:dyDescent="0.2">
      <c r="B14" s="56"/>
      <c r="D14" s="329"/>
      <c r="E14" s="57"/>
      <c r="F14" s="39"/>
      <c r="G14" s="39"/>
      <c r="H14" s="58"/>
      <c r="I14" s="58"/>
      <c r="J14" s="58"/>
      <c r="K14" s="39"/>
      <c r="L14" s="60"/>
      <c r="M14" s="67"/>
      <c r="N14" s="157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9"/>
      <c r="Z14" s="301"/>
      <c r="AA14" s="62">
        <f t="shared" si="14"/>
        <v>1</v>
      </c>
      <c r="AB14" s="63">
        <f t="shared" si="15"/>
        <v>0</v>
      </c>
      <c r="AC14" s="216" t="str">
        <f t="shared" si="0"/>
        <v/>
      </c>
      <c r="AD14" s="227" t="str">
        <f t="shared" si="16"/>
        <v/>
      </c>
      <c r="AE14" s="218">
        <f t="shared" si="1"/>
        <v>1</v>
      </c>
      <c r="AF14" s="64" t="str">
        <f t="shared" si="17"/>
        <v/>
      </c>
      <c r="AG14" s="172"/>
      <c r="AH14" s="65"/>
      <c r="AJ14" s="438"/>
      <c r="AK14" s="439" t="str">
        <f t="shared" si="2"/>
        <v/>
      </c>
      <c r="AL14" s="436" t="str">
        <f t="shared" si="3"/>
        <v/>
      </c>
      <c r="AM14" s="436" t="str">
        <f t="shared" si="4"/>
        <v/>
      </c>
      <c r="AN14" s="436" t="str">
        <f t="shared" si="5"/>
        <v/>
      </c>
      <c r="AO14" s="436" t="str">
        <f t="shared" si="6"/>
        <v/>
      </c>
      <c r="AP14" s="436" t="str">
        <f t="shared" si="7"/>
        <v/>
      </c>
      <c r="AQ14" s="436" t="str">
        <f t="shared" si="8"/>
        <v/>
      </c>
      <c r="AR14" s="436" t="str">
        <f t="shared" si="9"/>
        <v/>
      </c>
      <c r="AS14" s="436" t="str">
        <f t="shared" si="10"/>
        <v/>
      </c>
      <c r="AT14" s="436" t="str">
        <f t="shared" si="11"/>
        <v/>
      </c>
      <c r="AU14" s="436" t="str">
        <f t="shared" si="12"/>
        <v/>
      </c>
      <c r="AV14" s="437" t="str">
        <f t="shared" si="13"/>
        <v/>
      </c>
      <c r="AW14" s="359"/>
      <c r="AX14" s="393"/>
      <c r="AY14" s="363"/>
      <c r="AZ14" s="363" t="s">
        <v>65</v>
      </c>
      <c r="BA14" s="415">
        <v>38</v>
      </c>
      <c r="BB14" s="404"/>
      <c r="BC14" s="395"/>
      <c r="BD14" s="395"/>
      <c r="BE14" s="395"/>
      <c r="BF14" s="395"/>
      <c r="BG14" s="359"/>
      <c r="BH14" s="364" t="s">
        <v>70</v>
      </c>
      <c r="BI14" s="365">
        <v>1</v>
      </c>
      <c r="BJ14" s="359"/>
      <c r="BK14" s="359"/>
      <c r="BL14" s="359"/>
      <c r="BM14" s="359"/>
      <c r="BN14" s="359"/>
      <c r="BO14" s="362"/>
      <c r="BP14" s="410"/>
      <c r="BQ14" s="413"/>
      <c r="BR14" s="410"/>
      <c r="BS14" s="410"/>
      <c r="BT14" s="410"/>
      <c r="BU14" s="410"/>
      <c r="BV14" s="359"/>
      <c r="BW14" s="359"/>
      <c r="BX14" s="359"/>
      <c r="BY14" s="359"/>
      <c r="BZ14" s="359"/>
      <c r="CA14" s="359"/>
      <c r="CB14" s="359"/>
      <c r="CC14" s="359"/>
      <c r="CD14" s="359"/>
      <c r="CE14" s="359"/>
      <c r="CF14" s="359"/>
      <c r="CG14" s="359"/>
      <c r="CH14" s="359"/>
      <c r="CI14" s="359"/>
      <c r="CJ14" s="359"/>
      <c r="CK14" s="359"/>
      <c r="CL14" s="359"/>
      <c r="CM14" s="359"/>
      <c r="CO14" s="333" t="str">
        <f>IF(AND(J13="無",Z13=1),1,IF(AND(J13="無",Z13=""),1,""))</f>
        <v/>
      </c>
      <c r="CP14" s="333" t="str">
        <f>IF(AND(F13="再生可能エネルギーを自家消費した電気",J13="無"),1,"")</f>
        <v/>
      </c>
    </row>
    <row r="15" spans="1:94" s="66" customFormat="1" ht="19.5" customHeight="1" x14ac:dyDescent="0.2">
      <c r="B15" s="56"/>
      <c r="D15" s="329"/>
      <c r="E15" s="57"/>
      <c r="F15" s="39"/>
      <c r="G15" s="39"/>
      <c r="H15" s="58"/>
      <c r="I15" s="58"/>
      <c r="J15" s="58"/>
      <c r="K15" s="39"/>
      <c r="L15" s="60"/>
      <c r="M15" s="61"/>
      <c r="N15" s="157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9"/>
      <c r="Z15" s="301"/>
      <c r="AA15" s="62">
        <f t="shared" si="14"/>
        <v>1</v>
      </c>
      <c r="AB15" s="69">
        <f t="shared" si="15"/>
        <v>0</v>
      </c>
      <c r="AC15" s="216" t="str">
        <f t="shared" si="0"/>
        <v/>
      </c>
      <c r="AD15" s="227" t="str">
        <f t="shared" si="16"/>
        <v/>
      </c>
      <c r="AE15" s="218">
        <f t="shared" si="1"/>
        <v>1</v>
      </c>
      <c r="AF15" s="64" t="str">
        <f t="shared" si="17"/>
        <v/>
      </c>
      <c r="AG15" s="172"/>
      <c r="AH15" s="65"/>
      <c r="AJ15" s="438"/>
      <c r="AK15" s="439" t="str">
        <f t="shared" si="2"/>
        <v/>
      </c>
      <c r="AL15" s="436" t="str">
        <f t="shared" si="3"/>
        <v/>
      </c>
      <c r="AM15" s="436" t="str">
        <f t="shared" si="4"/>
        <v/>
      </c>
      <c r="AN15" s="436" t="str">
        <f t="shared" si="5"/>
        <v/>
      </c>
      <c r="AO15" s="436" t="str">
        <f t="shared" si="6"/>
        <v/>
      </c>
      <c r="AP15" s="436" t="str">
        <f t="shared" si="7"/>
        <v/>
      </c>
      <c r="AQ15" s="436" t="str">
        <f t="shared" si="8"/>
        <v/>
      </c>
      <c r="AR15" s="436" t="str">
        <f t="shared" si="9"/>
        <v/>
      </c>
      <c r="AS15" s="436" t="str">
        <f t="shared" si="10"/>
        <v/>
      </c>
      <c r="AT15" s="436" t="str">
        <f t="shared" si="11"/>
        <v/>
      </c>
      <c r="AU15" s="436" t="str">
        <f t="shared" si="12"/>
        <v/>
      </c>
      <c r="AV15" s="437" t="str">
        <f t="shared" si="13"/>
        <v/>
      </c>
      <c r="AW15" s="359"/>
      <c r="AX15" s="391" t="s">
        <v>69</v>
      </c>
      <c r="AY15" s="363"/>
      <c r="AZ15" s="363" t="s">
        <v>67</v>
      </c>
      <c r="BA15" s="415">
        <v>38.9</v>
      </c>
      <c r="BB15" s="404"/>
      <c r="BC15" s="395"/>
      <c r="BD15" s="395"/>
      <c r="BE15" s="395"/>
      <c r="BF15" s="395"/>
      <c r="BG15" s="359"/>
      <c r="BH15" s="366" t="s">
        <v>232</v>
      </c>
      <c r="BI15" s="365">
        <v>1</v>
      </c>
      <c r="BJ15" s="359"/>
      <c r="BK15" s="359"/>
      <c r="BL15" s="359"/>
      <c r="BM15" s="359"/>
      <c r="BN15" s="359"/>
      <c r="BO15" s="362"/>
      <c r="BP15" s="410"/>
      <c r="BQ15" s="413"/>
      <c r="BR15" s="410"/>
      <c r="BS15" s="410"/>
      <c r="BT15" s="410"/>
      <c r="BU15" s="410"/>
      <c r="BV15" s="359"/>
      <c r="BW15" s="359"/>
      <c r="BX15" s="359"/>
      <c r="BY15" s="359"/>
      <c r="BZ15" s="359"/>
      <c r="CA15" s="359"/>
      <c r="CB15" s="359"/>
      <c r="CC15" s="359"/>
      <c r="CD15" s="359"/>
      <c r="CE15" s="359"/>
      <c r="CF15" s="359"/>
      <c r="CG15" s="359"/>
      <c r="CH15" s="359"/>
      <c r="CI15" s="359"/>
      <c r="CJ15" s="359"/>
      <c r="CK15" s="359"/>
      <c r="CL15" s="359"/>
      <c r="CM15" s="359"/>
      <c r="CO15" s="333" t="str">
        <f>IF(AND(J14="無",Z14=1),1,IF(AND(J14="無",Z14=""),1,""))</f>
        <v/>
      </c>
      <c r="CP15" s="333" t="str">
        <f>IF(AND(F14="再生可能エネルギーを自家消費した電気",J14="無"),1,"")</f>
        <v/>
      </c>
    </row>
    <row r="16" spans="1:94" s="66" customFormat="1" ht="19.5" customHeight="1" thickBot="1" x14ac:dyDescent="0.25">
      <c r="B16" s="56"/>
      <c r="D16" s="329"/>
      <c r="E16" s="57"/>
      <c r="F16" s="39"/>
      <c r="G16" s="39"/>
      <c r="H16" s="58"/>
      <c r="I16" s="58"/>
      <c r="J16" s="58"/>
      <c r="K16" s="39"/>
      <c r="L16" s="60"/>
      <c r="M16" s="61"/>
      <c r="N16" s="157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9"/>
      <c r="Z16" s="301"/>
      <c r="AA16" s="62">
        <f t="shared" si="14"/>
        <v>1</v>
      </c>
      <c r="AB16" s="69">
        <f t="shared" si="15"/>
        <v>0</v>
      </c>
      <c r="AC16" s="216" t="str">
        <f t="shared" si="0"/>
        <v/>
      </c>
      <c r="AD16" s="227" t="str">
        <f t="shared" si="16"/>
        <v/>
      </c>
      <c r="AE16" s="218">
        <f t="shared" si="1"/>
        <v>1</v>
      </c>
      <c r="AF16" s="64" t="str">
        <f t="shared" si="17"/>
        <v/>
      </c>
      <c r="AG16" s="172"/>
      <c r="AH16" s="65"/>
      <c r="AJ16" s="438"/>
      <c r="AK16" s="439" t="str">
        <f t="shared" si="2"/>
        <v/>
      </c>
      <c r="AL16" s="436" t="str">
        <f t="shared" si="3"/>
        <v/>
      </c>
      <c r="AM16" s="436" t="str">
        <f t="shared" si="4"/>
        <v/>
      </c>
      <c r="AN16" s="436" t="str">
        <f t="shared" si="5"/>
        <v/>
      </c>
      <c r="AO16" s="436" t="str">
        <f t="shared" si="6"/>
        <v/>
      </c>
      <c r="AP16" s="436" t="str">
        <f t="shared" si="7"/>
        <v/>
      </c>
      <c r="AQ16" s="436" t="str">
        <f t="shared" si="8"/>
        <v/>
      </c>
      <c r="AR16" s="436" t="str">
        <f t="shared" si="9"/>
        <v/>
      </c>
      <c r="AS16" s="436" t="str">
        <f t="shared" si="10"/>
        <v/>
      </c>
      <c r="AT16" s="436" t="str">
        <f t="shared" si="11"/>
        <v/>
      </c>
      <c r="AU16" s="436" t="str">
        <f t="shared" si="12"/>
        <v/>
      </c>
      <c r="AV16" s="437" t="str">
        <f t="shared" si="13"/>
        <v/>
      </c>
      <c r="AW16" s="359"/>
      <c r="AX16" s="352" t="s">
        <v>71</v>
      </c>
      <c r="AY16" s="363"/>
      <c r="AZ16" s="363" t="s">
        <v>14</v>
      </c>
      <c r="BA16" s="415">
        <v>41.8</v>
      </c>
      <c r="BB16" s="404"/>
      <c r="BC16" s="395"/>
      <c r="BD16" s="395"/>
      <c r="BE16" s="395"/>
      <c r="BF16" s="395"/>
      <c r="BG16" s="359"/>
      <c r="BH16" s="364" t="s">
        <v>19</v>
      </c>
      <c r="BI16" s="365">
        <v>1</v>
      </c>
      <c r="BJ16" s="359"/>
      <c r="BK16" s="359"/>
      <c r="BL16" s="359"/>
      <c r="BM16" s="359"/>
      <c r="BN16" s="359"/>
      <c r="BO16" s="362"/>
      <c r="BP16" s="410"/>
      <c r="BQ16" s="413"/>
      <c r="BR16" s="410"/>
      <c r="BS16" s="410"/>
      <c r="BT16" s="410"/>
      <c r="BU16" s="410"/>
      <c r="BV16" s="359"/>
      <c r="BW16" s="359"/>
      <c r="BX16" s="359"/>
      <c r="BY16" s="359"/>
      <c r="BZ16" s="359"/>
      <c r="CA16" s="359"/>
      <c r="CB16" s="359"/>
      <c r="CC16" s="359"/>
      <c r="CD16" s="359"/>
      <c r="CE16" s="359"/>
      <c r="CF16" s="359"/>
      <c r="CG16" s="359"/>
      <c r="CH16" s="359"/>
      <c r="CI16" s="359"/>
      <c r="CJ16" s="359"/>
      <c r="CK16" s="359"/>
      <c r="CL16" s="359"/>
      <c r="CM16" s="359"/>
      <c r="CO16" s="333" t="str">
        <f>IF(AND(J15="無",Z15=1),1,IF(AND(J15="無",Z15=""),1,""))</f>
        <v/>
      </c>
      <c r="CP16" s="333" t="str">
        <f>IF(AND(F15="再生可能エネルギーを自家消費した電気",J15="無"),1,"")</f>
        <v/>
      </c>
    </row>
    <row r="17" spans="2:96" s="66" customFormat="1" ht="19.5" customHeight="1" thickBot="1" x14ac:dyDescent="0.25">
      <c r="B17" s="56"/>
      <c r="D17" s="329"/>
      <c r="E17" s="57"/>
      <c r="F17" s="39"/>
      <c r="G17" s="39"/>
      <c r="H17" s="58"/>
      <c r="I17" s="58"/>
      <c r="J17" s="58"/>
      <c r="K17" s="39"/>
      <c r="L17" s="60"/>
      <c r="M17" s="61"/>
      <c r="N17" s="157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9"/>
      <c r="Z17" s="301"/>
      <c r="AA17" s="62">
        <f t="shared" si="14"/>
        <v>1</v>
      </c>
      <c r="AB17" s="69">
        <f t="shared" si="15"/>
        <v>0</v>
      </c>
      <c r="AC17" s="216" t="str">
        <f t="shared" si="0"/>
        <v/>
      </c>
      <c r="AD17" s="227" t="str">
        <f t="shared" si="16"/>
        <v/>
      </c>
      <c r="AE17" s="218">
        <f t="shared" si="1"/>
        <v>1</v>
      </c>
      <c r="AF17" s="64" t="str">
        <f t="shared" si="17"/>
        <v/>
      </c>
      <c r="AG17" s="172"/>
      <c r="AH17" s="65"/>
      <c r="AJ17" s="438"/>
      <c r="AK17" s="439" t="str">
        <f t="shared" si="2"/>
        <v/>
      </c>
      <c r="AL17" s="436" t="str">
        <f t="shared" si="3"/>
        <v/>
      </c>
      <c r="AM17" s="436" t="str">
        <f t="shared" si="4"/>
        <v/>
      </c>
      <c r="AN17" s="436" t="str">
        <f t="shared" si="5"/>
        <v/>
      </c>
      <c r="AO17" s="436" t="str">
        <f t="shared" si="6"/>
        <v/>
      </c>
      <c r="AP17" s="436" t="str">
        <f t="shared" si="7"/>
        <v/>
      </c>
      <c r="AQ17" s="436" t="str">
        <f t="shared" si="8"/>
        <v/>
      </c>
      <c r="AR17" s="436" t="str">
        <f t="shared" si="9"/>
        <v/>
      </c>
      <c r="AS17" s="436" t="str">
        <f t="shared" si="10"/>
        <v/>
      </c>
      <c r="AT17" s="436" t="str">
        <f t="shared" si="11"/>
        <v/>
      </c>
      <c r="AU17" s="436" t="str">
        <f t="shared" si="12"/>
        <v/>
      </c>
      <c r="AV17" s="437" t="str">
        <f t="shared" si="13"/>
        <v/>
      </c>
      <c r="AW17" s="359"/>
      <c r="AX17" s="393"/>
      <c r="AY17" s="363"/>
      <c r="AZ17" s="363" t="s">
        <v>224</v>
      </c>
      <c r="BA17" s="415">
        <v>40.200000000000003</v>
      </c>
      <c r="BB17" s="404"/>
      <c r="BC17" s="395"/>
      <c r="BD17" s="395"/>
      <c r="BE17" s="395"/>
      <c r="BF17" s="395"/>
      <c r="BG17" s="359"/>
      <c r="BH17" s="367" t="s">
        <v>157</v>
      </c>
      <c r="BI17" s="368">
        <v>1</v>
      </c>
      <c r="BJ17" s="359"/>
      <c r="BK17" s="359"/>
      <c r="BL17" s="359"/>
      <c r="BM17" s="359"/>
      <c r="BN17" s="359"/>
      <c r="BO17" s="362"/>
      <c r="BP17" s="410"/>
      <c r="BQ17" s="413"/>
      <c r="BR17" s="410"/>
      <c r="BS17" s="410"/>
      <c r="BT17" s="410"/>
      <c r="BU17" s="410"/>
      <c r="BV17" s="359"/>
      <c r="BW17" s="359"/>
      <c r="BX17" s="359"/>
      <c r="BY17" s="359"/>
      <c r="BZ17" s="359"/>
      <c r="CA17" s="359"/>
      <c r="CB17" s="359"/>
      <c r="CC17" s="359"/>
      <c r="CD17" s="359"/>
      <c r="CE17" s="359"/>
      <c r="CF17" s="359"/>
      <c r="CG17" s="359"/>
      <c r="CH17" s="359"/>
      <c r="CI17" s="359"/>
      <c r="CJ17" s="359"/>
      <c r="CK17" s="359"/>
      <c r="CL17" s="359"/>
      <c r="CM17" s="359"/>
      <c r="CO17" s="333"/>
      <c r="CP17" s="333"/>
    </row>
    <row r="18" spans="2:96" s="66" customFormat="1" ht="19.5" customHeight="1" x14ac:dyDescent="0.2">
      <c r="B18" s="56"/>
      <c r="D18" s="329"/>
      <c r="E18" s="57"/>
      <c r="F18" s="39"/>
      <c r="G18" s="39"/>
      <c r="H18" s="58"/>
      <c r="I18" s="58"/>
      <c r="J18" s="58"/>
      <c r="K18" s="39"/>
      <c r="L18" s="60"/>
      <c r="M18" s="61"/>
      <c r="N18" s="157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9"/>
      <c r="Z18" s="301"/>
      <c r="AA18" s="62">
        <f t="shared" si="14"/>
        <v>1</v>
      </c>
      <c r="AB18" s="69">
        <f t="shared" si="15"/>
        <v>0</v>
      </c>
      <c r="AC18" s="216" t="str">
        <f t="shared" si="0"/>
        <v/>
      </c>
      <c r="AD18" s="227" t="str">
        <f t="shared" si="16"/>
        <v/>
      </c>
      <c r="AE18" s="218">
        <f t="shared" si="1"/>
        <v>1</v>
      </c>
      <c r="AF18" s="64" t="str">
        <f t="shared" si="17"/>
        <v/>
      </c>
      <c r="AG18" s="172"/>
      <c r="AH18" s="65"/>
      <c r="AJ18" s="438"/>
      <c r="AK18" s="439" t="str">
        <f t="shared" si="2"/>
        <v/>
      </c>
      <c r="AL18" s="436" t="str">
        <f t="shared" si="3"/>
        <v/>
      </c>
      <c r="AM18" s="436" t="str">
        <f t="shared" si="4"/>
        <v/>
      </c>
      <c r="AN18" s="436" t="str">
        <f t="shared" si="5"/>
        <v/>
      </c>
      <c r="AO18" s="436" t="str">
        <f t="shared" si="6"/>
        <v/>
      </c>
      <c r="AP18" s="436" t="str">
        <f t="shared" si="7"/>
        <v/>
      </c>
      <c r="AQ18" s="436" t="str">
        <f t="shared" si="8"/>
        <v/>
      </c>
      <c r="AR18" s="436" t="str">
        <f t="shared" si="9"/>
        <v/>
      </c>
      <c r="AS18" s="436" t="str">
        <f t="shared" si="10"/>
        <v/>
      </c>
      <c r="AT18" s="436" t="str">
        <f t="shared" si="11"/>
        <v/>
      </c>
      <c r="AU18" s="436" t="str">
        <f t="shared" si="12"/>
        <v/>
      </c>
      <c r="AV18" s="437" t="str">
        <f t="shared" si="13"/>
        <v/>
      </c>
      <c r="AW18" s="359"/>
      <c r="AX18" s="411" t="s">
        <v>74</v>
      </c>
      <c r="AY18" s="363"/>
      <c r="AZ18" s="363" t="s">
        <v>72</v>
      </c>
      <c r="BA18" s="415">
        <v>40</v>
      </c>
      <c r="BB18" s="404"/>
      <c r="BC18" s="395"/>
      <c r="BD18" s="395"/>
      <c r="BE18" s="395"/>
      <c r="BF18" s="395"/>
      <c r="BG18" s="359"/>
      <c r="BH18" s="359"/>
      <c r="BI18" s="359"/>
      <c r="BJ18" s="359"/>
      <c r="BK18" s="359"/>
      <c r="BL18" s="359"/>
      <c r="BM18" s="359"/>
      <c r="BN18" s="359"/>
      <c r="BO18" s="362"/>
      <c r="BP18" s="410"/>
      <c r="BQ18" s="413"/>
      <c r="BR18" s="410"/>
      <c r="BS18" s="410"/>
      <c r="BT18" s="410"/>
      <c r="BU18" s="410"/>
      <c r="BV18" s="359"/>
      <c r="BW18" s="359"/>
      <c r="BX18" s="359"/>
      <c r="BY18" s="359"/>
      <c r="BZ18" s="359"/>
      <c r="CA18" s="359"/>
      <c r="CB18" s="359"/>
      <c r="CC18" s="359"/>
      <c r="CD18" s="359"/>
      <c r="CE18" s="359"/>
      <c r="CF18" s="359"/>
      <c r="CG18" s="359"/>
      <c r="CH18" s="359"/>
      <c r="CI18" s="359"/>
      <c r="CJ18" s="359"/>
      <c r="CK18" s="359"/>
      <c r="CL18" s="359"/>
      <c r="CM18" s="359"/>
      <c r="CO18" s="333" t="str">
        <f t="shared" ref="CO18:CO26" si="18">IF(AND(J16="無",Z16=1),1,IF(AND(J16="無",Z16=""),1,""))</f>
        <v/>
      </c>
      <c r="CP18" s="333" t="str">
        <f t="shared" ref="CP18:CP26" si="19">IF(AND(F16="再生可能エネルギーを自家消費した電気",J16="無"),1,"")</f>
        <v/>
      </c>
    </row>
    <row r="19" spans="2:96" s="66" customFormat="1" ht="19.5" customHeight="1" thickBot="1" x14ac:dyDescent="0.25">
      <c r="B19" s="56"/>
      <c r="D19" s="329"/>
      <c r="E19" s="57"/>
      <c r="F19" s="39"/>
      <c r="G19" s="39"/>
      <c r="H19" s="58"/>
      <c r="I19" s="58"/>
      <c r="J19" s="58"/>
      <c r="K19" s="39"/>
      <c r="L19" s="60"/>
      <c r="M19" s="61"/>
      <c r="N19" s="157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9"/>
      <c r="Z19" s="301"/>
      <c r="AA19" s="62">
        <f t="shared" si="14"/>
        <v>1</v>
      </c>
      <c r="AB19" s="69">
        <f t="shared" si="15"/>
        <v>0</v>
      </c>
      <c r="AC19" s="216" t="str">
        <f t="shared" si="0"/>
        <v/>
      </c>
      <c r="AD19" s="227" t="str">
        <f t="shared" si="16"/>
        <v/>
      </c>
      <c r="AE19" s="218">
        <f t="shared" si="1"/>
        <v>1</v>
      </c>
      <c r="AF19" s="64" t="str">
        <f t="shared" si="17"/>
        <v/>
      </c>
      <c r="AG19" s="172"/>
      <c r="AH19" s="65"/>
      <c r="AJ19" s="438"/>
      <c r="AK19" s="439" t="str">
        <f t="shared" si="2"/>
        <v/>
      </c>
      <c r="AL19" s="436" t="str">
        <f t="shared" si="3"/>
        <v/>
      </c>
      <c r="AM19" s="436" t="str">
        <f t="shared" si="4"/>
        <v/>
      </c>
      <c r="AN19" s="436" t="str">
        <f t="shared" si="5"/>
        <v/>
      </c>
      <c r="AO19" s="436" t="str">
        <f t="shared" si="6"/>
        <v/>
      </c>
      <c r="AP19" s="436" t="str">
        <f t="shared" si="7"/>
        <v/>
      </c>
      <c r="AQ19" s="436" t="str">
        <f t="shared" si="8"/>
        <v/>
      </c>
      <c r="AR19" s="436" t="str">
        <f t="shared" si="9"/>
        <v/>
      </c>
      <c r="AS19" s="436" t="str">
        <f t="shared" si="10"/>
        <v/>
      </c>
      <c r="AT19" s="436" t="str">
        <f t="shared" si="11"/>
        <v/>
      </c>
      <c r="AU19" s="436" t="str">
        <f t="shared" si="12"/>
        <v/>
      </c>
      <c r="AV19" s="437" t="str">
        <f t="shared" si="13"/>
        <v/>
      </c>
      <c r="AW19" s="359"/>
      <c r="AX19" s="416" t="s">
        <v>148</v>
      </c>
      <c r="AY19" s="363"/>
      <c r="AZ19" s="363" t="s">
        <v>233</v>
      </c>
      <c r="BA19" s="415">
        <v>34.1</v>
      </c>
      <c r="BB19" s="404"/>
      <c r="BC19" s="395"/>
      <c r="BD19" s="395"/>
      <c r="BE19" s="395"/>
      <c r="BF19" s="395"/>
      <c r="BG19" s="359"/>
      <c r="BH19" s="359"/>
      <c r="BI19" s="359"/>
      <c r="BJ19" s="359"/>
      <c r="BK19" s="359"/>
      <c r="BL19" s="359"/>
      <c r="BM19" s="359"/>
      <c r="BN19" s="359"/>
      <c r="BO19" s="362"/>
      <c r="BP19" s="410"/>
      <c r="BQ19" s="413"/>
      <c r="BR19" s="410"/>
      <c r="BS19" s="410"/>
      <c r="BT19" s="410"/>
      <c r="BU19" s="410"/>
      <c r="BV19" s="359"/>
      <c r="BW19" s="359"/>
      <c r="BX19" s="359"/>
      <c r="BY19" s="359"/>
      <c r="BZ19" s="359"/>
      <c r="CA19" s="359"/>
      <c r="CB19" s="359"/>
      <c r="CC19" s="359"/>
      <c r="CD19" s="359"/>
      <c r="CE19" s="359"/>
      <c r="CF19" s="359"/>
      <c r="CG19" s="359"/>
      <c r="CH19" s="359"/>
      <c r="CI19" s="359"/>
      <c r="CJ19" s="359"/>
      <c r="CK19" s="359"/>
      <c r="CL19" s="359"/>
      <c r="CM19" s="359"/>
      <c r="CO19" s="333" t="str">
        <f t="shared" si="18"/>
        <v/>
      </c>
      <c r="CP19" s="333" t="str">
        <f t="shared" si="19"/>
        <v/>
      </c>
    </row>
    <row r="20" spans="2:96" s="66" customFormat="1" ht="19.5" customHeight="1" x14ac:dyDescent="0.2">
      <c r="B20" s="56"/>
      <c r="D20" s="329"/>
      <c r="E20" s="57"/>
      <c r="F20" s="39"/>
      <c r="G20" s="39"/>
      <c r="H20" s="58"/>
      <c r="I20" s="39"/>
      <c r="J20" s="58"/>
      <c r="K20" s="39"/>
      <c r="L20" s="60"/>
      <c r="M20" s="61"/>
      <c r="N20" s="157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9"/>
      <c r="Z20" s="301"/>
      <c r="AA20" s="62">
        <f t="shared" si="14"/>
        <v>1</v>
      </c>
      <c r="AB20" s="69">
        <f t="shared" si="15"/>
        <v>0</v>
      </c>
      <c r="AC20" s="216" t="str">
        <f t="shared" si="0"/>
        <v/>
      </c>
      <c r="AD20" s="227" t="str">
        <f t="shared" si="16"/>
        <v/>
      </c>
      <c r="AE20" s="218">
        <f t="shared" si="1"/>
        <v>1</v>
      </c>
      <c r="AF20" s="64" t="str">
        <f t="shared" si="17"/>
        <v/>
      </c>
      <c r="AG20" s="172"/>
      <c r="AH20" s="65"/>
      <c r="AJ20" s="438"/>
      <c r="AK20" s="439" t="str">
        <f t="shared" si="2"/>
        <v/>
      </c>
      <c r="AL20" s="436" t="str">
        <f t="shared" si="3"/>
        <v/>
      </c>
      <c r="AM20" s="436" t="str">
        <f t="shared" si="4"/>
        <v/>
      </c>
      <c r="AN20" s="436" t="str">
        <f t="shared" si="5"/>
        <v/>
      </c>
      <c r="AO20" s="436" t="str">
        <f t="shared" si="6"/>
        <v/>
      </c>
      <c r="AP20" s="436" t="str">
        <f t="shared" si="7"/>
        <v/>
      </c>
      <c r="AQ20" s="436" t="str">
        <f t="shared" si="8"/>
        <v/>
      </c>
      <c r="AR20" s="436" t="str">
        <f t="shared" si="9"/>
        <v/>
      </c>
      <c r="AS20" s="436" t="str">
        <f t="shared" si="10"/>
        <v/>
      </c>
      <c r="AT20" s="436" t="str">
        <f t="shared" si="11"/>
        <v/>
      </c>
      <c r="AU20" s="436" t="str">
        <f t="shared" si="12"/>
        <v/>
      </c>
      <c r="AV20" s="437" t="str">
        <f t="shared" si="13"/>
        <v/>
      </c>
      <c r="AW20" s="359"/>
      <c r="AX20" s="417"/>
      <c r="AY20" s="414"/>
      <c r="AZ20" s="363" t="s">
        <v>75</v>
      </c>
      <c r="BA20" s="415">
        <v>50.1</v>
      </c>
      <c r="BB20" s="404"/>
      <c r="BC20" s="395"/>
      <c r="BD20" s="395"/>
      <c r="BE20" s="395"/>
      <c r="BF20" s="395"/>
      <c r="BG20" s="359"/>
      <c r="BH20" s="359"/>
      <c r="BI20" s="359"/>
      <c r="BJ20" s="359"/>
      <c r="BK20" s="359"/>
      <c r="BL20" s="359"/>
      <c r="BM20" s="359"/>
      <c r="BN20" s="359"/>
      <c r="BO20" s="362"/>
      <c r="BP20" s="410"/>
      <c r="BQ20" s="413"/>
      <c r="BR20" s="410"/>
      <c r="BS20" s="410"/>
      <c r="BT20" s="410"/>
      <c r="BU20" s="410"/>
      <c r="BV20" s="359"/>
      <c r="BW20" s="359"/>
      <c r="BX20" s="359"/>
      <c r="BY20" s="359"/>
      <c r="BZ20" s="359"/>
      <c r="CA20" s="359"/>
      <c r="CB20" s="359"/>
      <c r="CC20" s="359"/>
      <c r="CD20" s="359"/>
      <c r="CE20" s="359"/>
      <c r="CF20" s="359"/>
      <c r="CG20" s="359"/>
      <c r="CH20" s="359"/>
      <c r="CI20" s="359"/>
      <c r="CJ20" s="359"/>
      <c r="CK20" s="359"/>
      <c r="CL20" s="359"/>
      <c r="CM20" s="359"/>
      <c r="CO20" s="333" t="str">
        <f t="shared" si="18"/>
        <v/>
      </c>
      <c r="CP20" s="333" t="str">
        <f t="shared" si="19"/>
        <v/>
      </c>
    </row>
    <row r="21" spans="2:96" s="66" customFormat="1" ht="19.5" customHeight="1" x14ac:dyDescent="0.2">
      <c r="B21" s="56"/>
      <c r="D21" s="329"/>
      <c r="E21" s="57"/>
      <c r="F21" s="39"/>
      <c r="G21" s="39"/>
      <c r="H21" s="58"/>
      <c r="I21" s="39"/>
      <c r="J21" s="58"/>
      <c r="K21" s="39"/>
      <c r="L21" s="399"/>
      <c r="M21" s="61"/>
      <c r="N21" s="157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9"/>
      <c r="Z21" s="301"/>
      <c r="AA21" s="62">
        <f t="shared" si="14"/>
        <v>1</v>
      </c>
      <c r="AB21" s="69">
        <f t="shared" si="15"/>
        <v>0</v>
      </c>
      <c r="AC21" s="216" t="str">
        <f t="shared" si="0"/>
        <v/>
      </c>
      <c r="AD21" s="227" t="str">
        <f t="shared" si="16"/>
        <v/>
      </c>
      <c r="AE21" s="218">
        <f t="shared" si="1"/>
        <v>1</v>
      </c>
      <c r="AF21" s="64" t="str">
        <f t="shared" si="17"/>
        <v/>
      </c>
      <c r="AG21" s="172"/>
      <c r="AH21" s="65"/>
      <c r="AJ21" s="438"/>
      <c r="AK21" s="439" t="str">
        <f t="shared" si="2"/>
        <v/>
      </c>
      <c r="AL21" s="436" t="str">
        <f t="shared" si="3"/>
        <v/>
      </c>
      <c r="AM21" s="436" t="str">
        <f t="shared" si="4"/>
        <v/>
      </c>
      <c r="AN21" s="436" t="str">
        <f t="shared" si="5"/>
        <v/>
      </c>
      <c r="AO21" s="436" t="str">
        <f t="shared" si="6"/>
        <v/>
      </c>
      <c r="AP21" s="436" t="str">
        <f t="shared" si="7"/>
        <v/>
      </c>
      <c r="AQ21" s="436" t="str">
        <f t="shared" si="8"/>
        <v/>
      </c>
      <c r="AR21" s="436" t="str">
        <f t="shared" si="9"/>
        <v/>
      </c>
      <c r="AS21" s="436" t="str">
        <f t="shared" si="10"/>
        <v/>
      </c>
      <c r="AT21" s="436" t="str">
        <f t="shared" si="11"/>
        <v/>
      </c>
      <c r="AU21" s="436" t="str">
        <f t="shared" si="12"/>
        <v/>
      </c>
      <c r="AV21" s="437" t="str">
        <f t="shared" si="13"/>
        <v/>
      </c>
      <c r="AW21" s="359"/>
      <c r="AX21" s="411" t="s">
        <v>161</v>
      </c>
      <c r="AY21" s="414"/>
      <c r="AZ21" s="363" t="s">
        <v>76</v>
      </c>
      <c r="BA21" s="415">
        <v>46.1</v>
      </c>
      <c r="BB21" s="404"/>
      <c r="BC21" s="395"/>
      <c r="BD21" s="395"/>
      <c r="BE21" s="395"/>
      <c r="BF21" s="395"/>
      <c r="BG21" s="359"/>
      <c r="BH21" s="359"/>
      <c r="BI21" s="359"/>
      <c r="BJ21" s="359"/>
      <c r="BK21" s="359"/>
      <c r="BL21" s="359"/>
      <c r="BM21" s="359"/>
      <c r="BN21" s="359"/>
      <c r="BO21" s="362"/>
      <c r="BP21" s="410"/>
      <c r="BQ21" s="413"/>
      <c r="BR21" s="410"/>
      <c r="BS21" s="410"/>
      <c r="BT21" s="410"/>
      <c r="BU21" s="410"/>
      <c r="BV21" s="359"/>
      <c r="BW21" s="359"/>
      <c r="BX21" s="359"/>
      <c r="BY21" s="359"/>
      <c r="BZ21" s="359"/>
      <c r="CA21" s="359"/>
      <c r="CB21" s="359"/>
      <c r="CC21" s="359"/>
      <c r="CD21" s="359"/>
      <c r="CE21" s="359"/>
      <c r="CF21" s="359"/>
      <c r="CG21" s="359"/>
      <c r="CH21" s="359"/>
      <c r="CI21" s="359"/>
      <c r="CJ21" s="359"/>
      <c r="CK21" s="359"/>
      <c r="CL21" s="359"/>
      <c r="CM21" s="359"/>
      <c r="CO21" s="333" t="str">
        <f t="shared" si="18"/>
        <v/>
      </c>
      <c r="CP21" s="333" t="str">
        <f t="shared" si="19"/>
        <v/>
      </c>
    </row>
    <row r="22" spans="2:96" s="66" customFormat="1" ht="19.5" customHeight="1" thickBot="1" x14ac:dyDescent="0.25">
      <c r="B22" s="56"/>
      <c r="D22" s="329"/>
      <c r="E22" s="57"/>
      <c r="F22" s="39"/>
      <c r="G22" s="39"/>
      <c r="H22" s="58"/>
      <c r="I22" s="39"/>
      <c r="J22" s="58"/>
      <c r="K22" s="39"/>
      <c r="L22" s="399"/>
      <c r="M22" s="61"/>
      <c r="N22" s="157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9"/>
      <c r="Z22" s="301"/>
      <c r="AA22" s="62">
        <f t="shared" si="14"/>
        <v>1</v>
      </c>
      <c r="AB22" s="69">
        <f t="shared" si="15"/>
        <v>0</v>
      </c>
      <c r="AC22" s="216" t="str">
        <f t="shared" si="0"/>
        <v/>
      </c>
      <c r="AD22" s="227" t="str">
        <f t="shared" si="16"/>
        <v/>
      </c>
      <c r="AE22" s="218">
        <f t="shared" si="1"/>
        <v>1</v>
      </c>
      <c r="AF22" s="64" t="str">
        <f t="shared" si="17"/>
        <v/>
      </c>
      <c r="AG22" s="172"/>
      <c r="AH22" s="65"/>
      <c r="AJ22" s="438"/>
      <c r="AK22" s="439" t="str">
        <f t="shared" si="2"/>
        <v/>
      </c>
      <c r="AL22" s="436" t="str">
        <f t="shared" si="3"/>
        <v/>
      </c>
      <c r="AM22" s="436" t="str">
        <f t="shared" si="4"/>
        <v/>
      </c>
      <c r="AN22" s="436" t="str">
        <f t="shared" si="5"/>
        <v/>
      </c>
      <c r="AO22" s="436" t="str">
        <f t="shared" si="6"/>
        <v/>
      </c>
      <c r="AP22" s="436" t="str">
        <f t="shared" si="7"/>
        <v/>
      </c>
      <c r="AQ22" s="436" t="str">
        <f t="shared" si="8"/>
        <v/>
      </c>
      <c r="AR22" s="436" t="str">
        <f t="shared" si="9"/>
        <v/>
      </c>
      <c r="AS22" s="436" t="str">
        <f t="shared" si="10"/>
        <v/>
      </c>
      <c r="AT22" s="436" t="str">
        <f t="shared" si="11"/>
        <v/>
      </c>
      <c r="AU22" s="436" t="str">
        <f t="shared" si="12"/>
        <v/>
      </c>
      <c r="AV22" s="437" t="str">
        <f t="shared" si="13"/>
        <v/>
      </c>
      <c r="AW22" s="359"/>
      <c r="AX22" s="416" t="s">
        <v>162</v>
      </c>
      <c r="AY22" s="359"/>
      <c r="AZ22" s="363" t="s">
        <v>77</v>
      </c>
      <c r="BA22" s="415">
        <v>54.7</v>
      </c>
      <c r="BB22" s="404"/>
      <c r="BC22" s="395"/>
      <c r="BD22" s="395"/>
      <c r="BE22" s="395"/>
      <c r="BF22" s="395"/>
      <c r="BG22" s="359"/>
      <c r="BH22" s="359"/>
      <c r="BI22" s="359"/>
      <c r="BJ22" s="359"/>
      <c r="BK22" s="353"/>
      <c r="BL22" s="487"/>
      <c r="BM22" s="369"/>
      <c r="BN22" s="410"/>
      <c r="BO22" s="362"/>
      <c r="BP22" s="410"/>
      <c r="BQ22" s="413"/>
      <c r="BR22" s="410"/>
      <c r="BS22" s="410"/>
      <c r="BT22" s="410"/>
      <c r="BU22" s="410"/>
      <c r="BV22" s="359"/>
      <c r="BW22" s="359"/>
      <c r="BX22" s="359"/>
      <c r="BY22" s="359"/>
      <c r="BZ22" s="359"/>
      <c r="CA22" s="359"/>
      <c r="CB22" s="359"/>
      <c r="CC22" s="359"/>
      <c r="CD22" s="359"/>
      <c r="CE22" s="359"/>
      <c r="CF22" s="359"/>
      <c r="CG22" s="359"/>
      <c r="CH22" s="359"/>
      <c r="CI22" s="359"/>
      <c r="CJ22" s="359"/>
      <c r="CK22" s="359"/>
      <c r="CL22" s="359"/>
      <c r="CM22" s="359"/>
      <c r="CO22" s="333" t="str">
        <f t="shared" si="18"/>
        <v/>
      </c>
      <c r="CP22" s="333" t="str">
        <f t="shared" si="19"/>
        <v/>
      </c>
    </row>
    <row r="23" spans="2:96" s="66" customFormat="1" ht="19.5" customHeight="1" x14ac:dyDescent="0.2">
      <c r="B23" s="56"/>
      <c r="D23" s="329"/>
      <c r="E23" s="57"/>
      <c r="F23" s="39"/>
      <c r="G23" s="39"/>
      <c r="H23" s="58"/>
      <c r="I23" s="39"/>
      <c r="J23" s="58"/>
      <c r="K23" s="39"/>
      <c r="L23" s="399"/>
      <c r="M23" s="61"/>
      <c r="N23" s="157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9"/>
      <c r="Z23" s="301"/>
      <c r="AA23" s="62">
        <f t="shared" si="14"/>
        <v>1</v>
      </c>
      <c r="AB23" s="69">
        <f t="shared" si="15"/>
        <v>0</v>
      </c>
      <c r="AC23" s="216" t="str">
        <f t="shared" si="0"/>
        <v/>
      </c>
      <c r="AD23" s="227" t="str">
        <f t="shared" si="16"/>
        <v/>
      </c>
      <c r="AE23" s="218">
        <f t="shared" si="1"/>
        <v>1</v>
      </c>
      <c r="AF23" s="64" t="str">
        <f t="shared" si="17"/>
        <v/>
      </c>
      <c r="AG23" s="172"/>
      <c r="AH23" s="65"/>
      <c r="AJ23" s="438"/>
      <c r="AK23" s="439" t="str">
        <f t="shared" si="2"/>
        <v/>
      </c>
      <c r="AL23" s="436" t="str">
        <f t="shared" si="3"/>
        <v/>
      </c>
      <c r="AM23" s="436" t="str">
        <f t="shared" si="4"/>
        <v/>
      </c>
      <c r="AN23" s="436" t="str">
        <f t="shared" si="5"/>
        <v/>
      </c>
      <c r="AO23" s="436" t="str">
        <f t="shared" si="6"/>
        <v/>
      </c>
      <c r="AP23" s="436" t="str">
        <f t="shared" si="7"/>
        <v/>
      </c>
      <c r="AQ23" s="436" t="str">
        <f t="shared" si="8"/>
        <v/>
      </c>
      <c r="AR23" s="436" t="str">
        <f t="shared" si="9"/>
        <v/>
      </c>
      <c r="AS23" s="436" t="str">
        <f t="shared" si="10"/>
        <v/>
      </c>
      <c r="AT23" s="436" t="str">
        <f t="shared" si="11"/>
        <v/>
      </c>
      <c r="AU23" s="436" t="str">
        <f t="shared" si="12"/>
        <v/>
      </c>
      <c r="AV23" s="437" t="str">
        <f t="shared" si="13"/>
        <v/>
      </c>
      <c r="AW23" s="359"/>
      <c r="AX23" s="417"/>
      <c r="AY23" s="359"/>
      <c r="AZ23" s="363" t="s">
        <v>78</v>
      </c>
      <c r="BA23" s="415">
        <v>38.4</v>
      </c>
      <c r="BB23" s="404"/>
      <c r="BC23" s="395"/>
      <c r="BD23" s="395"/>
      <c r="BE23" s="395"/>
      <c r="BF23" s="395"/>
      <c r="BG23" s="359"/>
      <c r="BH23" s="395"/>
      <c r="BI23" s="395"/>
      <c r="BJ23" s="359"/>
      <c r="BK23" s="359"/>
      <c r="BL23" s="487"/>
      <c r="BM23" s="369"/>
      <c r="BN23" s="410"/>
      <c r="BO23" s="362"/>
      <c r="BP23" s="410"/>
      <c r="BQ23" s="413"/>
      <c r="BR23" s="410"/>
      <c r="BS23" s="410"/>
      <c r="BT23" s="410"/>
      <c r="BU23" s="410"/>
      <c r="BV23" s="359"/>
      <c r="BW23" s="359"/>
      <c r="BX23" s="359"/>
      <c r="BY23" s="359"/>
      <c r="BZ23" s="359"/>
      <c r="CA23" s="359"/>
      <c r="CB23" s="359"/>
      <c r="CC23" s="359"/>
      <c r="CD23" s="359"/>
      <c r="CE23" s="359"/>
      <c r="CF23" s="359"/>
      <c r="CG23" s="359"/>
      <c r="CH23" s="359"/>
      <c r="CI23" s="359"/>
      <c r="CJ23" s="359"/>
      <c r="CK23" s="359"/>
      <c r="CL23" s="359"/>
      <c r="CM23" s="359"/>
      <c r="CO23" s="333" t="str">
        <f t="shared" si="18"/>
        <v/>
      </c>
      <c r="CP23" s="333" t="str">
        <f t="shared" si="19"/>
        <v/>
      </c>
    </row>
    <row r="24" spans="2:96" s="66" customFormat="1" ht="19.5" customHeight="1" x14ac:dyDescent="0.2">
      <c r="B24" s="56"/>
      <c r="D24" s="329"/>
      <c r="E24" s="57"/>
      <c r="F24" s="39"/>
      <c r="G24" s="39"/>
      <c r="H24" s="58"/>
      <c r="I24" s="39"/>
      <c r="J24" s="58"/>
      <c r="K24" s="39"/>
      <c r="L24" s="60"/>
      <c r="M24" s="61"/>
      <c r="N24" s="157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9"/>
      <c r="Z24" s="301"/>
      <c r="AA24" s="62">
        <f t="shared" si="14"/>
        <v>1</v>
      </c>
      <c r="AB24" s="69">
        <f t="shared" si="15"/>
        <v>0</v>
      </c>
      <c r="AC24" s="216" t="str">
        <f t="shared" si="0"/>
        <v/>
      </c>
      <c r="AD24" s="227" t="str">
        <f t="shared" si="16"/>
        <v/>
      </c>
      <c r="AE24" s="218">
        <f t="shared" si="1"/>
        <v>1</v>
      </c>
      <c r="AF24" s="64" t="str">
        <f t="shared" si="17"/>
        <v/>
      </c>
      <c r="AG24" s="172"/>
      <c r="AH24" s="65"/>
      <c r="AJ24" s="438"/>
      <c r="AK24" s="439" t="str">
        <f t="shared" si="2"/>
        <v/>
      </c>
      <c r="AL24" s="436" t="str">
        <f t="shared" si="3"/>
        <v/>
      </c>
      <c r="AM24" s="436" t="str">
        <f t="shared" si="4"/>
        <v/>
      </c>
      <c r="AN24" s="436" t="str">
        <f t="shared" si="5"/>
        <v/>
      </c>
      <c r="AO24" s="436" t="str">
        <f t="shared" si="6"/>
        <v/>
      </c>
      <c r="AP24" s="436" t="str">
        <f t="shared" si="7"/>
        <v/>
      </c>
      <c r="AQ24" s="436" t="str">
        <f t="shared" si="8"/>
        <v/>
      </c>
      <c r="AR24" s="436" t="str">
        <f t="shared" si="9"/>
        <v/>
      </c>
      <c r="AS24" s="436" t="str">
        <f t="shared" si="10"/>
        <v/>
      </c>
      <c r="AT24" s="436" t="str">
        <f t="shared" si="11"/>
        <v/>
      </c>
      <c r="AU24" s="436" t="str">
        <f t="shared" si="12"/>
        <v/>
      </c>
      <c r="AV24" s="437" t="str">
        <f t="shared" si="13"/>
        <v/>
      </c>
      <c r="AW24" s="359"/>
      <c r="AX24" s="411" t="s">
        <v>160</v>
      </c>
      <c r="AY24" s="359"/>
      <c r="AZ24" s="363" t="s">
        <v>234</v>
      </c>
      <c r="BA24" s="415">
        <v>28.7</v>
      </c>
      <c r="BB24" s="404"/>
      <c r="BC24" s="395"/>
      <c r="BD24" s="395"/>
      <c r="BE24" s="395"/>
      <c r="BF24" s="395"/>
      <c r="BG24" s="359"/>
      <c r="BH24" s="395"/>
      <c r="BI24" s="395"/>
      <c r="BJ24" s="359"/>
      <c r="BK24" s="359"/>
      <c r="BL24" s="359"/>
      <c r="BM24" s="359"/>
      <c r="BN24" s="487"/>
      <c r="BO24" s="369"/>
      <c r="BP24" s="410"/>
      <c r="BQ24" s="362"/>
      <c r="BR24" s="410"/>
      <c r="BS24" s="410"/>
      <c r="BT24" s="410"/>
      <c r="BU24" s="410"/>
      <c r="BV24" s="413"/>
      <c r="BW24" s="410"/>
      <c r="BX24" s="359"/>
      <c r="BY24" s="359"/>
      <c r="BZ24" s="359"/>
      <c r="CA24" s="359"/>
      <c r="CB24" s="359"/>
      <c r="CC24" s="359"/>
      <c r="CD24" s="359"/>
      <c r="CE24" s="359"/>
      <c r="CF24" s="359"/>
      <c r="CG24" s="359"/>
      <c r="CH24" s="359"/>
      <c r="CI24" s="359"/>
      <c r="CJ24" s="359"/>
      <c r="CK24" s="359"/>
      <c r="CL24" s="359"/>
      <c r="CM24" s="359"/>
      <c r="CO24" s="333" t="str">
        <f t="shared" si="18"/>
        <v/>
      </c>
      <c r="CP24" s="333" t="str">
        <f t="shared" si="19"/>
        <v/>
      </c>
    </row>
    <row r="25" spans="2:96" ht="19.5" customHeight="1" thickBot="1" x14ac:dyDescent="0.25">
      <c r="B25" s="56"/>
      <c r="C25" s="66"/>
      <c r="D25" s="329"/>
      <c r="E25" s="57"/>
      <c r="F25" s="39"/>
      <c r="G25" s="39"/>
      <c r="H25" s="58"/>
      <c r="I25" s="39"/>
      <c r="J25" s="58"/>
      <c r="K25" s="39"/>
      <c r="L25" s="60"/>
      <c r="M25" s="61"/>
      <c r="N25" s="157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9"/>
      <c r="Z25" s="301"/>
      <c r="AA25" s="62">
        <f t="shared" si="14"/>
        <v>1</v>
      </c>
      <c r="AB25" s="69">
        <f t="shared" si="15"/>
        <v>0</v>
      </c>
      <c r="AC25" s="216" t="str">
        <f t="shared" si="0"/>
        <v/>
      </c>
      <c r="AD25" s="227" t="str">
        <f t="shared" si="16"/>
        <v/>
      </c>
      <c r="AE25" s="218">
        <f t="shared" si="1"/>
        <v>1</v>
      </c>
      <c r="AF25" s="64" t="str">
        <f t="shared" si="17"/>
        <v/>
      </c>
      <c r="AG25" s="172"/>
      <c r="AH25" s="65"/>
      <c r="AJ25" s="440"/>
      <c r="AK25" s="439" t="str">
        <f t="shared" si="2"/>
        <v/>
      </c>
      <c r="AL25" s="436" t="str">
        <f t="shared" si="3"/>
        <v/>
      </c>
      <c r="AM25" s="436" t="str">
        <f t="shared" si="4"/>
        <v/>
      </c>
      <c r="AN25" s="436" t="str">
        <f t="shared" si="5"/>
        <v/>
      </c>
      <c r="AO25" s="436" t="str">
        <f t="shared" si="6"/>
        <v/>
      </c>
      <c r="AP25" s="436" t="str">
        <f t="shared" si="7"/>
        <v/>
      </c>
      <c r="AQ25" s="436" t="str">
        <f t="shared" si="8"/>
        <v/>
      </c>
      <c r="AR25" s="436" t="str">
        <f t="shared" si="9"/>
        <v/>
      </c>
      <c r="AS25" s="436" t="str">
        <f t="shared" si="10"/>
        <v/>
      </c>
      <c r="AT25" s="436" t="str">
        <f t="shared" si="11"/>
        <v/>
      </c>
      <c r="AU25" s="436" t="str">
        <f t="shared" si="12"/>
        <v/>
      </c>
      <c r="AV25" s="437" t="str">
        <f t="shared" si="13"/>
        <v/>
      </c>
      <c r="AX25" s="391" t="s">
        <v>161</v>
      </c>
      <c r="AY25" s="359"/>
      <c r="AZ25" s="363" t="s">
        <v>235</v>
      </c>
      <c r="BA25" s="415">
        <v>28.9</v>
      </c>
      <c r="BB25" s="404"/>
      <c r="BC25" s="395"/>
      <c r="BD25" s="395"/>
      <c r="BE25" s="395"/>
      <c r="BF25" s="395"/>
      <c r="BG25" s="359"/>
      <c r="BH25" s="359"/>
      <c r="BI25" s="359"/>
      <c r="BJ25" s="359"/>
      <c r="BK25" s="359"/>
      <c r="BL25" s="359"/>
      <c r="BM25" s="359"/>
      <c r="BN25" s="487"/>
      <c r="BO25" s="369"/>
      <c r="BP25" s="410"/>
      <c r="BQ25" s="362"/>
      <c r="BR25" s="410"/>
      <c r="BS25" s="410"/>
      <c r="BT25" s="410"/>
      <c r="BU25" s="410"/>
      <c r="BV25" s="413"/>
      <c r="BW25" s="410"/>
      <c r="BX25" s="359"/>
      <c r="BY25" s="359"/>
      <c r="BZ25" s="359"/>
      <c r="CA25" s="359"/>
      <c r="CB25" s="359"/>
      <c r="CC25" s="359"/>
      <c r="CD25" s="359"/>
      <c r="CE25" s="359"/>
      <c r="CF25" s="359"/>
      <c r="CG25" s="359"/>
      <c r="CH25" s="359"/>
      <c r="CI25" s="359"/>
      <c r="CJ25" s="359"/>
      <c r="CK25" s="359"/>
      <c r="CL25" s="359"/>
      <c r="CM25" s="359"/>
      <c r="CN25" s="66"/>
      <c r="CO25" s="333" t="str">
        <f t="shared" si="18"/>
        <v/>
      </c>
      <c r="CP25" s="333" t="str">
        <f t="shared" si="19"/>
        <v/>
      </c>
      <c r="CQ25" s="66"/>
      <c r="CR25" s="66"/>
    </row>
    <row r="26" spans="2:96" ht="19.5" customHeight="1" thickBot="1" x14ac:dyDescent="0.25">
      <c r="B26" s="56"/>
      <c r="C26" s="66"/>
      <c r="D26" s="330"/>
      <c r="E26" s="70"/>
      <c r="F26" s="72"/>
      <c r="G26" s="72"/>
      <c r="H26" s="71"/>
      <c r="I26" s="72"/>
      <c r="J26" s="71"/>
      <c r="K26" s="72"/>
      <c r="L26" s="73"/>
      <c r="M26" s="74"/>
      <c r="N26" s="163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288"/>
      <c r="Z26" s="302"/>
      <c r="AA26" s="328">
        <f t="shared" si="14"/>
        <v>1</v>
      </c>
      <c r="AB26" s="75">
        <f t="shared" si="15"/>
        <v>0</v>
      </c>
      <c r="AC26" s="217" t="str">
        <f t="shared" si="0"/>
        <v/>
      </c>
      <c r="AD26" s="327" t="str">
        <f t="shared" si="16"/>
        <v/>
      </c>
      <c r="AE26" s="219">
        <f t="shared" si="1"/>
        <v>1</v>
      </c>
      <c r="AF26" s="76" t="str">
        <f t="shared" si="17"/>
        <v/>
      </c>
      <c r="AG26" s="172"/>
      <c r="AH26" s="65"/>
      <c r="AJ26" s="440"/>
      <c r="AK26" s="442" t="str">
        <f t="shared" si="2"/>
        <v/>
      </c>
      <c r="AL26" s="443" t="str">
        <f t="shared" si="3"/>
        <v/>
      </c>
      <c r="AM26" s="443" t="str">
        <f t="shared" si="4"/>
        <v/>
      </c>
      <c r="AN26" s="443" t="str">
        <f t="shared" si="5"/>
        <v/>
      </c>
      <c r="AO26" s="443" t="str">
        <f t="shared" si="6"/>
        <v/>
      </c>
      <c r="AP26" s="443" t="str">
        <f t="shared" si="7"/>
        <v/>
      </c>
      <c r="AQ26" s="443" t="str">
        <f t="shared" si="8"/>
        <v/>
      </c>
      <c r="AR26" s="443" t="str">
        <f t="shared" si="9"/>
        <v/>
      </c>
      <c r="AS26" s="443" t="str">
        <f t="shared" si="10"/>
        <v/>
      </c>
      <c r="AT26" s="443" t="str">
        <f t="shared" si="11"/>
        <v/>
      </c>
      <c r="AU26" s="443" t="str">
        <f t="shared" si="12"/>
        <v/>
      </c>
      <c r="AV26" s="441" t="str">
        <f t="shared" si="13"/>
        <v/>
      </c>
      <c r="AX26" s="391" t="s">
        <v>163</v>
      </c>
      <c r="AY26" s="359"/>
      <c r="AZ26" s="363" t="s">
        <v>236</v>
      </c>
      <c r="BA26" s="415">
        <v>28.3</v>
      </c>
      <c r="BB26" s="404"/>
      <c r="BC26" s="395"/>
      <c r="BD26" s="395"/>
      <c r="BE26" s="395"/>
      <c r="BF26" s="395"/>
      <c r="BG26" s="359"/>
      <c r="BH26" s="360" t="s">
        <v>82</v>
      </c>
      <c r="BI26" s="361">
        <v>1</v>
      </c>
      <c r="BJ26" s="359"/>
      <c r="BK26" s="359"/>
      <c r="BL26" s="359"/>
      <c r="BM26" s="359"/>
      <c r="BN26" s="487"/>
      <c r="BO26" s="369"/>
      <c r="BP26" s="410"/>
      <c r="BQ26" s="362"/>
      <c r="BR26" s="410"/>
      <c r="BS26" s="410"/>
      <c r="BT26" s="410"/>
      <c r="BU26" s="410"/>
      <c r="BV26" s="413"/>
      <c r="BW26" s="410"/>
      <c r="BX26" s="359"/>
      <c r="BY26" s="359"/>
      <c r="BZ26" s="359"/>
      <c r="CA26" s="359"/>
      <c r="CB26" s="359"/>
      <c r="CC26" s="359"/>
      <c r="CD26" s="359"/>
      <c r="CE26" s="359"/>
      <c r="CF26" s="359"/>
      <c r="CG26" s="359"/>
      <c r="CH26" s="359"/>
      <c r="CI26" s="359"/>
      <c r="CJ26" s="359"/>
      <c r="CK26" s="359"/>
      <c r="CL26" s="359"/>
      <c r="CM26" s="359"/>
      <c r="CN26" s="66"/>
      <c r="CO26" s="333" t="str">
        <f t="shared" si="18"/>
        <v/>
      </c>
      <c r="CP26" s="333" t="str">
        <f t="shared" si="19"/>
        <v/>
      </c>
      <c r="CQ26" s="66"/>
    </row>
    <row r="27" spans="2:96" ht="18.75" customHeight="1" thickTop="1" thickBot="1" x14ac:dyDescent="0.25">
      <c r="B27" s="56"/>
      <c r="C27" s="66"/>
      <c r="D27" s="68" t="s">
        <v>85</v>
      </c>
      <c r="E27" s="77"/>
      <c r="F27" s="77"/>
      <c r="G27" s="78" t="s">
        <v>86</v>
      </c>
      <c r="H27" s="78" t="s">
        <v>86</v>
      </c>
      <c r="I27" s="78" t="s">
        <v>86</v>
      </c>
      <c r="J27" s="78" t="s">
        <v>86</v>
      </c>
      <c r="K27" s="78" t="s">
        <v>86</v>
      </c>
      <c r="L27" s="79" t="s">
        <v>86</v>
      </c>
      <c r="M27" s="80" t="s">
        <v>16</v>
      </c>
      <c r="N27" s="81" t="s">
        <v>86</v>
      </c>
      <c r="O27" s="82" t="s">
        <v>86</v>
      </c>
      <c r="P27" s="82" t="s">
        <v>86</v>
      </c>
      <c r="Q27" s="82" t="s">
        <v>86</v>
      </c>
      <c r="R27" s="82" t="s">
        <v>86</v>
      </c>
      <c r="S27" s="82" t="s">
        <v>86</v>
      </c>
      <c r="T27" s="82" t="s">
        <v>86</v>
      </c>
      <c r="U27" s="82" t="s">
        <v>86</v>
      </c>
      <c r="V27" s="82" t="s">
        <v>86</v>
      </c>
      <c r="W27" s="82" t="s">
        <v>86</v>
      </c>
      <c r="X27" s="82" t="s">
        <v>86</v>
      </c>
      <c r="Y27" s="83" t="s">
        <v>86</v>
      </c>
      <c r="Z27" s="289" t="s">
        <v>16</v>
      </c>
      <c r="AA27" s="84"/>
      <c r="AB27" s="85" t="s">
        <v>86</v>
      </c>
      <c r="AC27" s="85"/>
      <c r="AD27" s="84" t="s">
        <v>86</v>
      </c>
      <c r="AE27" s="84"/>
      <c r="AF27" s="86">
        <f>SUM(AF8:AF26)+SUM(AF54:AF278)</f>
        <v>0</v>
      </c>
      <c r="AG27" s="172"/>
      <c r="AH27" s="65"/>
      <c r="AX27" s="391" t="str">
        <f>IF(AND($AZ$48&gt;=3,$AZ$48&lt;=5),"武陽ガス(46M)","武陽ガス")</f>
        <v>武陽ガス</v>
      </c>
      <c r="AY27" s="359"/>
      <c r="AZ27" s="363" t="s">
        <v>237</v>
      </c>
      <c r="BA27" s="415">
        <v>26.1</v>
      </c>
      <c r="BB27" s="404"/>
      <c r="BC27" s="395"/>
      <c r="BD27" s="395"/>
      <c r="BE27" s="395"/>
      <c r="BF27" s="395"/>
      <c r="BG27" s="359"/>
      <c r="BH27" s="364" t="s">
        <v>84</v>
      </c>
      <c r="BI27" s="365">
        <v>1</v>
      </c>
      <c r="BJ27" s="359"/>
      <c r="BK27" s="359"/>
      <c r="BL27" s="359"/>
      <c r="BM27" s="359"/>
      <c r="BN27" s="410"/>
      <c r="BO27" s="369"/>
      <c r="BP27" s="410"/>
      <c r="BQ27" s="362"/>
      <c r="BR27" s="410"/>
      <c r="BS27" s="410"/>
      <c r="BT27" s="410"/>
      <c r="BU27" s="410"/>
      <c r="BV27" s="413"/>
      <c r="BW27" s="410"/>
      <c r="BX27" s="359"/>
      <c r="BY27" s="359"/>
      <c r="BZ27" s="359"/>
      <c r="CA27" s="359"/>
      <c r="CB27" s="359"/>
      <c r="CC27" s="359"/>
      <c r="CD27" s="359"/>
      <c r="CE27" s="359"/>
      <c r="CF27" s="359"/>
      <c r="CG27" s="359"/>
      <c r="CH27" s="359"/>
      <c r="CI27" s="359"/>
      <c r="CJ27" s="359"/>
      <c r="CK27" s="359"/>
      <c r="CL27" s="359"/>
      <c r="CM27" s="359"/>
      <c r="CN27" s="66"/>
      <c r="CO27" s="333"/>
      <c r="CP27" s="333"/>
      <c r="CQ27" s="66"/>
    </row>
    <row r="28" spans="2:96" ht="18" customHeight="1" thickBot="1" x14ac:dyDescent="0.25">
      <c r="B28" s="48"/>
      <c r="AH28" s="52"/>
      <c r="AX28" s="352" t="str">
        <f>IF(AND($AZ$48&gt;=3,$AZ$48&lt;=5),"武陽ガス(62M)","")</f>
        <v/>
      </c>
      <c r="AY28" s="359"/>
      <c r="AZ28" s="363" t="s">
        <v>238</v>
      </c>
      <c r="BA28" s="415">
        <v>24.2</v>
      </c>
      <c r="BB28" s="404"/>
      <c r="BC28" s="395"/>
      <c r="BD28" s="395"/>
      <c r="BE28" s="395"/>
      <c r="BF28" s="395"/>
      <c r="BG28" s="359"/>
      <c r="BH28" s="364" t="s">
        <v>231</v>
      </c>
      <c r="BI28" s="365">
        <v>0.48199999999999998</v>
      </c>
      <c r="BJ28" s="359"/>
      <c r="BK28" s="359"/>
      <c r="BL28" s="359"/>
      <c r="BM28" s="359"/>
      <c r="BN28" s="410"/>
      <c r="BO28" s="369"/>
      <c r="BP28" s="410"/>
      <c r="BQ28" s="362"/>
      <c r="BR28" s="410"/>
      <c r="BS28" s="410"/>
      <c r="BT28" s="410"/>
      <c r="BU28" s="410"/>
      <c r="BV28" s="413"/>
      <c r="BW28" s="410"/>
      <c r="BX28" s="359"/>
      <c r="BY28" s="359"/>
      <c r="BZ28" s="359"/>
      <c r="CA28" s="359"/>
      <c r="CB28" s="359"/>
      <c r="CC28" s="359"/>
      <c r="CD28" s="359"/>
      <c r="CE28" s="359"/>
      <c r="CF28" s="359"/>
      <c r="CG28" s="359"/>
      <c r="CH28" s="359"/>
      <c r="CI28" s="359"/>
      <c r="CJ28" s="359"/>
      <c r="CK28" s="359"/>
      <c r="CL28" s="359"/>
      <c r="CM28" s="359"/>
      <c r="CN28" s="66"/>
      <c r="CO28" s="333"/>
      <c r="CP28" s="333"/>
      <c r="CQ28" s="66"/>
    </row>
    <row r="29" spans="2:96" ht="18" customHeight="1" thickBot="1" x14ac:dyDescent="0.25">
      <c r="B29" s="48"/>
      <c r="E29" s="40" t="s">
        <v>143</v>
      </c>
      <c r="F29" s="43"/>
      <c r="O29" s="340" t="s">
        <v>216</v>
      </c>
      <c r="Y29" s="188"/>
      <c r="Z29" s="188"/>
      <c r="AH29" s="52"/>
      <c r="AX29" s="393"/>
      <c r="AY29" s="359"/>
      <c r="AZ29" s="363" t="s">
        <v>239</v>
      </c>
      <c r="BA29" s="415">
        <v>27.8</v>
      </c>
      <c r="BB29" s="404"/>
      <c r="BC29" s="395"/>
      <c r="BD29" s="395"/>
      <c r="BE29" s="395"/>
      <c r="BF29" s="395"/>
      <c r="BG29" s="359"/>
      <c r="BH29" s="367" t="s">
        <v>232</v>
      </c>
      <c r="BI29" s="368">
        <v>0.48199999999999998</v>
      </c>
      <c r="BJ29" s="359"/>
      <c r="BK29" s="359"/>
      <c r="BL29" s="359"/>
      <c r="BM29" s="359"/>
      <c r="BN29" s="410"/>
      <c r="BO29" s="369"/>
      <c r="BP29" s="410"/>
      <c r="BQ29" s="362"/>
      <c r="BR29" s="410"/>
      <c r="BS29" s="410"/>
      <c r="BT29" s="410"/>
      <c r="BU29" s="410"/>
      <c r="BV29" s="413"/>
      <c r="BW29" s="410"/>
      <c r="BX29" s="359"/>
      <c r="BY29" s="359"/>
      <c r="BZ29" s="359"/>
      <c r="CA29" s="359"/>
      <c r="CB29" s="359"/>
      <c r="CC29" s="359"/>
      <c r="CD29" s="359"/>
      <c r="CE29" s="359"/>
      <c r="CF29" s="359"/>
      <c r="CG29" s="359"/>
      <c r="CH29" s="359"/>
      <c r="CI29" s="359"/>
      <c r="CJ29" s="359"/>
      <c r="CK29" s="359"/>
      <c r="CL29" s="359"/>
      <c r="CM29" s="359"/>
      <c r="CN29" s="66"/>
      <c r="CO29" s="333"/>
      <c r="CP29" s="333"/>
      <c r="CQ29" s="66"/>
    </row>
    <row r="30" spans="2:96" ht="18" customHeight="1" thickBot="1" x14ac:dyDescent="0.25">
      <c r="B30" s="48"/>
      <c r="E30" s="168"/>
      <c r="F30" s="165" t="s">
        <v>144</v>
      </c>
      <c r="G30" s="504" t="s">
        <v>90</v>
      </c>
      <c r="H30" s="505"/>
      <c r="I30" s="521" t="s">
        <v>91</v>
      </c>
      <c r="J30" s="522"/>
      <c r="K30" s="522"/>
      <c r="L30" s="523"/>
      <c r="O30" s="340" t="s">
        <v>218</v>
      </c>
      <c r="V30" s="88"/>
      <c r="W30" s="88"/>
      <c r="X30" s="88"/>
      <c r="Y30" s="88"/>
      <c r="Z30" s="88"/>
      <c r="AH30" s="52"/>
      <c r="AX30" s="391">
        <v>1.05</v>
      </c>
      <c r="AY30" s="359"/>
      <c r="AZ30" s="363" t="s">
        <v>83</v>
      </c>
      <c r="BA30" s="415">
        <v>29</v>
      </c>
      <c r="BB30" s="394"/>
      <c r="BC30" s="395"/>
      <c r="BD30" s="395"/>
      <c r="BE30" s="395"/>
      <c r="BF30" s="395"/>
      <c r="BN30" s="487"/>
      <c r="BO30" s="487"/>
      <c r="BP30" s="410"/>
      <c r="BQ30" s="362"/>
      <c r="BR30" s="410"/>
      <c r="BS30" s="410"/>
      <c r="BT30" s="410"/>
      <c r="BU30" s="410"/>
      <c r="BV30" s="413"/>
      <c r="BW30" s="410"/>
      <c r="CO30" s="333" t="str">
        <f>IF(AND(J25="無",Z25=1),1,IF(AND(J25="無",Z25=""),1,""))</f>
        <v/>
      </c>
      <c r="CP30" s="333" t="str">
        <f>IF(AND(F25="再生可能エネルギーを自家消費した電気",J25="無"),1,"")</f>
        <v/>
      </c>
    </row>
    <row r="31" spans="2:96" ht="18" customHeight="1" thickBot="1" x14ac:dyDescent="0.25">
      <c r="B31" s="48"/>
      <c r="E31" s="169" t="s">
        <v>92</v>
      </c>
      <c r="F31" s="166"/>
      <c r="G31" s="482"/>
      <c r="H31" s="483"/>
      <c r="I31" s="484"/>
      <c r="J31" s="485"/>
      <c r="K31" s="485"/>
      <c r="L31" s="486"/>
      <c r="O31" s="402" t="s">
        <v>215</v>
      </c>
      <c r="V31" s="189"/>
      <c r="W31" s="189"/>
      <c r="X31" s="189"/>
      <c r="Y31" s="189"/>
      <c r="Z31" s="189"/>
      <c r="AH31" s="52"/>
      <c r="AX31" s="352">
        <v>0.95</v>
      </c>
      <c r="AY31" s="359"/>
      <c r="AZ31" s="363" t="s">
        <v>15</v>
      </c>
      <c r="BA31" s="415">
        <v>37.299999999999997</v>
      </c>
      <c r="BB31" s="394"/>
      <c r="BC31" s="395"/>
      <c r="BD31" s="395"/>
      <c r="BE31" s="395"/>
      <c r="BF31" s="395"/>
      <c r="BN31" s="487"/>
      <c r="BO31" s="487"/>
      <c r="BP31" s="410"/>
      <c r="BQ31" s="362"/>
      <c r="BR31" s="410"/>
      <c r="BS31" s="410"/>
      <c r="BT31" s="410"/>
      <c r="BU31" s="410"/>
      <c r="BV31" s="413"/>
      <c r="BW31" s="410"/>
      <c r="CO31" s="333" t="str">
        <f>IF(AND(J26="無",Z26=1),1,IF(AND(J26="無",Z26=""),1,""))</f>
        <v/>
      </c>
      <c r="CP31" s="333" t="str">
        <f>IF(AND(F26="再生可能エネルギーを自家消費した電気",J26="無"),1,"")</f>
        <v/>
      </c>
    </row>
    <row r="32" spans="2:96" ht="18" customHeight="1" thickBot="1" x14ac:dyDescent="0.25">
      <c r="B32" s="48"/>
      <c r="E32" s="170" t="s">
        <v>93</v>
      </c>
      <c r="F32" s="167"/>
      <c r="G32" s="494"/>
      <c r="H32" s="495"/>
      <c r="I32" s="498"/>
      <c r="J32" s="499"/>
      <c r="K32" s="499"/>
      <c r="L32" s="500"/>
      <c r="O32" s="402" t="s">
        <v>217</v>
      </c>
      <c r="V32" s="189"/>
      <c r="W32" s="189"/>
      <c r="X32" s="189"/>
      <c r="Y32" s="189"/>
      <c r="Z32" s="189"/>
      <c r="AH32" s="52"/>
      <c r="AX32" s="370">
        <v>1</v>
      </c>
      <c r="AZ32" s="363" t="s">
        <v>87</v>
      </c>
      <c r="BA32" s="415">
        <v>18.399999999999999</v>
      </c>
      <c r="BB32" s="394"/>
      <c r="BC32" s="395"/>
      <c r="BD32" s="395"/>
      <c r="BE32" s="395"/>
      <c r="BF32" s="395"/>
      <c r="BG32" s="370"/>
      <c r="BN32" s="487"/>
      <c r="BO32" s="487"/>
      <c r="BP32" s="410"/>
      <c r="BQ32" s="362"/>
      <c r="BR32" s="410"/>
      <c r="BS32" s="410"/>
      <c r="BT32" s="410"/>
      <c r="BU32" s="410"/>
      <c r="BV32" s="413"/>
      <c r="BW32" s="410"/>
    </row>
    <row r="33" spans="2:76" ht="18" customHeight="1" x14ac:dyDescent="0.2">
      <c r="B33" s="48"/>
      <c r="E33" s="89"/>
      <c r="F33" s="41"/>
      <c r="K33" s="90"/>
      <c r="L33" s="90"/>
      <c r="M33" s="90"/>
      <c r="N33" s="90"/>
      <c r="O33" s="400"/>
      <c r="P33" s="90"/>
      <c r="Q33" s="90"/>
      <c r="AH33" s="52"/>
      <c r="AZ33" s="363" t="s">
        <v>88</v>
      </c>
      <c r="BA33" s="418">
        <v>3.23</v>
      </c>
      <c r="BB33" s="405"/>
      <c r="BC33" s="395"/>
      <c r="BD33" s="395"/>
      <c r="BE33" s="395"/>
      <c r="BF33" s="395"/>
      <c r="BG33" s="370"/>
      <c r="BH33" s="370"/>
      <c r="BN33" s="487"/>
      <c r="BO33" s="487"/>
      <c r="BP33" s="410"/>
      <c r="BQ33" s="362"/>
      <c r="BR33" s="410"/>
      <c r="BS33" s="410"/>
      <c r="BT33" s="410"/>
      <c r="BU33" s="410"/>
      <c r="BV33" s="413"/>
      <c r="BW33" s="410"/>
    </row>
    <row r="34" spans="2:76" ht="18" customHeight="1" x14ac:dyDescent="0.2">
      <c r="B34" s="48"/>
      <c r="E34" s="89"/>
      <c r="F34" s="41"/>
      <c r="K34" s="90"/>
      <c r="L34" s="90"/>
      <c r="M34" s="90"/>
      <c r="N34" s="90"/>
      <c r="O34" s="400"/>
      <c r="P34" s="90"/>
      <c r="Q34" s="90"/>
      <c r="AH34" s="52"/>
      <c r="AZ34" s="363" t="s">
        <v>226</v>
      </c>
      <c r="BA34" s="418">
        <v>3.45</v>
      </c>
      <c r="BB34" s="405"/>
      <c r="BC34" s="395"/>
      <c r="BD34" s="395"/>
      <c r="BE34" s="395"/>
      <c r="BF34" s="395"/>
      <c r="BG34" s="370"/>
      <c r="BH34" s="370"/>
      <c r="BN34" s="410"/>
      <c r="BO34" s="410"/>
      <c r="BP34" s="410"/>
      <c r="BQ34" s="362"/>
      <c r="BR34" s="410"/>
      <c r="BS34" s="410"/>
      <c r="BT34" s="410"/>
      <c r="BU34" s="410"/>
      <c r="BV34" s="413"/>
      <c r="BW34" s="410"/>
    </row>
    <row r="35" spans="2:76" x14ac:dyDescent="0.2">
      <c r="B35" s="48"/>
      <c r="O35" s="401"/>
      <c r="AH35" s="52"/>
      <c r="AZ35" s="363" t="s">
        <v>89</v>
      </c>
      <c r="BA35" s="418">
        <v>7.53</v>
      </c>
      <c r="BB35" s="405"/>
      <c r="BC35" s="395"/>
      <c r="BD35" s="395"/>
      <c r="BE35" s="395"/>
      <c r="BF35" s="395"/>
      <c r="BG35" s="370"/>
      <c r="BH35" s="370"/>
      <c r="BJ35" s="371"/>
      <c r="BN35" s="487"/>
      <c r="BO35" s="487"/>
      <c r="BP35" s="410"/>
      <c r="BQ35" s="419"/>
      <c r="BR35" s="410"/>
      <c r="BS35" s="410"/>
      <c r="BT35" s="410"/>
      <c r="BU35" s="410"/>
      <c r="BV35" s="413"/>
      <c r="BW35" s="410"/>
    </row>
    <row r="36" spans="2:76" ht="18" customHeight="1" x14ac:dyDescent="0.2">
      <c r="B36" s="48"/>
      <c r="D36" s="43"/>
      <c r="E36" s="43"/>
      <c r="AG36" s="87"/>
      <c r="AH36" s="207"/>
      <c r="AZ36" s="363" t="s">
        <v>252</v>
      </c>
      <c r="BA36" s="446">
        <v>40</v>
      </c>
      <c r="BB36" s="406"/>
      <c r="BC36" s="395"/>
      <c r="BD36" s="395"/>
      <c r="BE36" s="395"/>
      <c r="BF36" s="395"/>
      <c r="BN36" s="487"/>
      <c r="BO36" s="487"/>
      <c r="BP36" s="410"/>
      <c r="BQ36" s="419"/>
      <c r="BR36" s="410"/>
      <c r="BS36" s="410"/>
      <c r="BT36" s="410"/>
      <c r="BU36" s="410"/>
      <c r="BV36" s="413"/>
      <c r="BW36" s="410"/>
    </row>
    <row r="37" spans="2:76" ht="18" customHeight="1" x14ac:dyDescent="0.2">
      <c r="B37" s="48"/>
      <c r="G37" s="95"/>
      <c r="H37" s="95"/>
      <c r="I37" s="95"/>
      <c r="J37" s="95"/>
      <c r="AH37" s="52"/>
      <c r="AZ37" s="363"/>
      <c r="BA37" s="446"/>
      <c r="BB37" s="406"/>
      <c r="BC37" s="395"/>
      <c r="BD37" s="395"/>
      <c r="BE37" s="395"/>
      <c r="BF37" s="395"/>
      <c r="BN37" s="420"/>
      <c r="BO37" s="421"/>
      <c r="BP37" s="421"/>
      <c r="BQ37" s="421"/>
      <c r="BR37" s="421"/>
      <c r="BS37" s="421"/>
      <c r="BT37" s="421"/>
      <c r="BU37" s="421"/>
      <c r="BV37" s="421"/>
      <c r="BW37" s="421"/>
    </row>
    <row r="38" spans="2:76" ht="18" customHeight="1" x14ac:dyDescent="0.2">
      <c r="B38" s="48"/>
      <c r="AH38" s="52"/>
      <c r="AZ38" s="363" t="s">
        <v>94</v>
      </c>
      <c r="BA38" s="422">
        <f>I31</f>
        <v>0</v>
      </c>
      <c r="BB38" s="394"/>
      <c r="BC38" s="395"/>
      <c r="BD38" s="395"/>
      <c r="BE38" s="395"/>
      <c r="BF38" s="395"/>
      <c r="BN38" s="537"/>
      <c r="BO38" s="424"/>
      <c r="BP38" s="423"/>
      <c r="BQ38" s="423"/>
      <c r="BR38" s="423"/>
      <c r="BS38" s="423"/>
      <c r="BT38" s="423"/>
      <c r="BU38" s="423"/>
      <c r="BV38" s="423"/>
      <c r="BW38" s="423"/>
      <c r="BX38" s="423"/>
    </row>
    <row r="39" spans="2:76" ht="18" customHeight="1" x14ac:dyDescent="0.2">
      <c r="B39" s="48"/>
      <c r="AH39" s="52"/>
      <c r="AZ39" s="363" t="s">
        <v>95</v>
      </c>
      <c r="BA39" s="425">
        <f>I32</f>
        <v>0</v>
      </c>
      <c r="BB39" s="394"/>
      <c r="BC39" s="395"/>
      <c r="BD39" s="395"/>
      <c r="BE39" s="395"/>
      <c r="BF39" s="395"/>
      <c r="BN39" s="537"/>
      <c r="BO39" s="424"/>
      <c r="BP39" s="423"/>
      <c r="BQ39" s="423"/>
      <c r="BR39" s="423"/>
      <c r="BS39" s="423"/>
      <c r="BT39" s="423"/>
      <c r="BU39" s="423"/>
      <c r="BV39" s="423"/>
      <c r="BW39" s="423"/>
      <c r="BX39" s="423"/>
    </row>
    <row r="40" spans="2:76" ht="18" customHeight="1" x14ac:dyDescent="0.2">
      <c r="B40" s="48"/>
      <c r="AH40" s="52"/>
      <c r="AZ40" s="363" t="s">
        <v>96</v>
      </c>
      <c r="BA40" s="418">
        <v>1.17</v>
      </c>
      <c r="BB40" s="394" t="s">
        <v>205</v>
      </c>
      <c r="BC40" s="395"/>
      <c r="BD40" s="395"/>
      <c r="BE40" s="395"/>
      <c r="BF40" s="395"/>
      <c r="BN40" s="423"/>
      <c r="BO40" s="424"/>
      <c r="BP40" s="423"/>
      <c r="BQ40" s="423"/>
      <c r="BR40" s="423"/>
      <c r="BS40" s="423"/>
      <c r="BT40" s="423"/>
      <c r="BU40" s="423"/>
      <c r="BV40" s="423"/>
      <c r="BW40" s="423"/>
      <c r="BX40" s="423"/>
    </row>
    <row r="41" spans="2:76" ht="18" customHeight="1" x14ac:dyDescent="0.2">
      <c r="B41" s="48"/>
      <c r="AH41" s="52"/>
      <c r="AZ41" s="363" t="s">
        <v>97</v>
      </c>
      <c r="BA41" s="418">
        <v>1.19</v>
      </c>
      <c r="BB41" s="394" t="s">
        <v>204</v>
      </c>
      <c r="BC41" s="395"/>
      <c r="BD41" s="395"/>
      <c r="BE41" s="395"/>
      <c r="BF41" s="395"/>
      <c r="BN41" s="537"/>
      <c r="BO41" s="424"/>
      <c r="BP41" s="426"/>
      <c r="BQ41" s="426"/>
      <c r="BR41" s="426"/>
      <c r="BS41" s="426"/>
      <c r="BT41" s="426"/>
      <c r="BU41" s="426"/>
      <c r="BV41" s="426"/>
      <c r="BW41" s="426"/>
      <c r="BX41" s="426"/>
    </row>
    <row r="42" spans="2:76" ht="18" customHeight="1" x14ac:dyDescent="0.2">
      <c r="B42" s="48"/>
      <c r="AH42" s="52"/>
      <c r="AZ42" s="363" t="s">
        <v>98</v>
      </c>
      <c r="BA42" s="418">
        <v>1.19</v>
      </c>
      <c r="BB42" s="394" t="s">
        <v>204</v>
      </c>
      <c r="BC42" s="395"/>
      <c r="BD42" s="395"/>
      <c r="BE42" s="395"/>
      <c r="BF42" s="395"/>
      <c r="BN42" s="537"/>
      <c r="BO42" s="424"/>
      <c r="BP42" s="426"/>
      <c r="BQ42" s="426"/>
      <c r="BR42" s="426"/>
      <c r="BS42" s="426"/>
      <c r="BT42" s="426"/>
      <c r="BU42" s="426"/>
      <c r="BV42" s="426"/>
      <c r="BW42" s="426"/>
      <c r="BX42" s="426"/>
    </row>
    <row r="43" spans="2:76" ht="18" customHeight="1" x14ac:dyDescent="0.2">
      <c r="B43" s="48"/>
      <c r="AH43" s="52"/>
      <c r="AZ43" s="363" t="s">
        <v>99</v>
      </c>
      <c r="BA43" s="418">
        <v>1.19</v>
      </c>
      <c r="BB43" s="394" t="s">
        <v>204</v>
      </c>
      <c r="BC43" s="395"/>
      <c r="BD43" s="395"/>
      <c r="BE43" s="395"/>
      <c r="BF43" s="395"/>
      <c r="BN43" s="537"/>
      <c r="BO43" s="424"/>
      <c r="BP43" s="426"/>
      <c r="BQ43" s="426"/>
      <c r="BR43" s="426"/>
      <c r="BS43" s="426"/>
      <c r="BT43" s="426"/>
      <c r="BU43" s="426"/>
      <c r="BV43" s="426"/>
      <c r="BW43" s="426"/>
      <c r="BX43" s="426"/>
    </row>
    <row r="44" spans="2:76" ht="18" customHeight="1" x14ac:dyDescent="0.2">
      <c r="B44" s="48"/>
      <c r="AH44" s="52"/>
      <c r="AZ44" s="363" t="s">
        <v>257</v>
      </c>
      <c r="BA44" s="418">
        <v>8.64</v>
      </c>
      <c r="BB44" s="394" t="s">
        <v>204</v>
      </c>
      <c r="BC44" s="395"/>
      <c r="BD44" s="395"/>
      <c r="BE44" s="395"/>
      <c r="BF44" s="395"/>
      <c r="BN44" s="537"/>
      <c r="BO44" s="424"/>
      <c r="BP44" s="426"/>
      <c r="BQ44" s="426"/>
      <c r="BR44" s="426"/>
      <c r="BS44" s="426"/>
      <c r="BT44" s="426"/>
      <c r="BU44" s="426"/>
      <c r="BV44" s="426"/>
      <c r="BW44" s="426"/>
      <c r="BX44" s="426"/>
    </row>
    <row r="45" spans="2:76" ht="18" customHeight="1" x14ac:dyDescent="0.2">
      <c r="B45" s="48"/>
      <c r="AH45" s="52"/>
      <c r="AZ45" s="363" t="s">
        <v>100</v>
      </c>
      <c r="BA45" s="354" t="s">
        <v>101</v>
      </c>
      <c r="BB45" s="394"/>
      <c r="BC45" s="395"/>
      <c r="BD45" s="395"/>
      <c r="BE45" s="395"/>
      <c r="BF45" s="395"/>
    </row>
    <row r="46" spans="2:76" ht="18" customHeight="1" x14ac:dyDescent="0.2">
      <c r="B46" s="48"/>
      <c r="AH46" s="52"/>
      <c r="AZ46" s="363" t="s">
        <v>102</v>
      </c>
      <c r="BA46" s="354" t="s">
        <v>101</v>
      </c>
      <c r="BB46" s="394"/>
      <c r="BC46" s="395"/>
      <c r="BD46" s="395"/>
      <c r="BE46" s="395"/>
      <c r="BF46" s="395"/>
    </row>
    <row r="47" spans="2:76" ht="18" customHeight="1" thickBot="1" x14ac:dyDescent="0.25">
      <c r="B47" s="48"/>
      <c r="AH47" s="52"/>
      <c r="AZ47" s="372" t="s">
        <v>211</v>
      </c>
      <c r="BA47" s="373" t="s">
        <v>101</v>
      </c>
      <c r="BB47" s="407"/>
      <c r="BC47" s="395"/>
      <c r="BD47" s="395"/>
      <c r="BE47" s="395"/>
      <c r="BF47" s="395"/>
    </row>
    <row r="48" spans="2:76" ht="18" customHeight="1" x14ac:dyDescent="0.2">
      <c r="B48" s="48"/>
      <c r="AH48" s="52"/>
      <c r="AZ48" s="360"/>
      <c r="BA48" s="376"/>
      <c r="BB48" s="377"/>
      <c r="BC48" s="377"/>
      <c r="BD48" s="377"/>
      <c r="BE48" s="377"/>
      <c r="BF48" s="377"/>
      <c r="BG48" s="378"/>
    </row>
    <row r="49" spans="2:94" ht="18" customHeight="1" x14ac:dyDescent="0.2">
      <c r="B49" s="48"/>
      <c r="AH49" s="52"/>
      <c r="AZ49" s="496"/>
      <c r="BA49" s="379"/>
      <c r="BB49" s="370"/>
      <c r="BC49" s="370"/>
      <c r="BD49" s="370"/>
      <c r="BE49" s="370"/>
      <c r="BF49" s="370"/>
      <c r="BG49" s="380"/>
    </row>
    <row r="50" spans="2:94" ht="18" customHeight="1" x14ac:dyDescent="0.2">
      <c r="B50" s="48"/>
      <c r="AH50" s="52"/>
      <c r="AZ50" s="497"/>
      <c r="BA50" s="379"/>
      <c r="BB50" s="370"/>
      <c r="BC50" s="370"/>
      <c r="BD50" s="370"/>
      <c r="BE50" s="370"/>
      <c r="BF50" s="370"/>
      <c r="BG50" s="380"/>
    </row>
    <row r="51" spans="2:94" ht="18" customHeight="1" x14ac:dyDescent="0.2">
      <c r="B51" s="48"/>
      <c r="AH51" s="52"/>
      <c r="AZ51" s="363"/>
      <c r="BA51" s="379"/>
      <c r="BB51" s="370"/>
      <c r="BC51" s="370"/>
      <c r="BD51" s="370"/>
      <c r="BE51" s="370"/>
      <c r="BF51" s="370"/>
      <c r="BG51" s="380"/>
    </row>
    <row r="52" spans="2:94" ht="18" customHeight="1" x14ac:dyDescent="0.2">
      <c r="B52" s="48"/>
      <c r="AH52" s="52"/>
      <c r="AZ52" s="363"/>
      <c r="BA52" s="379"/>
      <c r="BB52" s="370"/>
      <c r="BC52" s="370"/>
      <c r="BD52" s="370"/>
      <c r="BE52" s="370"/>
      <c r="BF52" s="370"/>
      <c r="BG52" s="380"/>
    </row>
    <row r="53" spans="2:94" ht="18" customHeight="1" x14ac:dyDescent="0.2">
      <c r="B53" s="48"/>
      <c r="AH53" s="52"/>
      <c r="AZ53" s="363"/>
      <c r="BA53" s="379"/>
      <c r="BB53" s="370"/>
      <c r="BC53" s="370"/>
      <c r="BD53" s="370"/>
      <c r="BE53" s="370"/>
      <c r="BF53" s="370"/>
      <c r="BG53" s="370"/>
    </row>
    <row r="54" spans="2:94" ht="18" customHeight="1" x14ac:dyDescent="0.2">
      <c r="B54" s="48"/>
      <c r="D54" s="329"/>
      <c r="E54" s="57"/>
      <c r="F54" s="39"/>
      <c r="G54" s="39"/>
      <c r="H54" s="58"/>
      <c r="I54" s="58"/>
      <c r="J54" s="58"/>
      <c r="K54" s="59"/>
      <c r="L54" s="60"/>
      <c r="M54" s="67"/>
      <c r="N54" s="160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2"/>
      <c r="Z54" s="303"/>
      <c r="AA54" s="208">
        <f t="shared" ref="AA54:AA117" si="20">IF(COUNTIF(E54,"事業所外*")+COUNTIF(E54,"工事*")+COUNTIF(E54,"住宅*")+COUNTIF(E54,"他事業所*")+COUNTIF(F54,"再生可能エネルギーを自家消費した電気")&gt;0,-1,1)</f>
        <v>1</v>
      </c>
      <c r="AB54" s="63">
        <f t="shared" ref="AB54:AB117" si="21">IF(Z54="",SUM(N54:Y54)*AA54,SUM(N54:Y54)*Z54*AA54)</f>
        <v>0</v>
      </c>
      <c r="AC54" s="216" t="str">
        <f t="shared" ref="AC54:AC117" si="22">IF(L54="","",AB54/VLOOKUP(L54,$BH$8:$BI$17,2,FALSE)/AE54)</f>
        <v/>
      </c>
      <c r="AD54" s="228" t="str">
        <f t="shared" ref="AD54:AD117" si="23">IF(F54="","",IF(COUNTIF(F54,"都市ガス*")=0,VLOOKUP(F54,$AZ$8:$BE$47,2,FALSE),VLOOKUP(F54,$AZ$56:$BG$57,HLOOKUP(G54,$BB$48:$BG$49,2,FALSE),FALSE)))</f>
        <v/>
      </c>
      <c r="AE54" s="210">
        <f t="shared" ref="AE54:AE117" si="24">IF(COUNTIF(F54,"液化石油ガス*")=0,1,VLOOKUP(L54,$BH$26:$BI$29,2,FALSE))</f>
        <v>1</v>
      </c>
      <c r="AF54" s="211" t="str">
        <f>IF(L54="","",IF(OR(COUNTIF(F54,"自ら生成した*"),COUNTIF(F54,"再生可能エネルギーを自家消費した電気")),"－",IF(F54="都市ガス13A",IF($AZ$48=5,#REF!,IF($AZ$48=16,IF(Z54="",#REF!,Z54*#REF!),AC54*AD54)),AC54*AD54)))</f>
        <v/>
      </c>
      <c r="AH54" s="52"/>
      <c r="AJ54" s="440"/>
      <c r="AK54" s="439" t="str">
        <f t="shared" ref="AK54:AK117" si="25">IF(N54="","",IF($Z54="",N54*$AA54/VLOOKUP($L54,$BH$8:$BI$17,2,FALSE)/$AE54,N54*$Z54*$AA54/VLOOKUP($L54,$BH$8:$BI$17,2,FALSE)/$AE54))</f>
        <v/>
      </c>
      <c r="AL54" s="436" t="str">
        <f t="shared" ref="AL54:AL117" si="26">IF(O54="","",IF($Z54="",O54*$AA54/VLOOKUP($L54,$BH$8:$BI$17,2,FALSE)/$AE54,O54*$Z54*$AA54/VLOOKUP($L54,$BH$8:$BI$17,2,FALSE)/$AE54))</f>
        <v/>
      </c>
      <c r="AM54" s="436" t="str">
        <f t="shared" ref="AM54:AM117" si="27">IF(P54="","",IF($Z54="",P54*$AA54/VLOOKUP($L54,$BH$8:$BI$17,2,FALSE)/$AE54,P54*$Z54*$AA54/VLOOKUP($L54,$BH$8:$BI$17,2,FALSE)/$AE54))</f>
        <v/>
      </c>
      <c r="AN54" s="436" t="str">
        <f t="shared" ref="AN54:AN117" si="28">IF(Q54="","",IF($Z54="",Q54*$AA54/VLOOKUP($L54,$BH$8:$BI$17,2,FALSE)/$AE54,Q54*$Z54*$AA54/VLOOKUP($L54,$BH$8:$BI$17,2,FALSE)/$AE54))</f>
        <v/>
      </c>
      <c r="AO54" s="436" t="str">
        <f t="shared" ref="AO54:AO117" si="29">IF(R54="","",IF($Z54="",R54*$AA54/VLOOKUP($L54,$BH$8:$BI$17,2,FALSE)/$AE54,R54*$Z54*$AA54/VLOOKUP($L54,$BH$8:$BI$17,2,FALSE)/$AE54))</f>
        <v/>
      </c>
      <c r="AP54" s="436" t="str">
        <f t="shared" ref="AP54:AP117" si="30">IF(S54="","",IF($Z54="",S54*$AA54/VLOOKUP($L54,$BH$8:$BI$17,2,FALSE)/$AE54,S54*$Z54*$AA54/VLOOKUP($L54,$BH$8:$BI$17,2,FALSE)/$AE54))</f>
        <v/>
      </c>
      <c r="AQ54" s="436" t="str">
        <f t="shared" ref="AQ54:AQ117" si="31">IF(T54="","",IF($Z54="",T54*$AA54/VLOOKUP($L54,$BH$8:$BI$17,2,FALSE)/$AE54,T54*$Z54*$AA54/VLOOKUP($L54,$BH$8:$BI$17,2,FALSE)/$AE54))</f>
        <v/>
      </c>
      <c r="AR54" s="436" t="str">
        <f t="shared" ref="AR54:AR117" si="32">IF(U54="","",IF($Z54="",U54*$AA54/VLOOKUP($L54,$BH$8:$BI$17,2,FALSE)/$AE54,U54*$Z54*$AA54/VLOOKUP($L54,$BH$8:$BI$17,2,FALSE)/$AE54))</f>
        <v/>
      </c>
      <c r="AS54" s="436" t="str">
        <f t="shared" ref="AS54:AS117" si="33">IF(V54="","",IF($Z54="",V54*$AA54/VLOOKUP($L54,$BH$8:$BI$17,2,FALSE)/$AE54,V54*$Z54*$AA54/VLOOKUP($L54,$BH$8:$BI$17,2,FALSE)/$AE54))</f>
        <v/>
      </c>
      <c r="AT54" s="436" t="str">
        <f t="shared" ref="AT54:AT117" si="34">IF(W54="","",IF($Z54="",W54*$AA54/VLOOKUP($L54,$BH$8:$BI$17,2,FALSE)/$AE54,W54*$Z54*$AA54/VLOOKUP($L54,$BH$8:$BI$17,2,FALSE)/$AE54))</f>
        <v/>
      </c>
      <c r="AU54" s="436" t="str">
        <f t="shared" ref="AU54:AU117" si="35">IF(X54="","",IF($Z54="",X54*$AA54/VLOOKUP($L54,$BH$8:$BI$17,2,FALSE)/$AE54,X54*$Z54*$AA54/VLOOKUP($L54,$BH$8:$BI$17,2,FALSE)/$AE54))</f>
        <v/>
      </c>
      <c r="AV54" s="437" t="str">
        <f t="shared" ref="AV54:AV117" si="36">IF(Y54="","",IF($Z54="",Y54*$AA54/VLOOKUP($L54,$BH$8:$BI$17,2,FALSE)/$AE54,Y54*$Z54*$AA54/VLOOKUP($L54,$BH$8:$BI$17,2,FALSE)/$AE54))</f>
        <v/>
      </c>
      <c r="AZ54" s="363"/>
      <c r="BA54" s="379"/>
      <c r="BB54" s="370"/>
      <c r="BC54" s="370"/>
      <c r="BD54" s="370"/>
      <c r="BE54" s="370"/>
      <c r="BF54" s="370"/>
      <c r="BG54" s="380"/>
    </row>
    <row r="55" spans="2:94" ht="18" customHeight="1" x14ac:dyDescent="0.2">
      <c r="B55" s="48"/>
      <c r="D55" s="329"/>
      <c r="E55" s="57"/>
      <c r="F55" s="39"/>
      <c r="G55" s="39"/>
      <c r="H55" s="58"/>
      <c r="I55" s="58"/>
      <c r="J55" s="58"/>
      <c r="K55" s="39"/>
      <c r="L55" s="60"/>
      <c r="M55" s="67"/>
      <c r="N55" s="160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2"/>
      <c r="Z55" s="303"/>
      <c r="AA55" s="208">
        <f t="shared" si="20"/>
        <v>1</v>
      </c>
      <c r="AB55" s="63">
        <f t="shared" si="21"/>
        <v>0</v>
      </c>
      <c r="AC55" s="209" t="str">
        <f t="shared" si="22"/>
        <v/>
      </c>
      <c r="AD55" s="228" t="str">
        <f t="shared" si="23"/>
        <v/>
      </c>
      <c r="AE55" s="210">
        <f t="shared" si="24"/>
        <v>1</v>
      </c>
      <c r="AF55" s="211" t="str">
        <f>IF(L55="","",IF(OR(COUNTIF(F55,"自ら生成した*"),COUNTIF(F55,"再生可能エネルギーを自家消費した電気")),"－",IF(F55="都市ガス13A",IF($AZ$48=5,#REF!,IF($AZ$48=16,IF(Z55="",#REF!,Z55*#REF!),AC55*AD55)),AC55*AD55)))</f>
        <v/>
      </c>
      <c r="AH55" s="52"/>
      <c r="AJ55" s="440"/>
      <c r="AK55" s="439" t="str">
        <f t="shared" si="25"/>
        <v/>
      </c>
      <c r="AL55" s="436" t="str">
        <f t="shared" si="26"/>
        <v/>
      </c>
      <c r="AM55" s="436" t="str">
        <f t="shared" si="27"/>
        <v/>
      </c>
      <c r="AN55" s="436" t="str">
        <f t="shared" si="28"/>
        <v/>
      </c>
      <c r="AO55" s="436" t="str">
        <f t="shared" si="29"/>
        <v/>
      </c>
      <c r="AP55" s="436" t="str">
        <f t="shared" si="30"/>
        <v/>
      </c>
      <c r="AQ55" s="436" t="str">
        <f t="shared" si="31"/>
        <v/>
      </c>
      <c r="AR55" s="436" t="str">
        <f t="shared" si="32"/>
        <v/>
      </c>
      <c r="AS55" s="436" t="str">
        <f t="shared" si="33"/>
        <v/>
      </c>
      <c r="AT55" s="436" t="str">
        <f t="shared" si="34"/>
        <v/>
      </c>
      <c r="AU55" s="436" t="str">
        <f t="shared" si="35"/>
        <v/>
      </c>
      <c r="AV55" s="437" t="str">
        <f t="shared" si="36"/>
        <v/>
      </c>
      <c r="AZ55" s="381"/>
      <c r="BA55" s="382"/>
      <c r="BB55" s="383"/>
      <c r="BC55" s="383"/>
      <c r="BD55" s="383"/>
      <c r="BE55" s="383"/>
      <c r="BF55" s="383"/>
      <c r="BG55" s="384"/>
    </row>
    <row r="56" spans="2:94" ht="18" customHeight="1" x14ac:dyDescent="0.2">
      <c r="B56" s="48"/>
      <c r="D56" s="329"/>
      <c r="E56" s="57"/>
      <c r="F56" s="39"/>
      <c r="G56" s="39"/>
      <c r="H56" s="58"/>
      <c r="I56" s="58"/>
      <c r="J56" s="58"/>
      <c r="K56" s="39"/>
      <c r="L56" s="60"/>
      <c r="M56" s="67"/>
      <c r="N56" s="160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2"/>
      <c r="Z56" s="303"/>
      <c r="AA56" s="208">
        <f t="shared" si="20"/>
        <v>1</v>
      </c>
      <c r="AB56" s="63">
        <f t="shared" si="21"/>
        <v>0</v>
      </c>
      <c r="AC56" s="209" t="str">
        <f t="shared" si="22"/>
        <v/>
      </c>
      <c r="AD56" s="228" t="str">
        <f t="shared" si="23"/>
        <v/>
      </c>
      <c r="AE56" s="210">
        <f t="shared" si="24"/>
        <v>1</v>
      </c>
      <c r="AF56" s="211" t="str">
        <f>IF(L56="","",IF(OR(COUNTIF(F56,"自ら生成した*"),COUNTIF(F56,"再生可能エネルギーを自家消費した電気")),"－",IF(F56="都市ガス13A",IF($AZ$48=5,#REF!,IF($AZ$48=16,IF(Z56="",#REF!,Z56*#REF!),AC56*AD56)),AC56*AD56)))</f>
        <v/>
      </c>
      <c r="AH56" s="52"/>
      <c r="AJ56" s="440"/>
      <c r="AK56" s="439" t="str">
        <f t="shared" si="25"/>
        <v/>
      </c>
      <c r="AL56" s="436" t="str">
        <f t="shared" si="26"/>
        <v/>
      </c>
      <c r="AM56" s="436" t="str">
        <f t="shared" si="27"/>
        <v/>
      </c>
      <c r="AN56" s="436" t="str">
        <f t="shared" si="28"/>
        <v/>
      </c>
      <c r="AO56" s="436" t="str">
        <f t="shared" si="29"/>
        <v/>
      </c>
      <c r="AP56" s="436" t="str">
        <f t="shared" si="30"/>
        <v/>
      </c>
      <c r="AQ56" s="436" t="str">
        <f t="shared" si="31"/>
        <v/>
      </c>
      <c r="AR56" s="436" t="str">
        <f t="shared" si="32"/>
        <v/>
      </c>
      <c r="AS56" s="436" t="str">
        <f t="shared" si="33"/>
        <v/>
      </c>
      <c r="AT56" s="436" t="str">
        <f t="shared" si="34"/>
        <v/>
      </c>
      <c r="AU56" s="436" t="str">
        <f t="shared" si="35"/>
        <v/>
      </c>
      <c r="AV56" s="437" t="str">
        <f t="shared" si="36"/>
        <v/>
      </c>
      <c r="AZ56" s="385"/>
      <c r="BA56" s="386"/>
      <c r="BB56" s="427"/>
      <c r="BC56" s="427"/>
      <c r="BD56" s="427"/>
      <c r="BE56" s="427"/>
      <c r="BF56" s="427"/>
      <c r="BG56" s="428"/>
    </row>
    <row r="57" spans="2:94" ht="18" customHeight="1" thickBot="1" x14ac:dyDescent="0.25">
      <c r="B57" s="48"/>
      <c r="D57" s="329"/>
      <c r="E57" s="57"/>
      <c r="F57" s="39"/>
      <c r="G57" s="39"/>
      <c r="H57" s="58"/>
      <c r="I57" s="58"/>
      <c r="J57" s="58"/>
      <c r="K57" s="39"/>
      <c r="L57" s="60"/>
      <c r="M57" s="67"/>
      <c r="N57" s="160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2"/>
      <c r="Z57" s="303"/>
      <c r="AA57" s="208">
        <f t="shared" si="20"/>
        <v>1</v>
      </c>
      <c r="AB57" s="63">
        <f t="shared" si="21"/>
        <v>0</v>
      </c>
      <c r="AC57" s="209" t="str">
        <f t="shared" si="22"/>
        <v/>
      </c>
      <c r="AD57" s="228" t="str">
        <f t="shared" si="23"/>
        <v/>
      </c>
      <c r="AE57" s="210">
        <f t="shared" si="24"/>
        <v>1</v>
      </c>
      <c r="AF57" s="211" t="str">
        <f>IF(L57="","",IF(OR(COUNTIF(F57,"自ら生成した*"),COUNTIF(F57,"再生可能エネルギーを自家消費した電気")),"－",IF(F57="都市ガス13A",IF($AZ$48=5,#REF!,IF($AZ$48=16,IF(Z57="",#REF!,Z57*#REF!),AC57*AD57)),AC57*AD57)))</f>
        <v/>
      </c>
      <c r="AH57" s="52"/>
      <c r="AJ57" s="440"/>
      <c r="AK57" s="439" t="str">
        <f t="shared" si="25"/>
        <v/>
      </c>
      <c r="AL57" s="436" t="str">
        <f t="shared" si="26"/>
        <v/>
      </c>
      <c r="AM57" s="436" t="str">
        <f t="shared" si="27"/>
        <v/>
      </c>
      <c r="AN57" s="436" t="str">
        <f t="shared" si="28"/>
        <v/>
      </c>
      <c r="AO57" s="436" t="str">
        <f t="shared" si="29"/>
        <v/>
      </c>
      <c r="AP57" s="436" t="str">
        <f t="shared" si="30"/>
        <v/>
      </c>
      <c r="AQ57" s="436" t="str">
        <f t="shared" si="31"/>
        <v/>
      </c>
      <c r="AR57" s="436" t="str">
        <f t="shared" si="32"/>
        <v/>
      </c>
      <c r="AS57" s="436" t="str">
        <f t="shared" si="33"/>
        <v/>
      </c>
      <c r="AT57" s="436" t="str">
        <f t="shared" si="34"/>
        <v/>
      </c>
      <c r="AU57" s="436" t="str">
        <f t="shared" si="35"/>
        <v/>
      </c>
      <c r="AV57" s="437" t="str">
        <f t="shared" si="36"/>
        <v/>
      </c>
      <c r="AZ57" s="372"/>
      <c r="BA57" s="373"/>
      <c r="BB57" s="375"/>
      <c r="BC57" s="387"/>
      <c r="BD57" s="387"/>
      <c r="BE57" s="387"/>
      <c r="BF57" s="387"/>
      <c r="BG57" s="388"/>
    </row>
    <row r="58" spans="2:94" ht="18" customHeight="1" thickBot="1" x14ac:dyDescent="0.25">
      <c r="B58" s="48"/>
      <c r="D58" s="329"/>
      <c r="E58" s="57"/>
      <c r="F58" s="39"/>
      <c r="G58" s="39"/>
      <c r="H58" s="58"/>
      <c r="I58" s="58"/>
      <c r="J58" s="58"/>
      <c r="K58" s="39"/>
      <c r="L58" s="60"/>
      <c r="M58" s="67"/>
      <c r="N58" s="160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2"/>
      <c r="Z58" s="303"/>
      <c r="AA58" s="208">
        <f t="shared" si="20"/>
        <v>1</v>
      </c>
      <c r="AB58" s="63">
        <f t="shared" si="21"/>
        <v>0</v>
      </c>
      <c r="AC58" s="209" t="str">
        <f t="shared" si="22"/>
        <v/>
      </c>
      <c r="AD58" s="228" t="str">
        <f t="shared" si="23"/>
        <v/>
      </c>
      <c r="AE58" s="210">
        <f t="shared" si="24"/>
        <v>1</v>
      </c>
      <c r="AF58" s="211" t="str">
        <f>IF(L58="","",IF(OR(COUNTIF(F58,"自ら生成した*"),COUNTIF(F58,"再生可能エネルギーを自家消費した電気")),"－",IF(F58="都市ガス13A",IF($AZ$48=5,#REF!,IF($AZ$48=16,IF(Z58="",#REF!,Z58*#REF!),AC58*AD58)),AC58*AD58)))</f>
        <v/>
      </c>
      <c r="AH58" s="52"/>
      <c r="AJ58" s="440"/>
      <c r="AK58" s="439" t="str">
        <f t="shared" si="25"/>
        <v/>
      </c>
      <c r="AL58" s="436" t="str">
        <f t="shared" si="26"/>
        <v/>
      </c>
      <c r="AM58" s="436" t="str">
        <f t="shared" si="27"/>
        <v/>
      </c>
      <c r="AN58" s="436" t="str">
        <f t="shared" si="28"/>
        <v/>
      </c>
      <c r="AO58" s="436" t="str">
        <f t="shared" si="29"/>
        <v/>
      </c>
      <c r="AP58" s="436" t="str">
        <f t="shared" si="30"/>
        <v/>
      </c>
      <c r="AQ58" s="436" t="str">
        <f t="shared" si="31"/>
        <v/>
      </c>
      <c r="AR58" s="436" t="str">
        <f t="shared" si="32"/>
        <v/>
      </c>
      <c r="AS58" s="436" t="str">
        <f t="shared" si="33"/>
        <v/>
      </c>
      <c r="AT58" s="436" t="str">
        <f t="shared" si="34"/>
        <v/>
      </c>
      <c r="AU58" s="436" t="str">
        <f t="shared" si="35"/>
        <v/>
      </c>
      <c r="AV58" s="437" t="str">
        <f t="shared" si="36"/>
        <v/>
      </c>
      <c r="CP58" s="334" t="str">
        <f t="shared" ref="CP58:CP65" si="37">IF(AND(F54="再生可能エネルギーを自家消費した電気",J54="無"),1,"")</f>
        <v/>
      </c>
    </row>
    <row r="59" spans="2:94" ht="18" customHeight="1" thickBot="1" x14ac:dyDescent="0.25">
      <c r="B59" s="48"/>
      <c r="D59" s="329"/>
      <c r="E59" s="57"/>
      <c r="F59" s="39"/>
      <c r="G59" s="39"/>
      <c r="H59" s="58"/>
      <c r="I59" s="58"/>
      <c r="J59" s="58"/>
      <c r="K59" s="39"/>
      <c r="L59" s="399"/>
      <c r="M59" s="67"/>
      <c r="N59" s="160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2"/>
      <c r="Z59" s="303"/>
      <c r="AA59" s="208">
        <f t="shared" si="20"/>
        <v>1</v>
      </c>
      <c r="AB59" s="63">
        <f t="shared" si="21"/>
        <v>0</v>
      </c>
      <c r="AC59" s="209" t="str">
        <f t="shared" si="22"/>
        <v/>
      </c>
      <c r="AD59" s="228" t="str">
        <f t="shared" si="23"/>
        <v/>
      </c>
      <c r="AE59" s="210">
        <f t="shared" si="24"/>
        <v>1</v>
      </c>
      <c r="AF59" s="211" t="str">
        <f>IF(L59="","",IF(OR(COUNTIF(F59,"自ら生成した*"),COUNTIF(F59,"再生可能エネルギーを自家消費した電気")),"－",IF(F59="都市ガス13A",IF($AZ$48=5,#REF!,IF($AZ$48=16,IF(Z59="",#REF!,Z59*#REF!),AC59*AD59)),AC59*AD59)))</f>
        <v/>
      </c>
      <c r="AH59" s="52"/>
      <c r="AJ59" s="440"/>
      <c r="AK59" s="439" t="str">
        <f t="shared" si="25"/>
        <v/>
      </c>
      <c r="AL59" s="436" t="str">
        <f t="shared" si="26"/>
        <v/>
      </c>
      <c r="AM59" s="436" t="str">
        <f t="shared" si="27"/>
        <v/>
      </c>
      <c r="AN59" s="436" t="str">
        <f t="shared" si="28"/>
        <v/>
      </c>
      <c r="AO59" s="436" t="str">
        <f t="shared" si="29"/>
        <v/>
      </c>
      <c r="AP59" s="436" t="str">
        <f t="shared" si="30"/>
        <v/>
      </c>
      <c r="AQ59" s="436" t="str">
        <f t="shared" si="31"/>
        <v/>
      </c>
      <c r="AR59" s="436" t="str">
        <f t="shared" si="32"/>
        <v/>
      </c>
      <c r="AS59" s="436" t="str">
        <f t="shared" si="33"/>
        <v/>
      </c>
      <c r="AT59" s="436" t="str">
        <f t="shared" si="34"/>
        <v/>
      </c>
      <c r="AU59" s="436" t="str">
        <f t="shared" si="35"/>
        <v/>
      </c>
      <c r="AV59" s="437" t="str">
        <f t="shared" si="36"/>
        <v/>
      </c>
      <c r="AZ59" s="389" t="s">
        <v>56</v>
      </c>
      <c r="BA59" s="389" t="s">
        <v>59</v>
      </c>
      <c r="BB59" s="389" t="s">
        <v>103</v>
      </c>
      <c r="BC59" s="389" t="s">
        <v>13</v>
      </c>
      <c r="BD59" s="389" t="s">
        <v>223</v>
      </c>
      <c r="BE59" s="390" t="s">
        <v>62</v>
      </c>
      <c r="BF59" s="389" t="s">
        <v>65</v>
      </c>
      <c r="BG59" s="389" t="s">
        <v>67</v>
      </c>
      <c r="BH59" s="389" t="s">
        <v>104</v>
      </c>
      <c r="BI59" s="389" t="s">
        <v>229</v>
      </c>
      <c r="BJ59" s="389" t="s">
        <v>72</v>
      </c>
      <c r="BK59" s="389" t="s">
        <v>233</v>
      </c>
      <c r="BL59" s="389" t="s">
        <v>105</v>
      </c>
      <c r="BM59" s="389" t="s">
        <v>76</v>
      </c>
      <c r="BN59" s="389" t="s">
        <v>77</v>
      </c>
      <c r="BO59" s="389" t="s">
        <v>78</v>
      </c>
      <c r="BP59" s="429" t="s">
        <v>234</v>
      </c>
      <c r="BQ59" s="429" t="s">
        <v>235</v>
      </c>
      <c r="BR59" s="429" t="s">
        <v>236</v>
      </c>
      <c r="BS59" s="429" t="s">
        <v>237</v>
      </c>
      <c r="BT59" s="429" t="s">
        <v>240</v>
      </c>
      <c r="BU59" s="429" t="s">
        <v>241</v>
      </c>
      <c r="BV59" s="389" t="s">
        <v>83</v>
      </c>
      <c r="BW59" s="389" t="s">
        <v>106</v>
      </c>
      <c r="BX59" s="389" t="s">
        <v>87</v>
      </c>
      <c r="BY59" s="389" t="s">
        <v>88</v>
      </c>
      <c r="BZ59" s="389" t="s">
        <v>242</v>
      </c>
      <c r="CA59" s="389" t="s">
        <v>89</v>
      </c>
      <c r="CB59" s="389" t="s">
        <v>251</v>
      </c>
      <c r="CC59" s="389"/>
      <c r="CD59" s="389" t="s">
        <v>94</v>
      </c>
      <c r="CE59" s="389" t="s">
        <v>95</v>
      </c>
      <c r="CF59" s="389" t="s">
        <v>96</v>
      </c>
      <c r="CG59" s="389" t="s">
        <v>107</v>
      </c>
      <c r="CH59" s="389" t="s">
        <v>108</v>
      </c>
      <c r="CI59" s="389" t="s">
        <v>109</v>
      </c>
      <c r="CJ59" s="389" t="s">
        <v>258</v>
      </c>
      <c r="CK59" s="389" t="s">
        <v>100</v>
      </c>
      <c r="CL59" s="389" t="s">
        <v>102</v>
      </c>
      <c r="CM59" s="389" t="s">
        <v>210</v>
      </c>
      <c r="CO59" s="335" t="str">
        <f t="shared" ref="CO59:CO90" si="38">IF(AND(J54="無",Z54=1),1,IF(AND(J54="無",Z54=""),1,""))</f>
        <v/>
      </c>
      <c r="CP59" s="334" t="str">
        <f t="shared" si="37"/>
        <v/>
      </c>
    </row>
    <row r="60" spans="2:94" ht="18" customHeight="1" x14ac:dyDescent="0.2">
      <c r="B60" s="48"/>
      <c r="D60" s="329"/>
      <c r="E60" s="57"/>
      <c r="F60" s="39"/>
      <c r="G60" s="39"/>
      <c r="H60" s="58"/>
      <c r="I60" s="58"/>
      <c r="J60" s="58"/>
      <c r="K60" s="39"/>
      <c r="L60" s="399"/>
      <c r="M60" s="67"/>
      <c r="N60" s="160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2"/>
      <c r="Z60" s="303"/>
      <c r="AA60" s="208">
        <f t="shared" si="20"/>
        <v>1</v>
      </c>
      <c r="AB60" s="63">
        <f t="shared" si="21"/>
        <v>0</v>
      </c>
      <c r="AC60" s="209" t="str">
        <f t="shared" si="22"/>
        <v/>
      </c>
      <c r="AD60" s="228" t="str">
        <f t="shared" si="23"/>
        <v/>
      </c>
      <c r="AE60" s="210">
        <f t="shared" si="24"/>
        <v>1</v>
      </c>
      <c r="AF60" s="211" t="str">
        <f>IF(L60="","",IF(OR(COUNTIF(F60,"自ら生成した*"),COUNTIF(F60,"再生可能エネルギーを自家消費した電気")),"－",IF(F60="都市ガス13A",IF($AZ$48=5,#REF!,IF($AZ$48=16,IF(Z60="",#REF!,Z60*#REF!),AC60*AD60)),AC60*AD60)))</f>
        <v/>
      </c>
      <c r="AH60" s="52"/>
      <c r="AJ60" s="440"/>
      <c r="AK60" s="439" t="str">
        <f t="shared" si="25"/>
        <v/>
      </c>
      <c r="AL60" s="436" t="str">
        <f t="shared" si="26"/>
        <v/>
      </c>
      <c r="AM60" s="436" t="str">
        <f t="shared" si="27"/>
        <v/>
      </c>
      <c r="AN60" s="436" t="str">
        <f t="shared" si="28"/>
        <v/>
      </c>
      <c r="AO60" s="436" t="str">
        <f t="shared" si="29"/>
        <v/>
      </c>
      <c r="AP60" s="436" t="str">
        <f t="shared" si="30"/>
        <v/>
      </c>
      <c r="AQ60" s="436" t="str">
        <f t="shared" si="31"/>
        <v/>
      </c>
      <c r="AR60" s="436" t="str">
        <f t="shared" si="32"/>
        <v/>
      </c>
      <c r="AS60" s="436" t="str">
        <f t="shared" si="33"/>
        <v/>
      </c>
      <c r="AT60" s="436" t="str">
        <f t="shared" si="34"/>
        <v/>
      </c>
      <c r="AU60" s="436" t="str">
        <f t="shared" si="35"/>
        <v/>
      </c>
      <c r="AV60" s="437" t="str">
        <f t="shared" si="36"/>
        <v/>
      </c>
      <c r="AZ60" s="391"/>
      <c r="BA60" s="391"/>
      <c r="BB60" s="391"/>
      <c r="BC60" s="391"/>
      <c r="BE60" s="392"/>
      <c r="BF60" s="391"/>
      <c r="BG60" s="391"/>
      <c r="BH60" s="391"/>
      <c r="BI60" s="391"/>
      <c r="BJ60" s="391"/>
      <c r="BK60" s="363"/>
      <c r="BL60" s="393"/>
      <c r="BM60" s="394"/>
      <c r="BN60" s="391"/>
      <c r="BO60" s="391"/>
      <c r="BP60" s="393"/>
      <c r="BQ60" s="393"/>
      <c r="BR60" s="393"/>
      <c r="BS60" s="393"/>
      <c r="BT60" s="393"/>
      <c r="BU60" s="393"/>
      <c r="BV60" s="391"/>
      <c r="BW60" s="391"/>
      <c r="BX60" s="391"/>
      <c r="BY60" s="391"/>
      <c r="BZ60" s="391"/>
      <c r="CA60" s="391"/>
      <c r="CB60" s="391"/>
      <c r="CC60" s="391"/>
      <c r="CD60" s="393"/>
      <c r="CE60" s="393"/>
      <c r="CF60" s="444"/>
      <c r="CG60" s="394"/>
      <c r="CH60" s="391"/>
      <c r="CI60" s="391"/>
      <c r="CJ60" s="391"/>
      <c r="CK60" s="391"/>
      <c r="CL60" s="391"/>
      <c r="CM60" s="391"/>
      <c r="CO60" s="335" t="str">
        <f t="shared" si="38"/>
        <v/>
      </c>
      <c r="CP60" s="334" t="str">
        <f t="shared" si="37"/>
        <v/>
      </c>
    </row>
    <row r="61" spans="2:94" ht="18" customHeight="1" x14ac:dyDescent="0.2">
      <c r="B61" s="48"/>
      <c r="D61" s="329"/>
      <c r="E61" s="57"/>
      <c r="F61" s="39"/>
      <c r="G61" s="39"/>
      <c r="H61" s="58"/>
      <c r="I61" s="58"/>
      <c r="J61" s="58"/>
      <c r="K61" s="39"/>
      <c r="L61" s="399"/>
      <c r="M61" s="67"/>
      <c r="N61" s="160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2"/>
      <c r="Z61" s="303"/>
      <c r="AA61" s="208">
        <f t="shared" si="20"/>
        <v>1</v>
      </c>
      <c r="AB61" s="63">
        <f t="shared" si="21"/>
        <v>0</v>
      </c>
      <c r="AC61" s="209" t="str">
        <f t="shared" si="22"/>
        <v/>
      </c>
      <c r="AD61" s="228" t="str">
        <f t="shared" si="23"/>
        <v/>
      </c>
      <c r="AE61" s="210">
        <f t="shared" si="24"/>
        <v>1</v>
      </c>
      <c r="AF61" s="211" t="str">
        <f>IF(L61="","",IF(OR(COUNTIF(F61,"自ら生成した*"),COUNTIF(F61,"再生可能エネルギーを自家消費した電気")),"－",IF(F61="都市ガス13A",IF($AZ$48=5,#REF!,IF($AZ$48=16,IF(Z61="",#REF!,Z61*#REF!),AC61*AD61)),AC61*AD61)))</f>
        <v/>
      </c>
      <c r="AH61" s="52"/>
      <c r="AJ61" s="440"/>
      <c r="AK61" s="439" t="str">
        <f t="shared" si="25"/>
        <v/>
      </c>
      <c r="AL61" s="436" t="str">
        <f t="shared" si="26"/>
        <v/>
      </c>
      <c r="AM61" s="436" t="str">
        <f t="shared" si="27"/>
        <v/>
      </c>
      <c r="AN61" s="436" t="str">
        <f t="shared" si="28"/>
        <v/>
      </c>
      <c r="AO61" s="436" t="str">
        <f t="shared" si="29"/>
        <v/>
      </c>
      <c r="AP61" s="436" t="str">
        <f t="shared" si="30"/>
        <v/>
      </c>
      <c r="AQ61" s="436" t="str">
        <f t="shared" si="31"/>
        <v/>
      </c>
      <c r="AR61" s="436" t="str">
        <f t="shared" si="32"/>
        <v/>
      </c>
      <c r="AS61" s="436" t="str">
        <f t="shared" si="33"/>
        <v/>
      </c>
      <c r="AT61" s="436" t="str">
        <f t="shared" si="34"/>
        <v/>
      </c>
      <c r="AU61" s="436" t="str">
        <f t="shared" si="35"/>
        <v/>
      </c>
      <c r="AV61" s="437" t="str">
        <f t="shared" si="36"/>
        <v/>
      </c>
      <c r="AZ61" s="391" t="s">
        <v>155</v>
      </c>
      <c r="BA61" s="391" t="s">
        <v>155</v>
      </c>
      <c r="BB61" s="391" t="s">
        <v>155</v>
      </c>
      <c r="BC61" s="391" t="s">
        <v>155</v>
      </c>
      <c r="BD61" s="391" t="s">
        <v>57</v>
      </c>
      <c r="BE61" s="392" t="s">
        <v>155</v>
      </c>
      <c r="BF61" s="391" t="s">
        <v>155</v>
      </c>
      <c r="BG61" s="391" t="s">
        <v>155</v>
      </c>
      <c r="BH61" s="391" t="s">
        <v>155</v>
      </c>
      <c r="BI61" s="391" t="s">
        <v>57</v>
      </c>
      <c r="BJ61" s="391" t="s">
        <v>110</v>
      </c>
      <c r="BK61" s="363" t="s">
        <v>110</v>
      </c>
      <c r="BL61" s="391" t="s">
        <v>110</v>
      </c>
      <c r="BM61" s="394" t="s">
        <v>231</v>
      </c>
      <c r="BN61" s="391" t="s">
        <v>110</v>
      </c>
      <c r="BO61" s="391" t="s">
        <v>254</v>
      </c>
      <c r="BP61" s="391" t="s">
        <v>110</v>
      </c>
      <c r="BQ61" s="391" t="s">
        <v>110</v>
      </c>
      <c r="BR61" s="391" t="s">
        <v>110</v>
      </c>
      <c r="BS61" s="391" t="s">
        <v>60</v>
      </c>
      <c r="BT61" s="391" t="s">
        <v>60</v>
      </c>
      <c r="BU61" s="391" t="s">
        <v>60</v>
      </c>
      <c r="BV61" s="391" t="s">
        <v>110</v>
      </c>
      <c r="BW61" s="391" t="s">
        <v>110</v>
      </c>
      <c r="BX61" s="391" t="s">
        <v>231</v>
      </c>
      <c r="BY61" s="391" t="s">
        <v>231</v>
      </c>
      <c r="BZ61" s="391" t="s">
        <v>231</v>
      </c>
      <c r="CA61" s="391" t="s">
        <v>231</v>
      </c>
      <c r="CB61" s="391" t="s">
        <v>231</v>
      </c>
      <c r="CC61" s="391"/>
      <c r="CD61" s="391" t="str">
        <f>IF(CD62="","",VLOOKUP(CD62,$CD$64:$CE$66,2,FALSE))</f>
        <v/>
      </c>
      <c r="CE61" s="391" t="str">
        <f>IF(CE62="","",VLOOKUP(CE62,$CD$64:$CE$66,2,FALSE))</f>
        <v/>
      </c>
      <c r="CF61" s="394" t="s">
        <v>156</v>
      </c>
      <c r="CG61" s="394" t="s">
        <v>156</v>
      </c>
      <c r="CH61" s="391" t="s">
        <v>156</v>
      </c>
      <c r="CI61" s="391" t="s">
        <v>156</v>
      </c>
      <c r="CJ61" s="391" t="s">
        <v>111</v>
      </c>
      <c r="CK61" s="391" t="s">
        <v>156</v>
      </c>
      <c r="CL61" s="391" t="s">
        <v>111</v>
      </c>
      <c r="CM61" s="391" t="s">
        <v>63</v>
      </c>
      <c r="CO61" s="335" t="str">
        <f t="shared" si="38"/>
        <v/>
      </c>
      <c r="CP61" s="334" t="str">
        <f t="shared" si="37"/>
        <v/>
      </c>
    </row>
    <row r="62" spans="2:94" ht="18" customHeight="1" thickBot="1" x14ac:dyDescent="0.25">
      <c r="B62" s="48"/>
      <c r="D62" s="329"/>
      <c r="E62" s="57"/>
      <c r="F62" s="39"/>
      <c r="G62" s="39"/>
      <c r="H62" s="58"/>
      <c r="I62" s="58"/>
      <c r="J62" s="58"/>
      <c r="K62" s="39"/>
      <c r="L62" s="399"/>
      <c r="M62" s="67"/>
      <c r="N62" s="160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2"/>
      <c r="Z62" s="303"/>
      <c r="AA62" s="208">
        <f t="shared" si="20"/>
        <v>1</v>
      </c>
      <c r="AB62" s="63">
        <f t="shared" si="21"/>
        <v>0</v>
      </c>
      <c r="AC62" s="209" t="str">
        <f t="shared" si="22"/>
        <v/>
      </c>
      <c r="AD62" s="228" t="str">
        <f t="shared" si="23"/>
        <v/>
      </c>
      <c r="AE62" s="210">
        <f t="shared" si="24"/>
        <v>1</v>
      </c>
      <c r="AF62" s="211" t="str">
        <f>IF(L62="","",IF(OR(COUNTIF(F62,"自ら生成した*"),COUNTIF(F62,"再生可能エネルギーを自家消費した電気")),"－",IF(F62="都市ガス13A",IF($AZ$48=5,#REF!,IF($AZ$48=16,IF(Z62="",#REF!,Z62*#REF!),AC62*AD62)),AC62*AD62)))</f>
        <v/>
      </c>
      <c r="AH62" s="52"/>
      <c r="AJ62" s="440"/>
      <c r="AK62" s="439" t="str">
        <f t="shared" si="25"/>
        <v/>
      </c>
      <c r="AL62" s="436" t="str">
        <f t="shared" si="26"/>
        <v/>
      </c>
      <c r="AM62" s="436" t="str">
        <f t="shared" si="27"/>
        <v/>
      </c>
      <c r="AN62" s="436" t="str">
        <f t="shared" si="28"/>
        <v/>
      </c>
      <c r="AO62" s="436" t="str">
        <f t="shared" si="29"/>
        <v/>
      </c>
      <c r="AP62" s="436" t="str">
        <f t="shared" si="30"/>
        <v/>
      </c>
      <c r="AQ62" s="436" t="str">
        <f t="shared" si="31"/>
        <v/>
      </c>
      <c r="AR62" s="436" t="str">
        <f t="shared" si="32"/>
        <v/>
      </c>
      <c r="AS62" s="436" t="str">
        <f t="shared" si="33"/>
        <v/>
      </c>
      <c r="AT62" s="436" t="str">
        <f t="shared" si="34"/>
        <v/>
      </c>
      <c r="AU62" s="436" t="str">
        <f t="shared" si="35"/>
        <v/>
      </c>
      <c r="AV62" s="437" t="str">
        <f t="shared" si="36"/>
        <v/>
      </c>
      <c r="AZ62" s="352" t="s">
        <v>112</v>
      </c>
      <c r="BA62" s="352" t="s">
        <v>112</v>
      </c>
      <c r="BB62" s="352" t="s">
        <v>112</v>
      </c>
      <c r="BC62" s="352" t="s">
        <v>112</v>
      </c>
      <c r="BD62" s="352" t="s">
        <v>188</v>
      </c>
      <c r="BE62" s="352" t="s">
        <v>112</v>
      </c>
      <c r="BF62" s="352" t="s">
        <v>112</v>
      </c>
      <c r="BG62" s="352" t="s">
        <v>112</v>
      </c>
      <c r="BH62" s="352" t="s">
        <v>112</v>
      </c>
      <c r="BI62" s="352" t="s">
        <v>188</v>
      </c>
      <c r="BJ62" s="352" t="s">
        <v>154</v>
      </c>
      <c r="BK62" s="372" t="s">
        <v>154</v>
      </c>
      <c r="BL62" s="391" t="s">
        <v>154</v>
      </c>
      <c r="BM62" s="407" t="s">
        <v>232</v>
      </c>
      <c r="BN62" s="352" t="s">
        <v>154</v>
      </c>
      <c r="BO62" s="352" t="s">
        <v>232</v>
      </c>
      <c r="BP62" s="352" t="s">
        <v>154</v>
      </c>
      <c r="BQ62" s="352" t="s">
        <v>154</v>
      </c>
      <c r="BR62" s="352" t="s">
        <v>154</v>
      </c>
      <c r="BS62" s="352" t="s">
        <v>70</v>
      </c>
      <c r="BT62" s="352" t="s">
        <v>70</v>
      </c>
      <c r="BU62" s="352" t="s">
        <v>70</v>
      </c>
      <c r="BV62" s="352" t="s">
        <v>154</v>
      </c>
      <c r="BW62" s="352" t="s">
        <v>154</v>
      </c>
      <c r="BX62" s="352" t="s">
        <v>232</v>
      </c>
      <c r="BY62" s="352" t="s">
        <v>232</v>
      </c>
      <c r="BZ62" s="352" t="s">
        <v>232</v>
      </c>
      <c r="CA62" s="352" t="s">
        <v>232</v>
      </c>
      <c r="CB62" s="352" t="s">
        <v>232</v>
      </c>
      <c r="CC62" s="352"/>
      <c r="CD62" s="391" t="str">
        <f>IF(G31="","",G31)</f>
        <v/>
      </c>
      <c r="CE62" s="391" t="str">
        <f>IF(G32="","",G32)</f>
        <v/>
      </c>
      <c r="CF62" s="394" t="s">
        <v>142</v>
      </c>
      <c r="CG62" s="407" t="s">
        <v>142</v>
      </c>
      <c r="CH62" s="352" t="s">
        <v>142</v>
      </c>
      <c r="CI62" s="352" t="s">
        <v>142</v>
      </c>
      <c r="CJ62" s="352" t="s">
        <v>147</v>
      </c>
      <c r="CK62" s="352" t="s">
        <v>142</v>
      </c>
      <c r="CL62" s="352" t="s">
        <v>19</v>
      </c>
      <c r="CM62" s="352" t="s">
        <v>19</v>
      </c>
      <c r="CO62" s="335" t="str">
        <f t="shared" si="38"/>
        <v/>
      </c>
      <c r="CP62" s="334" t="str">
        <f t="shared" si="37"/>
        <v/>
      </c>
    </row>
    <row r="63" spans="2:94" ht="18" customHeight="1" x14ac:dyDescent="0.2">
      <c r="B63" s="48"/>
      <c r="D63" s="331"/>
      <c r="E63" s="57"/>
      <c r="F63" s="39"/>
      <c r="G63" s="39"/>
      <c r="H63" s="58"/>
      <c r="I63" s="58"/>
      <c r="J63" s="58"/>
      <c r="K63" s="39"/>
      <c r="L63" s="399"/>
      <c r="M63" s="67"/>
      <c r="N63" s="160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2"/>
      <c r="Z63" s="303"/>
      <c r="AA63" s="208">
        <f t="shared" si="20"/>
        <v>1</v>
      </c>
      <c r="AB63" s="63">
        <f t="shared" si="21"/>
        <v>0</v>
      </c>
      <c r="AC63" s="209" t="str">
        <f t="shared" si="22"/>
        <v/>
      </c>
      <c r="AD63" s="228" t="str">
        <f t="shared" si="23"/>
        <v/>
      </c>
      <c r="AE63" s="210">
        <f t="shared" si="24"/>
        <v>1</v>
      </c>
      <c r="AF63" s="211" t="str">
        <f>IF(L63="","",IF(OR(COUNTIF(F63,"自ら生成した*"),COUNTIF(F63,"再生可能エネルギーを自家消費した電気")),"－",IF(F63="都市ガス13A",IF($AZ$48=5,#REF!,IF($AZ$48=16,IF(Z63="",#REF!,Z63*#REF!),AC63*AD63)),AC63*AD63)))</f>
        <v/>
      </c>
      <c r="AH63" s="52"/>
      <c r="AJ63" s="440"/>
      <c r="AK63" s="439" t="str">
        <f t="shared" si="25"/>
        <v/>
      </c>
      <c r="AL63" s="436" t="str">
        <f t="shared" si="26"/>
        <v/>
      </c>
      <c r="AM63" s="436" t="str">
        <f t="shared" si="27"/>
        <v/>
      </c>
      <c r="AN63" s="436" t="str">
        <f t="shared" si="28"/>
        <v/>
      </c>
      <c r="AO63" s="436" t="str">
        <f t="shared" si="29"/>
        <v/>
      </c>
      <c r="AP63" s="436" t="str">
        <f t="shared" si="30"/>
        <v/>
      </c>
      <c r="AQ63" s="436" t="str">
        <f t="shared" si="31"/>
        <v/>
      </c>
      <c r="AR63" s="436" t="str">
        <f t="shared" si="32"/>
        <v/>
      </c>
      <c r="AS63" s="436" t="str">
        <f t="shared" si="33"/>
        <v/>
      </c>
      <c r="AT63" s="436" t="str">
        <f t="shared" si="34"/>
        <v/>
      </c>
      <c r="AU63" s="436" t="str">
        <f t="shared" si="35"/>
        <v/>
      </c>
      <c r="AV63" s="437" t="str">
        <f t="shared" si="36"/>
        <v/>
      </c>
      <c r="AZ63" s="395"/>
      <c r="BA63" s="395"/>
      <c r="BB63" s="395"/>
      <c r="BC63" s="395"/>
      <c r="BD63" s="395"/>
      <c r="BE63" s="395"/>
      <c r="BF63" s="395"/>
      <c r="BG63" s="395"/>
      <c r="BH63" s="395"/>
      <c r="BI63" s="395"/>
      <c r="BL63" s="391" t="s">
        <v>231</v>
      </c>
      <c r="CD63" s="358"/>
      <c r="CE63" s="444"/>
      <c r="CF63" s="397"/>
      <c r="CO63" s="334" t="str">
        <f t="shared" si="38"/>
        <v/>
      </c>
      <c r="CP63" s="334" t="str">
        <f t="shared" si="37"/>
        <v/>
      </c>
    </row>
    <row r="64" spans="2:94" ht="18" customHeight="1" thickBot="1" x14ac:dyDescent="0.25">
      <c r="B64" s="48"/>
      <c r="D64" s="331"/>
      <c r="E64" s="57"/>
      <c r="F64" s="39"/>
      <c r="G64" s="39"/>
      <c r="H64" s="58"/>
      <c r="I64" s="58"/>
      <c r="J64" s="58"/>
      <c r="K64" s="39"/>
      <c r="L64" s="60"/>
      <c r="M64" s="67"/>
      <c r="N64" s="160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2"/>
      <c r="Z64" s="303"/>
      <c r="AA64" s="208">
        <f t="shared" si="20"/>
        <v>1</v>
      </c>
      <c r="AB64" s="63">
        <f t="shared" si="21"/>
        <v>0</v>
      </c>
      <c r="AC64" s="209" t="str">
        <f t="shared" si="22"/>
        <v/>
      </c>
      <c r="AD64" s="228" t="str">
        <f t="shared" si="23"/>
        <v/>
      </c>
      <c r="AE64" s="210">
        <f t="shared" si="24"/>
        <v>1</v>
      </c>
      <c r="AF64" s="211" t="str">
        <f>IF(L64="","",IF(OR(COUNTIF(F64,"自ら生成した*"),COUNTIF(F64,"再生可能エネルギーを自家消費した電気")),"－",IF(F64="都市ガス13A",IF($AZ$48=5,#REF!,IF($AZ$48=16,IF(Z64="",#REF!,Z64*#REF!),AC64*AD64)),AC64*AD64)))</f>
        <v/>
      </c>
      <c r="AH64" s="52"/>
      <c r="AJ64" s="440"/>
      <c r="AK64" s="439" t="str">
        <f t="shared" si="25"/>
        <v/>
      </c>
      <c r="AL64" s="436" t="str">
        <f t="shared" si="26"/>
        <v/>
      </c>
      <c r="AM64" s="436" t="str">
        <f t="shared" si="27"/>
        <v/>
      </c>
      <c r="AN64" s="436" t="str">
        <f t="shared" si="28"/>
        <v/>
      </c>
      <c r="AO64" s="436" t="str">
        <f t="shared" si="29"/>
        <v/>
      </c>
      <c r="AP64" s="436" t="str">
        <f t="shared" si="30"/>
        <v/>
      </c>
      <c r="AQ64" s="436" t="str">
        <f t="shared" si="31"/>
        <v/>
      </c>
      <c r="AR64" s="436" t="str">
        <f t="shared" si="32"/>
        <v/>
      </c>
      <c r="AS64" s="436" t="str">
        <f t="shared" si="33"/>
        <v/>
      </c>
      <c r="AT64" s="436" t="str">
        <f t="shared" si="34"/>
        <v/>
      </c>
      <c r="AU64" s="436" t="str">
        <f t="shared" si="35"/>
        <v/>
      </c>
      <c r="AV64" s="437" t="str">
        <f t="shared" si="36"/>
        <v/>
      </c>
      <c r="AZ64" s="395"/>
      <c r="BA64" s="395"/>
      <c r="BB64" s="395"/>
      <c r="BC64" s="395"/>
      <c r="BD64" s="395"/>
      <c r="BE64" s="395"/>
      <c r="BF64" s="395"/>
      <c r="BG64" s="395"/>
      <c r="BH64" s="395"/>
      <c r="BI64" s="395"/>
      <c r="BL64" s="352" t="s">
        <v>232</v>
      </c>
      <c r="CD64" s="363" t="s">
        <v>153</v>
      </c>
      <c r="CE64" s="394" t="s">
        <v>152</v>
      </c>
      <c r="CO64" s="334" t="str">
        <f t="shared" si="38"/>
        <v/>
      </c>
      <c r="CP64" s="334" t="str">
        <f t="shared" si="37"/>
        <v/>
      </c>
    </row>
    <row r="65" spans="2:94" ht="18" customHeight="1" x14ac:dyDescent="0.2">
      <c r="B65" s="48"/>
      <c r="D65" s="331"/>
      <c r="E65" s="57"/>
      <c r="F65" s="39"/>
      <c r="G65" s="39"/>
      <c r="H65" s="58"/>
      <c r="I65" s="39"/>
      <c r="J65" s="58"/>
      <c r="K65" s="39"/>
      <c r="L65" s="60"/>
      <c r="M65" s="67"/>
      <c r="N65" s="160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2"/>
      <c r="Z65" s="303"/>
      <c r="AA65" s="208">
        <f t="shared" si="20"/>
        <v>1</v>
      </c>
      <c r="AB65" s="63">
        <f t="shared" si="21"/>
        <v>0</v>
      </c>
      <c r="AC65" s="209" t="str">
        <f t="shared" si="22"/>
        <v/>
      </c>
      <c r="AD65" s="228" t="str">
        <f t="shared" si="23"/>
        <v/>
      </c>
      <c r="AE65" s="210">
        <f t="shared" si="24"/>
        <v>1</v>
      </c>
      <c r="AF65" s="211" t="str">
        <f>IF(L65="","",IF(OR(COUNTIF(F65,"自ら生成した*"),COUNTIF(F65,"再生可能エネルギーを自家消費した電気")),"－",IF(F65="都市ガス13A",IF($AZ$48=5,#REF!,IF($AZ$48=16,IF(Z65="",#REF!,Z65*#REF!),AC65*AD65)),AC65*AD65)))</f>
        <v/>
      </c>
      <c r="AH65" s="52"/>
      <c r="AJ65" s="440"/>
      <c r="AK65" s="439" t="str">
        <f t="shared" si="25"/>
        <v/>
      </c>
      <c r="AL65" s="436" t="str">
        <f t="shared" si="26"/>
        <v/>
      </c>
      <c r="AM65" s="436" t="str">
        <f t="shared" si="27"/>
        <v/>
      </c>
      <c r="AN65" s="436" t="str">
        <f t="shared" si="28"/>
        <v/>
      </c>
      <c r="AO65" s="436" t="str">
        <f t="shared" si="29"/>
        <v/>
      </c>
      <c r="AP65" s="436" t="str">
        <f t="shared" si="30"/>
        <v/>
      </c>
      <c r="AQ65" s="436" t="str">
        <f t="shared" si="31"/>
        <v/>
      </c>
      <c r="AR65" s="436" t="str">
        <f t="shared" si="32"/>
        <v/>
      </c>
      <c r="AS65" s="436" t="str">
        <f t="shared" si="33"/>
        <v/>
      </c>
      <c r="AT65" s="436" t="str">
        <f t="shared" si="34"/>
        <v/>
      </c>
      <c r="AU65" s="436" t="str">
        <f t="shared" si="35"/>
        <v/>
      </c>
      <c r="AV65" s="437" t="str">
        <f t="shared" si="36"/>
        <v/>
      </c>
      <c r="AZ65" s="395"/>
      <c r="BA65" s="395"/>
      <c r="BB65" s="395"/>
      <c r="BC65" s="395"/>
      <c r="BD65" s="395"/>
      <c r="BE65" s="395"/>
      <c r="BF65" s="395"/>
      <c r="BG65" s="395"/>
      <c r="BH65" s="395"/>
      <c r="BI65" s="395"/>
      <c r="CD65" s="363" t="s">
        <v>158</v>
      </c>
      <c r="CE65" s="394" t="s">
        <v>159</v>
      </c>
      <c r="CO65" s="334" t="str">
        <f t="shared" si="38"/>
        <v/>
      </c>
      <c r="CP65" s="334" t="str">
        <f t="shared" si="37"/>
        <v/>
      </c>
    </row>
    <row r="66" spans="2:94" ht="18" customHeight="1" thickBot="1" x14ac:dyDescent="0.25">
      <c r="B66" s="48"/>
      <c r="D66" s="331"/>
      <c r="E66" s="57"/>
      <c r="F66" s="39"/>
      <c r="G66" s="39"/>
      <c r="H66" s="58"/>
      <c r="I66" s="39"/>
      <c r="J66" s="58"/>
      <c r="K66" s="39"/>
      <c r="L66" s="60"/>
      <c r="M66" s="67"/>
      <c r="N66" s="160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2"/>
      <c r="Z66" s="303"/>
      <c r="AA66" s="208">
        <f t="shared" si="20"/>
        <v>1</v>
      </c>
      <c r="AB66" s="63">
        <f t="shared" si="21"/>
        <v>0</v>
      </c>
      <c r="AC66" s="209" t="str">
        <f t="shared" si="22"/>
        <v/>
      </c>
      <c r="AD66" s="228" t="str">
        <f t="shared" si="23"/>
        <v/>
      </c>
      <c r="AE66" s="210">
        <f t="shared" si="24"/>
        <v>1</v>
      </c>
      <c r="AF66" s="211" t="str">
        <f>IF(L66="","",IF(OR(COUNTIF(F66,"自ら生成した*"),COUNTIF(F66,"再生可能エネルギーを自家消費した電気")),"－",IF(F66="都市ガス13A",IF($AZ$48=5,#REF!,IF($AZ$48=16,IF(Z66="",#REF!,Z66*#REF!),AC66*AD66)),AC66*AD66)))</f>
        <v/>
      </c>
      <c r="AH66" s="52"/>
      <c r="AJ66" s="440"/>
      <c r="AK66" s="439" t="str">
        <f t="shared" si="25"/>
        <v/>
      </c>
      <c r="AL66" s="436" t="str">
        <f t="shared" si="26"/>
        <v/>
      </c>
      <c r="AM66" s="436" t="str">
        <f t="shared" si="27"/>
        <v/>
      </c>
      <c r="AN66" s="436" t="str">
        <f t="shared" si="28"/>
        <v/>
      </c>
      <c r="AO66" s="436" t="str">
        <f t="shared" si="29"/>
        <v/>
      </c>
      <c r="AP66" s="436" t="str">
        <f t="shared" si="30"/>
        <v/>
      </c>
      <c r="AQ66" s="436" t="str">
        <f t="shared" si="31"/>
        <v/>
      </c>
      <c r="AR66" s="436" t="str">
        <f t="shared" si="32"/>
        <v/>
      </c>
      <c r="AS66" s="436" t="str">
        <f t="shared" si="33"/>
        <v/>
      </c>
      <c r="AT66" s="436" t="str">
        <f t="shared" si="34"/>
        <v/>
      </c>
      <c r="AU66" s="436" t="str">
        <f t="shared" si="35"/>
        <v/>
      </c>
      <c r="AV66" s="437" t="str">
        <f t="shared" si="36"/>
        <v/>
      </c>
      <c r="AZ66" s="395"/>
      <c r="BA66" s="395"/>
      <c r="BB66" s="395"/>
      <c r="BC66" s="395"/>
      <c r="BD66" s="395"/>
      <c r="BE66" s="395"/>
      <c r="BF66" s="395"/>
      <c r="BG66" s="395"/>
      <c r="BH66" s="395"/>
      <c r="BI66" s="395"/>
      <c r="CD66" s="372" t="s">
        <v>255</v>
      </c>
      <c r="CE66" s="407" t="s">
        <v>256</v>
      </c>
      <c r="CO66" s="334" t="str">
        <f t="shared" si="38"/>
        <v/>
      </c>
    </row>
    <row r="67" spans="2:94" ht="18" customHeight="1" thickBot="1" x14ac:dyDescent="0.25">
      <c r="B67" s="48"/>
      <c r="D67" s="331"/>
      <c r="E67" s="57"/>
      <c r="F67" s="39"/>
      <c r="G67" s="39"/>
      <c r="H67" s="58"/>
      <c r="I67" s="39"/>
      <c r="J67" s="58"/>
      <c r="K67" s="39"/>
      <c r="L67" s="60"/>
      <c r="M67" s="67"/>
      <c r="N67" s="160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2"/>
      <c r="Z67" s="303"/>
      <c r="AA67" s="208">
        <f t="shared" si="20"/>
        <v>1</v>
      </c>
      <c r="AB67" s="63">
        <f t="shared" si="21"/>
        <v>0</v>
      </c>
      <c r="AC67" s="209" t="str">
        <f t="shared" si="22"/>
        <v/>
      </c>
      <c r="AD67" s="228" t="str">
        <f t="shared" si="23"/>
        <v/>
      </c>
      <c r="AE67" s="210">
        <f t="shared" si="24"/>
        <v>1</v>
      </c>
      <c r="AF67" s="211" t="str">
        <f>IF(L67="","",IF(OR(COUNTIF(F67,"自ら生成した*"),COUNTIF(F67,"再生可能エネルギーを自家消費した電気")),"－",IF(F67="都市ガス13A",IF($AZ$48=5,#REF!,IF($AZ$48=16,IF(Z67="",#REF!,Z67*#REF!),AC67*AD67)),AC67*AD67)))</f>
        <v/>
      </c>
      <c r="AH67" s="52"/>
      <c r="AJ67" s="440"/>
      <c r="AK67" s="439" t="str">
        <f t="shared" si="25"/>
        <v/>
      </c>
      <c r="AL67" s="436" t="str">
        <f t="shared" si="26"/>
        <v/>
      </c>
      <c r="AM67" s="436" t="str">
        <f t="shared" si="27"/>
        <v/>
      </c>
      <c r="AN67" s="436" t="str">
        <f t="shared" si="28"/>
        <v/>
      </c>
      <c r="AO67" s="436" t="str">
        <f t="shared" si="29"/>
        <v/>
      </c>
      <c r="AP67" s="436" t="str">
        <f t="shared" si="30"/>
        <v/>
      </c>
      <c r="AQ67" s="436" t="str">
        <f t="shared" si="31"/>
        <v/>
      </c>
      <c r="AR67" s="436" t="str">
        <f t="shared" si="32"/>
        <v/>
      </c>
      <c r="AS67" s="436" t="str">
        <f t="shared" si="33"/>
        <v/>
      </c>
      <c r="AT67" s="436" t="str">
        <f t="shared" si="34"/>
        <v/>
      </c>
      <c r="AU67" s="436" t="str">
        <f t="shared" si="35"/>
        <v/>
      </c>
      <c r="AV67" s="437" t="str">
        <f t="shared" si="36"/>
        <v/>
      </c>
      <c r="AY67" s="355"/>
      <c r="AZ67" s="356" t="s">
        <v>113</v>
      </c>
      <c r="BA67" s="356" t="s">
        <v>114</v>
      </c>
      <c r="BB67" s="356" t="s">
        <v>115</v>
      </c>
      <c r="BC67" s="356" t="s">
        <v>54</v>
      </c>
      <c r="BD67" s="396" t="s">
        <v>116</v>
      </c>
      <c r="BE67" s="356" t="s">
        <v>117</v>
      </c>
      <c r="BF67" s="356" t="s">
        <v>150</v>
      </c>
      <c r="BG67" s="356"/>
      <c r="BH67" s="357"/>
      <c r="CO67" s="334" t="str">
        <f t="shared" si="38"/>
        <v/>
      </c>
      <c r="CP67" s="334" t="str">
        <f t="shared" ref="CP67:CP98" si="39">IF(AND(F62="再生可能エネルギーを自家消費した電気",J62="無"),1,"")</f>
        <v/>
      </c>
    </row>
    <row r="68" spans="2:94" ht="18" customHeight="1" thickBot="1" x14ac:dyDescent="0.25">
      <c r="B68" s="48"/>
      <c r="D68" s="331"/>
      <c r="E68" s="57"/>
      <c r="F68" s="39"/>
      <c r="G68" s="39"/>
      <c r="H68" s="58"/>
      <c r="I68" s="39"/>
      <c r="J68" s="58"/>
      <c r="K68" s="39"/>
      <c r="L68" s="60"/>
      <c r="M68" s="67"/>
      <c r="N68" s="160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2"/>
      <c r="Z68" s="303"/>
      <c r="AA68" s="208">
        <f t="shared" si="20"/>
        <v>1</v>
      </c>
      <c r="AB68" s="63">
        <f t="shared" si="21"/>
        <v>0</v>
      </c>
      <c r="AC68" s="209" t="str">
        <f t="shared" si="22"/>
        <v/>
      </c>
      <c r="AD68" s="228" t="str">
        <f t="shared" si="23"/>
        <v/>
      </c>
      <c r="AE68" s="210">
        <f t="shared" si="24"/>
        <v>1</v>
      </c>
      <c r="AF68" s="211" t="str">
        <f>IF(L68="","",IF(OR(COUNTIF(F68,"自ら生成した*"),COUNTIF(F68,"再生可能エネルギーを自家消費した電気")),"－",IF(F68="都市ガス13A",IF($AZ$48=5,#REF!,IF($AZ$48=16,IF(Z68="",#REF!,Z68*#REF!),AC68*AD68)),AC68*AD68)))</f>
        <v/>
      </c>
      <c r="AH68" s="52"/>
      <c r="AJ68" s="440"/>
      <c r="AK68" s="439" t="str">
        <f t="shared" si="25"/>
        <v/>
      </c>
      <c r="AL68" s="436" t="str">
        <f t="shared" si="26"/>
        <v/>
      </c>
      <c r="AM68" s="436" t="str">
        <f t="shared" si="27"/>
        <v/>
      </c>
      <c r="AN68" s="436" t="str">
        <f t="shared" si="28"/>
        <v/>
      </c>
      <c r="AO68" s="436" t="str">
        <f t="shared" si="29"/>
        <v/>
      </c>
      <c r="AP68" s="436" t="str">
        <f t="shared" si="30"/>
        <v/>
      </c>
      <c r="AQ68" s="436" t="str">
        <f t="shared" si="31"/>
        <v/>
      </c>
      <c r="AR68" s="436" t="str">
        <f t="shared" si="32"/>
        <v/>
      </c>
      <c r="AS68" s="436" t="str">
        <f t="shared" si="33"/>
        <v/>
      </c>
      <c r="AT68" s="436" t="str">
        <f t="shared" si="34"/>
        <v/>
      </c>
      <c r="AU68" s="436" t="str">
        <f t="shared" si="35"/>
        <v/>
      </c>
      <c r="AV68" s="437" t="str">
        <f t="shared" si="36"/>
        <v/>
      </c>
      <c r="AY68" s="355"/>
      <c r="AZ68" s="356" t="s">
        <v>113</v>
      </c>
      <c r="BA68" s="356" t="s">
        <v>114</v>
      </c>
      <c r="BB68" s="356" t="s">
        <v>115</v>
      </c>
      <c r="BC68" s="356" t="s">
        <v>54</v>
      </c>
      <c r="BD68" s="396" t="s">
        <v>116</v>
      </c>
      <c r="BE68" s="356" t="s">
        <v>117</v>
      </c>
      <c r="BF68" s="356" t="s">
        <v>151</v>
      </c>
      <c r="BG68" s="356"/>
      <c r="BH68" s="357"/>
      <c r="CO68" s="334" t="str">
        <f t="shared" si="38"/>
        <v/>
      </c>
      <c r="CP68" s="334" t="str">
        <f t="shared" si="39"/>
        <v/>
      </c>
    </row>
    <row r="69" spans="2:94" ht="18" customHeight="1" x14ac:dyDescent="0.2">
      <c r="B69" s="48"/>
      <c r="D69" s="331"/>
      <c r="E69" s="57"/>
      <c r="F69" s="39"/>
      <c r="G69" s="39"/>
      <c r="H69" s="58"/>
      <c r="I69" s="39"/>
      <c r="J69" s="58"/>
      <c r="K69" s="39"/>
      <c r="L69" s="60"/>
      <c r="M69" s="67"/>
      <c r="N69" s="160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2"/>
      <c r="Z69" s="303"/>
      <c r="AA69" s="208">
        <f t="shared" si="20"/>
        <v>1</v>
      </c>
      <c r="AB69" s="63">
        <f t="shared" si="21"/>
        <v>0</v>
      </c>
      <c r="AC69" s="209" t="str">
        <f t="shared" si="22"/>
        <v/>
      </c>
      <c r="AD69" s="228" t="str">
        <f t="shared" si="23"/>
        <v/>
      </c>
      <c r="AE69" s="210">
        <f t="shared" si="24"/>
        <v>1</v>
      </c>
      <c r="AF69" s="211" t="str">
        <f>IF(L69="","",IF(OR(COUNTIF(F69,"自ら生成した*"),COUNTIF(F69,"再生可能エネルギーを自家消費した電気")),"－",IF(F69="都市ガス13A",IF($AZ$48=5,#REF!,IF($AZ$48=16,IF(Z69="",#REF!,Z69*#REF!),AC69*AD69)),AC69*AD69)))</f>
        <v/>
      </c>
      <c r="AH69" s="52"/>
      <c r="AJ69" s="440"/>
      <c r="AK69" s="439" t="str">
        <f t="shared" si="25"/>
        <v/>
      </c>
      <c r="AL69" s="436" t="str">
        <f t="shared" si="26"/>
        <v/>
      </c>
      <c r="AM69" s="436" t="str">
        <f t="shared" si="27"/>
        <v/>
      </c>
      <c r="AN69" s="436" t="str">
        <f t="shared" si="28"/>
        <v/>
      </c>
      <c r="AO69" s="436" t="str">
        <f t="shared" si="29"/>
        <v/>
      </c>
      <c r="AP69" s="436" t="str">
        <f t="shared" si="30"/>
        <v/>
      </c>
      <c r="AQ69" s="436" t="str">
        <f t="shared" si="31"/>
        <v/>
      </c>
      <c r="AR69" s="436" t="str">
        <f t="shared" si="32"/>
        <v/>
      </c>
      <c r="AS69" s="436" t="str">
        <f t="shared" si="33"/>
        <v/>
      </c>
      <c r="AT69" s="436" t="str">
        <f t="shared" si="34"/>
        <v/>
      </c>
      <c r="AU69" s="436" t="str">
        <f t="shared" si="35"/>
        <v/>
      </c>
      <c r="AV69" s="437" t="str">
        <f t="shared" si="36"/>
        <v/>
      </c>
      <c r="AY69" s="394"/>
      <c r="AZ69" s="393"/>
      <c r="BA69" s="393"/>
      <c r="BB69" s="397"/>
      <c r="BC69" s="393"/>
      <c r="BD69" s="393"/>
      <c r="BE69" s="393"/>
      <c r="BF69" s="393"/>
      <c r="BG69" s="393"/>
      <c r="BH69" s="393" t="s">
        <v>56</v>
      </c>
      <c r="CO69" s="334" t="str">
        <f t="shared" si="38"/>
        <v/>
      </c>
      <c r="CP69" s="334" t="str">
        <f t="shared" si="39"/>
        <v/>
      </c>
    </row>
    <row r="70" spans="2:94" ht="18" customHeight="1" thickBot="1" x14ac:dyDescent="0.25">
      <c r="B70" s="48"/>
      <c r="D70" s="331"/>
      <c r="E70" s="57"/>
      <c r="F70" s="39"/>
      <c r="G70" s="39"/>
      <c r="H70" s="58"/>
      <c r="I70" s="39"/>
      <c r="J70" s="58"/>
      <c r="K70" s="39"/>
      <c r="L70" s="60"/>
      <c r="M70" s="67"/>
      <c r="N70" s="160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2"/>
      <c r="Z70" s="303"/>
      <c r="AA70" s="208">
        <f t="shared" si="20"/>
        <v>1</v>
      </c>
      <c r="AB70" s="63">
        <f t="shared" si="21"/>
        <v>0</v>
      </c>
      <c r="AC70" s="209" t="str">
        <f t="shared" si="22"/>
        <v/>
      </c>
      <c r="AD70" s="228" t="str">
        <f t="shared" si="23"/>
        <v/>
      </c>
      <c r="AE70" s="210">
        <f t="shared" si="24"/>
        <v>1</v>
      </c>
      <c r="AF70" s="211" t="str">
        <f>IF(L70="","",IF(OR(COUNTIF(F70,"自ら生成した*"),COUNTIF(F70,"再生可能エネルギーを自家消費した電気")),"－",IF(F70="都市ガス13A",IF($AZ$48=5,#REF!,IF($AZ$48=16,IF(Z70="",#REF!,Z70*#REF!),AC70*AD70)),AC70*AD70)))</f>
        <v/>
      </c>
      <c r="AH70" s="52"/>
      <c r="AJ70" s="440"/>
      <c r="AK70" s="439" t="str">
        <f t="shared" si="25"/>
        <v/>
      </c>
      <c r="AL70" s="436" t="str">
        <f t="shared" si="26"/>
        <v/>
      </c>
      <c r="AM70" s="436" t="str">
        <f t="shared" si="27"/>
        <v/>
      </c>
      <c r="AN70" s="436" t="str">
        <f t="shared" si="28"/>
        <v/>
      </c>
      <c r="AO70" s="436" t="str">
        <f t="shared" si="29"/>
        <v/>
      </c>
      <c r="AP70" s="436" t="str">
        <f t="shared" si="30"/>
        <v/>
      </c>
      <c r="AQ70" s="436" t="str">
        <f t="shared" si="31"/>
        <v/>
      </c>
      <c r="AR70" s="436" t="str">
        <f t="shared" si="32"/>
        <v/>
      </c>
      <c r="AS70" s="436" t="str">
        <f t="shared" si="33"/>
        <v/>
      </c>
      <c r="AT70" s="436" t="str">
        <f t="shared" si="34"/>
        <v/>
      </c>
      <c r="AU70" s="436" t="str">
        <f t="shared" si="35"/>
        <v/>
      </c>
      <c r="AV70" s="437" t="str">
        <f t="shared" si="36"/>
        <v/>
      </c>
      <c r="AY70" s="394"/>
      <c r="AZ70" s="352" t="s">
        <v>257</v>
      </c>
      <c r="BA70" s="391" t="s">
        <v>56</v>
      </c>
      <c r="BB70" s="394" t="s">
        <v>118</v>
      </c>
      <c r="BC70" s="391" t="s">
        <v>56</v>
      </c>
      <c r="BD70" s="391" t="s">
        <v>56</v>
      </c>
      <c r="BE70" s="391" t="s">
        <v>56</v>
      </c>
      <c r="BF70" s="391" t="s">
        <v>100</v>
      </c>
      <c r="BG70" s="391" t="s">
        <v>56</v>
      </c>
      <c r="BH70" s="391" t="s">
        <v>59</v>
      </c>
      <c r="CO70" s="334" t="str">
        <f t="shared" si="38"/>
        <v/>
      </c>
      <c r="CP70" s="334" t="str">
        <f t="shared" si="39"/>
        <v/>
      </c>
    </row>
    <row r="71" spans="2:94" ht="18" customHeight="1" thickBot="1" x14ac:dyDescent="0.25">
      <c r="B71" s="48"/>
      <c r="D71" s="329"/>
      <c r="E71" s="57"/>
      <c r="F71" s="39"/>
      <c r="G71" s="39"/>
      <c r="H71" s="58"/>
      <c r="I71" s="58"/>
      <c r="J71" s="58"/>
      <c r="K71" s="59"/>
      <c r="L71" s="60"/>
      <c r="M71" s="67"/>
      <c r="N71" s="160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2"/>
      <c r="Z71" s="303"/>
      <c r="AA71" s="208">
        <f t="shared" si="20"/>
        <v>1</v>
      </c>
      <c r="AB71" s="63">
        <f t="shared" si="21"/>
        <v>0</v>
      </c>
      <c r="AC71" s="209" t="str">
        <f t="shared" si="22"/>
        <v/>
      </c>
      <c r="AD71" s="228" t="str">
        <f t="shared" si="23"/>
        <v/>
      </c>
      <c r="AE71" s="210">
        <f t="shared" si="24"/>
        <v>1</v>
      </c>
      <c r="AF71" s="211" t="str">
        <f>IF(L71="","",IF(OR(COUNTIF(F71,"自ら生成した*"),COUNTIF(F71,"再生可能エネルギーを自家消費した電気")),"－",IF(F71="都市ガス13A",IF($AZ$48=5,#REF!,IF($AZ$48=16,IF(Z71="",#REF!,Z71*#REF!),AC71*AD71)),AC71*AD71)))</f>
        <v/>
      </c>
      <c r="AH71" s="52"/>
      <c r="AJ71" s="440"/>
      <c r="AK71" s="439" t="str">
        <f t="shared" si="25"/>
        <v/>
      </c>
      <c r="AL71" s="436" t="str">
        <f t="shared" si="26"/>
        <v/>
      </c>
      <c r="AM71" s="436" t="str">
        <f t="shared" si="27"/>
        <v/>
      </c>
      <c r="AN71" s="436" t="str">
        <f t="shared" si="28"/>
        <v/>
      </c>
      <c r="AO71" s="436" t="str">
        <f t="shared" si="29"/>
        <v/>
      </c>
      <c r="AP71" s="436" t="str">
        <f t="shared" si="30"/>
        <v/>
      </c>
      <c r="AQ71" s="436" t="str">
        <f t="shared" si="31"/>
        <v/>
      </c>
      <c r="AR71" s="436" t="str">
        <f t="shared" si="32"/>
        <v/>
      </c>
      <c r="AS71" s="436" t="str">
        <f t="shared" si="33"/>
        <v/>
      </c>
      <c r="AT71" s="436" t="str">
        <f t="shared" si="34"/>
        <v/>
      </c>
      <c r="AU71" s="436" t="str">
        <f t="shared" si="35"/>
        <v/>
      </c>
      <c r="AV71" s="437" t="str">
        <f t="shared" si="36"/>
        <v/>
      </c>
      <c r="AZ71" s="397"/>
      <c r="BA71" s="391" t="s">
        <v>59</v>
      </c>
      <c r="BB71" s="353" t="s">
        <v>119</v>
      </c>
      <c r="BC71" s="391" t="s">
        <v>59</v>
      </c>
      <c r="BD71" s="391" t="s">
        <v>59</v>
      </c>
      <c r="BE71" s="391" t="s">
        <v>59</v>
      </c>
      <c r="BF71" s="352" t="s">
        <v>102</v>
      </c>
      <c r="BG71" s="391" t="s">
        <v>59</v>
      </c>
      <c r="BH71" s="391" t="s">
        <v>120</v>
      </c>
      <c r="CO71" s="334" t="str">
        <f t="shared" si="38"/>
        <v/>
      </c>
      <c r="CP71" s="334" t="str">
        <f t="shared" si="39"/>
        <v/>
      </c>
    </row>
    <row r="72" spans="2:94" ht="18" customHeight="1" x14ac:dyDescent="0.2">
      <c r="B72" s="48"/>
      <c r="D72" s="329"/>
      <c r="E72" s="57"/>
      <c r="F72" s="39"/>
      <c r="G72" s="39"/>
      <c r="H72" s="58"/>
      <c r="I72" s="58"/>
      <c r="J72" s="58"/>
      <c r="K72" s="39"/>
      <c r="L72" s="60"/>
      <c r="M72" s="67"/>
      <c r="N72" s="160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2"/>
      <c r="Z72" s="303"/>
      <c r="AA72" s="208">
        <f t="shared" si="20"/>
        <v>1</v>
      </c>
      <c r="AB72" s="63">
        <f t="shared" si="21"/>
        <v>0</v>
      </c>
      <c r="AC72" s="209" t="str">
        <f t="shared" si="22"/>
        <v/>
      </c>
      <c r="AD72" s="228" t="str">
        <f t="shared" si="23"/>
        <v/>
      </c>
      <c r="AE72" s="210">
        <f t="shared" si="24"/>
        <v>1</v>
      </c>
      <c r="AF72" s="211" t="str">
        <f>IF(L72="","",IF(OR(COUNTIF(F72,"自ら生成した*"),COUNTIF(F72,"再生可能エネルギーを自家消費した電気")),"－",IF(F72="都市ガス13A",IF($AZ$48=5,#REF!,IF($AZ$48=16,IF(Z72="",#REF!,Z72*#REF!),AC72*AD72)),AC72*AD72)))</f>
        <v/>
      </c>
      <c r="AH72" s="52"/>
      <c r="AJ72" s="440"/>
      <c r="AK72" s="439" t="str">
        <f t="shared" si="25"/>
        <v/>
      </c>
      <c r="AL72" s="436" t="str">
        <f t="shared" si="26"/>
        <v/>
      </c>
      <c r="AM72" s="436" t="str">
        <f t="shared" si="27"/>
        <v/>
      </c>
      <c r="AN72" s="436" t="str">
        <f t="shared" si="28"/>
        <v/>
      </c>
      <c r="AO72" s="436" t="str">
        <f t="shared" si="29"/>
        <v/>
      </c>
      <c r="AP72" s="436" t="str">
        <f t="shared" si="30"/>
        <v/>
      </c>
      <c r="AQ72" s="436" t="str">
        <f t="shared" si="31"/>
        <v/>
      </c>
      <c r="AR72" s="436" t="str">
        <f t="shared" si="32"/>
        <v/>
      </c>
      <c r="AS72" s="436" t="str">
        <f t="shared" si="33"/>
        <v/>
      </c>
      <c r="AT72" s="436" t="str">
        <f t="shared" si="34"/>
        <v/>
      </c>
      <c r="AU72" s="436" t="str">
        <f t="shared" si="35"/>
        <v/>
      </c>
      <c r="AV72" s="437" t="str">
        <f t="shared" si="36"/>
        <v/>
      </c>
      <c r="BA72" s="391" t="s">
        <v>121</v>
      </c>
      <c r="BB72" s="353" t="s">
        <v>122</v>
      </c>
      <c r="BC72" s="391" t="s">
        <v>103</v>
      </c>
      <c r="BD72" s="391" t="s">
        <v>103</v>
      </c>
      <c r="BE72" s="391" t="s">
        <v>103</v>
      </c>
      <c r="BF72" s="395"/>
      <c r="BG72" s="391" t="s">
        <v>121</v>
      </c>
      <c r="BH72" s="391" t="s">
        <v>13</v>
      </c>
      <c r="CO72" s="334" t="str">
        <f t="shared" si="38"/>
        <v/>
      </c>
      <c r="CP72" s="334" t="str">
        <f t="shared" si="39"/>
        <v/>
      </c>
    </row>
    <row r="73" spans="2:94" ht="18" customHeight="1" thickBot="1" x14ac:dyDescent="0.25">
      <c r="B73" s="48"/>
      <c r="D73" s="329"/>
      <c r="E73" s="57"/>
      <c r="F73" s="39"/>
      <c r="G73" s="39"/>
      <c r="H73" s="58"/>
      <c r="I73" s="58"/>
      <c r="J73" s="58"/>
      <c r="K73" s="39"/>
      <c r="L73" s="60"/>
      <c r="M73" s="67"/>
      <c r="N73" s="160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2"/>
      <c r="Z73" s="303"/>
      <c r="AA73" s="208">
        <f t="shared" si="20"/>
        <v>1</v>
      </c>
      <c r="AB73" s="63">
        <f t="shared" si="21"/>
        <v>0</v>
      </c>
      <c r="AC73" s="209" t="str">
        <f t="shared" si="22"/>
        <v/>
      </c>
      <c r="AD73" s="228" t="str">
        <f t="shared" si="23"/>
        <v/>
      </c>
      <c r="AE73" s="210">
        <f t="shared" si="24"/>
        <v>1</v>
      </c>
      <c r="AF73" s="211" t="str">
        <f>IF(L73="","",IF(OR(COUNTIF(F73,"自ら生成した*"),COUNTIF(F73,"再生可能エネルギーを自家消費した電気")),"－",IF(F73="都市ガス13A",IF($AZ$48=5,#REF!,IF($AZ$48=16,IF(Z73="",#REF!,Z73*#REF!),AC73*AD73)),AC73*AD73)))</f>
        <v/>
      </c>
      <c r="AH73" s="52"/>
      <c r="AJ73" s="440"/>
      <c r="AK73" s="439" t="str">
        <f t="shared" si="25"/>
        <v/>
      </c>
      <c r="AL73" s="436" t="str">
        <f t="shared" si="26"/>
        <v/>
      </c>
      <c r="AM73" s="436" t="str">
        <f t="shared" si="27"/>
        <v/>
      </c>
      <c r="AN73" s="436" t="str">
        <f t="shared" si="28"/>
        <v/>
      </c>
      <c r="AO73" s="436" t="str">
        <f t="shared" si="29"/>
        <v/>
      </c>
      <c r="AP73" s="436" t="str">
        <f t="shared" si="30"/>
        <v/>
      </c>
      <c r="AQ73" s="436" t="str">
        <f t="shared" si="31"/>
        <v/>
      </c>
      <c r="AR73" s="436" t="str">
        <f t="shared" si="32"/>
        <v/>
      </c>
      <c r="AS73" s="436" t="str">
        <f t="shared" si="33"/>
        <v/>
      </c>
      <c r="AT73" s="436" t="str">
        <f t="shared" si="34"/>
        <v/>
      </c>
      <c r="AU73" s="436" t="str">
        <f t="shared" si="35"/>
        <v/>
      </c>
      <c r="AV73" s="437" t="str">
        <f t="shared" si="36"/>
        <v/>
      </c>
      <c r="AZ73" s="394"/>
      <c r="BA73" s="391" t="s">
        <v>13</v>
      </c>
      <c r="BB73" s="374" t="s">
        <v>123</v>
      </c>
      <c r="BC73" s="391" t="s">
        <v>13</v>
      </c>
      <c r="BD73" s="391" t="s">
        <v>13</v>
      </c>
      <c r="BE73" s="391" t="s">
        <v>13</v>
      </c>
      <c r="BF73" s="395"/>
      <c r="BG73" s="391" t="s">
        <v>13</v>
      </c>
      <c r="BH73" s="391" t="s">
        <v>230</v>
      </c>
      <c r="CO73" s="334" t="str">
        <f t="shared" si="38"/>
        <v/>
      </c>
      <c r="CP73" s="334" t="str">
        <f t="shared" si="39"/>
        <v/>
      </c>
    </row>
    <row r="74" spans="2:94" ht="18" customHeight="1" x14ac:dyDescent="0.2">
      <c r="B74" s="48"/>
      <c r="D74" s="329"/>
      <c r="E74" s="57"/>
      <c r="F74" s="39"/>
      <c r="G74" s="39"/>
      <c r="H74" s="58"/>
      <c r="I74" s="58"/>
      <c r="J74" s="58"/>
      <c r="K74" s="39"/>
      <c r="L74" s="60"/>
      <c r="M74" s="67"/>
      <c r="N74" s="160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2"/>
      <c r="Z74" s="303"/>
      <c r="AA74" s="208">
        <f t="shared" si="20"/>
        <v>1</v>
      </c>
      <c r="AB74" s="63">
        <f t="shared" si="21"/>
        <v>0</v>
      </c>
      <c r="AC74" s="209" t="str">
        <f t="shared" si="22"/>
        <v/>
      </c>
      <c r="AD74" s="228" t="str">
        <f t="shared" si="23"/>
        <v/>
      </c>
      <c r="AE74" s="210">
        <f t="shared" si="24"/>
        <v>1</v>
      </c>
      <c r="AF74" s="211" t="str">
        <f>IF(L74="","",IF(OR(COUNTIF(F74,"自ら生成した*"),COUNTIF(F74,"再生可能エネルギーを自家消費した電気")),"－",IF(F74="都市ガス13A",IF($AZ$48=5,#REF!,IF($AZ$48=16,IF(Z74="",#REF!,Z74*#REF!),AC74*AD74)),AC74*AD74)))</f>
        <v/>
      </c>
      <c r="AH74" s="52"/>
      <c r="AJ74" s="440"/>
      <c r="AK74" s="439" t="str">
        <f t="shared" si="25"/>
        <v/>
      </c>
      <c r="AL74" s="436" t="str">
        <f t="shared" si="26"/>
        <v/>
      </c>
      <c r="AM74" s="436" t="str">
        <f t="shared" si="27"/>
        <v/>
      </c>
      <c r="AN74" s="436" t="str">
        <f t="shared" si="28"/>
        <v/>
      </c>
      <c r="AO74" s="436" t="str">
        <f t="shared" si="29"/>
        <v/>
      </c>
      <c r="AP74" s="436" t="str">
        <f t="shared" si="30"/>
        <v/>
      </c>
      <c r="AQ74" s="436" t="str">
        <f t="shared" si="31"/>
        <v/>
      </c>
      <c r="AR74" s="436" t="str">
        <f t="shared" si="32"/>
        <v/>
      </c>
      <c r="AS74" s="436" t="str">
        <f t="shared" si="33"/>
        <v/>
      </c>
      <c r="AT74" s="436" t="str">
        <f t="shared" si="34"/>
        <v/>
      </c>
      <c r="AU74" s="436" t="str">
        <f t="shared" si="35"/>
        <v/>
      </c>
      <c r="AV74" s="437" t="str">
        <f t="shared" si="36"/>
        <v/>
      </c>
      <c r="AZ74" s="394"/>
      <c r="BA74" s="391" t="s">
        <v>230</v>
      </c>
      <c r="BC74" s="391" t="s">
        <v>230</v>
      </c>
      <c r="BD74" s="391" t="s">
        <v>230</v>
      </c>
      <c r="BE74" s="391" t="s">
        <v>230</v>
      </c>
      <c r="BF74" s="395"/>
      <c r="BG74" s="391" t="s">
        <v>230</v>
      </c>
      <c r="BH74" s="392" t="s">
        <v>62</v>
      </c>
      <c r="CO74" s="334" t="str">
        <f t="shared" si="38"/>
        <v/>
      </c>
      <c r="CP74" s="334" t="str">
        <f t="shared" si="39"/>
        <v/>
      </c>
    </row>
    <row r="75" spans="2:94" ht="18" customHeight="1" thickBot="1" x14ac:dyDescent="0.25">
      <c r="B75" s="48"/>
      <c r="D75" s="329"/>
      <c r="E75" s="57"/>
      <c r="F75" s="39"/>
      <c r="G75" s="39"/>
      <c r="H75" s="58"/>
      <c r="I75" s="58"/>
      <c r="J75" s="58"/>
      <c r="K75" s="39"/>
      <c r="L75" s="60"/>
      <c r="M75" s="67"/>
      <c r="N75" s="160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2"/>
      <c r="Z75" s="303"/>
      <c r="AA75" s="208">
        <f t="shared" si="20"/>
        <v>1</v>
      </c>
      <c r="AB75" s="63">
        <f t="shared" si="21"/>
        <v>0</v>
      </c>
      <c r="AC75" s="209" t="str">
        <f t="shared" si="22"/>
        <v/>
      </c>
      <c r="AD75" s="228" t="str">
        <f t="shared" si="23"/>
        <v/>
      </c>
      <c r="AE75" s="210">
        <f t="shared" si="24"/>
        <v>1</v>
      </c>
      <c r="AF75" s="211" t="str">
        <f>IF(L75="","",IF(OR(COUNTIF(F75,"自ら生成した*"),COUNTIF(F75,"再生可能エネルギーを自家消費した電気")),"－",IF(F75="都市ガス13A",IF($AZ$48=5,#REF!,IF($AZ$48=16,IF(Z75="",#REF!,Z75*#REF!),AC75*AD75)),AC75*AD75)))</f>
        <v/>
      </c>
      <c r="AH75" s="52"/>
      <c r="AJ75" s="440"/>
      <c r="AK75" s="439" t="str">
        <f t="shared" si="25"/>
        <v/>
      </c>
      <c r="AL75" s="436" t="str">
        <f t="shared" si="26"/>
        <v/>
      </c>
      <c r="AM75" s="436" t="str">
        <f t="shared" si="27"/>
        <v/>
      </c>
      <c r="AN75" s="436" t="str">
        <f t="shared" si="28"/>
        <v/>
      </c>
      <c r="AO75" s="436" t="str">
        <f t="shared" si="29"/>
        <v/>
      </c>
      <c r="AP75" s="436" t="str">
        <f t="shared" si="30"/>
        <v/>
      </c>
      <c r="AQ75" s="436" t="str">
        <f t="shared" si="31"/>
        <v/>
      </c>
      <c r="AR75" s="436" t="str">
        <f t="shared" si="32"/>
        <v/>
      </c>
      <c r="AS75" s="436" t="str">
        <f t="shared" si="33"/>
        <v/>
      </c>
      <c r="AT75" s="436" t="str">
        <f t="shared" si="34"/>
        <v/>
      </c>
      <c r="AU75" s="436" t="str">
        <f t="shared" si="35"/>
        <v/>
      </c>
      <c r="AV75" s="437" t="str">
        <f t="shared" si="36"/>
        <v/>
      </c>
      <c r="BA75" s="391" t="s">
        <v>62</v>
      </c>
      <c r="BC75" s="391" t="s">
        <v>62</v>
      </c>
      <c r="BD75" s="391" t="s">
        <v>62</v>
      </c>
      <c r="BE75" s="391" t="s">
        <v>62</v>
      </c>
      <c r="BG75" s="391" t="s">
        <v>62</v>
      </c>
      <c r="BH75" s="391" t="s">
        <v>65</v>
      </c>
      <c r="CO75" s="334" t="str">
        <f t="shared" si="38"/>
        <v/>
      </c>
      <c r="CP75" s="334" t="str">
        <f t="shared" si="39"/>
        <v/>
      </c>
    </row>
    <row r="76" spans="2:94" ht="18" customHeight="1" thickBot="1" x14ac:dyDescent="0.25">
      <c r="B76" s="48"/>
      <c r="D76" s="329"/>
      <c r="E76" s="57"/>
      <c r="F76" s="39"/>
      <c r="G76" s="39"/>
      <c r="H76" s="58"/>
      <c r="I76" s="58"/>
      <c r="J76" s="58"/>
      <c r="K76" s="39"/>
      <c r="L76" s="60"/>
      <c r="M76" s="67"/>
      <c r="N76" s="160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2"/>
      <c r="Z76" s="303"/>
      <c r="AA76" s="208">
        <f t="shared" si="20"/>
        <v>1</v>
      </c>
      <c r="AB76" s="63">
        <f t="shared" si="21"/>
        <v>0</v>
      </c>
      <c r="AC76" s="209" t="str">
        <f t="shared" si="22"/>
        <v/>
      </c>
      <c r="AD76" s="228" t="str">
        <f t="shared" si="23"/>
        <v/>
      </c>
      <c r="AE76" s="210">
        <f t="shared" si="24"/>
        <v>1</v>
      </c>
      <c r="AF76" s="211" t="str">
        <f>IF(L76="","",IF(OR(COUNTIF(F76,"自ら生成した*"),COUNTIF(F76,"再生可能エネルギーを自家消費した電気")),"－",IF(F76="都市ガス13A",IF($AZ$48=5,#REF!,IF($AZ$48=16,IF(Z76="",#REF!,Z76*#REF!),AC76*AD76)),AC76*AD76)))</f>
        <v/>
      </c>
      <c r="AH76" s="52"/>
      <c r="AJ76" s="440"/>
      <c r="AK76" s="439" t="str">
        <f t="shared" si="25"/>
        <v/>
      </c>
      <c r="AL76" s="436" t="str">
        <f t="shared" si="26"/>
        <v/>
      </c>
      <c r="AM76" s="436" t="str">
        <f t="shared" si="27"/>
        <v/>
      </c>
      <c r="AN76" s="436" t="str">
        <f t="shared" si="28"/>
        <v/>
      </c>
      <c r="AO76" s="436" t="str">
        <f t="shared" si="29"/>
        <v/>
      </c>
      <c r="AP76" s="436" t="str">
        <f t="shared" si="30"/>
        <v/>
      </c>
      <c r="AQ76" s="436" t="str">
        <f t="shared" si="31"/>
        <v/>
      </c>
      <c r="AR76" s="436" t="str">
        <f t="shared" si="32"/>
        <v/>
      </c>
      <c r="AS76" s="436" t="str">
        <f t="shared" si="33"/>
        <v/>
      </c>
      <c r="AT76" s="436" t="str">
        <f t="shared" si="34"/>
        <v/>
      </c>
      <c r="AU76" s="436" t="str">
        <f t="shared" si="35"/>
        <v/>
      </c>
      <c r="AV76" s="437" t="str">
        <f t="shared" si="36"/>
        <v/>
      </c>
      <c r="AZ76" s="389" t="s">
        <v>208</v>
      </c>
      <c r="BA76" s="391" t="s">
        <v>65</v>
      </c>
      <c r="BC76" s="391" t="s">
        <v>65</v>
      </c>
      <c r="BD76" s="391" t="s">
        <v>65</v>
      </c>
      <c r="BE76" s="391" t="s">
        <v>65</v>
      </c>
      <c r="BG76" s="391" t="s">
        <v>65</v>
      </c>
      <c r="BH76" s="391" t="s">
        <v>67</v>
      </c>
      <c r="CO76" s="334" t="str">
        <f t="shared" si="38"/>
        <v/>
      </c>
      <c r="CP76" s="334" t="str">
        <f t="shared" si="39"/>
        <v/>
      </c>
    </row>
    <row r="77" spans="2:94" ht="18" customHeight="1" x14ac:dyDescent="0.2">
      <c r="B77" s="48"/>
      <c r="D77" s="329"/>
      <c r="E77" s="57"/>
      <c r="F77" s="39"/>
      <c r="G77" s="39"/>
      <c r="H77" s="58"/>
      <c r="I77" s="58"/>
      <c r="J77" s="58"/>
      <c r="K77" s="39"/>
      <c r="L77" s="60"/>
      <c r="M77" s="67"/>
      <c r="N77" s="160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2"/>
      <c r="Z77" s="303"/>
      <c r="AA77" s="208">
        <f t="shared" si="20"/>
        <v>1</v>
      </c>
      <c r="AB77" s="63">
        <f t="shared" si="21"/>
        <v>0</v>
      </c>
      <c r="AC77" s="209" t="str">
        <f t="shared" si="22"/>
        <v/>
      </c>
      <c r="AD77" s="228" t="str">
        <f t="shared" si="23"/>
        <v/>
      </c>
      <c r="AE77" s="210">
        <f t="shared" si="24"/>
        <v>1</v>
      </c>
      <c r="AF77" s="211" t="str">
        <f>IF(L77="","",IF(OR(COUNTIF(F77,"自ら生成した*"),COUNTIF(F77,"再生可能エネルギーを自家消費した電気")),"－",IF(F77="都市ガス13A",IF($AZ$48=5,#REF!,IF($AZ$48=16,IF(Z77="",#REF!,Z77*#REF!),AC77*AD77)),AC77*AD77)))</f>
        <v/>
      </c>
      <c r="AH77" s="52"/>
      <c r="AJ77" s="440"/>
      <c r="AK77" s="439" t="str">
        <f t="shared" si="25"/>
        <v/>
      </c>
      <c r="AL77" s="436" t="str">
        <f t="shared" si="26"/>
        <v/>
      </c>
      <c r="AM77" s="436" t="str">
        <f t="shared" si="27"/>
        <v/>
      </c>
      <c r="AN77" s="436" t="str">
        <f t="shared" si="28"/>
        <v/>
      </c>
      <c r="AO77" s="436" t="str">
        <f t="shared" si="29"/>
        <v/>
      </c>
      <c r="AP77" s="436" t="str">
        <f t="shared" si="30"/>
        <v/>
      </c>
      <c r="AQ77" s="436" t="str">
        <f t="shared" si="31"/>
        <v/>
      </c>
      <c r="AR77" s="436" t="str">
        <f t="shared" si="32"/>
        <v/>
      </c>
      <c r="AS77" s="436" t="str">
        <f t="shared" si="33"/>
        <v/>
      </c>
      <c r="AT77" s="436" t="str">
        <f t="shared" si="34"/>
        <v/>
      </c>
      <c r="AU77" s="436" t="str">
        <f t="shared" si="35"/>
        <v/>
      </c>
      <c r="AV77" s="437" t="str">
        <f t="shared" si="36"/>
        <v/>
      </c>
      <c r="AZ77" s="391"/>
      <c r="BA77" s="391" t="s">
        <v>67</v>
      </c>
      <c r="BC77" s="391" t="s">
        <v>67</v>
      </c>
      <c r="BD77" s="391" t="s">
        <v>67</v>
      </c>
      <c r="BE77" s="391" t="s">
        <v>67</v>
      </c>
      <c r="BG77" s="391" t="s">
        <v>67</v>
      </c>
      <c r="BH77" s="391" t="s">
        <v>104</v>
      </c>
      <c r="CO77" s="334" t="str">
        <f t="shared" si="38"/>
        <v/>
      </c>
      <c r="CP77" s="334" t="str">
        <f t="shared" si="39"/>
        <v/>
      </c>
    </row>
    <row r="78" spans="2:94" ht="18" customHeight="1" thickBot="1" x14ac:dyDescent="0.25">
      <c r="B78" s="48"/>
      <c r="D78" s="329"/>
      <c r="E78" s="57"/>
      <c r="F78" s="39"/>
      <c r="G78" s="39"/>
      <c r="H78" s="58"/>
      <c r="I78" s="58"/>
      <c r="J78" s="58"/>
      <c r="K78" s="39"/>
      <c r="L78" s="60"/>
      <c r="M78" s="67"/>
      <c r="N78" s="160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2"/>
      <c r="Z78" s="303"/>
      <c r="AA78" s="208">
        <f t="shared" si="20"/>
        <v>1</v>
      </c>
      <c r="AB78" s="63">
        <f t="shared" si="21"/>
        <v>0</v>
      </c>
      <c r="AC78" s="209" t="str">
        <f t="shared" si="22"/>
        <v/>
      </c>
      <c r="AD78" s="228" t="str">
        <f t="shared" si="23"/>
        <v/>
      </c>
      <c r="AE78" s="210">
        <f t="shared" si="24"/>
        <v>1</v>
      </c>
      <c r="AF78" s="211" t="str">
        <f>IF(L78="","",IF(OR(COUNTIF(F78,"自ら生成した*"),COUNTIF(F78,"再生可能エネルギーを自家消費した電気")),"－",IF(F78="都市ガス13A",IF($AZ$48=5,#REF!,IF($AZ$48=16,IF(Z78="",#REF!,Z78*#REF!),AC78*AD78)),AC78*AD78)))</f>
        <v/>
      </c>
      <c r="AH78" s="52"/>
      <c r="AJ78" s="440"/>
      <c r="AK78" s="439" t="str">
        <f t="shared" si="25"/>
        <v/>
      </c>
      <c r="AL78" s="436" t="str">
        <f t="shared" si="26"/>
        <v/>
      </c>
      <c r="AM78" s="436" t="str">
        <f t="shared" si="27"/>
        <v/>
      </c>
      <c r="AN78" s="436" t="str">
        <f t="shared" si="28"/>
        <v/>
      </c>
      <c r="AO78" s="436" t="str">
        <f t="shared" si="29"/>
        <v/>
      </c>
      <c r="AP78" s="436" t="str">
        <f t="shared" si="30"/>
        <v/>
      </c>
      <c r="AQ78" s="436" t="str">
        <f t="shared" si="31"/>
        <v/>
      </c>
      <c r="AR78" s="436" t="str">
        <f t="shared" si="32"/>
        <v/>
      </c>
      <c r="AS78" s="436" t="str">
        <f t="shared" si="33"/>
        <v/>
      </c>
      <c r="AT78" s="436" t="str">
        <f t="shared" si="34"/>
        <v/>
      </c>
      <c r="AU78" s="436" t="str">
        <f t="shared" si="35"/>
        <v/>
      </c>
      <c r="AV78" s="437" t="str">
        <f t="shared" si="36"/>
        <v/>
      </c>
      <c r="AZ78" s="352" t="s">
        <v>209</v>
      </c>
      <c r="BA78" s="391" t="s">
        <v>14</v>
      </c>
      <c r="BC78" s="391" t="s">
        <v>14</v>
      </c>
      <c r="BD78" s="391" t="s">
        <v>14</v>
      </c>
      <c r="BE78" s="391" t="s">
        <v>14</v>
      </c>
      <c r="BG78" s="391" t="s">
        <v>14</v>
      </c>
      <c r="BH78" s="391" t="s">
        <v>229</v>
      </c>
      <c r="CO78" s="334" t="str">
        <f t="shared" si="38"/>
        <v/>
      </c>
      <c r="CP78" s="334" t="str">
        <f t="shared" si="39"/>
        <v/>
      </c>
    </row>
    <row r="79" spans="2:94" ht="18" customHeight="1" x14ac:dyDescent="0.2">
      <c r="B79" s="48"/>
      <c r="D79" s="329"/>
      <c r="E79" s="57"/>
      <c r="F79" s="39"/>
      <c r="G79" s="39"/>
      <c r="H79" s="58"/>
      <c r="I79" s="58"/>
      <c r="J79" s="58"/>
      <c r="K79" s="39"/>
      <c r="L79" s="60"/>
      <c r="M79" s="67"/>
      <c r="N79" s="160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2"/>
      <c r="Z79" s="303"/>
      <c r="AA79" s="208">
        <f t="shared" si="20"/>
        <v>1</v>
      </c>
      <c r="AB79" s="63">
        <f t="shared" si="21"/>
        <v>0</v>
      </c>
      <c r="AC79" s="209" t="str">
        <f t="shared" si="22"/>
        <v/>
      </c>
      <c r="AD79" s="228" t="str">
        <f t="shared" si="23"/>
        <v/>
      </c>
      <c r="AE79" s="210">
        <f t="shared" si="24"/>
        <v>1</v>
      </c>
      <c r="AF79" s="211" t="str">
        <f>IF(L79="","",IF(OR(COUNTIF(F79,"自ら生成した*"),COUNTIF(F79,"再生可能エネルギーを自家消費した電気")),"－",IF(F79="都市ガス13A",IF($AZ$48=5,#REF!,IF($AZ$48=16,IF(Z79="",#REF!,Z79*#REF!),AC79*AD79)),AC79*AD79)))</f>
        <v/>
      </c>
      <c r="AH79" s="52"/>
      <c r="AJ79" s="440"/>
      <c r="AK79" s="439" t="str">
        <f t="shared" si="25"/>
        <v/>
      </c>
      <c r="AL79" s="436" t="str">
        <f t="shared" si="26"/>
        <v/>
      </c>
      <c r="AM79" s="436" t="str">
        <f t="shared" si="27"/>
        <v/>
      </c>
      <c r="AN79" s="436" t="str">
        <f t="shared" si="28"/>
        <v/>
      </c>
      <c r="AO79" s="436" t="str">
        <f t="shared" si="29"/>
        <v/>
      </c>
      <c r="AP79" s="436" t="str">
        <f t="shared" si="30"/>
        <v/>
      </c>
      <c r="AQ79" s="436" t="str">
        <f t="shared" si="31"/>
        <v/>
      </c>
      <c r="AR79" s="436" t="str">
        <f t="shared" si="32"/>
        <v/>
      </c>
      <c r="AS79" s="436" t="str">
        <f t="shared" si="33"/>
        <v/>
      </c>
      <c r="AT79" s="436" t="str">
        <f t="shared" si="34"/>
        <v/>
      </c>
      <c r="AU79" s="436" t="str">
        <f t="shared" si="35"/>
        <v/>
      </c>
      <c r="AV79" s="437" t="str">
        <f t="shared" si="36"/>
        <v/>
      </c>
      <c r="BA79" s="391" t="s">
        <v>229</v>
      </c>
      <c r="BC79" s="391" t="s">
        <v>229</v>
      </c>
      <c r="BD79" s="391" t="s">
        <v>229</v>
      </c>
      <c r="BE79" s="391" t="s">
        <v>229</v>
      </c>
      <c r="BG79" s="391" t="s">
        <v>229</v>
      </c>
      <c r="BH79" s="391" t="s">
        <v>72</v>
      </c>
      <c r="CO79" s="334" t="str">
        <f t="shared" si="38"/>
        <v/>
      </c>
      <c r="CP79" s="334" t="str">
        <f t="shared" si="39"/>
        <v/>
      </c>
    </row>
    <row r="80" spans="2:94" ht="18" customHeight="1" x14ac:dyDescent="0.2">
      <c r="B80" s="48"/>
      <c r="D80" s="331"/>
      <c r="E80" s="57"/>
      <c r="F80" s="39"/>
      <c r="G80" s="39"/>
      <c r="H80" s="58"/>
      <c r="I80" s="58"/>
      <c r="J80" s="58"/>
      <c r="K80" s="39"/>
      <c r="L80" s="60"/>
      <c r="M80" s="67"/>
      <c r="N80" s="160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2"/>
      <c r="Z80" s="303"/>
      <c r="AA80" s="208">
        <f t="shared" si="20"/>
        <v>1</v>
      </c>
      <c r="AB80" s="63">
        <f t="shared" si="21"/>
        <v>0</v>
      </c>
      <c r="AC80" s="209" t="str">
        <f t="shared" si="22"/>
        <v/>
      </c>
      <c r="AD80" s="228" t="str">
        <f t="shared" si="23"/>
        <v/>
      </c>
      <c r="AE80" s="210">
        <f t="shared" si="24"/>
        <v>1</v>
      </c>
      <c r="AF80" s="211" t="str">
        <f>IF(L80="","",IF(OR(COUNTIF(F80,"自ら生成した*"),COUNTIF(F80,"再生可能エネルギーを自家消費した電気")),"－",IF(F80="都市ガス13A",IF($AZ$48=5,#REF!,IF($AZ$48=16,IF(Z80="",#REF!,Z80*#REF!),AC80*AD80)),AC80*AD80)))</f>
        <v/>
      </c>
      <c r="AH80" s="52"/>
      <c r="AJ80" s="440"/>
      <c r="AK80" s="439" t="str">
        <f t="shared" si="25"/>
        <v/>
      </c>
      <c r="AL80" s="436" t="str">
        <f t="shared" si="26"/>
        <v/>
      </c>
      <c r="AM80" s="436" t="str">
        <f t="shared" si="27"/>
        <v/>
      </c>
      <c r="AN80" s="436" t="str">
        <f t="shared" si="28"/>
        <v/>
      </c>
      <c r="AO80" s="436" t="str">
        <f t="shared" si="29"/>
        <v/>
      </c>
      <c r="AP80" s="436" t="str">
        <f t="shared" si="30"/>
        <v/>
      </c>
      <c r="AQ80" s="436" t="str">
        <f t="shared" si="31"/>
        <v/>
      </c>
      <c r="AR80" s="436" t="str">
        <f t="shared" si="32"/>
        <v/>
      </c>
      <c r="AS80" s="436" t="str">
        <f t="shared" si="33"/>
        <v/>
      </c>
      <c r="AT80" s="436" t="str">
        <f t="shared" si="34"/>
        <v/>
      </c>
      <c r="AU80" s="436" t="str">
        <f t="shared" si="35"/>
        <v/>
      </c>
      <c r="AV80" s="437" t="str">
        <f t="shared" si="36"/>
        <v/>
      </c>
      <c r="BA80" s="391" t="s">
        <v>72</v>
      </c>
      <c r="BC80" s="391" t="s">
        <v>72</v>
      </c>
      <c r="BD80" s="391" t="s">
        <v>72</v>
      </c>
      <c r="BE80" s="391" t="s">
        <v>72</v>
      </c>
      <c r="BG80" s="391" t="s">
        <v>72</v>
      </c>
      <c r="BH80" s="391" t="s">
        <v>233</v>
      </c>
      <c r="CO80" s="334" t="str">
        <f t="shared" si="38"/>
        <v/>
      </c>
      <c r="CP80" s="334" t="str">
        <f t="shared" si="39"/>
        <v/>
      </c>
    </row>
    <row r="81" spans="2:94" ht="18" customHeight="1" x14ac:dyDescent="0.2">
      <c r="B81" s="48"/>
      <c r="D81" s="331"/>
      <c r="E81" s="57"/>
      <c r="F81" s="39"/>
      <c r="G81" s="39"/>
      <c r="H81" s="58"/>
      <c r="I81" s="58"/>
      <c r="J81" s="58"/>
      <c r="K81" s="39"/>
      <c r="L81" s="60"/>
      <c r="M81" s="67"/>
      <c r="N81" s="160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2"/>
      <c r="Z81" s="303"/>
      <c r="AA81" s="208">
        <f t="shared" si="20"/>
        <v>1</v>
      </c>
      <c r="AB81" s="63">
        <f t="shared" si="21"/>
        <v>0</v>
      </c>
      <c r="AC81" s="209" t="str">
        <f t="shared" si="22"/>
        <v/>
      </c>
      <c r="AD81" s="228" t="str">
        <f t="shared" si="23"/>
        <v/>
      </c>
      <c r="AE81" s="210">
        <f t="shared" si="24"/>
        <v>1</v>
      </c>
      <c r="AF81" s="211" t="str">
        <f>IF(L81="","",IF(OR(COUNTIF(F81,"自ら生成した*"),COUNTIF(F81,"再生可能エネルギーを自家消費した電気")),"－",IF(F81="都市ガス13A",IF($AZ$48=5,#REF!,IF($AZ$48=16,IF(Z81="",#REF!,Z81*#REF!),AC81*AD81)),AC81*AD81)))</f>
        <v/>
      </c>
      <c r="AH81" s="52"/>
      <c r="AJ81" s="440"/>
      <c r="AK81" s="439" t="str">
        <f t="shared" si="25"/>
        <v/>
      </c>
      <c r="AL81" s="436" t="str">
        <f t="shared" si="26"/>
        <v/>
      </c>
      <c r="AM81" s="436" t="str">
        <f t="shared" si="27"/>
        <v/>
      </c>
      <c r="AN81" s="436" t="str">
        <f t="shared" si="28"/>
        <v/>
      </c>
      <c r="AO81" s="436" t="str">
        <f t="shared" si="29"/>
        <v/>
      </c>
      <c r="AP81" s="436" t="str">
        <f t="shared" si="30"/>
        <v/>
      </c>
      <c r="AQ81" s="436" t="str">
        <f t="shared" si="31"/>
        <v/>
      </c>
      <c r="AR81" s="436" t="str">
        <f t="shared" si="32"/>
        <v/>
      </c>
      <c r="AS81" s="436" t="str">
        <f t="shared" si="33"/>
        <v/>
      </c>
      <c r="AT81" s="436" t="str">
        <f t="shared" si="34"/>
        <v/>
      </c>
      <c r="AU81" s="436" t="str">
        <f t="shared" si="35"/>
        <v/>
      </c>
      <c r="AV81" s="437" t="str">
        <f t="shared" si="36"/>
        <v/>
      </c>
      <c r="BA81" s="391" t="s">
        <v>233</v>
      </c>
      <c r="BC81" s="391" t="s">
        <v>233</v>
      </c>
      <c r="BD81" s="391" t="s">
        <v>233</v>
      </c>
      <c r="BE81" s="391" t="s">
        <v>233</v>
      </c>
      <c r="BG81" s="391" t="s">
        <v>233</v>
      </c>
      <c r="BH81" s="391" t="s">
        <v>105</v>
      </c>
      <c r="CO81" s="334" t="str">
        <f t="shared" si="38"/>
        <v/>
      </c>
      <c r="CP81" s="334" t="str">
        <f t="shared" si="39"/>
        <v/>
      </c>
    </row>
    <row r="82" spans="2:94" ht="18" customHeight="1" x14ac:dyDescent="0.2">
      <c r="B82" s="48"/>
      <c r="D82" s="331"/>
      <c r="E82" s="57"/>
      <c r="F82" s="39"/>
      <c r="G82" s="39"/>
      <c r="H82" s="58"/>
      <c r="I82" s="39"/>
      <c r="J82" s="58"/>
      <c r="K82" s="39"/>
      <c r="L82" s="60"/>
      <c r="M82" s="67"/>
      <c r="N82" s="160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2"/>
      <c r="Z82" s="303"/>
      <c r="AA82" s="208">
        <f t="shared" si="20"/>
        <v>1</v>
      </c>
      <c r="AB82" s="63">
        <f t="shared" si="21"/>
        <v>0</v>
      </c>
      <c r="AC82" s="209" t="str">
        <f t="shared" si="22"/>
        <v/>
      </c>
      <c r="AD82" s="228" t="str">
        <f t="shared" si="23"/>
        <v/>
      </c>
      <c r="AE82" s="210">
        <f t="shared" si="24"/>
        <v>1</v>
      </c>
      <c r="AF82" s="211" t="str">
        <f>IF(L82="","",IF(OR(COUNTIF(F82,"自ら生成した*"),COUNTIF(F82,"再生可能エネルギーを自家消費した電気")),"－",IF(F82="都市ガス13A",IF($AZ$48=5,#REF!,IF($AZ$48=16,IF(Z82="",#REF!,Z82*#REF!),AC82*AD82)),AC82*AD82)))</f>
        <v/>
      </c>
      <c r="AH82" s="52"/>
      <c r="AJ82" s="440"/>
      <c r="AK82" s="439" t="str">
        <f t="shared" si="25"/>
        <v/>
      </c>
      <c r="AL82" s="436" t="str">
        <f t="shared" si="26"/>
        <v/>
      </c>
      <c r="AM82" s="436" t="str">
        <f t="shared" si="27"/>
        <v/>
      </c>
      <c r="AN82" s="436" t="str">
        <f t="shared" si="28"/>
        <v/>
      </c>
      <c r="AO82" s="436" t="str">
        <f t="shared" si="29"/>
        <v/>
      </c>
      <c r="AP82" s="436" t="str">
        <f t="shared" si="30"/>
        <v/>
      </c>
      <c r="AQ82" s="436" t="str">
        <f t="shared" si="31"/>
        <v/>
      </c>
      <c r="AR82" s="436" t="str">
        <f t="shared" si="32"/>
        <v/>
      </c>
      <c r="AS82" s="436" t="str">
        <f t="shared" si="33"/>
        <v/>
      </c>
      <c r="AT82" s="436" t="str">
        <f t="shared" si="34"/>
        <v/>
      </c>
      <c r="AU82" s="436" t="str">
        <f t="shared" si="35"/>
        <v/>
      </c>
      <c r="AV82" s="437" t="str">
        <f t="shared" si="36"/>
        <v/>
      </c>
      <c r="BA82" s="391" t="s">
        <v>105</v>
      </c>
      <c r="BC82" s="391" t="s">
        <v>75</v>
      </c>
      <c r="BD82" s="391" t="s">
        <v>75</v>
      </c>
      <c r="BE82" s="391" t="s">
        <v>75</v>
      </c>
      <c r="BG82" s="391" t="s">
        <v>18</v>
      </c>
      <c r="BH82" s="391" t="s">
        <v>76</v>
      </c>
      <c r="CO82" s="334" t="str">
        <f t="shared" si="38"/>
        <v/>
      </c>
      <c r="CP82" s="334" t="str">
        <f t="shared" si="39"/>
        <v/>
      </c>
    </row>
    <row r="83" spans="2:94" ht="18" customHeight="1" x14ac:dyDescent="0.2">
      <c r="B83" s="48"/>
      <c r="D83" s="331"/>
      <c r="E83" s="57"/>
      <c r="F83" s="39"/>
      <c r="G83" s="39"/>
      <c r="H83" s="58"/>
      <c r="I83" s="39"/>
      <c r="J83" s="58"/>
      <c r="K83" s="39"/>
      <c r="L83" s="60"/>
      <c r="M83" s="67"/>
      <c r="N83" s="160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2"/>
      <c r="Z83" s="303"/>
      <c r="AA83" s="208">
        <f t="shared" si="20"/>
        <v>1</v>
      </c>
      <c r="AB83" s="63">
        <f t="shared" si="21"/>
        <v>0</v>
      </c>
      <c r="AC83" s="209" t="str">
        <f t="shared" si="22"/>
        <v/>
      </c>
      <c r="AD83" s="228" t="str">
        <f t="shared" si="23"/>
        <v/>
      </c>
      <c r="AE83" s="210">
        <f t="shared" si="24"/>
        <v>1</v>
      </c>
      <c r="AF83" s="211" t="str">
        <f>IF(L83="","",IF(OR(COUNTIF(F83,"自ら生成した*"),COUNTIF(F83,"再生可能エネルギーを自家消費した電気")),"－",IF(F83="都市ガス13A",IF($AZ$48=5,#REF!,IF($AZ$48=16,IF(Z83="",#REF!,Z83*#REF!),AC83*AD83)),AC83*AD83)))</f>
        <v/>
      </c>
      <c r="AH83" s="52"/>
      <c r="AJ83" s="440"/>
      <c r="AK83" s="439" t="str">
        <f t="shared" si="25"/>
        <v/>
      </c>
      <c r="AL83" s="436" t="str">
        <f t="shared" si="26"/>
        <v/>
      </c>
      <c r="AM83" s="436" t="str">
        <f t="shared" si="27"/>
        <v/>
      </c>
      <c r="AN83" s="436" t="str">
        <f t="shared" si="28"/>
        <v/>
      </c>
      <c r="AO83" s="436" t="str">
        <f t="shared" si="29"/>
        <v/>
      </c>
      <c r="AP83" s="436" t="str">
        <f t="shared" si="30"/>
        <v/>
      </c>
      <c r="AQ83" s="436" t="str">
        <f t="shared" si="31"/>
        <v/>
      </c>
      <c r="AR83" s="436" t="str">
        <f t="shared" si="32"/>
        <v/>
      </c>
      <c r="AS83" s="436" t="str">
        <f t="shared" si="33"/>
        <v/>
      </c>
      <c r="AT83" s="436" t="str">
        <f t="shared" si="34"/>
        <v/>
      </c>
      <c r="AU83" s="436" t="str">
        <f t="shared" si="35"/>
        <v/>
      </c>
      <c r="AV83" s="437" t="str">
        <f t="shared" si="36"/>
        <v/>
      </c>
      <c r="BA83" s="391" t="s">
        <v>76</v>
      </c>
      <c r="BC83" s="391" t="s">
        <v>76</v>
      </c>
      <c r="BD83" s="391" t="s">
        <v>76</v>
      </c>
      <c r="BE83" s="391" t="s">
        <v>76</v>
      </c>
      <c r="BG83" s="391" t="s">
        <v>76</v>
      </c>
      <c r="BH83" s="391" t="s">
        <v>77</v>
      </c>
      <c r="CO83" s="334" t="str">
        <f t="shared" si="38"/>
        <v/>
      </c>
      <c r="CP83" s="334" t="str">
        <f t="shared" si="39"/>
        <v/>
      </c>
    </row>
    <row r="84" spans="2:94" ht="18" customHeight="1" x14ac:dyDescent="0.2">
      <c r="B84" s="48"/>
      <c r="D84" s="331"/>
      <c r="E84" s="57"/>
      <c r="F84" s="39"/>
      <c r="G84" s="39"/>
      <c r="H84" s="58"/>
      <c r="I84" s="39"/>
      <c r="J84" s="58"/>
      <c r="K84" s="39"/>
      <c r="L84" s="60"/>
      <c r="M84" s="67"/>
      <c r="N84" s="160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2"/>
      <c r="Z84" s="303"/>
      <c r="AA84" s="208">
        <f t="shared" si="20"/>
        <v>1</v>
      </c>
      <c r="AB84" s="63">
        <f t="shared" si="21"/>
        <v>0</v>
      </c>
      <c r="AC84" s="209" t="str">
        <f t="shared" si="22"/>
        <v/>
      </c>
      <c r="AD84" s="228" t="str">
        <f t="shared" si="23"/>
        <v/>
      </c>
      <c r="AE84" s="210">
        <f t="shared" si="24"/>
        <v>1</v>
      </c>
      <c r="AF84" s="211" t="str">
        <f>IF(L84="","",IF(OR(COUNTIF(F84,"自ら生成した*"),COUNTIF(F84,"再生可能エネルギーを自家消費した電気")),"－",IF(F84="都市ガス13A",IF($AZ$48=5,#REF!,IF($AZ$48=16,IF(Z84="",#REF!,Z84*#REF!),AC84*AD84)),AC84*AD84)))</f>
        <v/>
      </c>
      <c r="AH84" s="52"/>
      <c r="AJ84" s="440"/>
      <c r="AK84" s="439" t="str">
        <f t="shared" si="25"/>
        <v/>
      </c>
      <c r="AL84" s="436" t="str">
        <f t="shared" si="26"/>
        <v/>
      </c>
      <c r="AM84" s="436" t="str">
        <f t="shared" si="27"/>
        <v/>
      </c>
      <c r="AN84" s="436" t="str">
        <f t="shared" si="28"/>
        <v/>
      </c>
      <c r="AO84" s="436" t="str">
        <f t="shared" si="29"/>
        <v/>
      </c>
      <c r="AP84" s="436" t="str">
        <f t="shared" si="30"/>
        <v/>
      </c>
      <c r="AQ84" s="436" t="str">
        <f t="shared" si="31"/>
        <v/>
      </c>
      <c r="AR84" s="436" t="str">
        <f t="shared" si="32"/>
        <v/>
      </c>
      <c r="AS84" s="436" t="str">
        <f t="shared" si="33"/>
        <v/>
      </c>
      <c r="AT84" s="436" t="str">
        <f t="shared" si="34"/>
        <v/>
      </c>
      <c r="AU84" s="436" t="str">
        <f t="shared" si="35"/>
        <v/>
      </c>
      <c r="AV84" s="437" t="str">
        <f t="shared" si="36"/>
        <v/>
      </c>
      <c r="BA84" s="391" t="s">
        <v>77</v>
      </c>
      <c r="BC84" s="391" t="s">
        <v>77</v>
      </c>
      <c r="BD84" s="391" t="s">
        <v>77</v>
      </c>
      <c r="BE84" s="391" t="s">
        <v>77</v>
      </c>
      <c r="BG84" s="391" t="s">
        <v>77</v>
      </c>
      <c r="BH84" s="391" t="s">
        <v>78</v>
      </c>
      <c r="CO84" s="334" t="str">
        <f t="shared" si="38"/>
        <v/>
      </c>
      <c r="CP84" s="334" t="str">
        <f t="shared" si="39"/>
        <v/>
      </c>
    </row>
    <row r="85" spans="2:94" ht="18" customHeight="1" x14ac:dyDescent="0.2">
      <c r="B85" s="48"/>
      <c r="D85" s="331"/>
      <c r="E85" s="57"/>
      <c r="F85" s="39"/>
      <c r="G85" s="39"/>
      <c r="H85" s="58"/>
      <c r="I85" s="39"/>
      <c r="J85" s="58"/>
      <c r="K85" s="39"/>
      <c r="L85" s="60"/>
      <c r="M85" s="67"/>
      <c r="N85" s="160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2"/>
      <c r="Z85" s="303"/>
      <c r="AA85" s="208">
        <f t="shared" si="20"/>
        <v>1</v>
      </c>
      <c r="AB85" s="63">
        <f t="shared" si="21"/>
        <v>0</v>
      </c>
      <c r="AC85" s="209" t="str">
        <f t="shared" si="22"/>
        <v/>
      </c>
      <c r="AD85" s="228" t="str">
        <f t="shared" si="23"/>
        <v/>
      </c>
      <c r="AE85" s="210">
        <f t="shared" si="24"/>
        <v>1</v>
      </c>
      <c r="AF85" s="211" t="str">
        <f>IF(L85="","",IF(OR(COUNTIF(F85,"自ら生成した*"),COUNTIF(F85,"再生可能エネルギーを自家消費した電気")),"－",IF(F85="都市ガス13A",IF($AZ$48=5,#REF!,IF($AZ$48=16,IF(Z85="",#REF!,Z85*#REF!),AC85*AD85)),AC85*AD85)))</f>
        <v/>
      </c>
      <c r="AH85" s="52"/>
      <c r="AJ85" s="440"/>
      <c r="AK85" s="439" t="str">
        <f t="shared" si="25"/>
        <v/>
      </c>
      <c r="AL85" s="436" t="str">
        <f t="shared" si="26"/>
        <v/>
      </c>
      <c r="AM85" s="436" t="str">
        <f t="shared" si="27"/>
        <v/>
      </c>
      <c r="AN85" s="436" t="str">
        <f t="shared" si="28"/>
        <v/>
      </c>
      <c r="AO85" s="436" t="str">
        <f t="shared" si="29"/>
        <v/>
      </c>
      <c r="AP85" s="436" t="str">
        <f t="shared" si="30"/>
        <v/>
      </c>
      <c r="AQ85" s="436" t="str">
        <f t="shared" si="31"/>
        <v/>
      </c>
      <c r="AR85" s="436" t="str">
        <f t="shared" si="32"/>
        <v/>
      </c>
      <c r="AS85" s="436" t="str">
        <f t="shared" si="33"/>
        <v/>
      </c>
      <c r="AT85" s="436" t="str">
        <f t="shared" si="34"/>
        <v/>
      </c>
      <c r="AU85" s="436" t="str">
        <f t="shared" si="35"/>
        <v/>
      </c>
      <c r="AV85" s="437" t="str">
        <f t="shared" si="36"/>
        <v/>
      </c>
      <c r="BA85" s="391" t="s">
        <v>78</v>
      </c>
      <c r="BC85" s="391" t="s">
        <v>78</v>
      </c>
      <c r="BD85" s="391" t="s">
        <v>78</v>
      </c>
      <c r="BE85" s="391" t="s">
        <v>78</v>
      </c>
      <c r="BG85" s="391" t="s">
        <v>78</v>
      </c>
      <c r="BH85" s="391" t="s">
        <v>234</v>
      </c>
      <c r="CO85" s="334" t="str">
        <f t="shared" si="38"/>
        <v/>
      </c>
      <c r="CP85" s="334" t="str">
        <f t="shared" si="39"/>
        <v/>
      </c>
    </row>
    <row r="86" spans="2:94" ht="18" customHeight="1" x14ac:dyDescent="0.2">
      <c r="B86" s="48"/>
      <c r="D86" s="331"/>
      <c r="E86" s="57"/>
      <c r="F86" s="39"/>
      <c r="G86" s="39"/>
      <c r="H86" s="58"/>
      <c r="I86" s="39"/>
      <c r="J86" s="58"/>
      <c r="K86" s="39"/>
      <c r="L86" s="60"/>
      <c r="M86" s="67"/>
      <c r="N86" s="160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2"/>
      <c r="Z86" s="303"/>
      <c r="AA86" s="208">
        <f t="shared" si="20"/>
        <v>1</v>
      </c>
      <c r="AB86" s="63">
        <f t="shared" si="21"/>
        <v>0</v>
      </c>
      <c r="AC86" s="209" t="str">
        <f t="shared" si="22"/>
        <v/>
      </c>
      <c r="AD86" s="228" t="str">
        <f t="shared" si="23"/>
        <v/>
      </c>
      <c r="AE86" s="210">
        <f t="shared" si="24"/>
        <v>1</v>
      </c>
      <c r="AF86" s="211" t="str">
        <f>IF(L86="","",IF(OR(COUNTIF(F86,"自ら生成した*"),COUNTIF(F86,"再生可能エネルギーを自家消費した電気")),"－",IF(F86="都市ガス13A",IF($AZ$48=5,#REF!,IF($AZ$48=16,IF(Z86="",#REF!,Z86*#REF!),AC86*AD86)),AC86*AD86)))</f>
        <v/>
      </c>
      <c r="AH86" s="52"/>
      <c r="AJ86" s="440"/>
      <c r="AK86" s="439" t="str">
        <f t="shared" si="25"/>
        <v/>
      </c>
      <c r="AL86" s="436" t="str">
        <f t="shared" si="26"/>
        <v/>
      </c>
      <c r="AM86" s="436" t="str">
        <f t="shared" si="27"/>
        <v/>
      </c>
      <c r="AN86" s="436" t="str">
        <f t="shared" si="28"/>
        <v/>
      </c>
      <c r="AO86" s="436" t="str">
        <f t="shared" si="29"/>
        <v/>
      </c>
      <c r="AP86" s="436" t="str">
        <f t="shared" si="30"/>
        <v/>
      </c>
      <c r="AQ86" s="436" t="str">
        <f t="shared" si="31"/>
        <v/>
      </c>
      <c r="AR86" s="436" t="str">
        <f t="shared" si="32"/>
        <v/>
      </c>
      <c r="AS86" s="436" t="str">
        <f t="shared" si="33"/>
        <v/>
      </c>
      <c r="AT86" s="436" t="str">
        <f t="shared" si="34"/>
        <v/>
      </c>
      <c r="AU86" s="436" t="str">
        <f t="shared" si="35"/>
        <v/>
      </c>
      <c r="AV86" s="437" t="str">
        <f t="shared" si="36"/>
        <v/>
      </c>
      <c r="BA86" s="391" t="s">
        <v>234</v>
      </c>
      <c r="BC86" s="391" t="s">
        <v>234</v>
      </c>
      <c r="BD86" s="391" t="s">
        <v>234</v>
      </c>
      <c r="BE86" s="391" t="s">
        <v>234</v>
      </c>
      <c r="BG86" s="391" t="s">
        <v>234</v>
      </c>
      <c r="BH86" s="391" t="s">
        <v>235</v>
      </c>
      <c r="CO86" s="334" t="str">
        <f t="shared" si="38"/>
        <v/>
      </c>
      <c r="CP86" s="334" t="str">
        <f t="shared" si="39"/>
        <v/>
      </c>
    </row>
    <row r="87" spans="2:94" ht="18" customHeight="1" x14ac:dyDescent="0.2">
      <c r="B87" s="48"/>
      <c r="D87" s="331"/>
      <c r="E87" s="57"/>
      <c r="F87" s="39"/>
      <c r="G87" s="39"/>
      <c r="H87" s="58"/>
      <c r="I87" s="39"/>
      <c r="J87" s="58"/>
      <c r="K87" s="39"/>
      <c r="L87" s="60"/>
      <c r="M87" s="67"/>
      <c r="N87" s="160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2"/>
      <c r="Z87" s="303"/>
      <c r="AA87" s="208">
        <f t="shared" si="20"/>
        <v>1</v>
      </c>
      <c r="AB87" s="63">
        <f t="shared" si="21"/>
        <v>0</v>
      </c>
      <c r="AC87" s="209" t="str">
        <f t="shared" si="22"/>
        <v/>
      </c>
      <c r="AD87" s="228" t="str">
        <f t="shared" si="23"/>
        <v/>
      </c>
      <c r="AE87" s="210">
        <f t="shared" si="24"/>
        <v>1</v>
      </c>
      <c r="AF87" s="211" t="str">
        <f>IF(L87="","",IF(OR(COUNTIF(F87,"自ら生成した*"),COUNTIF(F87,"再生可能エネルギーを自家消費した電気")),"－",IF(F87="都市ガス13A",IF($AZ$48=5,#REF!,IF($AZ$48=16,IF(Z87="",#REF!,Z87*#REF!),AC87*AD87)),AC87*AD87)))</f>
        <v/>
      </c>
      <c r="AH87" s="52"/>
      <c r="AJ87" s="440"/>
      <c r="AK87" s="439" t="str">
        <f t="shared" si="25"/>
        <v/>
      </c>
      <c r="AL87" s="436" t="str">
        <f t="shared" si="26"/>
        <v/>
      </c>
      <c r="AM87" s="436" t="str">
        <f t="shared" si="27"/>
        <v/>
      </c>
      <c r="AN87" s="436" t="str">
        <f t="shared" si="28"/>
        <v/>
      </c>
      <c r="AO87" s="436" t="str">
        <f t="shared" si="29"/>
        <v/>
      </c>
      <c r="AP87" s="436" t="str">
        <f t="shared" si="30"/>
        <v/>
      </c>
      <c r="AQ87" s="436" t="str">
        <f t="shared" si="31"/>
        <v/>
      </c>
      <c r="AR87" s="436" t="str">
        <f t="shared" si="32"/>
        <v/>
      </c>
      <c r="AS87" s="436" t="str">
        <f t="shared" si="33"/>
        <v/>
      </c>
      <c r="AT87" s="436" t="str">
        <f t="shared" si="34"/>
        <v/>
      </c>
      <c r="AU87" s="436" t="str">
        <f t="shared" si="35"/>
        <v/>
      </c>
      <c r="AV87" s="437" t="str">
        <f t="shared" si="36"/>
        <v/>
      </c>
      <c r="BA87" s="391" t="s">
        <v>235</v>
      </c>
      <c r="BC87" s="391" t="s">
        <v>235</v>
      </c>
      <c r="BD87" s="391" t="s">
        <v>235</v>
      </c>
      <c r="BE87" s="391" t="s">
        <v>235</v>
      </c>
      <c r="BG87" s="391" t="s">
        <v>235</v>
      </c>
      <c r="BH87" s="391" t="s">
        <v>236</v>
      </c>
      <c r="CO87" s="334" t="str">
        <f t="shared" si="38"/>
        <v/>
      </c>
      <c r="CP87" s="334" t="str">
        <f t="shared" si="39"/>
        <v/>
      </c>
    </row>
    <row r="88" spans="2:94" ht="18" customHeight="1" x14ac:dyDescent="0.2">
      <c r="B88" s="48"/>
      <c r="D88" s="329"/>
      <c r="E88" s="57"/>
      <c r="F88" s="39"/>
      <c r="G88" s="39"/>
      <c r="H88" s="58"/>
      <c r="I88" s="58"/>
      <c r="J88" s="58"/>
      <c r="K88" s="59"/>
      <c r="L88" s="60"/>
      <c r="M88" s="67"/>
      <c r="N88" s="160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2"/>
      <c r="Z88" s="303"/>
      <c r="AA88" s="208">
        <f t="shared" si="20"/>
        <v>1</v>
      </c>
      <c r="AB88" s="63">
        <f t="shared" si="21"/>
        <v>0</v>
      </c>
      <c r="AC88" s="209" t="str">
        <f t="shared" si="22"/>
        <v/>
      </c>
      <c r="AD88" s="228" t="str">
        <f t="shared" si="23"/>
        <v/>
      </c>
      <c r="AE88" s="210">
        <f t="shared" si="24"/>
        <v>1</v>
      </c>
      <c r="AF88" s="211" t="str">
        <f>IF(L88="","",IF(OR(COUNTIF(F88,"自ら生成した*"),COUNTIF(F88,"再生可能エネルギーを自家消費した電気")),"－",IF(F88="都市ガス13A",IF($AZ$48=5,#REF!,IF($AZ$48=16,IF(Z88="",#REF!,Z88*#REF!),AC88*AD88)),AC88*AD88)))</f>
        <v/>
      </c>
      <c r="AH88" s="52"/>
      <c r="AJ88" s="440"/>
      <c r="AK88" s="439" t="str">
        <f t="shared" si="25"/>
        <v/>
      </c>
      <c r="AL88" s="436" t="str">
        <f t="shared" si="26"/>
        <v/>
      </c>
      <c r="AM88" s="436" t="str">
        <f t="shared" si="27"/>
        <v/>
      </c>
      <c r="AN88" s="436" t="str">
        <f t="shared" si="28"/>
        <v/>
      </c>
      <c r="AO88" s="436" t="str">
        <f t="shared" si="29"/>
        <v/>
      </c>
      <c r="AP88" s="436" t="str">
        <f t="shared" si="30"/>
        <v/>
      </c>
      <c r="AQ88" s="436" t="str">
        <f t="shared" si="31"/>
        <v/>
      </c>
      <c r="AR88" s="436" t="str">
        <f t="shared" si="32"/>
        <v/>
      </c>
      <c r="AS88" s="436" t="str">
        <f t="shared" si="33"/>
        <v/>
      </c>
      <c r="AT88" s="436" t="str">
        <f t="shared" si="34"/>
        <v/>
      </c>
      <c r="AU88" s="436" t="str">
        <f t="shared" si="35"/>
        <v/>
      </c>
      <c r="AV88" s="437" t="str">
        <f t="shared" si="36"/>
        <v/>
      </c>
      <c r="BA88" s="391" t="s">
        <v>236</v>
      </c>
      <c r="BC88" s="391" t="s">
        <v>236</v>
      </c>
      <c r="BD88" s="391" t="s">
        <v>236</v>
      </c>
      <c r="BE88" s="391" t="s">
        <v>236</v>
      </c>
      <c r="BG88" s="391" t="s">
        <v>236</v>
      </c>
      <c r="BH88" s="391" t="s">
        <v>237</v>
      </c>
      <c r="CO88" s="334" t="str">
        <f t="shared" si="38"/>
        <v/>
      </c>
      <c r="CP88" s="334" t="str">
        <f t="shared" si="39"/>
        <v/>
      </c>
    </row>
    <row r="89" spans="2:94" ht="18" customHeight="1" x14ac:dyDescent="0.2">
      <c r="B89" s="48"/>
      <c r="D89" s="329"/>
      <c r="E89" s="57"/>
      <c r="F89" s="39"/>
      <c r="G89" s="39"/>
      <c r="H89" s="58"/>
      <c r="I89" s="58"/>
      <c r="J89" s="58"/>
      <c r="K89" s="39"/>
      <c r="L89" s="60"/>
      <c r="M89" s="67"/>
      <c r="N89" s="160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2"/>
      <c r="Z89" s="303"/>
      <c r="AA89" s="208">
        <f t="shared" si="20"/>
        <v>1</v>
      </c>
      <c r="AB89" s="63">
        <f t="shared" si="21"/>
        <v>0</v>
      </c>
      <c r="AC89" s="209" t="str">
        <f t="shared" si="22"/>
        <v/>
      </c>
      <c r="AD89" s="228" t="str">
        <f t="shared" si="23"/>
        <v/>
      </c>
      <c r="AE89" s="210">
        <f t="shared" si="24"/>
        <v>1</v>
      </c>
      <c r="AF89" s="211" t="str">
        <f>IF(L89="","",IF(OR(COUNTIF(F89,"自ら生成した*"),COUNTIF(F89,"再生可能エネルギーを自家消費した電気")),"－",IF(F89="都市ガス13A",IF($AZ$48=5,#REF!,IF($AZ$48=16,IF(Z89="",#REF!,Z89*#REF!),AC89*AD89)),AC89*AD89)))</f>
        <v/>
      </c>
      <c r="AH89" s="52"/>
      <c r="AJ89" s="440"/>
      <c r="AK89" s="439" t="str">
        <f t="shared" si="25"/>
        <v/>
      </c>
      <c r="AL89" s="436" t="str">
        <f t="shared" si="26"/>
        <v/>
      </c>
      <c r="AM89" s="436" t="str">
        <f t="shared" si="27"/>
        <v/>
      </c>
      <c r="AN89" s="436" t="str">
        <f t="shared" si="28"/>
        <v/>
      </c>
      <c r="AO89" s="436" t="str">
        <f t="shared" si="29"/>
        <v/>
      </c>
      <c r="AP89" s="436" t="str">
        <f t="shared" si="30"/>
        <v/>
      </c>
      <c r="AQ89" s="436" t="str">
        <f t="shared" si="31"/>
        <v/>
      </c>
      <c r="AR89" s="436" t="str">
        <f t="shared" si="32"/>
        <v/>
      </c>
      <c r="AS89" s="436" t="str">
        <f t="shared" si="33"/>
        <v/>
      </c>
      <c r="AT89" s="436" t="str">
        <f t="shared" si="34"/>
        <v/>
      </c>
      <c r="AU89" s="436" t="str">
        <f t="shared" si="35"/>
        <v/>
      </c>
      <c r="AV89" s="437" t="str">
        <f t="shared" si="36"/>
        <v/>
      </c>
      <c r="BA89" s="391" t="s">
        <v>237</v>
      </c>
      <c r="BC89" s="391" t="s">
        <v>237</v>
      </c>
      <c r="BD89" s="391" t="s">
        <v>237</v>
      </c>
      <c r="BE89" s="391" t="s">
        <v>237</v>
      </c>
      <c r="BG89" s="391" t="s">
        <v>237</v>
      </c>
      <c r="BH89" s="391" t="s">
        <v>238</v>
      </c>
      <c r="CO89" s="334" t="str">
        <f t="shared" si="38"/>
        <v/>
      </c>
      <c r="CP89" s="334" t="str">
        <f t="shared" si="39"/>
        <v/>
      </c>
    </row>
    <row r="90" spans="2:94" ht="18" customHeight="1" x14ac:dyDescent="0.2">
      <c r="B90" s="48"/>
      <c r="D90" s="329"/>
      <c r="E90" s="57"/>
      <c r="F90" s="39"/>
      <c r="G90" s="39"/>
      <c r="H90" s="58"/>
      <c r="I90" s="58"/>
      <c r="J90" s="58"/>
      <c r="K90" s="39"/>
      <c r="L90" s="60"/>
      <c r="M90" s="67"/>
      <c r="N90" s="160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2"/>
      <c r="Z90" s="303"/>
      <c r="AA90" s="208">
        <f t="shared" si="20"/>
        <v>1</v>
      </c>
      <c r="AB90" s="63">
        <f t="shared" si="21"/>
        <v>0</v>
      </c>
      <c r="AC90" s="209" t="str">
        <f t="shared" si="22"/>
        <v/>
      </c>
      <c r="AD90" s="228" t="str">
        <f t="shared" si="23"/>
        <v/>
      </c>
      <c r="AE90" s="210">
        <f t="shared" si="24"/>
        <v>1</v>
      </c>
      <c r="AF90" s="211" t="str">
        <f>IF(L90="","",IF(OR(COUNTIF(F90,"自ら生成した*"),COUNTIF(F90,"再生可能エネルギーを自家消費した電気")),"－",IF(F90="都市ガス13A",IF($AZ$48=5,#REF!,IF($AZ$48=16,IF(Z90="",#REF!,Z90*#REF!),AC90*AD90)),AC90*AD90)))</f>
        <v/>
      </c>
      <c r="AH90" s="52"/>
      <c r="AJ90" s="440"/>
      <c r="AK90" s="439" t="str">
        <f t="shared" si="25"/>
        <v/>
      </c>
      <c r="AL90" s="436" t="str">
        <f t="shared" si="26"/>
        <v/>
      </c>
      <c r="AM90" s="436" t="str">
        <f t="shared" si="27"/>
        <v/>
      </c>
      <c r="AN90" s="436" t="str">
        <f t="shared" si="28"/>
        <v/>
      </c>
      <c r="AO90" s="436" t="str">
        <f t="shared" si="29"/>
        <v/>
      </c>
      <c r="AP90" s="436" t="str">
        <f t="shared" si="30"/>
        <v/>
      </c>
      <c r="AQ90" s="436" t="str">
        <f t="shared" si="31"/>
        <v/>
      </c>
      <c r="AR90" s="436" t="str">
        <f t="shared" si="32"/>
        <v/>
      </c>
      <c r="AS90" s="436" t="str">
        <f t="shared" si="33"/>
        <v/>
      </c>
      <c r="AT90" s="436" t="str">
        <f t="shared" si="34"/>
        <v/>
      </c>
      <c r="AU90" s="436" t="str">
        <f t="shared" si="35"/>
        <v/>
      </c>
      <c r="AV90" s="437" t="str">
        <f t="shared" si="36"/>
        <v/>
      </c>
      <c r="BA90" s="391" t="s">
        <v>238</v>
      </c>
      <c r="BC90" s="391" t="s">
        <v>238</v>
      </c>
      <c r="BD90" s="391" t="s">
        <v>238</v>
      </c>
      <c r="BE90" s="391" t="s">
        <v>238</v>
      </c>
      <c r="BG90" s="391" t="s">
        <v>238</v>
      </c>
      <c r="BH90" s="391" t="s">
        <v>239</v>
      </c>
      <c r="CO90" s="334" t="str">
        <f t="shared" si="38"/>
        <v/>
      </c>
      <c r="CP90" s="334" t="str">
        <f t="shared" si="39"/>
        <v/>
      </c>
    </row>
    <row r="91" spans="2:94" ht="18" customHeight="1" x14ac:dyDescent="0.2">
      <c r="B91" s="48"/>
      <c r="D91" s="329"/>
      <c r="E91" s="57"/>
      <c r="F91" s="39"/>
      <c r="G91" s="39"/>
      <c r="H91" s="58"/>
      <c r="I91" s="58"/>
      <c r="J91" s="58"/>
      <c r="K91" s="39"/>
      <c r="L91" s="60"/>
      <c r="M91" s="67"/>
      <c r="N91" s="160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2"/>
      <c r="Z91" s="303"/>
      <c r="AA91" s="208">
        <f t="shared" si="20"/>
        <v>1</v>
      </c>
      <c r="AB91" s="63">
        <f t="shared" si="21"/>
        <v>0</v>
      </c>
      <c r="AC91" s="209" t="str">
        <f t="shared" si="22"/>
        <v/>
      </c>
      <c r="AD91" s="228" t="str">
        <f t="shared" si="23"/>
        <v/>
      </c>
      <c r="AE91" s="210">
        <f t="shared" si="24"/>
        <v>1</v>
      </c>
      <c r="AF91" s="211" t="str">
        <f>IF(L91="","",IF(OR(COUNTIF(F91,"自ら生成した*"),COUNTIF(F91,"再生可能エネルギーを自家消費した電気")),"－",IF(F91="都市ガス13A",IF($AZ$48=5,#REF!,IF($AZ$48=16,IF(Z91="",#REF!,Z91*#REF!),AC91*AD91)),AC91*AD91)))</f>
        <v/>
      </c>
      <c r="AH91" s="52"/>
      <c r="AJ91" s="440"/>
      <c r="AK91" s="439" t="str">
        <f t="shared" si="25"/>
        <v/>
      </c>
      <c r="AL91" s="436" t="str">
        <f t="shared" si="26"/>
        <v/>
      </c>
      <c r="AM91" s="436" t="str">
        <f t="shared" si="27"/>
        <v/>
      </c>
      <c r="AN91" s="436" t="str">
        <f t="shared" si="28"/>
        <v/>
      </c>
      <c r="AO91" s="436" t="str">
        <f t="shared" si="29"/>
        <v/>
      </c>
      <c r="AP91" s="436" t="str">
        <f t="shared" si="30"/>
        <v/>
      </c>
      <c r="AQ91" s="436" t="str">
        <f t="shared" si="31"/>
        <v/>
      </c>
      <c r="AR91" s="436" t="str">
        <f t="shared" si="32"/>
        <v/>
      </c>
      <c r="AS91" s="436" t="str">
        <f t="shared" si="33"/>
        <v/>
      </c>
      <c r="AT91" s="436" t="str">
        <f t="shared" si="34"/>
        <v/>
      </c>
      <c r="AU91" s="436" t="str">
        <f t="shared" si="35"/>
        <v/>
      </c>
      <c r="AV91" s="437" t="str">
        <f t="shared" si="36"/>
        <v/>
      </c>
      <c r="BA91" s="391" t="s">
        <v>239</v>
      </c>
      <c r="BC91" s="391" t="s">
        <v>239</v>
      </c>
      <c r="BD91" s="391" t="s">
        <v>239</v>
      </c>
      <c r="BE91" s="391" t="s">
        <v>239</v>
      </c>
      <c r="BG91" s="391" t="s">
        <v>239</v>
      </c>
      <c r="BH91" s="391" t="s">
        <v>83</v>
      </c>
      <c r="CO91" s="334" t="str">
        <f t="shared" ref="CO91:CO122" si="40">IF(AND(J86="無",Z86=1),1,IF(AND(J86="無",Z86=""),1,""))</f>
        <v/>
      </c>
      <c r="CP91" s="334" t="str">
        <f t="shared" si="39"/>
        <v/>
      </c>
    </row>
    <row r="92" spans="2:94" ht="18" customHeight="1" x14ac:dyDescent="0.2">
      <c r="B92" s="48"/>
      <c r="D92" s="329"/>
      <c r="E92" s="57"/>
      <c r="F92" s="39"/>
      <c r="G92" s="39"/>
      <c r="H92" s="58"/>
      <c r="I92" s="58"/>
      <c r="J92" s="58"/>
      <c r="K92" s="39"/>
      <c r="L92" s="60"/>
      <c r="M92" s="67"/>
      <c r="N92" s="160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2"/>
      <c r="Z92" s="303"/>
      <c r="AA92" s="208">
        <f t="shared" si="20"/>
        <v>1</v>
      </c>
      <c r="AB92" s="63">
        <f t="shared" si="21"/>
        <v>0</v>
      </c>
      <c r="AC92" s="209" t="str">
        <f t="shared" si="22"/>
        <v/>
      </c>
      <c r="AD92" s="228" t="str">
        <f t="shared" si="23"/>
        <v/>
      </c>
      <c r="AE92" s="210">
        <f t="shared" si="24"/>
        <v>1</v>
      </c>
      <c r="AF92" s="211" t="str">
        <f>IF(L92="","",IF(OR(COUNTIF(F92,"自ら生成した*"),COUNTIF(F92,"再生可能エネルギーを自家消費した電気")),"－",IF(F92="都市ガス13A",IF($AZ$48=5,#REF!,IF($AZ$48=16,IF(Z92="",#REF!,Z92*#REF!),AC92*AD92)),AC92*AD92)))</f>
        <v/>
      </c>
      <c r="AH92" s="52"/>
      <c r="AJ92" s="440"/>
      <c r="AK92" s="439" t="str">
        <f t="shared" si="25"/>
        <v/>
      </c>
      <c r="AL92" s="436" t="str">
        <f t="shared" si="26"/>
        <v/>
      </c>
      <c r="AM92" s="436" t="str">
        <f t="shared" si="27"/>
        <v/>
      </c>
      <c r="AN92" s="436" t="str">
        <f t="shared" si="28"/>
        <v/>
      </c>
      <c r="AO92" s="436" t="str">
        <f t="shared" si="29"/>
        <v/>
      </c>
      <c r="AP92" s="436" t="str">
        <f t="shared" si="30"/>
        <v/>
      </c>
      <c r="AQ92" s="436" t="str">
        <f t="shared" si="31"/>
        <v/>
      </c>
      <c r="AR92" s="436" t="str">
        <f t="shared" si="32"/>
        <v/>
      </c>
      <c r="AS92" s="436" t="str">
        <f t="shared" si="33"/>
        <v/>
      </c>
      <c r="AT92" s="436" t="str">
        <f t="shared" si="34"/>
        <v/>
      </c>
      <c r="AU92" s="436" t="str">
        <f t="shared" si="35"/>
        <v/>
      </c>
      <c r="AV92" s="437" t="str">
        <f t="shared" si="36"/>
        <v/>
      </c>
      <c r="BA92" s="391" t="s">
        <v>83</v>
      </c>
      <c r="BC92" s="391" t="s">
        <v>83</v>
      </c>
      <c r="BD92" s="391" t="s">
        <v>83</v>
      </c>
      <c r="BE92" s="391" t="s">
        <v>83</v>
      </c>
      <c r="BG92" s="391" t="s">
        <v>83</v>
      </c>
      <c r="BH92" s="391" t="s">
        <v>106</v>
      </c>
      <c r="CO92" s="334" t="str">
        <f t="shared" si="40"/>
        <v/>
      </c>
      <c r="CP92" s="334" t="str">
        <f t="shared" si="39"/>
        <v/>
      </c>
    </row>
    <row r="93" spans="2:94" ht="18" customHeight="1" x14ac:dyDescent="0.2">
      <c r="B93" s="48"/>
      <c r="D93" s="329"/>
      <c r="E93" s="57"/>
      <c r="F93" s="39"/>
      <c r="G93" s="39"/>
      <c r="H93" s="58"/>
      <c r="I93" s="58"/>
      <c r="J93" s="58"/>
      <c r="K93" s="39"/>
      <c r="L93" s="60"/>
      <c r="M93" s="67"/>
      <c r="N93" s="160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2"/>
      <c r="Z93" s="303"/>
      <c r="AA93" s="208">
        <f t="shared" si="20"/>
        <v>1</v>
      </c>
      <c r="AB93" s="63">
        <f t="shared" si="21"/>
        <v>0</v>
      </c>
      <c r="AC93" s="209" t="str">
        <f t="shared" si="22"/>
        <v/>
      </c>
      <c r="AD93" s="228" t="str">
        <f t="shared" si="23"/>
        <v/>
      </c>
      <c r="AE93" s="210">
        <f t="shared" si="24"/>
        <v>1</v>
      </c>
      <c r="AF93" s="211" t="str">
        <f>IF(L93="","",IF(OR(COUNTIF(F93,"自ら生成した*"),COUNTIF(F93,"再生可能エネルギーを自家消費した電気")),"－",IF(F93="都市ガス13A",IF($AZ$48=5,#REF!,IF($AZ$48=16,IF(Z93="",#REF!,Z93*#REF!),AC93*AD93)),AC93*AD93)))</f>
        <v/>
      </c>
      <c r="AH93" s="52"/>
      <c r="AJ93" s="440"/>
      <c r="AK93" s="439" t="str">
        <f t="shared" si="25"/>
        <v/>
      </c>
      <c r="AL93" s="436" t="str">
        <f t="shared" si="26"/>
        <v/>
      </c>
      <c r="AM93" s="436" t="str">
        <f t="shared" si="27"/>
        <v/>
      </c>
      <c r="AN93" s="436" t="str">
        <f t="shared" si="28"/>
        <v/>
      </c>
      <c r="AO93" s="436" t="str">
        <f t="shared" si="29"/>
        <v/>
      </c>
      <c r="AP93" s="436" t="str">
        <f t="shared" si="30"/>
        <v/>
      </c>
      <c r="AQ93" s="436" t="str">
        <f t="shared" si="31"/>
        <v/>
      </c>
      <c r="AR93" s="436" t="str">
        <f t="shared" si="32"/>
        <v/>
      </c>
      <c r="AS93" s="436" t="str">
        <f t="shared" si="33"/>
        <v/>
      </c>
      <c r="AT93" s="436" t="str">
        <f t="shared" si="34"/>
        <v/>
      </c>
      <c r="AU93" s="436" t="str">
        <f t="shared" si="35"/>
        <v/>
      </c>
      <c r="AV93" s="437" t="str">
        <f t="shared" si="36"/>
        <v/>
      </c>
      <c r="BA93" s="391" t="s">
        <v>15</v>
      </c>
      <c r="BC93" s="391" t="s">
        <v>15</v>
      </c>
      <c r="BD93" s="391" t="s">
        <v>15</v>
      </c>
      <c r="BE93" s="391" t="s">
        <v>15</v>
      </c>
      <c r="BG93" s="391" t="s">
        <v>15</v>
      </c>
      <c r="BH93" s="391" t="s">
        <v>87</v>
      </c>
      <c r="CO93" s="334" t="str">
        <f t="shared" si="40"/>
        <v/>
      </c>
      <c r="CP93" s="334" t="str">
        <f t="shared" si="39"/>
        <v/>
      </c>
    </row>
    <row r="94" spans="2:94" ht="18" customHeight="1" x14ac:dyDescent="0.2">
      <c r="B94" s="48"/>
      <c r="D94" s="329"/>
      <c r="E94" s="57"/>
      <c r="F94" s="39"/>
      <c r="G94" s="39"/>
      <c r="H94" s="58"/>
      <c r="I94" s="58"/>
      <c r="J94" s="58"/>
      <c r="K94" s="39"/>
      <c r="L94" s="60"/>
      <c r="M94" s="67"/>
      <c r="N94" s="160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2"/>
      <c r="Z94" s="303"/>
      <c r="AA94" s="208">
        <f t="shared" si="20"/>
        <v>1</v>
      </c>
      <c r="AB94" s="63">
        <f t="shared" si="21"/>
        <v>0</v>
      </c>
      <c r="AC94" s="209" t="str">
        <f t="shared" si="22"/>
        <v/>
      </c>
      <c r="AD94" s="228" t="str">
        <f t="shared" si="23"/>
        <v/>
      </c>
      <c r="AE94" s="210">
        <f t="shared" si="24"/>
        <v>1</v>
      </c>
      <c r="AF94" s="211" t="str">
        <f>IF(L94="","",IF(OR(COUNTIF(F94,"自ら生成した*"),COUNTIF(F94,"再生可能エネルギーを自家消費した電気")),"－",IF(F94="都市ガス13A",IF($AZ$48=5,#REF!,IF($AZ$48=16,IF(Z94="",#REF!,Z94*#REF!),AC94*AD94)),AC94*AD94)))</f>
        <v/>
      </c>
      <c r="AH94" s="52"/>
      <c r="AJ94" s="440"/>
      <c r="AK94" s="439" t="str">
        <f t="shared" si="25"/>
        <v/>
      </c>
      <c r="AL94" s="436" t="str">
        <f t="shared" si="26"/>
        <v/>
      </c>
      <c r="AM94" s="436" t="str">
        <f t="shared" si="27"/>
        <v/>
      </c>
      <c r="AN94" s="436" t="str">
        <f t="shared" si="28"/>
        <v/>
      </c>
      <c r="AO94" s="436" t="str">
        <f t="shared" si="29"/>
        <v/>
      </c>
      <c r="AP94" s="436" t="str">
        <f t="shared" si="30"/>
        <v/>
      </c>
      <c r="AQ94" s="436" t="str">
        <f t="shared" si="31"/>
        <v/>
      </c>
      <c r="AR94" s="436" t="str">
        <f t="shared" si="32"/>
        <v/>
      </c>
      <c r="AS94" s="436" t="str">
        <f t="shared" si="33"/>
        <v/>
      </c>
      <c r="AT94" s="436" t="str">
        <f t="shared" si="34"/>
        <v/>
      </c>
      <c r="AU94" s="436" t="str">
        <f t="shared" si="35"/>
        <v/>
      </c>
      <c r="AV94" s="437" t="str">
        <f t="shared" si="36"/>
        <v/>
      </c>
      <c r="BA94" s="391" t="s">
        <v>87</v>
      </c>
      <c r="BC94" s="391" t="s">
        <v>87</v>
      </c>
      <c r="BD94" s="391" t="s">
        <v>87</v>
      </c>
      <c r="BE94" s="391" t="s">
        <v>87</v>
      </c>
      <c r="BG94" s="391" t="s">
        <v>87</v>
      </c>
      <c r="BH94" s="391" t="s">
        <v>88</v>
      </c>
      <c r="CO94" s="334" t="str">
        <f t="shared" si="40"/>
        <v/>
      </c>
      <c r="CP94" s="334" t="str">
        <f t="shared" si="39"/>
        <v/>
      </c>
    </row>
    <row r="95" spans="2:94" ht="18" customHeight="1" x14ac:dyDescent="0.2">
      <c r="B95" s="48"/>
      <c r="D95" s="329"/>
      <c r="E95" s="57"/>
      <c r="F95" s="39"/>
      <c r="G95" s="39"/>
      <c r="H95" s="58"/>
      <c r="I95" s="58"/>
      <c r="J95" s="58"/>
      <c r="K95" s="39"/>
      <c r="L95" s="60"/>
      <c r="M95" s="67"/>
      <c r="N95" s="160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2"/>
      <c r="Z95" s="303"/>
      <c r="AA95" s="208">
        <f t="shared" si="20"/>
        <v>1</v>
      </c>
      <c r="AB95" s="63">
        <f t="shared" si="21"/>
        <v>0</v>
      </c>
      <c r="AC95" s="209" t="str">
        <f t="shared" si="22"/>
        <v/>
      </c>
      <c r="AD95" s="228" t="str">
        <f t="shared" si="23"/>
        <v/>
      </c>
      <c r="AE95" s="210">
        <f t="shared" si="24"/>
        <v>1</v>
      </c>
      <c r="AF95" s="211" t="str">
        <f>IF(L95="","",IF(OR(COUNTIF(F95,"自ら生成した*"),COUNTIF(F95,"再生可能エネルギーを自家消費した電気")),"－",IF(F95="都市ガス13A",IF($AZ$48=5,#REF!,IF($AZ$48=16,IF(Z95="",#REF!,Z95*#REF!),AC95*AD95)),AC95*AD95)))</f>
        <v/>
      </c>
      <c r="AH95" s="52"/>
      <c r="AJ95" s="440"/>
      <c r="AK95" s="439" t="str">
        <f t="shared" si="25"/>
        <v/>
      </c>
      <c r="AL95" s="436" t="str">
        <f t="shared" si="26"/>
        <v/>
      </c>
      <c r="AM95" s="436" t="str">
        <f t="shared" si="27"/>
        <v/>
      </c>
      <c r="AN95" s="436" t="str">
        <f t="shared" si="28"/>
        <v/>
      </c>
      <c r="AO95" s="436" t="str">
        <f t="shared" si="29"/>
        <v/>
      </c>
      <c r="AP95" s="436" t="str">
        <f t="shared" si="30"/>
        <v/>
      </c>
      <c r="AQ95" s="436" t="str">
        <f t="shared" si="31"/>
        <v/>
      </c>
      <c r="AR95" s="436" t="str">
        <f t="shared" si="32"/>
        <v/>
      </c>
      <c r="AS95" s="436" t="str">
        <f t="shared" si="33"/>
        <v/>
      </c>
      <c r="AT95" s="436" t="str">
        <f t="shared" si="34"/>
        <v/>
      </c>
      <c r="AU95" s="436" t="str">
        <f t="shared" si="35"/>
        <v/>
      </c>
      <c r="AV95" s="437" t="str">
        <f t="shared" si="36"/>
        <v/>
      </c>
      <c r="BA95" s="391" t="s">
        <v>88</v>
      </c>
      <c r="BC95" s="391" t="s">
        <v>88</v>
      </c>
      <c r="BD95" s="391" t="s">
        <v>88</v>
      </c>
      <c r="BE95" s="391" t="s">
        <v>88</v>
      </c>
      <c r="BG95" s="391" t="s">
        <v>88</v>
      </c>
      <c r="BH95" s="391" t="s">
        <v>226</v>
      </c>
      <c r="CO95" s="334" t="str">
        <f t="shared" si="40"/>
        <v/>
      </c>
      <c r="CP95" s="334" t="str">
        <f t="shared" si="39"/>
        <v/>
      </c>
    </row>
    <row r="96" spans="2:94" ht="18" customHeight="1" x14ac:dyDescent="0.2">
      <c r="B96" s="48"/>
      <c r="D96" s="329"/>
      <c r="E96" s="57"/>
      <c r="F96" s="39"/>
      <c r="G96" s="39"/>
      <c r="H96" s="58"/>
      <c r="I96" s="58"/>
      <c r="J96" s="58"/>
      <c r="K96" s="39"/>
      <c r="L96" s="60"/>
      <c r="M96" s="67"/>
      <c r="N96" s="160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2"/>
      <c r="Z96" s="303"/>
      <c r="AA96" s="208">
        <f t="shared" si="20"/>
        <v>1</v>
      </c>
      <c r="AB96" s="63">
        <f t="shared" si="21"/>
        <v>0</v>
      </c>
      <c r="AC96" s="209" t="str">
        <f t="shared" si="22"/>
        <v/>
      </c>
      <c r="AD96" s="228" t="str">
        <f t="shared" si="23"/>
        <v/>
      </c>
      <c r="AE96" s="210">
        <f t="shared" si="24"/>
        <v>1</v>
      </c>
      <c r="AF96" s="211" t="str">
        <f>IF(L96="","",IF(OR(COUNTIF(F96,"自ら生成した*"),COUNTIF(F96,"再生可能エネルギーを自家消費した電気")),"－",IF(F96="都市ガス13A",IF($AZ$48=5,#REF!,IF($AZ$48=16,IF(Z96="",#REF!,Z96*#REF!),AC96*AD96)),AC96*AD96)))</f>
        <v/>
      </c>
      <c r="AH96" s="52"/>
      <c r="AJ96" s="440"/>
      <c r="AK96" s="439" t="str">
        <f t="shared" si="25"/>
        <v/>
      </c>
      <c r="AL96" s="436" t="str">
        <f t="shared" si="26"/>
        <v/>
      </c>
      <c r="AM96" s="436" t="str">
        <f t="shared" si="27"/>
        <v/>
      </c>
      <c r="AN96" s="436" t="str">
        <f t="shared" si="28"/>
        <v/>
      </c>
      <c r="AO96" s="436" t="str">
        <f t="shared" si="29"/>
        <v/>
      </c>
      <c r="AP96" s="436" t="str">
        <f t="shared" si="30"/>
        <v/>
      </c>
      <c r="AQ96" s="436" t="str">
        <f t="shared" si="31"/>
        <v/>
      </c>
      <c r="AR96" s="436" t="str">
        <f t="shared" si="32"/>
        <v/>
      </c>
      <c r="AS96" s="436" t="str">
        <f t="shared" si="33"/>
        <v/>
      </c>
      <c r="AT96" s="436" t="str">
        <f t="shared" si="34"/>
        <v/>
      </c>
      <c r="AU96" s="436" t="str">
        <f t="shared" si="35"/>
        <v/>
      </c>
      <c r="AV96" s="437" t="str">
        <f t="shared" si="36"/>
        <v/>
      </c>
      <c r="BA96" s="391" t="s">
        <v>226</v>
      </c>
      <c r="BC96" s="391" t="s">
        <v>226</v>
      </c>
      <c r="BD96" s="391" t="s">
        <v>226</v>
      </c>
      <c r="BE96" s="391" t="s">
        <v>226</v>
      </c>
      <c r="BG96" s="391" t="s">
        <v>226</v>
      </c>
      <c r="BH96" s="391" t="s">
        <v>89</v>
      </c>
      <c r="CO96" s="334" t="str">
        <f t="shared" si="40"/>
        <v/>
      </c>
      <c r="CP96" s="334" t="str">
        <f t="shared" si="39"/>
        <v/>
      </c>
    </row>
    <row r="97" spans="2:94" ht="18" customHeight="1" x14ac:dyDescent="0.2">
      <c r="B97" s="48"/>
      <c r="D97" s="331"/>
      <c r="E97" s="57"/>
      <c r="F97" s="39"/>
      <c r="G97" s="39"/>
      <c r="H97" s="58"/>
      <c r="I97" s="58"/>
      <c r="J97" s="58"/>
      <c r="K97" s="39"/>
      <c r="L97" s="60"/>
      <c r="M97" s="67"/>
      <c r="N97" s="160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2"/>
      <c r="Z97" s="303"/>
      <c r="AA97" s="208">
        <f t="shared" si="20"/>
        <v>1</v>
      </c>
      <c r="AB97" s="63">
        <f t="shared" si="21"/>
        <v>0</v>
      </c>
      <c r="AC97" s="209" t="str">
        <f t="shared" si="22"/>
        <v/>
      </c>
      <c r="AD97" s="228" t="str">
        <f t="shared" si="23"/>
        <v/>
      </c>
      <c r="AE97" s="210">
        <f t="shared" si="24"/>
        <v>1</v>
      </c>
      <c r="AF97" s="211" t="str">
        <f>IF(L97="","",IF(OR(COUNTIF(F97,"自ら生成した*"),COUNTIF(F97,"再生可能エネルギーを自家消費した電気")),"－",IF(F97="都市ガス13A",IF($AZ$48=5,#REF!,IF($AZ$48=16,IF(Z97="",#REF!,Z97*#REF!),AC97*AD97)),AC97*AD97)))</f>
        <v/>
      </c>
      <c r="AH97" s="52"/>
      <c r="AJ97" s="440"/>
      <c r="AK97" s="439" t="str">
        <f t="shared" si="25"/>
        <v/>
      </c>
      <c r="AL97" s="436" t="str">
        <f t="shared" si="26"/>
        <v/>
      </c>
      <c r="AM97" s="436" t="str">
        <f t="shared" si="27"/>
        <v/>
      </c>
      <c r="AN97" s="436" t="str">
        <f t="shared" si="28"/>
        <v/>
      </c>
      <c r="AO97" s="436" t="str">
        <f t="shared" si="29"/>
        <v/>
      </c>
      <c r="AP97" s="436" t="str">
        <f t="shared" si="30"/>
        <v/>
      </c>
      <c r="AQ97" s="436" t="str">
        <f t="shared" si="31"/>
        <v/>
      </c>
      <c r="AR97" s="436" t="str">
        <f t="shared" si="32"/>
        <v/>
      </c>
      <c r="AS97" s="436" t="str">
        <f t="shared" si="33"/>
        <v/>
      </c>
      <c r="AT97" s="436" t="str">
        <f t="shared" si="34"/>
        <v/>
      </c>
      <c r="AU97" s="436" t="str">
        <f t="shared" si="35"/>
        <v/>
      </c>
      <c r="AV97" s="437" t="str">
        <f t="shared" si="36"/>
        <v/>
      </c>
      <c r="BA97" s="391" t="s">
        <v>89</v>
      </c>
      <c r="BC97" s="391" t="s">
        <v>89</v>
      </c>
      <c r="BD97" s="391" t="s">
        <v>89</v>
      </c>
      <c r="BE97" s="391" t="s">
        <v>89</v>
      </c>
      <c r="BG97" s="391" t="s">
        <v>89</v>
      </c>
      <c r="BH97" s="391" t="s">
        <v>252</v>
      </c>
      <c r="CO97" s="334" t="str">
        <f t="shared" si="40"/>
        <v/>
      </c>
      <c r="CP97" s="334" t="str">
        <f t="shared" si="39"/>
        <v/>
      </c>
    </row>
    <row r="98" spans="2:94" ht="18" customHeight="1" x14ac:dyDescent="0.2">
      <c r="B98" s="48"/>
      <c r="D98" s="331"/>
      <c r="E98" s="57"/>
      <c r="F98" s="39"/>
      <c r="G98" s="39"/>
      <c r="H98" s="58"/>
      <c r="I98" s="58"/>
      <c r="J98" s="58"/>
      <c r="K98" s="39"/>
      <c r="L98" s="60"/>
      <c r="M98" s="67"/>
      <c r="N98" s="160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2"/>
      <c r="Z98" s="303"/>
      <c r="AA98" s="208">
        <f t="shared" si="20"/>
        <v>1</v>
      </c>
      <c r="AB98" s="63">
        <f t="shared" si="21"/>
        <v>0</v>
      </c>
      <c r="AC98" s="209" t="str">
        <f t="shared" si="22"/>
        <v/>
      </c>
      <c r="AD98" s="228" t="str">
        <f t="shared" si="23"/>
        <v/>
      </c>
      <c r="AE98" s="210">
        <f t="shared" si="24"/>
        <v>1</v>
      </c>
      <c r="AF98" s="211" t="str">
        <f>IF(L98="","",IF(OR(COUNTIF(F98,"自ら生成した*"),COUNTIF(F98,"再生可能エネルギーを自家消費した電気")),"－",IF(F98="都市ガス13A",IF($AZ$48=5,#REF!,IF($AZ$48=16,IF(Z98="",#REF!,Z98*#REF!),AC98*AD98)),AC98*AD98)))</f>
        <v/>
      </c>
      <c r="AH98" s="52"/>
      <c r="AJ98" s="440"/>
      <c r="AK98" s="439" t="str">
        <f t="shared" si="25"/>
        <v/>
      </c>
      <c r="AL98" s="436" t="str">
        <f t="shared" si="26"/>
        <v/>
      </c>
      <c r="AM98" s="436" t="str">
        <f t="shared" si="27"/>
        <v/>
      </c>
      <c r="AN98" s="436" t="str">
        <f t="shared" si="28"/>
        <v/>
      </c>
      <c r="AO98" s="436" t="str">
        <f t="shared" si="29"/>
        <v/>
      </c>
      <c r="AP98" s="436" t="str">
        <f t="shared" si="30"/>
        <v/>
      </c>
      <c r="AQ98" s="436" t="str">
        <f t="shared" si="31"/>
        <v/>
      </c>
      <c r="AR98" s="436" t="str">
        <f t="shared" si="32"/>
        <v/>
      </c>
      <c r="AS98" s="436" t="str">
        <f t="shared" si="33"/>
        <v/>
      </c>
      <c r="AT98" s="436" t="str">
        <f t="shared" si="34"/>
        <v/>
      </c>
      <c r="AU98" s="436" t="str">
        <f t="shared" si="35"/>
        <v/>
      </c>
      <c r="AV98" s="437" t="str">
        <f t="shared" si="36"/>
        <v/>
      </c>
      <c r="BA98" s="391" t="s">
        <v>252</v>
      </c>
      <c r="BC98" s="391" t="s">
        <v>252</v>
      </c>
      <c r="BD98" s="391" t="s">
        <v>252</v>
      </c>
      <c r="BE98" s="391" t="s">
        <v>252</v>
      </c>
      <c r="BG98" s="391" t="s">
        <v>252</v>
      </c>
      <c r="BH98" s="391" t="s">
        <v>94</v>
      </c>
      <c r="CO98" s="334" t="str">
        <f t="shared" si="40"/>
        <v/>
      </c>
      <c r="CP98" s="334" t="str">
        <f t="shared" si="39"/>
        <v/>
      </c>
    </row>
    <row r="99" spans="2:94" ht="18" customHeight="1" x14ac:dyDescent="0.2">
      <c r="B99" s="48"/>
      <c r="D99" s="331"/>
      <c r="E99" s="57"/>
      <c r="F99" s="39"/>
      <c r="G99" s="39"/>
      <c r="H99" s="58"/>
      <c r="I99" s="39"/>
      <c r="J99" s="58"/>
      <c r="K99" s="39"/>
      <c r="L99" s="60"/>
      <c r="M99" s="67"/>
      <c r="N99" s="160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2"/>
      <c r="Z99" s="303"/>
      <c r="AA99" s="208">
        <f t="shared" si="20"/>
        <v>1</v>
      </c>
      <c r="AB99" s="63">
        <f t="shared" si="21"/>
        <v>0</v>
      </c>
      <c r="AC99" s="209" t="str">
        <f t="shared" si="22"/>
        <v/>
      </c>
      <c r="AD99" s="228" t="str">
        <f t="shared" si="23"/>
        <v/>
      </c>
      <c r="AE99" s="210">
        <f t="shared" si="24"/>
        <v>1</v>
      </c>
      <c r="AF99" s="211" t="str">
        <f>IF(L99="","",IF(OR(COUNTIF(F99,"自ら生成した*"),COUNTIF(F99,"再生可能エネルギーを自家消費した電気")),"－",IF(F99="都市ガス13A",IF($AZ$48=5,#REF!,IF($AZ$48=16,IF(Z99="",#REF!,Z99*#REF!),AC99*AD99)),AC99*AD99)))</f>
        <v/>
      </c>
      <c r="AH99" s="52"/>
      <c r="AJ99" s="440"/>
      <c r="AK99" s="439" t="str">
        <f t="shared" si="25"/>
        <v/>
      </c>
      <c r="AL99" s="436" t="str">
        <f t="shared" si="26"/>
        <v/>
      </c>
      <c r="AM99" s="436" t="str">
        <f t="shared" si="27"/>
        <v/>
      </c>
      <c r="AN99" s="436" t="str">
        <f t="shared" si="28"/>
        <v/>
      </c>
      <c r="AO99" s="436" t="str">
        <f t="shared" si="29"/>
        <v/>
      </c>
      <c r="AP99" s="436" t="str">
        <f t="shared" si="30"/>
        <v/>
      </c>
      <c r="AQ99" s="436" t="str">
        <f t="shared" si="31"/>
        <v/>
      </c>
      <c r="AR99" s="436" t="str">
        <f t="shared" si="32"/>
        <v/>
      </c>
      <c r="AS99" s="436" t="str">
        <f t="shared" si="33"/>
        <v/>
      </c>
      <c r="AT99" s="436" t="str">
        <f t="shared" si="34"/>
        <v/>
      </c>
      <c r="AU99" s="436" t="str">
        <f t="shared" si="35"/>
        <v/>
      </c>
      <c r="AV99" s="437" t="str">
        <f t="shared" si="36"/>
        <v/>
      </c>
      <c r="BA99" s="391" t="s">
        <v>94</v>
      </c>
      <c r="BC99" s="391" t="s">
        <v>94</v>
      </c>
      <c r="BD99" s="391" t="s">
        <v>94</v>
      </c>
      <c r="BE99" s="391" t="s">
        <v>94</v>
      </c>
      <c r="BG99" s="391" t="s">
        <v>94</v>
      </c>
      <c r="BH99" s="391" t="s">
        <v>95</v>
      </c>
      <c r="CO99" s="334" t="str">
        <f t="shared" si="40"/>
        <v/>
      </c>
      <c r="CP99" s="334" t="str">
        <f t="shared" ref="CP99:CP130" si="41">IF(AND(F94="再生可能エネルギーを自家消費した電気",J94="無"),1,"")</f>
        <v/>
      </c>
    </row>
    <row r="100" spans="2:94" ht="18" customHeight="1" thickBot="1" x14ac:dyDescent="0.25">
      <c r="B100" s="48"/>
      <c r="D100" s="331"/>
      <c r="E100" s="57"/>
      <c r="F100" s="39"/>
      <c r="G100" s="39"/>
      <c r="H100" s="58"/>
      <c r="I100" s="39"/>
      <c r="J100" s="58"/>
      <c r="K100" s="39"/>
      <c r="L100" s="60"/>
      <c r="M100" s="67"/>
      <c r="N100" s="160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2"/>
      <c r="Z100" s="303"/>
      <c r="AA100" s="208">
        <f t="shared" si="20"/>
        <v>1</v>
      </c>
      <c r="AB100" s="63">
        <f t="shared" si="21"/>
        <v>0</v>
      </c>
      <c r="AC100" s="209" t="str">
        <f t="shared" si="22"/>
        <v/>
      </c>
      <c r="AD100" s="228" t="str">
        <f t="shared" si="23"/>
        <v/>
      </c>
      <c r="AE100" s="210">
        <f t="shared" si="24"/>
        <v>1</v>
      </c>
      <c r="AF100" s="211" t="str">
        <f>IF(L100="","",IF(OR(COUNTIF(F100,"自ら生成した*"),COUNTIF(F100,"再生可能エネルギーを自家消費した電気")),"－",IF(F100="都市ガス13A",IF($AZ$48=5,#REF!,IF($AZ$48=16,IF(Z100="",#REF!,Z100*#REF!),AC100*AD100)),AC100*AD100)))</f>
        <v/>
      </c>
      <c r="AH100" s="52"/>
      <c r="AJ100" s="440"/>
      <c r="AK100" s="439" t="str">
        <f t="shared" si="25"/>
        <v/>
      </c>
      <c r="AL100" s="436" t="str">
        <f t="shared" si="26"/>
        <v/>
      </c>
      <c r="AM100" s="436" t="str">
        <f t="shared" si="27"/>
        <v/>
      </c>
      <c r="AN100" s="436" t="str">
        <f t="shared" si="28"/>
        <v/>
      </c>
      <c r="AO100" s="436" t="str">
        <f t="shared" si="29"/>
        <v/>
      </c>
      <c r="AP100" s="436" t="str">
        <f t="shared" si="30"/>
        <v/>
      </c>
      <c r="AQ100" s="436" t="str">
        <f t="shared" si="31"/>
        <v/>
      </c>
      <c r="AR100" s="436" t="str">
        <f t="shared" si="32"/>
        <v/>
      </c>
      <c r="AS100" s="436" t="str">
        <f t="shared" si="33"/>
        <v/>
      </c>
      <c r="AT100" s="436" t="str">
        <f t="shared" si="34"/>
        <v/>
      </c>
      <c r="AU100" s="436" t="str">
        <f t="shared" si="35"/>
        <v/>
      </c>
      <c r="AV100" s="437" t="str">
        <f t="shared" si="36"/>
        <v/>
      </c>
      <c r="BA100" s="352" t="s">
        <v>95</v>
      </c>
      <c r="BC100" s="391" t="s">
        <v>95</v>
      </c>
      <c r="BD100" s="391" t="s">
        <v>95</v>
      </c>
      <c r="BE100" s="391" t="s">
        <v>95</v>
      </c>
      <c r="BG100" s="391" t="s">
        <v>95</v>
      </c>
      <c r="BH100" s="391" t="s">
        <v>96</v>
      </c>
      <c r="CO100" s="334" t="str">
        <f t="shared" si="40"/>
        <v/>
      </c>
      <c r="CP100" s="334" t="str">
        <f t="shared" si="41"/>
        <v/>
      </c>
    </row>
    <row r="101" spans="2:94" ht="18" customHeight="1" thickBot="1" x14ac:dyDescent="0.25">
      <c r="B101" s="48"/>
      <c r="D101" s="331"/>
      <c r="E101" s="57"/>
      <c r="F101" s="39"/>
      <c r="G101" s="39"/>
      <c r="H101" s="58"/>
      <c r="I101" s="39"/>
      <c r="J101" s="58"/>
      <c r="K101" s="39"/>
      <c r="L101" s="60"/>
      <c r="M101" s="67"/>
      <c r="N101" s="160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2"/>
      <c r="Z101" s="303"/>
      <c r="AA101" s="208">
        <f t="shared" si="20"/>
        <v>1</v>
      </c>
      <c r="AB101" s="63">
        <f t="shared" si="21"/>
        <v>0</v>
      </c>
      <c r="AC101" s="209" t="str">
        <f t="shared" si="22"/>
        <v/>
      </c>
      <c r="AD101" s="228" t="str">
        <f t="shared" si="23"/>
        <v/>
      </c>
      <c r="AE101" s="210">
        <f t="shared" si="24"/>
        <v>1</v>
      </c>
      <c r="AF101" s="211" t="str">
        <f>IF(L101="","",IF(OR(COUNTIF(F101,"自ら生成した*"),COUNTIF(F101,"再生可能エネルギーを自家消費した電気")),"－",IF(F101="都市ガス13A",IF($AZ$48=5,#REF!,IF($AZ$48=16,IF(Z101="",#REF!,Z101*#REF!),AC101*AD101)),AC101*AD101)))</f>
        <v/>
      </c>
      <c r="AH101" s="52"/>
      <c r="AJ101" s="440"/>
      <c r="AK101" s="439" t="str">
        <f t="shared" si="25"/>
        <v/>
      </c>
      <c r="AL101" s="436" t="str">
        <f t="shared" si="26"/>
        <v/>
      </c>
      <c r="AM101" s="436" t="str">
        <f t="shared" si="27"/>
        <v/>
      </c>
      <c r="AN101" s="436" t="str">
        <f t="shared" si="28"/>
        <v/>
      </c>
      <c r="AO101" s="436" t="str">
        <f t="shared" si="29"/>
        <v/>
      </c>
      <c r="AP101" s="436" t="str">
        <f t="shared" si="30"/>
        <v/>
      </c>
      <c r="AQ101" s="436" t="str">
        <f t="shared" si="31"/>
        <v/>
      </c>
      <c r="AR101" s="436" t="str">
        <f t="shared" si="32"/>
        <v/>
      </c>
      <c r="AS101" s="436" t="str">
        <f t="shared" si="33"/>
        <v/>
      </c>
      <c r="AT101" s="436" t="str">
        <f t="shared" si="34"/>
        <v/>
      </c>
      <c r="AU101" s="436" t="str">
        <f t="shared" si="35"/>
        <v/>
      </c>
      <c r="AV101" s="437" t="str">
        <f t="shared" si="36"/>
        <v/>
      </c>
      <c r="BA101" s="352"/>
      <c r="BC101" s="391" t="s">
        <v>96</v>
      </c>
      <c r="BD101" s="391" t="s">
        <v>96</v>
      </c>
      <c r="BE101" s="391" t="s">
        <v>96</v>
      </c>
      <c r="BG101" s="391" t="s">
        <v>96</v>
      </c>
      <c r="BH101" s="391" t="s">
        <v>97</v>
      </c>
      <c r="CO101" s="334" t="str">
        <f t="shared" si="40"/>
        <v/>
      </c>
      <c r="CP101" s="334" t="str">
        <f t="shared" si="41"/>
        <v/>
      </c>
    </row>
    <row r="102" spans="2:94" ht="18" customHeight="1" x14ac:dyDescent="0.2">
      <c r="B102" s="48"/>
      <c r="D102" s="331"/>
      <c r="E102" s="57"/>
      <c r="F102" s="39"/>
      <c r="G102" s="39"/>
      <c r="H102" s="58"/>
      <c r="I102" s="39"/>
      <c r="J102" s="58"/>
      <c r="K102" s="39"/>
      <c r="L102" s="60"/>
      <c r="M102" s="67"/>
      <c r="N102" s="160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2"/>
      <c r="Z102" s="303"/>
      <c r="AA102" s="208">
        <f t="shared" si="20"/>
        <v>1</v>
      </c>
      <c r="AB102" s="63">
        <f t="shared" si="21"/>
        <v>0</v>
      </c>
      <c r="AC102" s="209" t="str">
        <f t="shared" si="22"/>
        <v/>
      </c>
      <c r="AD102" s="228" t="str">
        <f t="shared" si="23"/>
        <v/>
      </c>
      <c r="AE102" s="210">
        <f t="shared" si="24"/>
        <v>1</v>
      </c>
      <c r="AF102" s="211" t="str">
        <f>IF(L102="","",IF(OR(COUNTIF(F102,"自ら生成した*"),COUNTIF(F102,"再生可能エネルギーを自家消費した電気")),"－",IF(F102="都市ガス13A",IF($AZ$48=5,#REF!,IF($AZ$48=16,IF(Z102="",#REF!,Z102*#REF!),AC102*AD102)),AC102*AD102)))</f>
        <v/>
      </c>
      <c r="AH102" s="52"/>
      <c r="AJ102" s="440"/>
      <c r="AK102" s="439" t="str">
        <f t="shared" si="25"/>
        <v/>
      </c>
      <c r="AL102" s="436" t="str">
        <f t="shared" si="26"/>
        <v/>
      </c>
      <c r="AM102" s="436" t="str">
        <f t="shared" si="27"/>
        <v/>
      </c>
      <c r="AN102" s="436" t="str">
        <f t="shared" si="28"/>
        <v/>
      </c>
      <c r="AO102" s="436" t="str">
        <f t="shared" si="29"/>
        <v/>
      </c>
      <c r="AP102" s="436" t="str">
        <f t="shared" si="30"/>
        <v/>
      </c>
      <c r="AQ102" s="436" t="str">
        <f t="shared" si="31"/>
        <v/>
      </c>
      <c r="AR102" s="436" t="str">
        <f t="shared" si="32"/>
        <v/>
      </c>
      <c r="AS102" s="436" t="str">
        <f t="shared" si="33"/>
        <v/>
      </c>
      <c r="AT102" s="436" t="str">
        <f t="shared" si="34"/>
        <v/>
      </c>
      <c r="AU102" s="436" t="str">
        <f t="shared" si="35"/>
        <v/>
      </c>
      <c r="AV102" s="437" t="str">
        <f t="shared" si="36"/>
        <v/>
      </c>
      <c r="BC102" s="391" t="s">
        <v>97</v>
      </c>
      <c r="BD102" s="391" t="s">
        <v>97</v>
      </c>
      <c r="BE102" s="391" t="s">
        <v>97</v>
      </c>
      <c r="BG102" s="391" t="s">
        <v>97</v>
      </c>
      <c r="BH102" s="391" t="s">
        <v>98</v>
      </c>
      <c r="CO102" s="334" t="str">
        <f t="shared" si="40"/>
        <v/>
      </c>
      <c r="CP102" s="334" t="str">
        <f t="shared" si="41"/>
        <v/>
      </c>
    </row>
    <row r="103" spans="2:94" ht="18" customHeight="1" x14ac:dyDescent="0.2">
      <c r="B103" s="48"/>
      <c r="D103" s="331"/>
      <c r="E103" s="57"/>
      <c r="F103" s="39"/>
      <c r="G103" s="39"/>
      <c r="H103" s="58"/>
      <c r="I103" s="39"/>
      <c r="J103" s="58"/>
      <c r="K103" s="39"/>
      <c r="L103" s="60"/>
      <c r="M103" s="67"/>
      <c r="N103" s="160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2"/>
      <c r="Z103" s="303"/>
      <c r="AA103" s="208">
        <f t="shared" si="20"/>
        <v>1</v>
      </c>
      <c r="AB103" s="63">
        <f t="shared" si="21"/>
        <v>0</v>
      </c>
      <c r="AC103" s="209" t="str">
        <f t="shared" si="22"/>
        <v/>
      </c>
      <c r="AD103" s="228" t="str">
        <f t="shared" si="23"/>
        <v/>
      </c>
      <c r="AE103" s="210">
        <f t="shared" si="24"/>
        <v>1</v>
      </c>
      <c r="AF103" s="211" t="str">
        <f>IF(L103="","",IF(OR(COUNTIF(F103,"自ら生成した*"),COUNTIF(F103,"再生可能エネルギーを自家消費した電気")),"－",IF(F103="都市ガス13A",IF($AZ$48=5,#REF!,IF($AZ$48=16,IF(Z103="",#REF!,Z103*#REF!),AC103*AD103)),AC103*AD103)))</f>
        <v/>
      </c>
      <c r="AH103" s="52"/>
      <c r="AJ103" s="440"/>
      <c r="AK103" s="439" t="str">
        <f t="shared" si="25"/>
        <v/>
      </c>
      <c r="AL103" s="436" t="str">
        <f t="shared" si="26"/>
        <v/>
      </c>
      <c r="AM103" s="436" t="str">
        <f t="shared" si="27"/>
        <v/>
      </c>
      <c r="AN103" s="436" t="str">
        <f t="shared" si="28"/>
        <v/>
      </c>
      <c r="AO103" s="436" t="str">
        <f t="shared" si="29"/>
        <v/>
      </c>
      <c r="AP103" s="436" t="str">
        <f t="shared" si="30"/>
        <v/>
      </c>
      <c r="AQ103" s="436" t="str">
        <f t="shared" si="31"/>
        <v/>
      </c>
      <c r="AR103" s="436" t="str">
        <f t="shared" si="32"/>
        <v/>
      </c>
      <c r="AS103" s="436" t="str">
        <f t="shared" si="33"/>
        <v/>
      </c>
      <c r="AT103" s="436" t="str">
        <f t="shared" si="34"/>
        <v/>
      </c>
      <c r="AU103" s="436" t="str">
        <f t="shared" si="35"/>
        <v/>
      </c>
      <c r="AV103" s="437" t="str">
        <f t="shared" si="36"/>
        <v/>
      </c>
      <c r="BC103" s="391" t="s">
        <v>98</v>
      </c>
      <c r="BD103" s="391" t="s">
        <v>98</v>
      </c>
      <c r="BE103" s="391" t="s">
        <v>98</v>
      </c>
      <c r="BG103" s="391" t="s">
        <v>98</v>
      </c>
      <c r="BH103" s="391" t="s">
        <v>99</v>
      </c>
      <c r="CO103" s="334" t="str">
        <f t="shared" si="40"/>
        <v/>
      </c>
      <c r="CP103" s="334" t="str">
        <f t="shared" si="41"/>
        <v/>
      </c>
    </row>
    <row r="104" spans="2:94" ht="18" customHeight="1" x14ac:dyDescent="0.2">
      <c r="B104" s="48"/>
      <c r="D104" s="331"/>
      <c r="E104" s="57"/>
      <c r="F104" s="39"/>
      <c r="G104" s="39"/>
      <c r="H104" s="58"/>
      <c r="I104" s="39"/>
      <c r="J104" s="58"/>
      <c r="K104" s="39"/>
      <c r="L104" s="60"/>
      <c r="M104" s="67"/>
      <c r="N104" s="160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2"/>
      <c r="Z104" s="303"/>
      <c r="AA104" s="208">
        <f t="shared" si="20"/>
        <v>1</v>
      </c>
      <c r="AB104" s="63">
        <f t="shared" si="21"/>
        <v>0</v>
      </c>
      <c r="AC104" s="209" t="str">
        <f t="shared" si="22"/>
        <v/>
      </c>
      <c r="AD104" s="228" t="str">
        <f t="shared" si="23"/>
        <v/>
      </c>
      <c r="AE104" s="210">
        <f t="shared" si="24"/>
        <v>1</v>
      </c>
      <c r="AF104" s="211" t="str">
        <f>IF(L104="","",IF(OR(COUNTIF(F104,"自ら生成した*"),COUNTIF(F104,"再生可能エネルギーを自家消費した電気")),"－",IF(F104="都市ガス13A",IF($AZ$48=5,#REF!,IF($AZ$48=16,IF(Z104="",#REF!,Z104*#REF!),AC104*AD104)),AC104*AD104)))</f>
        <v/>
      </c>
      <c r="AH104" s="52"/>
      <c r="AJ104" s="440"/>
      <c r="AK104" s="439" t="str">
        <f t="shared" si="25"/>
        <v/>
      </c>
      <c r="AL104" s="436" t="str">
        <f t="shared" si="26"/>
        <v/>
      </c>
      <c r="AM104" s="436" t="str">
        <f t="shared" si="27"/>
        <v/>
      </c>
      <c r="AN104" s="436" t="str">
        <f t="shared" si="28"/>
        <v/>
      </c>
      <c r="AO104" s="436" t="str">
        <f t="shared" si="29"/>
        <v/>
      </c>
      <c r="AP104" s="436" t="str">
        <f t="shared" si="30"/>
        <v/>
      </c>
      <c r="AQ104" s="436" t="str">
        <f t="shared" si="31"/>
        <v/>
      </c>
      <c r="AR104" s="436" t="str">
        <f t="shared" si="32"/>
        <v/>
      </c>
      <c r="AS104" s="436" t="str">
        <f t="shared" si="33"/>
        <v/>
      </c>
      <c r="AT104" s="436" t="str">
        <f t="shared" si="34"/>
        <v/>
      </c>
      <c r="AU104" s="436" t="str">
        <f t="shared" si="35"/>
        <v/>
      </c>
      <c r="AV104" s="437" t="str">
        <f t="shared" si="36"/>
        <v/>
      </c>
      <c r="BC104" s="391" t="s">
        <v>99</v>
      </c>
      <c r="BD104" s="391" t="s">
        <v>99</v>
      </c>
      <c r="BE104" s="391" t="s">
        <v>99</v>
      </c>
      <c r="BG104" s="391" t="s">
        <v>99</v>
      </c>
      <c r="BH104" s="391" t="s">
        <v>257</v>
      </c>
      <c r="CO104" s="334" t="str">
        <f t="shared" si="40"/>
        <v/>
      </c>
      <c r="CP104" s="334" t="str">
        <f t="shared" si="41"/>
        <v/>
      </c>
    </row>
    <row r="105" spans="2:94" ht="18" customHeight="1" thickBot="1" x14ac:dyDescent="0.25">
      <c r="B105" s="48"/>
      <c r="D105" s="329"/>
      <c r="E105" s="57"/>
      <c r="F105" s="39"/>
      <c r="G105" s="39"/>
      <c r="H105" s="58"/>
      <c r="I105" s="58"/>
      <c r="J105" s="58"/>
      <c r="K105" s="59"/>
      <c r="L105" s="60"/>
      <c r="M105" s="67"/>
      <c r="N105" s="160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2"/>
      <c r="Z105" s="303"/>
      <c r="AA105" s="208">
        <f t="shared" si="20"/>
        <v>1</v>
      </c>
      <c r="AB105" s="63">
        <f t="shared" si="21"/>
        <v>0</v>
      </c>
      <c r="AC105" s="209" t="str">
        <f t="shared" si="22"/>
        <v/>
      </c>
      <c r="AD105" s="228" t="str">
        <f t="shared" si="23"/>
        <v/>
      </c>
      <c r="AE105" s="210">
        <f t="shared" si="24"/>
        <v>1</v>
      </c>
      <c r="AF105" s="211" t="str">
        <f>IF(L105="","",IF(OR(COUNTIF(F105,"自ら生成した*"),COUNTIF(F105,"再生可能エネルギーを自家消費した電気")),"－",IF(F105="都市ガス13A",IF($AZ$48=5,#REF!,IF($AZ$48=16,IF(Z105="",#REF!,Z105*#REF!),AC105*AD105)),AC105*AD105)))</f>
        <v/>
      </c>
      <c r="AH105" s="52"/>
      <c r="AJ105" s="440"/>
      <c r="AK105" s="439" t="str">
        <f t="shared" si="25"/>
        <v/>
      </c>
      <c r="AL105" s="436" t="str">
        <f t="shared" si="26"/>
        <v/>
      </c>
      <c r="AM105" s="436" t="str">
        <f t="shared" si="27"/>
        <v/>
      </c>
      <c r="AN105" s="436" t="str">
        <f t="shared" si="28"/>
        <v/>
      </c>
      <c r="AO105" s="436" t="str">
        <f t="shared" si="29"/>
        <v/>
      </c>
      <c r="AP105" s="436" t="str">
        <f t="shared" si="30"/>
        <v/>
      </c>
      <c r="AQ105" s="436" t="str">
        <f t="shared" si="31"/>
        <v/>
      </c>
      <c r="AR105" s="436" t="str">
        <f t="shared" si="32"/>
        <v/>
      </c>
      <c r="AS105" s="436" t="str">
        <f t="shared" si="33"/>
        <v/>
      </c>
      <c r="AT105" s="436" t="str">
        <f t="shared" si="34"/>
        <v/>
      </c>
      <c r="AU105" s="436" t="str">
        <f t="shared" si="35"/>
        <v/>
      </c>
      <c r="AV105" s="437" t="str">
        <f t="shared" si="36"/>
        <v/>
      </c>
      <c r="BC105" s="352" t="s">
        <v>257</v>
      </c>
      <c r="BD105" s="352" t="s">
        <v>257</v>
      </c>
      <c r="BE105" s="352" t="s">
        <v>257</v>
      </c>
      <c r="BG105" s="352" t="s">
        <v>257</v>
      </c>
      <c r="BH105" s="391" t="s">
        <v>100</v>
      </c>
      <c r="CO105" s="334" t="str">
        <f t="shared" si="40"/>
        <v/>
      </c>
      <c r="CP105" s="334" t="str">
        <f t="shared" si="41"/>
        <v/>
      </c>
    </row>
    <row r="106" spans="2:94" ht="18" customHeight="1" thickBot="1" x14ac:dyDescent="0.25">
      <c r="B106" s="48"/>
      <c r="D106" s="329"/>
      <c r="E106" s="57"/>
      <c r="F106" s="39"/>
      <c r="G106" s="39"/>
      <c r="H106" s="58"/>
      <c r="I106" s="58"/>
      <c r="J106" s="58"/>
      <c r="K106" s="39"/>
      <c r="L106" s="60"/>
      <c r="M106" s="67"/>
      <c r="N106" s="160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2"/>
      <c r="Z106" s="303"/>
      <c r="AA106" s="208">
        <f t="shared" si="20"/>
        <v>1</v>
      </c>
      <c r="AB106" s="63">
        <f t="shared" si="21"/>
        <v>0</v>
      </c>
      <c r="AC106" s="209" t="str">
        <f t="shared" si="22"/>
        <v/>
      </c>
      <c r="AD106" s="228" t="str">
        <f t="shared" si="23"/>
        <v/>
      </c>
      <c r="AE106" s="210">
        <f t="shared" si="24"/>
        <v>1</v>
      </c>
      <c r="AF106" s="211" t="str">
        <f>IF(L106="","",IF(OR(COUNTIF(F106,"自ら生成した*"),COUNTIF(F106,"再生可能エネルギーを自家消費した電気")),"－",IF(F106="都市ガス13A",IF($AZ$48=5,#REF!,IF($AZ$48=16,IF(Z106="",#REF!,Z106*#REF!),AC106*AD106)),AC106*AD106)))</f>
        <v/>
      </c>
      <c r="AH106" s="52"/>
      <c r="AJ106" s="440"/>
      <c r="AK106" s="439" t="str">
        <f t="shared" si="25"/>
        <v/>
      </c>
      <c r="AL106" s="436" t="str">
        <f t="shared" si="26"/>
        <v/>
      </c>
      <c r="AM106" s="436" t="str">
        <f t="shared" si="27"/>
        <v/>
      </c>
      <c r="AN106" s="436" t="str">
        <f t="shared" si="28"/>
        <v/>
      </c>
      <c r="AO106" s="436" t="str">
        <f t="shared" si="29"/>
        <v/>
      </c>
      <c r="AP106" s="436" t="str">
        <f t="shared" si="30"/>
        <v/>
      </c>
      <c r="AQ106" s="436" t="str">
        <f t="shared" si="31"/>
        <v/>
      </c>
      <c r="AR106" s="436" t="str">
        <f t="shared" si="32"/>
        <v/>
      </c>
      <c r="AS106" s="436" t="str">
        <f t="shared" si="33"/>
        <v/>
      </c>
      <c r="AT106" s="436" t="str">
        <f t="shared" si="34"/>
        <v/>
      </c>
      <c r="AU106" s="436" t="str">
        <f t="shared" si="35"/>
        <v/>
      </c>
      <c r="AV106" s="437" t="str">
        <f t="shared" si="36"/>
        <v/>
      </c>
      <c r="BC106" s="352"/>
      <c r="BD106" s="352"/>
      <c r="BE106" s="352"/>
      <c r="BG106" s="352"/>
      <c r="BH106" s="391" t="s">
        <v>102</v>
      </c>
      <c r="CO106" s="334" t="str">
        <f t="shared" si="40"/>
        <v/>
      </c>
      <c r="CP106" s="334" t="str">
        <f t="shared" si="41"/>
        <v/>
      </c>
    </row>
    <row r="107" spans="2:94" ht="18" customHeight="1" x14ac:dyDescent="0.2">
      <c r="B107" s="48"/>
      <c r="D107" s="329"/>
      <c r="E107" s="57"/>
      <c r="F107" s="39"/>
      <c r="G107" s="39"/>
      <c r="H107" s="58"/>
      <c r="I107" s="58"/>
      <c r="J107" s="58"/>
      <c r="K107" s="39"/>
      <c r="L107" s="60"/>
      <c r="M107" s="67"/>
      <c r="N107" s="160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2"/>
      <c r="Z107" s="303"/>
      <c r="AA107" s="208">
        <f t="shared" si="20"/>
        <v>1</v>
      </c>
      <c r="AB107" s="63">
        <f t="shared" si="21"/>
        <v>0</v>
      </c>
      <c r="AC107" s="209" t="str">
        <f t="shared" si="22"/>
        <v/>
      </c>
      <c r="AD107" s="228" t="str">
        <f t="shared" si="23"/>
        <v/>
      </c>
      <c r="AE107" s="210">
        <f t="shared" si="24"/>
        <v>1</v>
      </c>
      <c r="AF107" s="211" t="str">
        <f>IF(L107="","",IF(OR(COUNTIF(F107,"自ら生成した*"),COUNTIF(F107,"再生可能エネルギーを自家消費した電気")),"－",IF(F107="都市ガス13A",IF($AZ$48=5,#REF!,IF($AZ$48=16,IF(Z107="",#REF!,Z107*#REF!),AC107*AD107)),AC107*AD107)))</f>
        <v/>
      </c>
      <c r="AH107" s="52"/>
      <c r="AJ107" s="440"/>
      <c r="AK107" s="439" t="str">
        <f t="shared" si="25"/>
        <v/>
      </c>
      <c r="AL107" s="436" t="str">
        <f t="shared" si="26"/>
        <v/>
      </c>
      <c r="AM107" s="436" t="str">
        <f t="shared" si="27"/>
        <v/>
      </c>
      <c r="AN107" s="436" t="str">
        <f t="shared" si="28"/>
        <v/>
      </c>
      <c r="AO107" s="436" t="str">
        <f t="shared" si="29"/>
        <v/>
      </c>
      <c r="AP107" s="436" t="str">
        <f t="shared" si="30"/>
        <v/>
      </c>
      <c r="AQ107" s="436" t="str">
        <f t="shared" si="31"/>
        <v/>
      </c>
      <c r="AR107" s="436" t="str">
        <f t="shared" si="32"/>
        <v/>
      </c>
      <c r="AS107" s="436" t="str">
        <f t="shared" si="33"/>
        <v/>
      </c>
      <c r="AT107" s="436" t="str">
        <f t="shared" si="34"/>
        <v/>
      </c>
      <c r="AU107" s="436" t="str">
        <f t="shared" si="35"/>
        <v/>
      </c>
      <c r="AV107" s="437" t="str">
        <f t="shared" si="36"/>
        <v/>
      </c>
      <c r="BD107" s="353"/>
      <c r="BH107" s="391"/>
      <c r="CO107" s="334" t="str">
        <f t="shared" si="40"/>
        <v/>
      </c>
      <c r="CP107" s="334" t="str">
        <f t="shared" si="41"/>
        <v/>
      </c>
    </row>
    <row r="108" spans="2:94" ht="18" customHeight="1" thickBot="1" x14ac:dyDescent="0.25">
      <c r="B108" s="48"/>
      <c r="D108" s="329"/>
      <c r="E108" s="57"/>
      <c r="F108" s="39"/>
      <c r="G108" s="39"/>
      <c r="H108" s="58"/>
      <c r="I108" s="58"/>
      <c r="J108" s="58"/>
      <c r="K108" s="39"/>
      <c r="L108" s="60"/>
      <c r="M108" s="67"/>
      <c r="N108" s="160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2"/>
      <c r="Z108" s="303"/>
      <c r="AA108" s="208">
        <f t="shared" si="20"/>
        <v>1</v>
      </c>
      <c r="AB108" s="63">
        <f t="shared" si="21"/>
        <v>0</v>
      </c>
      <c r="AC108" s="209" t="str">
        <f t="shared" si="22"/>
        <v/>
      </c>
      <c r="AD108" s="228" t="str">
        <f t="shared" si="23"/>
        <v/>
      </c>
      <c r="AE108" s="210">
        <f t="shared" si="24"/>
        <v>1</v>
      </c>
      <c r="AF108" s="211" t="str">
        <f>IF(L108="","",IF(OR(COUNTIF(F108,"自ら生成した*"),COUNTIF(F108,"再生可能エネルギーを自家消費した電気")),"－",IF(F108="都市ガス13A",IF($AZ$48=5,#REF!,IF($AZ$48=16,IF(Z108="",#REF!,Z108*#REF!),AC108*AD108)),AC108*AD108)))</f>
        <v/>
      </c>
      <c r="AH108" s="52"/>
      <c r="AJ108" s="440"/>
      <c r="AK108" s="439" t="str">
        <f t="shared" si="25"/>
        <v/>
      </c>
      <c r="AL108" s="436" t="str">
        <f t="shared" si="26"/>
        <v/>
      </c>
      <c r="AM108" s="436" t="str">
        <f t="shared" si="27"/>
        <v/>
      </c>
      <c r="AN108" s="436" t="str">
        <f t="shared" si="28"/>
        <v/>
      </c>
      <c r="AO108" s="436" t="str">
        <f t="shared" si="29"/>
        <v/>
      </c>
      <c r="AP108" s="436" t="str">
        <f t="shared" si="30"/>
        <v/>
      </c>
      <c r="AQ108" s="436" t="str">
        <f t="shared" si="31"/>
        <v/>
      </c>
      <c r="AR108" s="436" t="str">
        <f t="shared" si="32"/>
        <v/>
      </c>
      <c r="AS108" s="436" t="str">
        <f t="shared" si="33"/>
        <v/>
      </c>
      <c r="AT108" s="436" t="str">
        <f t="shared" si="34"/>
        <v/>
      </c>
      <c r="AU108" s="436" t="str">
        <f t="shared" si="35"/>
        <v/>
      </c>
      <c r="AV108" s="437" t="str">
        <f t="shared" si="36"/>
        <v/>
      </c>
      <c r="BD108" s="353"/>
      <c r="BH108" s="352"/>
      <c r="CO108" s="334" t="str">
        <f t="shared" si="40"/>
        <v/>
      </c>
      <c r="CP108" s="334" t="str">
        <f t="shared" si="41"/>
        <v/>
      </c>
    </row>
    <row r="109" spans="2:94" ht="18" customHeight="1" x14ac:dyDescent="0.2">
      <c r="B109" s="48"/>
      <c r="D109" s="329"/>
      <c r="E109" s="57"/>
      <c r="F109" s="39"/>
      <c r="G109" s="39"/>
      <c r="H109" s="58"/>
      <c r="I109" s="58"/>
      <c r="J109" s="58"/>
      <c r="K109" s="39"/>
      <c r="L109" s="60"/>
      <c r="M109" s="67"/>
      <c r="N109" s="160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2"/>
      <c r="Z109" s="303"/>
      <c r="AA109" s="208">
        <f t="shared" si="20"/>
        <v>1</v>
      </c>
      <c r="AB109" s="63">
        <f t="shared" si="21"/>
        <v>0</v>
      </c>
      <c r="AC109" s="209" t="str">
        <f t="shared" si="22"/>
        <v/>
      </c>
      <c r="AD109" s="228" t="str">
        <f t="shared" si="23"/>
        <v/>
      </c>
      <c r="AE109" s="210">
        <f t="shared" si="24"/>
        <v>1</v>
      </c>
      <c r="AF109" s="211" t="str">
        <f>IF(L109="","",IF(OR(COUNTIF(F109,"自ら生成した*"),COUNTIF(F109,"再生可能エネルギーを自家消費した電気")),"－",IF(F109="都市ガス13A",IF($AZ$48=5,#REF!,IF($AZ$48=16,IF(Z109="",#REF!,Z109*#REF!),AC109*AD109)),AC109*AD109)))</f>
        <v/>
      </c>
      <c r="AH109" s="52"/>
      <c r="AJ109" s="440"/>
      <c r="AK109" s="439" t="str">
        <f t="shared" si="25"/>
        <v/>
      </c>
      <c r="AL109" s="436" t="str">
        <f t="shared" si="26"/>
        <v/>
      </c>
      <c r="AM109" s="436" t="str">
        <f t="shared" si="27"/>
        <v/>
      </c>
      <c r="AN109" s="436" t="str">
        <f t="shared" si="28"/>
        <v/>
      </c>
      <c r="AO109" s="436" t="str">
        <f t="shared" si="29"/>
        <v/>
      </c>
      <c r="AP109" s="436" t="str">
        <f t="shared" si="30"/>
        <v/>
      </c>
      <c r="AQ109" s="436" t="str">
        <f t="shared" si="31"/>
        <v/>
      </c>
      <c r="AR109" s="436" t="str">
        <f t="shared" si="32"/>
        <v/>
      </c>
      <c r="AS109" s="436" t="str">
        <f t="shared" si="33"/>
        <v/>
      </c>
      <c r="AT109" s="436" t="str">
        <f t="shared" si="34"/>
        <v/>
      </c>
      <c r="AU109" s="436" t="str">
        <f t="shared" si="35"/>
        <v/>
      </c>
      <c r="AV109" s="437" t="str">
        <f t="shared" si="36"/>
        <v/>
      </c>
      <c r="BD109" s="353"/>
      <c r="CO109" s="334" t="str">
        <f t="shared" si="40"/>
        <v/>
      </c>
      <c r="CP109" s="334" t="str">
        <f t="shared" si="41"/>
        <v/>
      </c>
    </row>
    <row r="110" spans="2:94" ht="18" customHeight="1" x14ac:dyDescent="0.2">
      <c r="B110" s="48"/>
      <c r="D110" s="329"/>
      <c r="E110" s="57"/>
      <c r="F110" s="39"/>
      <c r="G110" s="39"/>
      <c r="H110" s="58"/>
      <c r="I110" s="58"/>
      <c r="J110" s="58"/>
      <c r="K110" s="39"/>
      <c r="L110" s="60"/>
      <c r="M110" s="67"/>
      <c r="N110" s="160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2"/>
      <c r="Z110" s="303"/>
      <c r="AA110" s="208">
        <f t="shared" si="20"/>
        <v>1</v>
      </c>
      <c r="AB110" s="63">
        <f t="shared" si="21"/>
        <v>0</v>
      </c>
      <c r="AC110" s="209" t="str">
        <f t="shared" si="22"/>
        <v/>
      </c>
      <c r="AD110" s="228" t="str">
        <f t="shared" si="23"/>
        <v/>
      </c>
      <c r="AE110" s="210">
        <f t="shared" si="24"/>
        <v>1</v>
      </c>
      <c r="AF110" s="211" t="str">
        <f>IF(L110="","",IF(OR(COUNTIF(F110,"自ら生成した*"),COUNTIF(F110,"再生可能エネルギーを自家消費した電気")),"－",IF(F110="都市ガス13A",IF($AZ$48=5,#REF!,IF($AZ$48=16,IF(Z110="",#REF!,Z110*#REF!),AC110*AD110)),AC110*AD110)))</f>
        <v/>
      </c>
      <c r="AH110" s="52"/>
      <c r="AJ110" s="440"/>
      <c r="AK110" s="439" t="str">
        <f t="shared" si="25"/>
        <v/>
      </c>
      <c r="AL110" s="436" t="str">
        <f t="shared" si="26"/>
        <v/>
      </c>
      <c r="AM110" s="436" t="str">
        <f t="shared" si="27"/>
        <v/>
      </c>
      <c r="AN110" s="436" t="str">
        <f t="shared" si="28"/>
        <v/>
      </c>
      <c r="AO110" s="436" t="str">
        <f t="shared" si="29"/>
        <v/>
      </c>
      <c r="AP110" s="436" t="str">
        <f t="shared" si="30"/>
        <v/>
      </c>
      <c r="AQ110" s="436" t="str">
        <f t="shared" si="31"/>
        <v/>
      </c>
      <c r="AR110" s="436" t="str">
        <f t="shared" si="32"/>
        <v/>
      </c>
      <c r="AS110" s="436" t="str">
        <f t="shared" si="33"/>
        <v/>
      </c>
      <c r="AT110" s="436" t="str">
        <f t="shared" si="34"/>
        <v/>
      </c>
      <c r="AU110" s="436" t="str">
        <f t="shared" si="35"/>
        <v/>
      </c>
      <c r="AV110" s="437" t="str">
        <f t="shared" si="36"/>
        <v/>
      </c>
      <c r="BD110" s="353"/>
      <c r="CO110" s="334" t="str">
        <f t="shared" si="40"/>
        <v/>
      </c>
      <c r="CP110" s="334" t="str">
        <f t="shared" si="41"/>
        <v/>
      </c>
    </row>
    <row r="111" spans="2:94" ht="18" customHeight="1" x14ac:dyDescent="0.2">
      <c r="B111" s="48"/>
      <c r="D111" s="329"/>
      <c r="E111" s="57"/>
      <c r="F111" s="39"/>
      <c r="G111" s="39"/>
      <c r="H111" s="58"/>
      <c r="I111" s="58"/>
      <c r="J111" s="58"/>
      <c r="K111" s="39"/>
      <c r="L111" s="60"/>
      <c r="M111" s="67"/>
      <c r="N111" s="160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2"/>
      <c r="Z111" s="303"/>
      <c r="AA111" s="208">
        <f t="shared" si="20"/>
        <v>1</v>
      </c>
      <c r="AB111" s="63">
        <f t="shared" si="21"/>
        <v>0</v>
      </c>
      <c r="AC111" s="209" t="str">
        <f t="shared" si="22"/>
        <v/>
      </c>
      <c r="AD111" s="228" t="str">
        <f t="shared" si="23"/>
        <v/>
      </c>
      <c r="AE111" s="210">
        <f t="shared" si="24"/>
        <v>1</v>
      </c>
      <c r="AF111" s="211" t="str">
        <f>IF(L111="","",IF(OR(COUNTIF(F111,"自ら生成した*"),COUNTIF(F111,"再生可能エネルギーを自家消費した電気")),"－",IF(F111="都市ガス13A",IF($AZ$48=5,#REF!,IF($AZ$48=16,IF(Z111="",#REF!,Z111*#REF!),AC111*AD111)),AC111*AD111)))</f>
        <v/>
      </c>
      <c r="AH111" s="52"/>
      <c r="AJ111" s="440"/>
      <c r="AK111" s="439" t="str">
        <f t="shared" si="25"/>
        <v/>
      </c>
      <c r="AL111" s="436" t="str">
        <f t="shared" si="26"/>
        <v/>
      </c>
      <c r="AM111" s="436" t="str">
        <f t="shared" si="27"/>
        <v/>
      </c>
      <c r="AN111" s="436" t="str">
        <f t="shared" si="28"/>
        <v/>
      </c>
      <c r="AO111" s="436" t="str">
        <f t="shared" si="29"/>
        <v/>
      </c>
      <c r="AP111" s="436" t="str">
        <f t="shared" si="30"/>
        <v/>
      </c>
      <c r="AQ111" s="436" t="str">
        <f t="shared" si="31"/>
        <v/>
      </c>
      <c r="AR111" s="436" t="str">
        <f t="shared" si="32"/>
        <v/>
      </c>
      <c r="AS111" s="436" t="str">
        <f t="shared" si="33"/>
        <v/>
      </c>
      <c r="AT111" s="436" t="str">
        <f t="shared" si="34"/>
        <v/>
      </c>
      <c r="AU111" s="436" t="str">
        <f t="shared" si="35"/>
        <v/>
      </c>
      <c r="AV111" s="437" t="str">
        <f t="shared" si="36"/>
        <v/>
      </c>
      <c r="BD111" s="353"/>
      <c r="CO111" s="334" t="str">
        <f t="shared" si="40"/>
        <v/>
      </c>
      <c r="CP111" s="334" t="str">
        <f t="shared" si="41"/>
        <v/>
      </c>
    </row>
    <row r="112" spans="2:94" ht="18" customHeight="1" x14ac:dyDescent="0.2">
      <c r="B112" s="48"/>
      <c r="D112" s="329"/>
      <c r="E112" s="57"/>
      <c r="F112" s="39"/>
      <c r="G112" s="39"/>
      <c r="H112" s="58"/>
      <c r="I112" s="58"/>
      <c r="J112" s="58"/>
      <c r="K112" s="39"/>
      <c r="L112" s="60"/>
      <c r="M112" s="67"/>
      <c r="N112" s="160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2"/>
      <c r="Z112" s="303"/>
      <c r="AA112" s="208">
        <f t="shared" si="20"/>
        <v>1</v>
      </c>
      <c r="AB112" s="63">
        <f t="shared" si="21"/>
        <v>0</v>
      </c>
      <c r="AC112" s="209" t="str">
        <f t="shared" si="22"/>
        <v/>
      </c>
      <c r="AD112" s="228" t="str">
        <f t="shared" si="23"/>
        <v/>
      </c>
      <c r="AE112" s="210">
        <f t="shared" si="24"/>
        <v>1</v>
      </c>
      <c r="AF112" s="211" t="str">
        <f>IF(L112="","",IF(OR(COUNTIF(F112,"自ら生成した*"),COUNTIF(F112,"再生可能エネルギーを自家消費した電気")),"－",IF(F112="都市ガス13A",IF($AZ$48=5,#REF!,IF($AZ$48=16,IF(Z112="",#REF!,Z112*#REF!),AC112*AD112)),AC112*AD112)))</f>
        <v/>
      </c>
      <c r="AH112" s="52"/>
      <c r="AJ112" s="440"/>
      <c r="AK112" s="439" t="str">
        <f t="shared" si="25"/>
        <v/>
      </c>
      <c r="AL112" s="436" t="str">
        <f t="shared" si="26"/>
        <v/>
      </c>
      <c r="AM112" s="436" t="str">
        <f t="shared" si="27"/>
        <v/>
      </c>
      <c r="AN112" s="436" t="str">
        <f t="shared" si="28"/>
        <v/>
      </c>
      <c r="AO112" s="436" t="str">
        <f t="shared" si="29"/>
        <v/>
      </c>
      <c r="AP112" s="436" t="str">
        <f t="shared" si="30"/>
        <v/>
      </c>
      <c r="AQ112" s="436" t="str">
        <f t="shared" si="31"/>
        <v/>
      </c>
      <c r="AR112" s="436" t="str">
        <f t="shared" si="32"/>
        <v/>
      </c>
      <c r="AS112" s="436" t="str">
        <f t="shared" si="33"/>
        <v/>
      </c>
      <c r="AT112" s="436" t="str">
        <f t="shared" si="34"/>
        <v/>
      </c>
      <c r="AU112" s="436" t="str">
        <f t="shared" si="35"/>
        <v/>
      </c>
      <c r="AV112" s="437" t="str">
        <f t="shared" si="36"/>
        <v/>
      </c>
      <c r="BD112" s="353"/>
      <c r="CO112" s="334" t="str">
        <f t="shared" si="40"/>
        <v/>
      </c>
      <c r="CP112" s="334" t="str">
        <f t="shared" si="41"/>
        <v/>
      </c>
    </row>
    <row r="113" spans="2:94" ht="18" customHeight="1" x14ac:dyDescent="0.2">
      <c r="B113" s="48"/>
      <c r="D113" s="329"/>
      <c r="E113" s="57"/>
      <c r="F113" s="39"/>
      <c r="G113" s="39"/>
      <c r="H113" s="58"/>
      <c r="I113" s="58"/>
      <c r="J113" s="58"/>
      <c r="K113" s="39"/>
      <c r="L113" s="60"/>
      <c r="M113" s="67"/>
      <c r="N113" s="160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2"/>
      <c r="Z113" s="303"/>
      <c r="AA113" s="208">
        <f t="shared" si="20"/>
        <v>1</v>
      </c>
      <c r="AB113" s="63">
        <f t="shared" si="21"/>
        <v>0</v>
      </c>
      <c r="AC113" s="209" t="str">
        <f t="shared" si="22"/>
        <v/>
      </c>
      <c r="AD113" s="228" t="str">
        <f t="shared" si="23"/>
        <v/>
      </c>
      <c r="AE113" s="210">
        <f t="shared" si="24"/>
        <v>1</v>
      </c>
      <c r="AF113" s="211" t="str">
        <f>IF(L113="","",IF(OR(COUNTIF(F113,"自ら生成した*"),COUNTIF(F113,"再生可能エネルギーを自家消費した電気")),"－",IF(F113="都市ガス13A",IF($AZ$48=5,#REF!,IF($AZ$48=16,IF(Z113="",#REF!,Z113*#REF!),AC113*AD113)),AC113*AD113)))</f>
        <v/>
      </c>
      <c r="AH113" s="52"/>
      <c r="AJ113" s="440"/>
      <c r="AK113" s="439" t="str">
        <f t="shared" si="25"/>
        <v/>
      </c>
      <c r="AL113" s="436" t="str">
        <f t="shared" si="26"/>
        <v/>
      </c>
      <c r="AM113" s="436" t="str">
        <f t="shared" si="27"/>
        <v/>
      </c>
      <c r="AN113" s="436" t="str">
        <f t="shared" si="28"/>
        <v/>
      </c>
      <c r="AO113" s="436" t="str">
        <f t="shared" si="29"/>
        <v/>
      </c>
      <c r="AP113" s="436" t="str">
        <f t="shared" si="30"/>
        <v/>
      </c>
      <c r="AQ113" s="436" t="str">
        <f t="shared" si="31"/>
        <v/>
      </c>
      <c r="AR113" s="436" t="str">
        <f t="shared" si="32"/>
        <v/>
      </c>
      <c r="AS113" s="436" t="str">
        <f t="shared" si="33"/>
        <v/>
      </c>
      <c r="AT113" s="436" t="str">
        <f t="shared" si="34"/>
        <v/>
      </c>
      <c r="AU113" s="436" t="str">
        <f t="shared" si="35"/>
        <v/>
      </c>
      <c r="AV113" s="437" t="str">
        <f t="shared" si="36"/>
        <v/>
      </c>
      <c r="BD113" s="353"/>
      <c r="CO113" s="334" t="str">
        <f t="shared" si="40"/>
        <v/>
      </c>
      <c r="CP113" s="334" t="str">
        <f t="shared" si="41"/>
        <v/>
      </c>
    </row>
    <row r="114" spans="2:94" ht="18" customHeight="1" x14ac:dyDescent="0.2">
      <c r="B114" s="48"/>
      <c r="D114" s="331"/>
      <c r="E114" s="57"/>
      <c r="F114" s="39"/>
      <c r="G114" s="39"/>
      <c r="H114" s="58"/>
      <c r="I114" s="58"/>
      <c r="J114" s="58"/>
      <c r="K114" s="39"/>
      <c r="L114" s="60"/>
      <c r="M114" s="67"/>
      <c r="N114" s="160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2"/>
      <c r="Z114" s="303"/>
      <c r="AA114" s="208">
        <f t="shared" si="20"/>
        <v>1</v>
      </c>
      <c r="AB114" s="63">
        <f t="shared" si="21"/>
        <v>0</v>
      </c>
      <c r="AC114" s="209" t="str">
        <f t="shared" si="22"/>
        <v/>
      </c>
      <c r="AD114" s="228" t="str">
        <f t="shared" si="23"/>
        <v/>
      </c>
      <c r="AE114" s="210">
        <f t="shared" si="24"/>
        <v>1</v>
      </c>
      <c r="AF114" s="211" t="str">
        <f>IF(L114="","",IF(OR(COUNTIF(F114,"自ら生成した*"),COUNTIF(F114,"再生可能エネルギーを自家消費した電気")),"－",IF(F114="都市ガス13A",IF($AZ$48=5,#REF!,IF($AZ$48=16,IF(Z114="",#REF!,Z114*#REF!),AC114*AD114)),AC114*AD114)))</f>
        <v/>
      </c>
      <c r="AH114" s="52"/>
      <c r="AJ114" s="440"/>
      <c r="AK114" s="439" t="str">
        <f t="shared" si="25"/>
        <v/>
      </c>
      <c r="AL114" s="436" t="str">
        <f t="shared" si="26"/>
        <v/>
      </c>
      <c r="AM114" s="436" t="str">
        <f t="shared" si="27"/>
        <v/>
      </c>
      <c r="AN114" s="436" t="str">
        <f t="shared" si="28"/>
        <v/>
      </c>
      <c r="AO114" s="436" t="str">
        <f t="shared" si="29"/>
        <v/>
      </c>
      <c r="AP114" s="436" t="str">
        <f t="shared" si="30"/>
        <v/>
      </c>
      <c r="AQ114" s="436" t="str">
        <f t="shared" si="31"/>
        <v/>
      </c>
      <c r="AR114" s="436" t="str">
        <f t="shared" si="32"/>
        <v/>
      </c>
      <c r="AS114" s="436" t="str">
        <f t="shared" si="33"/>
        <v/>
      </c>
      <c r="AT114" s="436" t="str">
        <f t="shared" si="34"/>
        <v/>
      </c>
      <c r="AU114" s="436" t="str">
        <f t="shared" si="35"/>
        <v/>
      </c>
      <c r="AV114" s="437" t="str">
        <f t="shared" si="36"/>
        <v/>
      </c>
      <c r="BD114" s="353"/>
      <c r="CO114" s="334" t="str">
        <f t="shared" si="40"/>
        <v/>
      </c>
      <c r="CP114" s="334" t="str">
        <f t="shared" si="41"/>
        <v/>
      </c>
    </row>
    <row r="115" spans="2:94" ht="18" customHeight="1" x14ac:dyDescent="0.2">
      <c r="B115" s="48"/>
      <c r="D115" s="331"/>
      <c r="E115" s="57"/>
      <c r="F115" s="39"/>
      <c r="G115" s="39"/>
      <c r="H115" s="58"/>
      <c r="I115" s="58"/>
      <c r="J115" s="58"/>
      <c r="K115" s="39"/>
      <c r="L115" s="60"/>
      <c r="M115" s="67"/>
      <c r="N115" s="160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2"/>
      <c r="Z115" s="303"/>
      <c r="AA115" s="208">
        <f t="shared" si="20"/>
        <v>1</v>
      </c>
      <c r="AB115" s="63">
        <f t="shared" si="21"/>
        <v>0</v>
      </c>
      <c r="AC115" s="209" t="str">
        <f t="shared" si="22"/>
        <v/>
      </c>
      <c r="AD115" s="228" t="str">
        <f t="shared" si="23"/>
        <v/>
      </c>
      <c r="AE115" s="210">
        <f t="shared" si="24"/>
        <v>1</v>
      </c>
      <c r="AF115" s="211" t="str">
        <f>IF(L115="","",IF(OR(COUNTIF(F115,"自ら生成した*"),COUNTIF(F115,"再生可能エネルギーを自家消費した電気")),"－",IF(F115="都市ガス13A",IF($AZ$48=5,#REF!,IF($AZ$48=16,IF(Z115="",#REF!,Z115*#REF!),AC115*AD115)),AC115*AD115)))</f>
        <v/>
      </c>
      <c r="AH115" s="52"/>
      <c r="AJ115" s="440"/>
      <c r="AK115" s="439" t="str">
        <f t="shared" si="25"/>
        <v/>
      </c>
      <c r="AL115" s="436" t="str">
        <f t="shared" si="26"/>
        <v/>
      </c>
      <c r="AM115" s="436" t="str">
        <f t="shared" si="27"/>
        <v/>
      </c>
      <c r="AN115" s="436" t="str">
        <f t="shared" si="28"/>
        <v/>
      </c>
      <c r="AO115" s="436" t="str">
        <f t="shared" si="29"/>
        <v/>
      </c>
      <c r="AP115" s="436" t="str">
        <f t="shared" si="30"/>
        <v/>
      </c>
      <c r="AQ115" s="436" t="str">
        <f t="shared" si="31"/>
        <v/>
      </c>
      <c r="AR115" s="436" t="str">
        <f t="shared" si="32"/>
        <v/>
      </c>
      <c r="AS115" s="436" t="str">
        <f t="shared" si="33"/>
        <v/>
      </c>
      <c r="AT115" s="436" t="str">
        <f t="shared" si="34"/>
        <v/>
      </c>
      <c r="AU115" s="436" t="str">
        <f t="shared" si="35"/>
        <v/>
      </c>
      <c r="AV115" s="437" t="str">
        <f t="shared" si="36"/>
        <v/>
      </c>
      <c r="BD115" s="353"/>
      <c r="CO115" s="334" t="str">
        <f t="shared" si="40"/>
        <v/>
      </c>
      <c r="CP115" s="334" t="str">
        <f t="shared" si="41"/>
        <v/>
      </c>
    </row>
    <row r="116" spans="2:94" ht="18" customHeight="1" x14ac:dyDescent="0.2">
      <c r="B116" s="48"/>
      <c r="D116" s="331"/>
      <c r="E116" s="57"/>
      <c r="F116" s="39"/>
      <c r="G116" s="39"/>
      <c r="H116" s="58"/>
      <c r="I116" s="39"/>
      <c r="J116" s="58"/>
      <c r="K116" s="39"/>
      <c r="L116" s="60"/>
      <c r="M116" s="67"/>
      <c r="N116" s="160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2"/>
      <c r="Z116" s="303"/>
      <c r="AA116" s="208">
        <f t="shared" si="20"/>
        <v>1</v>
      </c>
      <c r="AB116" s="63">
        <f t="shared" si="21"/>
        <v>0</v>
      </c>
      <c r="AC116" s="209" t="str">
        <f t="shared" si="22"/>
        <v/>
      </c>
      <c r="AD116" s="228" t="str">
        <f t="shared" si="23"/>
        <v/>
      </c>
      <c r="AE116" s="210">
        <f t="shared" si="24"/>
        <v>1</v>
      </c>
      <c r="AF116" s="211" t="str">
        <f>IF(L116="","",IF(OR(COUNTIF(F116,"自ら生成した*"),COUNTIF(F116,"再生可能エネルギーを自家消費した電気")),"－",IF(F116="都市ガス13A",IF($AZ$48=5,#REF!,IF($AZ$48=16,IF(Z116="",#REF!,Z116*#REF!),AC116*AD116)),AC116*AD116)))</f>
        <v/>
      </c>
      <c r="AH116" s="52"/>
      <c r="AJ116" s="440"/>
      <c r="AK116" s="439" t="str">
        <f t="shared" si="25"/>
        <v/>
      </c>
      <c r="AL116" s="436" t="str">
        <f t="shared" si="26"/>
        <v/>
      </c>
      <c r="AM116" s="436" t="str">
        <f t="shared" si="27"/>
        <v/>
      </c>
      <c r="AN116" s="436" t="str">
        <f t="shared" si="28"/>
        <v/>
      </c>
      <c r="AO116" s="436" t="str">
        <f t="shared" si="29"/>
        <v/>
      </c>
      <c r="AP116" s="436" t="str">
        <f t="shared" si="30"/>
        <v/>
      </c>
      <c r="AQ116" s="436" t="str">
        <f t="shared" si="31"/>
        <v/>
      </c>
      <c r="AR116" s="436" t="str">
        <f t="shared" si="32"/>
        <v/>
      </c>
      <c r="AS116" s="436" t="str">
        <f t="shared" si="33"/>
        <v/>
      </c>
      <c r="AT116" s="436" t="str">
        <f t="shared" si="34"/>
        <v/>
      </c>
      <c r="AU116" s="436" t="str">
        <f t="shared" si="35"/>
        <v/>
      </c>
      <c r="AV116" s="437" t="str">
        <f t="shared" si="36"/>
        <v/>
      </c>
      <c r="BD116" s="353"/>
      <c r="CO116" s="334" t="str">
        <f t="shared" si="40"/>
        <v/>
      </c>
      <c r="CP116" s="334" t="str">
        <f t="shared" si="41"/>
        <v/>
      </c>
    </row>
    <row r="117" spans="2:94" ht="18" customHeight="1" x14ac:dyDescent="0.2">
      <c r="B117" s="48"/>
      <c r="D117" s="331"/>
      <c r="E117" s="57"/>
      <c r="F117" s="39"/>
      <c r="G117" s="39"/>
      <c r="H117" s="58"/>
      <c r="I117" s="39"/>
      <c r="J117" s="58"/>
      <c r="K117" s="39"/>
      <c r="L117" s="60"/>
      <c r="M117" s="67"/>
      <c r="N117" s="160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2"/>
      <c r="Z117" s="303"/>
      <c r="AA117" s="208">
        <f t="shared" si="20"/>
        <v>1</v>
      </c>
      <c r="AB117" s="63">
        <f t="shared" si="21"/>
        <v>0</v>
      </c>
      <c r="AC117" s="209" t="str">
        <f t="shared" si="22"/>
        <v/>
      </c>
      <c r="AD117" s="228" t="str">
        <f t="shared" si="23"/>
        <v/>
      </c>
      <c r="AE117" s="210">
        <f t="shared" si="24"/>
        <v>1</v>
      </c>
      <c r="AF117" s="211" t="str">
        <f>IF(L117="","",IF(OR(COUNTIF(F117,"自ら生成した*"),COUNTIF(F117,"再生可能エネルギーを自家消費した電気")),"－",IF(F117="都市ガス13A",IF($AZ$48=5,#REF!,IF($AZ$48=16,IF(Z117="",#REF!,Z117*#REF!),AC117*AD117)),AC117*AD117)))</f>
        <v/>
      </c>
      <c r="AH117" s="52"/>
      <c r="AJ117" s="440"/>
      <c r="AK117" s="439" t="str">
        <f t="shared" si="25"/>
        <v/>
      </c>
      <c r="AL117" s="436" t="str">
        <f t="shared" si="26"/>
        <v/>
      </c>
      <c r="AM117" s="436" t="str">
        <f t="shared" si="27"/>
        <v/>
      </c>
      <c r="AN117" s="436" t="str">
        <f t="shared" si="28"/>
        <v/>
      </c>
      <c r="AO117" s="436" t="str">
        <f t="shared" si="29"/>
        <v/>
      </c>
      <c r="AP117" s="436" t="str">
        <f t="shared" si="30"/>
        <v/>
      </c>
      <c r="AQ117" s="436" t="str">
        <f t="shared" si="31"/>
        <v/>
      </c>
      <c r="AR117" s="436" t="str">
        <f t="shared" si="32"/>
        <v/>
      </c>
      <c r="AS117" s="436" t="str">
        <f t="shared" si="33"/>
        <v/>
      </c>
      <c r="AT117" s="436" t="str">
        <f t="shared" si="34"/>
        <v/>
      </c>
      <c r="AU117" s="436" t="str">
        <f t="shared" si="35"/>
        <v/>
      </c>
      <c r="AV117" s="437" t="str">
        <f t="shared" si="36"/>
        <v/>
      </c>
      <c r="BD117" s="353"/>
      <c r="CO117" s="334" t="str">
        <f t="shared" si="40"/>
        <v/>
      </c>
      <c r="CP117" s="334" t="str">
        <f t="shared" si="41"/>
        <v/>
      </c>
    </row>
    <row r="118" spans="2:94" ht="18" customHeight="1" x14ac:dyDescent="0.2">
      <c r="B118" s="48"/>
      <c r="D118" s="331"/>
      <c r="E118" s="57"/>
      <c r="F118" s="39"/>
      <c r="G118" s="39"/>
      <c r="H118" s="58"/>
      <c r="I118" s="39"/>
      <c r="J118" s="58"/>
      <c r="K118" s="39"/>
      <c r="L118" s="60"/>
      <c r="M118" s="67"/>
      <c r="N118" s="160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2"/>
      <c r="Z118" s="303"/>
      <c r="AA118" s="208">
        <f t="shared" ref="AA118:AA181" si="42">IF(COUNTIF(E118,"事業所外*")+COUNTIF(E118,"工事*")+COUNTIF(E118,"住宅*")+COUNTIF(E118,"他事業所*")+COUNTIF(F118,"再生可能エネルギーを自家消費した電気")&gt;0,-1,1)</f>
        <v>1</v>
      </c>
      <c r="AB118" s="63">
        <f t="shared" ref="AB118:AB181" si="43">IF(Z118="",SUM(N118:Y118)*AA118,SUM(N118:Y118)*Z118*AA118)</f>
        <v>0</v>
      </c>
      <c r="AC118" s="209" t="str">
        <f t="shared" ref="AC118:AC181" si="44">IF(L118="","",AB118/VLOOKUP(L118,$BH$8:$BI$17,2,FALSE)/AE118)</f>
        <v/>
      </c>
      <c r="AD118" s="228" t="str">
        <f t="shared" ref="AD118:AD181" si="45">IF(F118="","",IF(COUNTIF(F118,"都市ガス*")=0,VLOOKUP(F118,$AZ$8:$BE$47,2,FALSE),VLOOKUP(F118,$AZ$56:$BG$57,HLOOKUP(G118,$BB$48:$BG$49,2,FALSE),FALSE)))</f>
        <v/>
      </c>
      <c r="AE118" s="210">
        <f t="shared" ref="AE118:AE181" si="46">IF(COUNTIF(F118,"液化石油ガス*")=0,1,VLOOKUP(L118,$BH$26:$BI$29,2,FALSE))</f>
        <v>1</v>
      </c>
      <c r="AF118" s="211" t="str">
        <f>IF(L118="","",IF(OR(COUNTIF(F118,"自ら生成した*"),COUNTIF(F118,"再生可能エネルギーを自家消費した電気")),"－",IF(F118="都市ガス13A",IF($AZ$48=5,#REF!,IF($AZ$48=16,IF(Z118="",#REF!,Z118*#REF!),AC118*AD118)),AC118*AD118)))</f>
        <v/>
      </c>
      <c r="AH118" s="52"/>
      <c r="AJ118" s="440"/>
      <c r="AK118" s="439" t="str">
        <f t="shared" ref="AK118:AK181" si="47">IF(N118="","",IF($Z118="",N118*$AA118/VLOOKUP($L118,$BH$8:$BI$17,2,FALSE)/$AE118,N118*$Z118*$AA118/VLOOKUP($L118,$BH$8:$BI$17,2,FALSE)/$AE118))</f>
        <v/>
      </c>
      <c r="AL118" s="436" t="str">
        <f t="shared" ref="AL118:AL181" si="48">IF(O118="","",IF($Z118="",O118*$AA118/VLOOKUP($L118,$BH$8:$BI$17,2,FALSE)/$AE118,O118*$Z118*$AA118/VLOOKUP($L118,$BH$8:$BI$17,2,FALSE)/$AE118))</f>
        <v/>
      </c>
      <c r="AM118" s="436" t="str">
        <f t="shared" ref="AM118:AM181" si="49">IF(P118="","",IF($Z118="",P118*$AA118/VLOOKUP($L118,$BH$8:$BI$17,2,FALSE)/$AE118,P118*$Z118*$AA118/VLOOKUP($L118,$BH$8:$BI$17,2,FALSE)/$AE118))</f>
        <v/>
      </c>
      <c r="AN118" s="436" t="str">
        <f t="shared" ref="AN118:AN181" si="50">IF(Q118="","",IF($Z118="",Q118*$AA118/VLOOKUP($L118,$BH$8:$BI$17,2,FALSE)/$AE118,Q118*$Z118*$AA118/VLOOKUP($L118,$BH$8:$BI$17,2,FALSE)/$AE118))</f>
        <v/>
      </c>
      <c r="AO118" s="436" t="str">
        <f t="shared" ref="AO118:AO181" si="51">IF(R118="","",IF($Z118="",R118*$AA118/VLOOKUP($L118,$BH$8:$BI$17,2,FALSE)/$AE118,R118*$Z118*$AA118/VLOOKUP($L118,$BH$8:$BI$17,2,FALSE)/$AE118))</f>
        <v/>
      </c>
      <c r="AP118" s="436" t="str">
        <f t="shared" ref="AP118:AP181" si="52">IF(S118="","",IF($Z118="",S118*$AA118/VLOOKUP($L118,$BH$8:$BI$17,2,FALSE)/$AE118,S118*$Z118*$AA118/VLOOKUP($L118,$BH$8:$BI$17,2,FALSE)/$AE118))</f>
        <v/>
      </c>
      <c r="AQ118" s="436" t="str">
        <f t="shared" ref="AQ118:AQ181" si="53">IF(T118="","",IF($Z118="",T118*$AA118/VLOOKUP($L118,$BH$8:$BI$17,2,FALSE)/$AE118,T118*$Z118*$AA118/VLOOKUP($L118,$BH$8:$BI$17,2,FALSE)/$AE118))</f>
        <v/>
      </c>
      <c r="AR118" s="436" t="str">
        <f t="shared" ref="AR118:AR181" si="54">IF(U118="","",IF($Z118="",U118*$AA118/VLOOKUP($L118,$BH$8:$BI$17,2,FALSE)/$AE118,U118*$Z118*$AA118/VLOOKUP($L118,$BH$8:$BI$17,2,FALSE)/$AE118))</f>
        <v/>
      </c>
      <c r="AS118" s="436" t="str">
        <f t="shared" ref="AS118:AS181" si="55">IF(V118="","",IF($Z118="",V118*$AA118/VLOOKUP($L118,$BH$8:$BI$17,2,FALSE)/$AE118,V118*$Z118*$AA118/VLOOKUP($L118,$BH$8:$BI$17,2,FALSE)/$AE118))</f>
        <v/>
      </c>
      <c r="AT118" s="436" t="str">
        <f t="shared" ref="AT118:AT181" si="56">IF(W118="","",IF($Z118="",W118*$AA118/VLOOKUP($L118,$BH$8:$BI$17,2,FALSE)/$AE118,W118*$Z118*$AA118/VLOOKUP($L118,$BH$8:$BI$17,2,FALSE)/$AE118))</f>
        <v/>
      </c>
      <c r="AU118" s="436" t="str">
        <f t="shared" ref="AU118:AU181" si="57">IF(X118="","",IF($Z118="",X118*$AA118/VLOOKUP($L118,$BH$8:$BI$17,2,FALSE)/$AE118,X118*$Z118*$AA118/VLOOKUP($L118,$BH$8:$BI$17,2,FALSE)/$AE118))</f>
        <v/>
      </c>
      <c r="AV118" s="437" t="str">
        <f t="shared" ref="AV118:AV181" si="58">IF(Y118="","",IF($Z118="",Y118*$AA118/VLOOKUP($L118,$BH$8:$BI$17,2,FALSE)/$AE118,Y118*$Z118*$AA118/VLOOKUP($L118,$BH$8:$BI$17,2,FALSE)/$AE118))</f>
        <v/>
      </c>
      <c r="BD118" s="353"/>
      <c r="CO118" s="334" t="str">
        <f t="shared" si="40"/>
        <v/>
      </c>
      <c r="CP118" s="334" t="str">
        <f t="shared" si="41"/>
        <v/>
      </c>
    </row>
    <row r="119" spans="2:94" ht="18" customHeight="1" x14ac:dyDescent="0.2">
      <c r="B119" s="48"/>
      <c r="D119" s="331"/>
      <c r="E119" s="57"/>
      <c r="F119" s="39"/>
      <c r="G119" s="39"/>
      <c r="H119" s="58"/>
      <c r="I119" s="39"/>
      <c r="J119" s="58"/>
      <c r="K119" s="39"/>
      <c r="L119" s="60"/>
      <c r="M119" s="67"/>
      <c r="N119" s="160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2"/>
      <c r="Z119" s="303"/>
      <c r="AA119" s="208">
        <f t="shared" si="42"/>
        <v>1</v>
      </c>
      <c r="AB119" s="63">
        <f t="shared" si="43"/>
        <v>0</v>
      </c>
      <c r="AC119" s="209" t="str">
        <f t="shared" si="44"/>
        <v/>
      </c>
      <c r="AD119" s="228" t="str">
        <f t="shared" si="45"/>
        <v/>
      </c>
      <c r="AE119" s="210">
        <f t="shared" si="46"/>
        <v>1</v>
      </c>
      <c r="AF119" s="211" t="str">
        <f>IF(L119="","",IF(OR(COUNTIF(F119,"自ら生成した*"),COUNTIF(F119,"再生可能エネルギーを自家消費した電気")),"－",IF(F119="都市ガス13A",IF($AZ$48=5,#REF!,IF($AZ$48=16,IF(Z119="",#REF!,Z119*#REF!),AC119*AD119)),AC119*AD119)))</f>
        <v/>
      </c>
      <c r="AH119" s="52"/>
      <c r="AJ119" s="440"/>
      <c r="AK119" s="439" t="str">
        <f t="shared" si="47"/>
        <v/>
      </c>
      <c r="AL119" s="436" t="str">
        <f t="shared" si="48"/>
        <v/>
      </c>
      <c r="AM119" s="436" t="str">
        <f t="shared" si="49"/>
        <v/>
      </c>
      <c r="AN119" s="436" t="str">
        <f t="shared" si="50"/>
        <v/>
      </c>
      <c r="AO119" s="436" t="str">
        <f t="shared" si="51"/>
        <v/>
      </c>
      <c r="AP119" s="436" t="str">
        <f t="shared" si="52"/>
        <v/>
      </c>
      <c r="AQ119" s="436" t="str">
        <f t="shared" si="53"/>
        <v/>
      </c>
      <c r="AR119" s="436" t="str">
        <f t="shared" si="54"/>
        <v/>
      </c>
      <c r="AS119" s="436" t="str">
        <f t="shared" si="55"/>
        <v/>
      </c>
      <c r="AT119" s="436" t="str">
        <f t="shared" si="56"/>
        <v/>
      </c>
      <c r="AU119" s="436" t="str">
        <f t="shared" si="57"/>
        <v/>
      </c>
      <c r="AV119" s="437" t="str">
        <f t="shared" si="58"/>
        <v/>
      </c>
      <c r="BD119" s="353"/>
      <c r="CO119" s="334" t="str">
        <f t="shared" si="40"/>
        <v/>
      </c>
      <c r="CP119" s="334" t="str">
        <f t="shared" si="41"/>
        <v/>
      </c>
    </row>
    <row r="120" spans="2:94" ht="18" customHeight="1" x14ac:dyDescent="0.2">
      <c r="B120" s="48"/>
      <c r="D120" s="331"/>
      <c r="E120" s="57"/>
      <c r="F120" s="39"/>
      <c r="G120" s="39"/>
      <c r="H120" s="58"/>
      <c r="I120" s="39"/>
      <c r="J120" s="58"/>
      <c r="K120" s="39"/>
      <c r="L120" s="60"/>
      <c r="M120" s="67"/>
      <c r="N120" s="160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2"/>
      <c r="Z120" s="303"/>
      <c r="AA120" s="208">
        <f t="shared" si="42"/>
        <v>1</v>
      </c>
      <c r="AB120" s="63">
        <f t="shared" si="43"/>
        <v>0</v>
      </c>
      <c r="AC120" s="209" t="str">
        <f t="shared" si="44"/>
        <v/>
      </c>
      <c r="AD120" s="228" t="str">
        <f t="shared" si="45"/>
        <v/>
      </c>
      <c r="AE120" s="210">
        <f t="shared" si="46"/>
        <v>1</v>
      </c>
      <c r="AF120" s="211" t="str">
        <f>IF(L120="","",IF(OR(COUNTIF(F120,"自ら生成した*"),COUNTIF(F120,"再生可能エネルギーを自家消費した電気")),"－",IF(F120="都市ガス13A",IF($AZ$48=5,#REF!,IF($AZ$48=16,IF(Z120="",#REF!,Z120*#REF!),AC120*AD120)),AC120*AD120)))</f>
        <v/>
      </c>
      <c r="AH120" s="52"/>
      <c r="AJ120" s="440"/>
      <c r="AK120" s="439" t="str">
        <f t="shared" si="47"/>
        <v/>
      </c>
      <c r="AL120" s="436" t="str">
        <f t="shared" si="48"/>
        <v/>
      </c>
      <c r="AM120" s="436" t="str">
        <f t="shared" si="49"/>
        <v/>
      </c>
      <c r="AN120" s="436" t="str">
        <f t="shared" si="50"/>
        <v/>
      </c>
      <c r="AO120" s="436" t="str">
        <f t="shared" si="51"/>
        <v/>
      </c>
      <c r="AP120" s="436" t="str">
        <f t="shared" si="52"/>
        <v/>
      </c>
      <c r="AQ120" s="436" t="str">
        <f t="shared" si="53"/>
        <v/>
      </c>
      <c r="AR120" s="436" t="str">
        <f t="shared" si="54"/>
        <v/>
      </c>
      <c r="AS120" s="436" t="str">
        <f t="shared" si="55"/>
        <v/>
      </c>
      <c r="AT120" s="436" t="str">
        <f t="shared" si="56"/>
        <v/>
      </c>
      <c r="AU120" s="436" t="str">
        <f t="shared" si="57"/>
        <v/>
      </c>
      <c r="AV120" s="437" t="str">
        <f t="shared" si="58"/>
        <v/>
      </c>
      <c r="BD120" s="353"/>
      <c r="CO120" s="334" t="str">
        <f t="shared" si="40"/>
        <v/>
      </c>
      <c r="CP120" s="334" t="str">
        <f t="shared" si="41"/>
        <v/>
      </c>
    </row>
    <row r="121" spans="2:94" ht="18" customHeight="1" x14ac:dyDescent="0.2">
      <c r="B121" s="48"/>
      <c r="D121" s="331"/>
      <c r="E121" s="57"/>
      <c r="F121" s="39"/>
      <c r="G121" s="39"/>
      <c r="H121" s="58"/>
      <c r="I121" s="39"/>
      <c r="J121" s="58"/>
      <c r="K121" s="39"/>
      <c r="L121" s="60"/>
      <c r="M121" s="67"/>
      <c r="N121" s="160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2"/>
      <c r="Z121" s="303"/>
      <c r="AA121" s="208">
        <f t="shared" si="42"/>
        <v>1</v>
      </c>
      <c r="AB121" s="63">
        <f t="shared" si="43"/>
        <v>0</v>
      </c>
      <c r="AC121" s="209" t="str">
        <f t="shared" si="44"/>
        <v/>
      </c>
      <c r="AD121" s="228" t="str">
        <f t="shared" si="45"/>
        <v/>
      </c>
      <c r="AE121" s="210">
        <f t="shared" si="46"/>
        <v>1</v>
      </c>
      <c r="AF121" s="211" t="str">
        <f>IF(L121="","",IF(OR(COUNTIF(F121,"自ら生成した*"),COUNTIF(F121,"再生可能エネルギーを自家消費した電気")),"－",IF(F121="都市ガス13A",IF($AZ$48=5,#REF!,IF($AZ$48=16,IF(Z121="",#REF!,Z121*#REF!),AC121*AD121)),AC121*AD121)))</f>
        <v/>
      </c>
      <c r="AH121" s="52"/>
      <c r="AJ121" s="440"/>
      <c r="AK121" s="439" t="str">
        <f t="shared" si="47"/>
        <v/>
      </c>
      <c r="AL121" s="436" t="str">
        <f t="shared" si="48"/>
        <v/>
      </c>
      <c r="AM121" s="436" t="str">
        <f t="shared" si="49"/>
        <v/>
      </c>
      <c r="AN121" s="436" t="str">
        <f t="shared" si="50"/>
        <v/>
      </c>
      <c r="AO121" s="436" t="str">
        <f t="shared" si="51"/>
        <v/>
      </c>
      <c r="AP121" s="436" t="str">
        <f t="shared" si="52"/>
        <v/>
      </c>
      <c r="AQ121" s="436" t="str">
        <f t="shared" si="53"/>
        <v/>
      </c>
      <c r="AR121" s="436" t="str">
        <f t="shared" si="54"/>
        <v/>
      </c>
      <c r="AS121" s="436" t="str">
        <f t="shared" si="55"/>
        <v/>
      </c>
      <c r="AT121" s="436" t="str">
        <f t="shared" si="56"/>
        <v/>
      </c>
      <c r="AU121" s="436" t="str">
        <f t="shared" si="57"/>
        <v/>
      </c>
      <c r="AV121" s="437" t="str">
        <f t="shared" si="58"/>
        <v/>
      </c>
      <c r="CO121" s="334" t="str">
        <f t="shared" si="40"/>
        <v/>
      </c>
      <c r="CP121" s="334" t="str">
        <f t="shared" si="41"/>
        <v/>
      </c>
    </row>
    <row r="122" spans="2:94" ht="18" customHeight="1" x14ac:dyDescent="0.2">
      <c r="B122" s="48"/>
      <c r="D122" s="329"/>
      <c r="E122" s="57"/>
      <c r="F122" s="39"/>
      <c r="G122" s="39"/>
      <c r="H122" s="58"/>
      <c r="I122" s="58"/>
      <c r="J122" s="58"/>
      <c r="K122" s="59"/>
      <c r="L122" s="60"/>
      <c r="M122" s="67"/>
      <c r="N122" s="160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2"/>
      <c r="Z122" s="303"/>
      <c r="AA122" s="208">
        <f t="shared" si="42"/>
        <v>1</v>
      </c>
      <c r="AB122" s="63">
        <f t="shared" si="43"/>
        <v>0</v>
      </c>
      <c r="AC122" s="209" t="str">
        <f t="shared" si="44"/>
        <v/>
      </c>
      <c r="AD122" s="228" t="str">
        <f t="shared" si="45"/>
        <v/>
      </c>
      <c r="AE122" s="210">
        <f t="shared" si="46"/>
        <v>1</v>
      </c>
      <c r="AF122" s="211" t="str">
        <f>IF(L122="","",IF(OR(COUNTIF(F122,"自ら生成した*"),COUNTIF(F122,"再生可能エネルギーを自家消費した電気")),"－",IF(F122="都市ガス13A",IF($AZ$48=5,#REF!,IF($AZ$48=16,IF(Z122="",#REF!,Z122*#REF!),AC122*AD122)),AC122*AD122)))</f>
        <v/>
      </c>
      <c r="AH122" s="52"/>
      <c r="AJ122" s="440"/>
      <c r="AK122" s="439" t="str">
        <f t="shared" si="47"/>
        <v/>
      </c>
      <c r="AL122" s="436" t="str">
        <f t="shared" si="48"/>
        <v/>
      </c>
      <c r="AM122" s="436" t="str">
        <f t="shared" si="49"/>
        <v/>
      </c>
      <c r="AN122" s="436" t="str">
        <f t="shared" si="50"/>
        <v/>
      </c>
      <c r="AO122" s="436" t="str">
        <f t="shared" si="51"/>
        <v/>
      </c>
      <c r="AP122" s="436" t="str">
        <f t="shared" si="52"/>
        <v/>
      </c>
      <c r="AQ122" s="436" t="str">
        <f t="shared" si="53"/>
        <v/>
      </c>
      <c r="AR122" s="436" t="str">
        <f t="shared" si="54"/>
        <v/>
      </c>
      <c r="AS122" s="436" t="str">
        <f t="shared" si="55"/>
        <v/>
      </c>
      <c r="AT122" s="436" t="str">
        <f t="shared" si="56"/>
        <v/>
      </c>
      <c r="AU122" s="436" t="str">
        <f t="shared" si="57"/>
        <v/>
      </c>
      <c r="AV122" s="437" t="str">
        <f t="shared" si="58"/>
        <v/>
      </c>
      <c r="CO122" s="334" t="str">
        <f t="shared" si="40"/>
        <v/>
      </c>
      <c r="CP122" s="334" t="str">
        <f t="shared" si="41"/>
        <v/>
      </c>
    </row>
    <row r="123" spans="2:94" ht="18" customHeight="1" x14ac:dyDescent="0.2">
      <c r="B123" s="48"/>
      <c r="D123" s="329"/>
      <c r="E123" s="57"/>
      <c r="F123" s="39"/>
      <c r="G123" s="39"/>
      <c r="H123" s="58"/>
      <c r="I123" s="58"/>
      <c r="J123" s="58"/>
      <c r="K123" s="39"/>
      <c r="L123" s="60"/>
      <c r="M123" s="67"/>
      <c r="N123" s="160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2"/>
      <c r="Z123" s="303"/>
      <c r="AA123" s="208">
        <f t="shared" si="42"/>
        <v>1</v>
      </c>
      <c r="AB123" s="63">
        <f t="shared" si="43"/>
        <v>0</v>
      </c>
      <c r="AC123" s="209" t="str">
        <f t="shared" si="44"/>
        <v/>
      </c>
      <c r="AD123" s="228" t="str">
        <f t="shared" si="45"/>
        <v/>
      </c>
      <c r="AE123" s="210">
        <f t="shared" si="46"/>
        <v>1</v>
      </c>
      <c r="AF123" s="211" t="str">
        <f>IF(L123="","",IF(OR(COUNTIF(F123,"自ら生成した*"),COUNTIF(F123,"再生可能エネルギーを自家消費した電気")),"－",IF(F123="都市ガス13A",IF($AZ$48=5,#REF!,IF($AZ$48=16,IF(Z123="",#REF!,Z123*#REF!),AC123*AD123)),AC123*AD123)))</f>
        <v/>
      </c>
      <c r="AH123" s="52"/>
      <c r="AJ123" s="440"/>
      <c r="AK123" s="439" t="str">
        <f t="shared" si="47"/>
        <v/>
      </c>
      <c r="AL123" s="436" t="str">
        <f t="shared" si="48"/>
        <v/>
      </c>
      <c r="AM123" s="436" t="str">
        <f t="shared" si="49"/>
        <v/>
      </c>
      <c r="AN123" s="436" t="str">
        <f t="shared" si="50"/>
        <v/>
      </c>
      <c r="AO123" s="436" t="str">
        <f t="shared" si="51"/>
        <v/>
      </c>
      <c r="AP123" s="436" t="str">
        <f t="shared" si="52"/>
        <v/>
      </c>
      <c r="AQ123" s="436" t="str">
        <f t="shared" si="53"/>
        <v/>
      </c>
      <c r="AR123" s="436" t="str">
        <f t="shared" si="54"/>
        <v/>
      </c>
      <c r="AS123" s="436" t="str">
        <f t="shared" si="55"/>
        <v/>
      </c>
      <c r="AT123" s="436" t="str">
        <f t="shared" si="56"/>
        <v/>
      </c>
      <c r="AU123" s="436" t="str">
        <f t="shared" si="57"/>
        <v/>
      </c>
      <c r="AV123" s="437" t="str">
        <f t="shared" si="58"/>
        <v/>
      </c>
      <c r="CO123" s="334" t="str">
        <f t="shared" ref="CO123:CO154" si="59">IF(AND(J118="無",Z118=1),1,IF(AND(J118="無",Z118=""),1,""))</f>
        <v/>
      </c>
      <c r="CP123" s="334" t="str">
        <f t="shared" si="41"/>
        <v/>
      </c>
    </row>
    <row r="124" spans="2:94" ht="18" customHeight="1" x14ac:dyDescent="0.2">
      <c r="B124" s="48"/>
      <c r="D124" s="329"/>
      <c r="E124" s="57"/>
      <c r="F124" s="39"/>
      <c r="G124" s="39"/>
      <c r="H124" s="58"/>
      <c r="I124" s="58"/>
      <c r="J124" s="58"/>
      <c r="K124" s="39"/>
      <c r="L124" s="60"/>
      <c r="M124" s="67"/>
      <c r="N124" s="160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2"/>
      <c r="Z124" s="303"/>
      <c r="AA124" s="208">
        <f t="shared" si="42"/>
        <v>1</v>
      </c>
      <c r="AB124" s="63">
        <f t="shared" si="43"/>
        <v>0</v>
      </c>
      <c r="AC124" s="209" t="str">
        <f t="shared" si="44"/>
        <v/>
      </c>
      <c r="AD124" s="228" t="str">
        <f t="shared" si="45"/>
        <v/>
      </c>
      <c r="AE124" s="210">
        <f t="shared" si="46"/>
        <v>1</v>
      </c>
      <c r="AF124" s="211" t="str">
        <f>IF(L124="","",IF(OR(COUNTIF(F124,"自ら生成した*"),COUNTIF(F124,"再生可能エネルギーを自家消費した電気")),"－",IF(F124="都市ガス13A",IF($AZ$48=5,#REF!,IF($AZ$48=16,IF(Z124="",#REF!,Z124*#REF!),AC124*AD124)),AC124*AD124)))</f>
        <v/>
      </c>
      <c r="AH124" s="52"/>
      <c r="AJ124" s="440"/>
      <c r="AK124" s="439" t="str">
        <f t="shared" si="47"/>
        <v/>
      </c>
      <c r="AL124" s="436" t="str">
        <f t="shared" si="48"/>
        <v/>
      </c>
      <c r="AM124" s="436" t="str">
        <f t="shared" si="49"/>
        <v/>
      </c>
      <c r="AN124" s="436" t="str">
        <f t="shared" si="50"/>
        <v/>
      </c>
      <c r="AO124" s="436" t="str">
        <f t="shared" si="51"/>
        <v/>
      </c>
      <c r="AP124" s="436" t="str">
        <f t="shared" si="52"/>
        <v/>
      </c>
      <c r="AQ124" s="436" t="str">
        <f t="shared" si="53"/>
        <v/>
      </c>
      <c r="AR124" s="436" t="str">
        <f t="shared" si="54"/>
        <v/>
      </c>
      <c r="AS124" s="436" t="str">
        <f t="shared" si="55"/>
        <v/>
      </c>
      <c r="AT124" s="436" t="str">
        <f t="shared" si="56"/>
        <v/>
      </c>
      <c r="AU124" s="436" t="str">
        <f t="shared" si="57"/>
        <v/>
      </c>
      <c r="AV124" s="437" t="str">
        <f t="shared" si="58"/>
        <v/>
      </c>
      <c r="CO124" s="334" t="str">
        <f t="shared" si="59"/>
        <v/>
      </c>
      <c r="CP124" s="334" t="str">
        <f t="shared" si="41"/>
        <v/>
      </c>
    </row>
    <row r="125" spans="2:94" ht="18" customHeight="1" x14ac:dyDescent="0.2">
      <c r="B125" s="48"/>
      <c r="D125" s="329"/>
      <c r="E125" s="57"/>
      <c r="F125" s="39"/>
      <c r="G125" s="39"/>
      <c r="H125" s="58"/>
      <c r="I125" s="58"/>
      <c r="J125" s="58"/>
      <c r="K125" s="39"/>
      <c r="L125" s="60"/>
      <c r="M125" s="67"/>
      <c r="N125" s="160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2"/>
      <c r="Z125" s="303"/>
      <c r="AA125" s="208">
        <f t="shared" si="42"/>
        <v>1</v>
      </c>
      <c r="AB125" s="63">
        <f t="shared" si="43"/>
        <v>0</v>
      </c>
      <c r="AC125" s="209" t="str">
        <f t="shared" si="44"/>
        <v/>
      </c>
      <c r="AD125" s="228" t="str">
        <f t="shared" si="45"/>
        <v/>
      </c>
      <c r="AE125" s="210">
        <f t="shared" si="46"/>
        <v>1</v>
      </c>
      <c r="AF125" s="211" t="str">
        <f>IF(L125="","",IF(OR(COUNTIF(F125,"自ら生成した*"),COUNTIF(F125,"再生可能エネルギーを自家消費した電気")),"－",IF(F125="都市ガス13A",IF($AZ$48=5,#REF!,IF($AZ$48=16,IF(Z125="",#REF!,Z125*#REF!),AC125*AD125)),AC125*AD125)))</f>
        <v/>
      </c>
      <c r="AH125" s="52"/>
      <c r="AJ125" s="440"/>
      <c r="AK125" s="439" t="str">
        <f t="shared" si="47"/>
        <v/>
      </c>
      <c r="AL125" s="436" t="str">
        <f t="shared" si="48"/>
        <v/>
      </c>
      <c r="AM125" s="436" t="str">
        <f t="shared" si="49"/>
        <v/>
      </c>
      <c r="AN125" s="436" t="str">
        <f t="shared" si="50"/>
        <v/>
      </c>
      <c r="AO125" s="436" t="str">
        <f t="shared" si="51"/>
        <v/>
      </c>
      <c r="AP125" s="436" t="str">
        <f t="shared" si="52"/>
        <v/>
      </c>
      <c r="AQ125" s="436" t="str">
        <f t="shared" si="53"/>
        <v/>
      </c>
      <c r="AR125" s="436" t="str">
        <f t="shared" si="54"/>
        <v/>
      </c>
      <c r="AS125" s="436" t="str">
        <f t="shared" si="55"/>
        <v/>
      </c>
      <c r="AT125" s="436" t="str">
        <f t="shared" si="56"/>
        <v/>
      </c>
      <c r="AU125" s="436" t="str">
        <f t="shared" si="57"/>
        <v/>
      </c>
      <c r="AV125" s="437" t="str">
        <f t="shared" si="58"/>
        <v/>
      </c>
      <c r="CO125" s="334" t="str">
        <f t="shared" si="59"/>
        <v/>
      </c>
      <c r="CP125" s="334" t="str">
        <f t="shared" si="41"/>
        <v/>
      </c>
    </row>
    <row r="126" spans="2:94" ht="18" customHeight="1" x14ac:dyDescent="0.2">
      <c r="B126" s="48"/>
      <c r="D126" s="329"/>
      <c r="E126" s="57"/>
      <c r="F126" s="39"/>
      <c r="G126" s="39"/>
      <c r="H126" s="58"/>
      <c r="I126" s="58"/>
      <c r="J126" s="58"/>
      <c r="K126" s="39"/>
      <c r="L126" s="60"/>
      <c r="M126" s="67"/>
      <c r="N126" s="160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2"/>
      <c r="Z126" s="303"/>
      <c r="AA126" s="208">
        <f t="shared" si="42"/>
        <v>1</v>
      </c>
      <c r="AB126" s="63">
        <f t="shared" si="43"/>
        <v>0</v>
      </c>
      <c r="AC126" s="209" t="str">
        <f t="shared" si="44"/>
        <v/>
      </c>
      <c r="AD126" s="228" t="str">
        <f t="shared" si="45"/>
        <v/>
      </c>
      <c r="AE126" s="210">
        <f t="shared" si="46"/>
        <v>1</v>
      </c>
      <c r="AF126" s="211" t="str">
        <f>IF(L126="","",IF(OR(COUNTIF(F126,"自ら生成した*"),COUNTIF(F126,"再生可能エネルギーを自家消費した電気")),"－",IF(F126="都市ガス13A",IF($AZ$48=5,#REF!,IF($AZ$48=16,IF(Z126="",#REF!,Z126*#REF!),AC126*AD126)),AC126*AD126)))</f>
        <v/>
      </c>
      <c r="AH126" s="52"/>
      <c r="AJ126" s="440"/>
      <c r="AK126" s="439" t="str">
        <f t="shared" si="47"/>
        <v/>
      </c>
      <c r="AL126" s="436" t="str">
        <f t="shared" si="48"/>
        <v/>
      </c>
      <c r="AM126" s="436" t="str">
        <f t="shared" si="49"/>
        <v/>
      </c>
      <c r="AN126" s="436" t="str">
        <f t="shared" si="50"/>
        <v/>
      </c>
      <c r="AO126" s="436" t="str">
        <f t="shared" si="51"/>
        <v/>
      </c>
      <c r="AP126" s="436" t="str">
        <f t="shared" si="52"/>
        <v/>
      </c>
      <c r="AQ126" s="436" t="str">
        <f t="shared" si="53"/>
        <v/>
      </c>
      <c r="AR126" s="436" t="str">
        <f t="shared" si="54"/>
        <v/>
      </c>
      <c r="AS126" s="436" t="str">
        <f t="shared" si="55"/>
        <v/>
      </c>
      <c r="AT126" s="436" t="str">
        <f t="shared" si="56"/>
        <v/>
      </c>
      <c r="AU126" s="436" t="str">
        <f t="shared" si="57"/>
        <v/>
      </c>
      <c r="AV126" s="437" t="str">
        <f t="shared" si="58"/>
        <v/>
      </c>
      <c r="CO126" s="334" t="str">
        <f t="shared" si="59"/>
        <v/>
      </c>
      <c r="CP126" s="334" t="str">
        <f t="shared" si="41"/>
        <v/>
      </c>
    </row>
    <row r="127" spans="2:94" ht="18" customHeight="1" x14ac:dyDescent="0.2">
      <c r="B127" s="48"/>
      <c r="D127" s="329"/>
      <c r="E127" s="57"/>
      <c r="F127" s="39"/>
      <c r="G127" s="39"/>
      <c r="H127" s="58"/>
      <c r="I127" s="58"/>
      <c r="J127" s="58"/>
      <c r="K127" s="39"/>
      <c r="L127" s="60"/>
      <c r="M127" s="67"/>
      <c r="N127" s="160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2"/>
      <c r="Z127" s="303"/>
      <c r="AA127" s="208">
        <f t="shared" si="42"/>
        <v>1</v>
      </c>
      <c r="AB127" s="63">
        <f t="shared" si="43"/>
        <v>0</v>
      </c>
      <c r="AC127" s="209" t="str">
        <f t="shared" si="44"/>
        <v/>
      </c>
      <c r="AD127" s="228" t="str">
        <f t="shared" si="45"/>
        <v/>
      </c>
      <c r="AE127" s="210">
        <f t="shared" si="46"/>
        <v>1</v>
      </c>
      <c r="AF127" s="211" t="str">
        <f>IF(L127="","",IF(OR(COUNTIF(F127,"自ら生成した*"),COUNTIF(F127,"再生可能エネルギーを自家消費した電気")),"－",IF(F127="都市ガス13A",IF($AZ$48=5,#REF!,IF($AZ$48=16,IF(Z127="",#REF!,Z127*#REF!),AC127*AD127)),AC127*AD127)))</f>
        <v/>
      </c>
      <c r="AH127" s="52"/>
      <c r="AJ127" s="440"/>
      <c r="AK127" s="439" t="str">
        <f t="shared" si="47"/>
        <v/>
      </c>
      <c r="AL127" s="436" t="str">
        <f t="shared" si="48"/>
        <v/>
      </c>
      <c r="AM127" s="436" t="str">
        <f t="shared" si="49"/>
        <v/>
      </c>
      <c r="AN127" s="436" t="str">
        <f t="shared" si="50"/>
        <v/>
      </c>
      <c r="AO127" s="436" t="str">
        <f t="shared" si="51"/>
        <v/>
      </c>
      <c r="AP127" s="436" t="str">
        <f t="shared" si="52"/>
        <v/>
      </c>
      <c r="AQ127" s="436" t="str">
        <f t="shared" si="53"/>
        <v/>
      </c>
      <c r="AR127" s="436" t="str">
        <f t="shared" si="54"/>
        <v/>
      </c>
      <c r="AS127" s="436" t="str">
        <f t="shared" si="55"/>
        <v/>
      </c>
      <c r="AT127" s="436" t="str">
        <f t="shared" si="56"/>
        <v/>
      </c>
      <c r="AU127" s="436" t="str">
        <f t="shared" si="57"/>
        <v/>
      </c>
      <c r="AV127" s="437" t="str">
        <f t="shared" si="58"/>
        <v/>
      </c>
      <c r="CO127" s="334" t="str">
        <f t="shared" si="59"/>
        <v/>
      </c>
      <c r="CP127" s="334" t="str">
        <f t="shared" si="41"/>
        <v/>
      </c>
    </row>
    <row r="128" spans="2:94" ht="18" customHeight="1" x14ac:dyDescent="0.2">
      <c r="B128" s="48"/>
      <c r="D128" s="329"/>
      <c r="E128" s="57"/>
      <c r="F128" s="39"/>
      <c r="G128" s="39"/>
      <c r="H128" s="58"/>
      <c r="I128" s="58"/>
      <c r="J128" s="58"/>
      <c r="K128" s="39"/>
      <c r="L128" s="60"/>
      <c r="M128" s="67"/>
      <c r="N128" s="160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2"/>
      <c r="Z128" s="303"/>
      <c r="AA128" s="208">
        <f t="shared" si="42"/>
        <v>1</v>
      </c>
      <c r="AB128" s="63">
        <f t="shared" si="43"/>
        <v>0</v>
      </c>
      <c r="AC128" s="209" t="str">
        <f t="shared" si="44"/>
        <v/>
      </c>
      <c r="AD128" s="228" t="str">
        <f t="shared" si="45"/>
        <v/>
      </c>
      <c r="AE128" s="210">
        <f t="shared" si="46"/>
        <v>1</v>
      </c>
      <c r="AF128" s="211" t="str">
        <f>IF(L128="","",IF(OR(COUNTIF(F128,"自ら生成した*"),COUNTIF(F128,"再生可能エネルギーを自家消費した電気")),"－",IF(F128="都市ガス13A",IF($AZ$48=5,#REF!,IF($AZ$48=16,IF(Z128="",#REF!,Z128*#REF!),AC128*AD128)),AC128*AD128)))</f>
        <v/>
      </c>
      <c r="AH128" s="52"/>
      <c r="AJ128" s="440"/>
      <c r="AK128" s="439" t="str">
        <f t="shared" si="47"/>
        <v/>
      </c>
      <c r="AL128" s="436" t="str">
        <f t="shared" si="48"/>
        <v/>
      </c>
      <c r="AM128" s="436" t="str">
        <f t="shared" si="49"/>
        <v/>
      </c>
      <c r="AN128" s="436" t="str">
        <f t="shared" si="50"/>
        <v/>
      </c>
      <c r="AO128" s="436" t="str">
        <f t="shared" si="51"/>
        <v/>
      </c>
      <c r="AP128" s="436" t="str">
        <f t="shared" si="52"/>
        <v/>
      </c>
      <c r="AQ128" s="436" t="str">
        <f t="shared" si="53"/>
        <v/>
      </c>
      <c r="AR128" s="436" t="str">
        <f t="shared" si="54"/>
        <v/>
      </c>
      <c r="AS128" s="436" t="str">
        <f t="shared" si="55"/>
        <v/>
      </c>
      <c r="AT128" s="436" t="str">
        <f t="shared" si="56"/>
        <v/>
      </c>
      <c r="AU128" s="436" t="str">
        <f t="shared" si="57"/>
        <v/>
      </c>
      <c r="AV128" s="437" t="str">
        <f t="shared" si="58"/>
        <v/>
      </c>
      <c r="CO128" s="334" t="str">
        <f t="shared" si="59"/>
        <v/>
      </c>
      <c r="CP128" s="334" t="str">
        <f t="shared" si="41"/>
        <v/>
      </c>
    </row>
    <row r="129" spans="2:94" ht="18" customHeight="1" x14ac:dyDescent="0.2">
      <c r="B129" s="48"/>
      <c r="D129" s="329"/>
      <c r="E129" s="57"/>
      <c r="F129" s="39"/>
      <c r="G129" s="39"/>
      <c r="H129" s="58"/>
      <c r="I129" s="58"/>
      <c r="J129" s="58"/>
      <c r="K129" s="39"/>
      <c r="L129" s="60"/>
      <c r="M129" s="67"/>
      <c r="N129" s="160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2"/>
      <c r="Z129" s="303"/>
      <c r="AA129" s="208">
        <f t="shared" si="42"/>
        <v>1</v>
      </c>
      <c r="AB129" s="63">
        <f t="shared" si="43"/>
        <v>0</v>
      </c>
      <c r="AC129" s="209" t="str">
        <f t="shared" si="44"/>
        <v/>
      </c>
      <c r="AD129" s="228" t="str">
        <f t="shared" si="45"/>
        <v/>
      </c>
      <c r="AE129" s="210">
        <f t="shared" si="46"/>
        <v>1</v>
      </c>
      <c r="AF129" s="211" t="str">
        <f>IF(L129="","",IF(OR(COUNTIF(F129,"自ら生成した*"),COUNTIF(F129,"再生可能エネルギーを自家消費した電気")),"－",IF(F129="都市ガス13A",IF($AZ$48=5,#REF!,IF($AZ$48=16,IF(Z129="",#REF!,Z129*#REF!),AC129*AD129)),AC129*AD129)))</f>
        <v/>
      </c>
      <c r="AH129" s="52"/>
      <c r="AJ129" s="440"/>
      <c r="AK129" s="439" t="str">
        <f t="shared" si="47"/>
        <v/>
      </c>
      <c r="AL129" s="436" t="str">
        <f t="shared" si="48"/>
        <v/>
      </c>
      <c r="AM129" s="436" t="str">
        <f t="shared" si="49"/>
        <v/>
      </c>
      <c r="AN129" s="436" t="str">
        <f t="shared" si="50"/>
        <v/>
      </c>
      <c r="AO129" s="436" t="str">
        <f t="shared" si="51"/>
        <v/>
      </c>
      <c r="AP129" s="436" t="str">
        <f t="shared" si="52"/>
        <v/>
      </c>
      <c r="AQ129" s="436" t="str">
        <f t="shared" si="53"/>
        <v/>
      </c>
      <c r="AR129" s="436" t="str">
        <f t="shared" si="54"/>
        <v/>
      </c>
      <c r="AS129" s="436" t="str">
        <f t="shared" si="55"/>
        <v/>
      </c>
      <c r="AT129" s="436" t="str">
        <f t="shared" si="56"/>
        <v/>
      </c>
      <c r="AU129" s="436" t="str">
        <f t="shared" si="57"/>
        <v/>
      </c>
      <c r="AV129" s="437" t="str">
        <f t="shared" si="58"/>
        <v/>
      </c>
      <c r="CO129" s="334" t="str">
        <f t="shared" si="59"/>
        <v/>
      </c>
      <c r="CP129" s="334" t="str">
        <f t="shared" si="41"/>
        <v/>
      </c>
    </row>
    <row r="130" spans="2:94" ht="18" customHeight="1" x14ac:dyDescent="0.2">
      <c r="B130" s="48"/>
      <c r="D130" s="329"/>
      <c r="E130" s="57"/>
      <c r="F130" s="39"/>
      <c r="G130" s="39"/>
      <c r="H130" s="58"/>
      <c r="I130" s="58"/>
      <c r="J130" s="58"/>
      <c r="K130" s="39"/>
      <c r="L130" s="60"/>
      <c r="M130" s="67"/>
      <c r="N130" s="160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2"/>
      <c r="Z130" s="303"/>
      <c r="AA130" s="208">
        <f t="shared" si="42"/>
        <v>1</v>
      </c>
      <c r="AB130" s="63">
        <f t="shared" si="43"/>
        <v>0</v>
      </c>
      <c r="AC130" s="209" t="str">
        <f t="shared" si="44"/>
        <v/>
      </c>
      <c r="AD130" s="228" t="str">
        <f t="shared" si="45"/>
        <v/>
      </c>
      <c r="AE130" s="210">
        <f t="shared" si="46"/>
        <v>1</v>
      </c>
      <c r="AF130" s="211" t="str">
        <f>IF(L130="","",IF(OR(COUNTIF(F130,"自ら生成した*"),COUNTIF(F130,"再生可能エネルギーを自家消費した電気")),"－",IF(F130="都市ガス13A",IF($AZ$48=5,#REF!,IF($AZ$48=16,IF(Z130="",#REF!,Z130*#REF!),AC130*AD130)),AC130*AD130)))</f>
        <v/>
      </c>
      <c r="AH130" s="52"/>
      <c r="AJ130" s="440"/>
      <c r="AK130" s="439" t="str">
        <f t="shared" si="47"/>
        <v/>
      </c>
      <c r="AL130" s="436" t="str">
        <f t="shared" si="48"/>
        <v/>
      </c>
      <c r="AM130" s="436" t="str">
        <f t="shared" si="49"/>
        <v/>
      </c>
      <c r="AN130" s="436" t="str">
        <f t="shared" si="50"/>
        <v/>
      </c>
      <c r="AO130" s="436" t="str">
        <f t="shared" si="51"/>
        <v/>
      </c>
      <c r="AP130" s="436" t="str">
        <f t="shared" si="52"/>
        <v/>
      </c>
      <c r="AQ130" s="436" t="str">
        <f t="shared" si="53"/>
        <v/>
      </c>
      <c r="AR130" s="436" t="str">
        <f t="shared" si="54"/>
        <v/>
      </c>
      <c r="AS130" s="436" t="str">
        <f t="shared" si="55"/>
        <v/>
      </c>
      <c r="AT130" s="436" t="str">
        <f t="shared" si="56"/>
        <v/>
      </c>
      <c r="AU130" s="436" t="str">
        <f t="shared" si="57"/>
        <v/>
      </c>
      <c r="AV130" s="437" t="str">
        <f t="shared" si="58"/>
        <v/>
      </c>
      <c r="CO130" s="334" t="str">
        <f t="shared" si="59"/>
        <v/>
      </c>
      <c r="CP130" s="334" t="str">
        <f t="shared" si="41"/>
        <v/>
      </c>
    </row>
    <row r="131" spans="2:94" ht="18" customHeight="1" x14ac:dyDescent="0.2">
      <c r="B131" s="48"/>
      <c r="D131" s="331"/>
      <c r="E131" s="57"/>
      <c r="F131" s="39"/>
      <c r="G131" s="39"/>
      <c r="H131" s="58"/>
      <c r="I131" s="58"/>
      <c r="J131" s="58"/>
      <c r="K131" s="39"/>
      <c r="L131" s="60"/>
      <c r="M131" s="67"/>
      <c r="N131" s="160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2"/>
      <c r="Z131" s="303"/>
      <c r="AA131" s="208">
        <f t="shared" si="42"/>
        <v>1</v>
      </c>
      <c r="AB131" s="63">
        <f t="shared" si="43"/>
        <v>0</v>
      </c>
      <c r="AC131" s="209" t="str">
        <f t="shared" si="44"/>
        <v/>
      </c>
      <c r="AD131" s="228" t="str">
        <f t="shared" si="45"/>
        <v/>
      </c>
      <c r="AE131" s="210">
        <f t="shared" si="46"/>
        <v>1</v>
      </c>
      <c r="AF131" s="211" t="str">
        <f>IF(L131="","",IF(OR(COUNTIF(F131,"自ら生成した*"),COUNTIF(F131,"再生可能エネルギーを自家消費した電気")),"－",IF(F131="都市ガス13A",IF($AZ$48=5,#REF!,IF($AZ$48=16,IF(Z131="",#REF!,Z131*#REF!),AC131*AD131)),AC131*AD131)))</f>
        <v/>
      </c>
      <c r="AH131" s="52"/>
      <c r="AJ131" s="440"/>
      <c r="AK131" s="439" t="str">
        <f t="shared" si="47"/>
        <v/>
      </c>
      <c r="AL131" s="436" t="str">
        <f t="shared" si="48"/>
        <v/>
      </c>
      <c r="AM131" s="436" t="str">
        <f t="shared" si="49"/>
        <v/>
      </c>
      <c r="AN131" s="436" t="str">
        <f t="shared" si="50"/>
        <v/>
      </c>
      <c r="AO131" s="436" t="str">
        <f t="shared" si="51"/>
        <v/>
      </c>
      <c r="AP131" s="436" t="str">
        <f t="shared" si="52"/>
        <v/>
      </c>
      <c r="AQ131" s="436" t="str">
        <f t="shared" si="53"/>
        <v/>
      </c>
      <c r="AR131" s="436" t="str">
        <f t="shared" si="54"/>
        <v/>
      </c>
      <c r="AS131" s="436" t="str">
        <f t="shared" si="55"/>
        <v/>
      </c>
      <c r="AT131" s="436" t="str">
        <f t="shared" si="56"/>
        <v/>
      </c>
      <c r="AU131" s="436" t="str">
        <f t="shared" si="57"/>
        <v/>
      </c>
      <c r="AV131" s="437" t="str">
        <f t="shared" si="58"/>
        <v/>
      </c>
      <c r="CO131" s="334" t="str">
        <f t="shared" si="59"/>
        <v/>
      </c>
      <c r="CP131" s="334" t="str">
        <f t="shared" ref="CP131:CP162" si="60">IF(AND(F126="再生可能エネルギーを自家消費した電気",J126="無"),1,"")</f>
        <v/>
      </c>
    </row>
    <row r="132" spans="2:94" ht="18" customHeight="1" x14ac:dyDescent="0.2">
      <c r="B132" s="48"/>
      <c r="D132" s="331"/>
      <c r="E132" s="57"/>
      <c r="F132" s="39"/>
      <c r="G132" s="39"/>
      <c r="H132" s="58"/>
      <c r="I132" s="58"/>
      <c r="J132" s="58"/>
      <c r="K132" s="39"/>
      <c r="L132" s="60"/>
      <c r="M132" s="67"/>
      <c r="N132" s="160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2"/>
      <c r="Z132" s="303"/>
      <c r="AA132" s="208">
        <f t="shared" si="42"/>
        <v>1</v>
      </c>
      <c r="AB132" s="63">
        <f t="shared" si="43"/>
        <v>0</v>
      </c>
      <c r="AC132" s="209" t="str">
        <f t="shared" si="44"/>
        <v/>
      </c>
      <c r="AD132" s="228" t="str">
        <f t="shared" si="45"/>
        <v/>
      </c>
      <c r="AE132" s="210">
        <f t="shared" si="46"/>
        <v>1</v>
      </c>
      <c r="AF132" s="211" t="str">
        <f>IF(L132="","",IF(OR(COUNTIF(F132,"自ら生成した*"),COUNTIF(F132,"再生可能エネルギーを自家消費した電気")),"－",IF(F132="都市ガス13A",IF($AZ$48=5,#REF!,IF($AZ$48=16,IF(Z132="",#REF!,Z132*#REF!),AC132*AD132)),AC132*AD132)))</f>
        <v/>
      </c>
      <c r="AH132" s="52"/>
      <c r="AJ132" s="440"/>
      <c r="AK132" s="439" t="str">
        <f t="shared" si="47"/>
        <v/>
      </c>
      <c r="AL132" s="436" t="str">
        <f t="shared" si="48"/>
        <v/>
      </c>
      <c r="AM132" s="436" t="str">
        <f t="shared" si="49"/>
        <v/>
      </c>
      <c r="AN132" s="436" t="str">
        <f t="shared" si="50"/>
        <v/>
      </c>
      <c r="AO132" s="436" t="str">
        <f t="shared" si="51"/>
        <v/>
      </c>
      <c r="AP132" s="436" t="str">
        <f t="shared" si="52"/>
        <v/>
      </c>
      <c r="AQ132" s="436" t="str">
        <f t="shared" si="53"/>
        <v/>
      </c>
      <c r="AR132" s="436" t="str">
        <f t="shared" si="54"/>
        <v/>
      </c>
      <c r="AS132" s="436" t="str">
        <f t="shared" si="55"/>
        <v/>
      </c>
      <c r="AT132" s="436" t="str">
        <f t="shared" si="56"/>
        <v/>
      </c>
      <c r="AU132" s="436" t="str">
        <f t="shared" si="57"/>
        <v/>
      </c>
      <c r="AV132" s="437" t="str">
        <f t="shared" si="58"/>
        <v/>
      </c>
      <c r="CO132" s="334" t="str">
        <f t="shared" si="59"/>
        <v/>
      </c>
      <c r="CP132" s="334" t="str">
        <f t="shared" si="60"/>
        <v/>
      </c>
    </row>
    <row r="133" spans="2:94" ht="18" customHeight="1" x14ac:dyDescent="0.2">
      <c r="B133" s="48"/>
      <c r="D133" s="331"/>
      <c r="E133" s="57"/>
      <c r="F133" s="39"/>
      <c r="G133" s="39"/>
      <c r="H133" s="58"/>
      <c r="I133" s="39"/>
      <c r="J133" s="58"/>
      <c r="K133" s="39"/>
      <c r="L133" s="60"/>
      <c r="M133" s="67"/>
      <c r="N133" s="160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2"/>
      <c r="Z133" s="303"/>
      <c r="AA133" s="208">
        <f t="shared" si="42"/>
        <v>1</v>
      </c>
      <c r="AB133" s="63">
        <f t="shared" si="43"/>
        <v>0</v>
      </c>
      <c r="AC133" s="209" t="str">
        <f t="shared" si="44"/>
        <v/>
      </c>
      <c r="AD133" s="228" t="str">
        <f t="shared" si="45"/>
        <v/>
      </c>
      <c r="AE133" s="210">
        <f t="shared" si="46"/>
        <v>1</v>
      </c>
      <c r="AF133" s="211" t="str">
        <f>IF(L133="","",IF(OR(COUNTIF(F133,"自ら生成した*"),COUNTIF(F133,"再生可能エネルギーを自家消費した電気")),"－",IF(F133="都市ガス13A",IF($AZ$48=5,#REF!,IF($AZ$48=16,IF(Z133="",#REF!,Z133*#REF!),AC133*AD133)),AC133*AD133)))</f>
        <v/>
      </c>
      <c r="AH133" s="52"/>
      <c r="AJ133" s="440"/>
      <c r="AK133" s="439" t="str">
        <f t="shared" si="47"/>
        <v/>
      </c>
      <c r="AL133" s="436" t="str">
        <f t="shared" si="48"/>
        <v/>
      </c>
      <c r="AM133" s="436" t="str">
        <f t="shared" si="49"/>
        <v/>
      </c>
      <c r="AN133" s="436" t="str">
        <f t="shared" si="50"/>
        <v/>
      </c>
      <c r="AO133" s="436" t="str">
        <f t="shared" si="51"/>
        <v/>
      </c>
      <c r="AP133" s="436" t="str">
        <f t="shared" si="52"/>
        <v/>
      </c>
      <c r="AQ133" s="436" t="str">
        <f t="shared" si="53"/>
        <v/>
      </c>
      <c r="AR133" s="436" t="str">
        <f t="shared" si="54"/>
        <v/>
      </c>
      <c r="AS133" s="436" t="str">
        <f t="shared" si="55"/>
        <v/>
      </c>
      <c r="AT133" s="436" t="str">
        <f t="shared" si="56"/>
        <v/>
      </c>
      <c r="AU133" s="436" t="str">
        <f t="shared" si="57"/>
        <v/>
      </c>
      <c r="AV133" s="437" t="str">
        <f t="shared" si="58"/>
        <v/>
      </c>
      <c r="CO133" s="334" t="str">
        <f t="shared" si="59"/>
        <v/>
      </c>
      <c r="CP133" s="334" t="str">
        <f t="shared" si="60"/>
        <v/>
      </c>
    </row>
    <row r="134" spans="2:94" ht="18" customHeight="1" x14ac:dyDescent="0.2">
      <c r="B134" s="48"/>
      <c r="D134" s="331"/>
      <c r="E134" s="57"/>
      <c r="F134" s="39"/>
      <c r="G134" s="39"/>
      <c r="H134" s="58"/>
      <c r="I134" s="39"/>
      <c r="J134" s="58"/>
      <c r="K134" s="39"/>
      <c r="L134" s="60"/>
      <c r="M134" s="67"/>
      <c r="N134" s="160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2"/>
      <c r="Z134" s="303"/>
      <c r="AA134" s="208">
        <f t="shared" si="42"/>
        <v>1</v>
      </c>
      <c r="AB134" s="63">
        <f t="shared" si="43"/>
        <v>0</v>
      </c>
      <c r="AC134" s="209" t="str">
        <f t="shared" si="44"/>
        <v/>
      </c>
      <c r="AD134" s="228" t="str">
        <f t="shared" si="45"/>
        <v/>
      </c>
      <c r="AE134" s="210">
        <f t="shared" si="46"/>
        <v>1</v>
      </c>
      <c r="AF134" s="211" t="str">
        <f>IF(L134="","",IF(OR(COUNTIF(F134,"自ら生成した*"),COUNTIF(F134,"再生可能エネルギーを自家消費した電気")),"－",IF(F134="都市ガス13A",IF($AZ$48=5,#REF!,IF($AZ$48=16,IF(Z134="",#REF!,Z134*#REF!),AC134*AD134)),AC134*AD134)))</f>
        <v/>
      </c>
      <c r="AH134" s="52"/>
      <c r="AJ134" s="440"/>
      <c r="AK134" s="439" t="str">
        <f t="shared" si="47"/>
        <v/>
      </c>
      <c r="AL134" s="436" t="str">
        <f t="shared" si="48"/>
        <v/>
      </c>
      <c r="AM134" s="436" t="str">
        <f t="shared" si="49"/>
        <v/>
      </c>
      <c r="AN134" s="436" t="str">
        <f t="shared" si="50"/>
        <v/>
      </c>
      <c r="AO134" s="436" t="str">
        <f t="shared" si="51"/>
        <v/>
      </c>
      <c r="AP134" s="436" t="str">
        <f t="shared" si="52"/>
        <v/>
      </c>
      <c r="AQ134" s="436" t="str">
        <f t="shared" si="53"/>
        <v/>
      </c>
      <c r="AR134" s="436" t="str">
        <f t="shared" si="54"/>
        <v/>
      </c>
      <c r="AS134" s="436" t="str">
        <f t="shared" si="55"/>
        <v/>
      </c>
      <c r="AT134" s="436" t="str">
        <f t="shared" si="56"/>
        <v/>
      </c>
      <c r="AU134" s="436" t="str">
        <f t="shared" si="57"/>
        <v/>
      </c>
      <c r="AV134" s="437" t="str">
        <f t="shared" si="58"/>
        <v/>
      </c>
      <c r="CO134" s="334" t="str">
        <f t="shared" si="59"/>
        <v/>
      </c>
      <c r="CP134" s="334" t="str">
        <f t="shared" si="60"/>
        <v/>
      </c>
    </row>
    <row r="135" spans="2:94" ht="18" customHeight="1" x14ac:dyDescent="0.2">
      <c r="B135" s="48"/>
      <c r="D135" s="331"/>
      <c r="E135" s="57"/>
      <c r="F135" s="39"/>
      <c r="G135" s="39"/>
      <c r="H135" s="58"/>
      <c r="I135" s="39"/>
      <c r="J135" s="58"/>
      <c r="K135" s="39"/>
      <c r="L135" s="60"/>
      <c r="M135" s="67"/>
      <c r="N135" s="160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2"/>
      <c r="Z135" s="303"/>
      <c r="AA135" s="208">
        <f t="shared" si="42"/>
        <v>1</v>
      </c>
      <c r="AB135" s="63">
        <f t="shared" si="43"/>
        <v>0</v>
      </c>
      <c r="AC135" s="209" t="str">
        <f t="shared" si="44"/>
        <v/>
      </c>
      <c r="AD135" s="228" t="str">
        <f t="shared" si="45"/>
        <v/>
      </c>
      <c r="AE135" s="210">
        <f t="shared" si="46"/>
        <v>1</v>
      </c>
      <c r="AF135" s="211" t="str">
        <f>IF(L135="","",IF(OR(COUNTIF(F135,"自ら生成した*"),COUNTIF(F135,"再生可能エネルギーを自家消費した電気")),"－",IF(F135="都市ガス13A",IF($AZ$48=5,#REF!,IF($AZ$48=16,IF(Z135="",#REF!,Z135*#REF!),AC135*AD135)),AC135*AD135)))</f>
        <v/>
      </c>
      <c r="AH135" s="52"/>
      <c r="AJ135" s="440"/>
      <c r="AK135" s="439" t="str">
        <f t="shared" si="47"/>
        <v/>
      </c>
      <c r="AL135" s="436" t="str">
        <f t="shared" si="48"/>
        <v/>
      </c>
      <c r="AM135" s="436" t="str">
        <f t="shared" si="49"/>
        <v/>
      </c>
      <c r="AN135" s="436" t="str">
        <f t="shared" si="50"/>
        <v/>
      </c>
      <c r="AO135" s="436" t="str">
        <f t="shared" si="51"/>
        <v/>
      </c>
      <c r="AP135" s="436" t="str">
        <f t="shared" si="52"/>
        <v/>
      </c>
      <c r="AQ135" s="436" t="str">
        <f t="shared" si="53"/>
        <v/>
      </c>
      <c r="AR135" s="436" t="str">
        <f t="shared" si="54"/>
        <v/>
      </c>
      <c r="AS135" s="436" t="str">
        <f t="shared" si="55"/>
        <v/>
      </c>
      <c r="AT135" s="436" t="str">
        <f t="shared" si="56"/>
        <v/>
      </c>
      <c r="AU135" s="436" t="str">
        <f t="shared" si="57"/>
        <v/>
      </c>
      <c r="AV135" s="437" t="str">
        <f t="shared" si="58"/>
        <v/>
      </c>
      <c r="CO135" s="334" t="str">
        <f t="shared" si="59"/>
        <v/>
      </c>
      <c r="CP135" s="334" t="str">
        <f t="shared" si="60"/>
        <v/>
      </c>
    </row>
    <row r="136" spans="2:94" ht="18" customHeight="1" x14ac:dyDescent="0.2">
      <c r="B136" s="48"/>
      <c r="D136" s="331"/>
      <c r="E136" s="57"/>
      <c r="F136" s="39"/>
      <c r="G136" s="39"/>
      <c r="H136" s="58"/>
      <c r="I136" s="39"/>
      <c r="J136" s="58"/>
      <c r="K136" s="39"/>
      <c r="L136" s="60"/>
      <c r="M136" s="67"/>
      <c r="N136" s="160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2"/>
      <c r="Z136" s="303"/>
      <c r="AA136" s="208">
        <f t="shared" si="42"/>
        <v>1</v>
      </c>
      <c r="AB136" s="63">
        <f t="shared" si="43"/>
        <v>0</v>
      </c>
      <c r="AC136" s="209" t="str">
        <f t="shared" si="44"/>
        <v/>
      </c>
      <c r="AD136" s="228" t="str">
        <f t="shared" si="45"/>
        <v/>
      </c>
      <c r="AE136" s="210">
        <f t="shared" si="46"/>
        <v>1</v>
      </c>
      <c r="AF136" s="211" t="str">
        <f>IF(L136="","",IF(OR(COUNTIF(F136,"自ら生成した*"),COUNTIF(F136,"再生可能エネルギーを自家消費した電気")),"－",IF(F136="都市ガス13A",IF($AZ$48=5,#REF!,IF($AZ$48=16,IF(Z136="",#REF!,Z136*#REF!),AC136*AD136)),AC136*AD136)))</f>
        <v/>
      </c>
      <c r="AH136" s="52"/>
      <c r="AJ136" s="440"/>
      <c r="AK136" s="439" t="str">
        <f t="shared" si="47"/>
        <v/>
      </c>
      <c r="AL136" s="436" t="str">
        <f t="shared" si="48"/>
        <v/>
      </c>
      <c r="AM136" s="436" t="str">
        <f t="shared" si="49"/>
        <v/>
      </c>
      <c r="AN136" s="436" t="str">
        <f t="shared" si="50"/>
        <v/>
      </c>
      <c r="AO136" s="436" t="str">
        <f t="shared" si="51"/>
        <v/>
      </c>
      <c r="AP136" s="436" t="str">
        <f t="shared" si="52"/>
        <v/>
      </c>
      <c r="AQ136" s="436" t="str">
        <f t="shared" si="53"/>
        <v/>
      </c>
      <c r="AR136" s="436" t="str">
        <f t="shared" si="54"/>
        <v/>
      </c>
      <c r="AS136" s="436" t="str">
        <f t="shared" si="55"/>
        <v/>
      </c>
      <c r="AT136" s="436" t="str">
        <f t="shared" si="56"/>
        <v/>
      </c>
      <c r="AU136" s="436" t="str">
        <f t="shared" si="57"/>
        <v/>
      </c>
      <c r="AV136" s="437" t="str">
        <f t="shared" si="58"/>
        <v/>
      </c>
      <c r="CO136" s="334" t="str">
        <f t="shared" si="59"/>
        <v/>
      </c>
      <c r="CP136" s="334" t="str">
        <f t="shared" si="60"/>
        <v/>
      </c>
    </row>
    <row r="137" spans="2:94" ht="18" customHeight="1" x14ac:dyDescent="0.2">
      <c r="B137" s="48"/>
      <c r="D137" s="331"/>
      <c r="E137" s="57"/>
      <c r="F137" s="39"/>
      <c r="G137" s="39"/>
      <c r="H137" s="58"/>
      <c r="I137" s="39"/>
      <c r="J137" s="58"/>
      <c r="K137" s="39"/>
      <c r="L137" s="60"/>
      <c r="M137" s="67"/>
      <c r="N137" s="160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2"/>
      <c r="Z137" s="303"/>
      <c r="AA137" s="208">
        <f t="shared" si="42"/>
        <v>1</v>
      </c>
      <c r="AB137" s="63">
        <f t="shared" si="43"/>
        <v>0</v>
      </c>
      <c r="AC137" s="209" t="str">
        <f t="shared" si="44"/>
        <v/>
      </c>
      <c r="AD137" s="228" t="str">
        <f t="shared" si="45"/>
        <v/>
      </c>
      <c r="AE137" s="210">
        <f t="shared" si="46"/>
        <v>1</v>
      </c>
      <c r="AF137" s="211" t="str">
        <f>IF(L137="","",IF(OR(COUNTIF(F137,"自ら生成した*"),COUNTIF(F137,"再生可能エネルギーを自家消費した電気")),"－",IF(F137="都市ガス13A",IF($AZ$48=5,#REF!,IF($AZ$48=16,IF(Z137="",#REF!,Z137*#REF!),AC137*AD137)),AC137*AD137)))</f>
        <v/>
      </c>
      <c r="AH137" s="52"/>
      <c r="AJ137" s="440"/>
      <c r="AK137" s="439" t="str">
        <f t="shared" si="47"/>
        <v/>
      </c>
      <c r="AL137" s="436" t="str">
        <f t="shared" si="48"/>
        <v/>
      </c>
      <c r="AM137" s="436" t="str">
        <f t="shared" si="49"/>
        <v/>
      </c>
      <c r="AN137" s="436" t="str">
        <f t="shared" si="50"/>
        <v/>
      </c>
      <c r="AO137" s="436" t="str">
        <f t="shared" si="51"/>
        <v/>
      </c>
      <c r="AP137" s="436" t="str">
        <f t="shared" si="52"/>
        <v/>
      </c>
      <c r="AQ137" s="436" t="str">
        <f t="shared" si="53"/>
        <v/>
      </c>
      <c r="AR137" s="436" t="str">
        <f t="shared" si="54"/>
        <v/>
      </c>
      <c r="AS137" s="436" t="str">
        <f t="shared" si="55"/>
        <v/>
      </c>
      <c r="AT137" s="436" t="str">
        <f t="shared" si="56"/>
        <v/>
      </c>
      <c r="AU137" s="436" t="str">
        <f t="shared" si="57"/>
        <v/>
      </c>
      <c r="AV137" s="437" t="str">
        <f t="shared" si="58"/>
        <v/>
      </c>
      <c r="CO137" s="334" t="str">
        <f t="shared" si="59"/>
        <v/>
      </c>
      <c r="CP137" s="334" t="str">
        <f t="shared" si="60"/>
        <v/>
      </c>
    </row>
    <row r="138" spans="2:94" ht="18" customHeight="1" x14ac:dyDescent="0.2">
      <c r="B138" s="48"/>
      <c r="D138" s="331"/>
      <c r="E138" s="57"/>
      <c r="F138" s="39"/>
      <c r="G138" s="39"/>
      <c r="H138" s="58"/>
      <c r="I138" s="39"/>
      <c r="J138" s="58"/>
      <c r="K138" s="39"/>
      <c r="L138" s="60"/>
      <c r="M138" s="67"/>
      <c r="N138" s="160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2"/>
      <c r="Z138" s="303"/>
      <c r="AA138" s="208">
        <f t="shared" si="42"/>
        <v>1</v>
      </c>
      <c r="AB138" s="63">
        <f t="shared" si="43"/>
        <v>0</v>
      </c>
      <c r="AC138" s="209" t="str">
        <f t="shared" si="44"/>
        <v/>
      </c>
      <c r="AD138" s="228" t="str">
        <f t="shared" si="45"/>
        <v/>
      </c>
      <c r="AE138" s="210">
        <f t="shared" si="46"/>
        <v>1</v>
      </c>
      <c r="AF138" s="211" t="str">
        <f>IF(L138="","",IF(OR(COUNTIF(F138,"自ら生成した*"),COUNTIF(F138,"再生可能エネルギーを自家消費した電気")),"－",IF(F138="都市ガス13A",IF($AZ$48=5,#REF!,IF($AZ$48=16,IF(Z138="",#REF!,Z138*#REF!),AC138*AD138)),AC138*AD138)))</f>
        <v/>
      </c>
      <c r="AH138" s="52"/>
      <c r="AJ138" s="440"/>
      <c r="AK138" s="439" t="str">
        <f t="shared" si="47"/>
        <v/>
      </c>
      <c r="AL138" s="436" t="str">
        <f t="shared" si="48"/>
        <v/>
      </c>
      <c r="AM138" s="436" t="str">
        <f t="shared" si="49"/>
        <v/>
      </c>
      <c r="AN138" s="436" t="str">
        <f t="shared" si="50"/>
        <v/>
      </c>
      <c r="AO138" s="436" t="str">
        <f t="shared" si="51"/>
        <v/>
      </c>
      <c r="AP138" s="436" t="str">
        <f t="shared" si="52"/>
        <v/>
      </c>
      <c r="AQ138" s="436" t="str">
        <f t="shared" si="53"/>
        <v/>
      </c>
      <c r="AR138" s="436" t="str">
        <f t="shared" si="54"/>
        <v/>
      </c>
      <c r="AS138" s="436" t="str">
        <f t="shared" si="55"/>
        <v/>
      </c>
      <c r="AT138" s="436" t="str">
        <f t="shared" si="56"/>
        <v/>
      </c>
      <c r="AU138" s="436" t="str">
        <f t="shared" si="57"/>
        <v/>
      </c>
      <c r="AV138" s="437" t="str">
        <f t="shared" si="58"/>
        <v/>
      </c>
      <c r="CO138" s="334" t="str">
        <f t="shared" si="59"/>
        <v/>
      </c>
      <c r="CP138" s="334" t="str">
        <f t="shared" si="60"/>
        <v/>
      </c>
    </row>
    <row r="139" spans="2:94" ht="18" customHeight="1" x14ac:dyDescent="0.2">
      <c r="B139" s="48"/>
      <c r="D139" s="329"/>
      <c r="E139" s="57"/>
      <c r="F139" s="39"/>
      <c r="G139" s="39"/>
      <c r="H139" s="58"/>
      <c r="I139" s="58"/>
      <c r="J139" s="58"/>
      <c r="K139" s="59"/>
      <c r="L139" s="60"/>
      <c r="M139" s="67"/>
      <c r="N139" s="160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2"/>
      <c r="Z139" s="303"/>
      <c r="AA139" s="208">
        <f t="shared" si="42"/>
        <v>1</v>
      </c>
      <c r="AB139" s="63">
        <f t="shared" si="43"/>
        <v>0</v>
      </c>
      <c r="AC139" s="209" t="str">
        <f t="shared" si="44"/>
        <v/>
      </c>
      <c r="AD139" s="228" t="str">
        <f t="shared" si="45"/>
        <v/>
      </c>
      <c r="AE139" s="210">
        <f t="shared" si="46"/>
        <v>1</v>
      </c>
      <c r="AF139" s="211" t="str">
        <f>IF(L139="","",IF(OR(COUNTIF(F139,"自ら生成した*"),COUNTIF(F139,"再生可能エネルギーを自家消費した電気")),"－",IF(F139="都市ガス13A",IF($AZ$48=5,#REF!,IF($AZ$48=16,IF(Z139="",#REF!,Z139*#REF!),AC139*AD139)),AC139*AD139)))</f>
        <v/>
      </c>
      <c r="AH139" s="52"/>
      <c r="AJ139" s="440"/>
      <c r="AK139" s="439" t="str">
        <f t="shared" si="47"/>
        <v/>
      </c>
      <c r="AL139" s="436" t="str">
        <f t="shared" si="48"/>
        <v/>
      </c>
      <c r="AM139" s="436" t="str">
        <f t="shared" si="49"/>
        <v/>
      </c>
      <c r="AN139" s="436" t="str">
        <f t="shared" si="50"/>
        <v/>
      </c>
      <c r="AO139" s="436" t="str">
        <f t="shared" si="51"/>
        <v/>
      </c>
      <c r="AP139" s="436" t="str">
        <f t="shared" si="52"/>
        <v/>
      </c>
      <c r="AQ139" s="436" t="str">
        <f t="shared" si="53"/>
        <v/>
      </c>
      <c r="AR139" s="436" t="str">
        <f t="shared" si="54"/>
        <v/>
      </c>
      <c r="AS139" s="436" t="str">
        <f t="shared" si="55"/>
        <v/>
      </c>
      <c r="AT139" s="436" t="str">
        <f t="shared" si="56"/>
        <v/>
      </c>
      <c r="AU139" s="436" t="str">
        <f t="shared" si="57"/>
        <v/>
      </c>
      <c r="AV139" s="437" t="str">
        <f t="shared" si="58"/>
        <v/>
      </c>
      <c r="CO139" s="334" t="str">
        <f t="shared" si="59"/>
        <v/>
      </c>
      <c r="CP139" s="334" t="str">
        <f t="shared" si="60"/>
        <v/>
      </c>
    </row>
    <row r="140" spans="2:94" ht="18" customHeight="1" x14ac:dyDescent="0.2">
      <c r="B140" s="48"/>
      <c r="D140" s="329"/>
      <c r="E140" s="57"/>
      <c r="F140" s="39"/>
      <c r="G140" s="39"/>
      <c r="H140" s="58"/>
      <c r="I140" s="58"/>
      <c r="J140" s="58"/>
      <c r="K140" s="39"/>
      <c r="L140" s="60"/>
      <c r="M140" s="67"/>
      <c r="N140" s="160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2"/>
      <c r="Z140" s="303"/>
      <c r="AA140" s="208">
        <f t="shared" si="42"/>
        <v>1</v>
      </c>
      <c r="AB140" s="63">
        <f t="shared" si="43"/>
        <v>0</v>
      </c>
      <c r="AC140" s="209" t="str">
        <f t="shared" si="44"/>
        <v/>
      </c>
      <c r="AD140" s="228" t="str">
        <f t="shared" si="45"/>
        <v/>
      </c>
      <c r="AE140" s="210">
        <f t="shared" si="46"/>
        <v>1</v>
      </c>
      <c r="AF140" s="211" t="str">
        <f>IF(L140="","",IF(OR(COUNTIF(F140,"自ら生成した*"),COUNTIF(F140,"再生可能エネルギーを自家消費した電気")),"－",IF(F140="都市ガス13A",IF($AZ$48=5,#REF!,IF($AZ$48=16,IF(Z140="",#REF!,Z140*#REF!),AC140*AD140)),AC140*AD140)))</f>
        <v/>
      </c>
      <c r="AH140" s="52"/>
      <c r="AJ140" s="440"/>
      <c r="AK140" s="439" t="str">
        <f t="shared" si="47"/>
        <v/>
      </c>
      <c r="AL140" s="436" t="str">
        <f t="shared" si="48"/>
        <v/>
      </c>
      <c r="AM140" s="436" t="str">
        <f t="shared" si="49"/>
        <v/>
      </c>
      <c r="AN140" s="436" t="str">
        <f t="shared" si="50"/>
        <v/>
      </c>
      <c r="AO140" s="436" t="str">
        <f t="shared" si="51"/>
        <v/>
      </c>
      <c r="AP140" s="436" t="str">
        <f t="shared" si="52"/>
        <v/>
      </c>
      <c r="AQ140" s="436" t="str">
        <f t="shared" si="53"/>
        <v/>
      </c>
      <c r="AR140" s="436" t="str">
        <f t="shared" si="54"/>
        <v/>
      </c>
      <c r="AS140" s="436" t="str">
        <f t="shared" si="55"/>
        <v/>
      </c>
      <c r="AT140" s="436" t="str">
        <f t="shared" si="56"/>
        <v/>
      </c>
      <c r="AU140" s="436" t="str">
        <f t="shared" si="57"/>
        <v/>
      </c>
      <c r="AV140" s="437" t="str">
        <f t="shared" si="58"/>
        <v/>
      </c>
      <c r="CO140" s="334" t="str">
        <f t="shared" si="59"/>
        <v/>
      </c>
      <c r="CP140" s="334" t="str">
        <f t="shared" si="60"/>
        <v/>
      </c>
    </row>
    <row r="141" spans="2:94" ht="18" customHeight="1" x14ac:dyDescent="0.2">
      <c r="B141" s="48"/>
      <c r="D141" s="329"/>
      <c r="E141" s="57"/>
      <c r="F141" s="39"/>
      <c r="G141" s="39"/>
      <c r="H141" s="58"/>
      <c r="I141" s="58"/>
      <c r="J141" s="58"/>
      <c r="K141" s="39"/>
      <c r="L141" s="60"/>
      <c r="M141" s="67"/>
      <c r="N141" s="160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2"/>
      <c r="Z141" s="303"/>
      <c r="AA141" s="208">
        <f t="shared" si="42"/>
        <v>1</v>
      </c>
      <c r="AB141" s="63">
        <f t="shared" si="43"/>
        <v>0</v>
      </c>
      <c r="AC141" s="209" t="str">
        <f t="shared" si="44"/>
        <v/>
      </c>
      <c r="AD141" s="228" t="str">
        <f t="shared" si="45"/>
        <v/>
      </c>
      <c r="AE141" s="210">
        <f t="shared" si="46"/>
        <v>1</v>
      </c>
      <c r="AF141" s="211" t="str">
        <f>IF(L141="","",IF(OR(COUNTIF(F141,"自ら生成した*"),COUNTIF(F141,"再生可能エネルギーを自家消費した電気")),"－",IF(F141="都市ガス13A",IF($AZ$48=5,#REF!,IF($AZ$48=16,IF(Z141="",#REF!,Z141*#REF!),AC141*AD141)),AC141*AD141)))</f>
        <v/>
      </c>
      <c r="AH141" s="52"/>
      <c r="AJ141" s="440"/>
      <c r="AK141" s="439" t="str">
        <f t="shared" si="47"/>
        <v/>
      </c>
      <c r="AL141" s="436" t="str">
        <f t="shared" si="48"/>
        <v/>
      </c>
      <c r="AM141" s="436" t="str">
        <f t="shared" si="49"/>
        <v/>
      </c>
      <c r="AN141" s="436" t="str">
        <f t="shared" si="50"/>
        <v/>
      </c>
      <c r="AO141" s="436" t="str">
        <f t="shared" si="51"/>
        <v/>
      </c>
      <c r="AP141" s="436" t="str">
        <f t="shared" si="52"/>
        <v/>
      </c>
      <c r="AQ141" s="436" t="str">
        <f t="shared" si="53"/>
        <v/>
      </c>
      <c r="AR141" s="436" t="str">
        <f t="shared" si="54"/>
        <v/>
      </c>
      <c r="AS141" s="436" t="str">
        <f t="shared" si="55"/>
        <v/>
      </c>
      <c r="AT141" s="436" t="str">
        <f t="shared" si="56"/>
        <v/>
      </c>
      <c r="AU141" s="436" t="str">
        <f t="shared" si="57"/>
        <v/>
      </c>
      <c r="AV141" s="437" t="str">
        <f t="shared" si="58"/>
        <v/>
      </c>
      <c r="CO141" s="334" t="str">
        <f t="shared" si="59"/>
        <v/>
      </c>
      <c r="CP141" s="334" t="str">
        <f t="shared" si="60"/>
        <v/>
      </c>
    </row>
    <row r="142" spans="2:94" ht="18" customHeight="1" x14ac:dyDescent="0.2">
      <c r="B142" s="48"/>
      <c r="D142" s="329"/>
      <c r="E142" s="57"/>
      <c r="F142" s="39"/>
      <c r="G142" s="39"/>
      <c r="H142" s="58"/>
      <c r="I142" s="58"/>
      <c r="J142" s="58"/>
      <c r="K142" s="39"/>
      <c r="L142" s="60"/>
      <c r="M142" s="67"/>
      <c r="N142" s="160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2"/>
      <c r="Z142" s="303"/>
      <c r="AA142" s="208">
        <f t="shared" si="42"/>
        <v>1</v>
      </c>
      <c r="AB142" s="63">
        <f t="shared" si="43"/>
        <v>0</v>
      </c>
      <c r="AC142" s="209" t="str">
        <f t="shared" si="44"/>
        <v/>
      </c>
      <c r="AD142" s="228" t="str">
        <f t="shared" si="45"/>
        <v/>
      </c>
      <c r="AE142" s="210">
        <f t="shared" si="46"/>
        <v>1</v>
      </c>
      <c r="AF142" s="211" t="str">
        <f>IF(L142="","",IF(OR(COUNTIF(F142,"自ら生成した*"),COUNTIF(F142,"再生可能エネルギーを自家消費した電気")),"－",IF(F142="都市ガス13A",IF($AZ$48=5,#REF!,IF($AZ$48=16,IF(Z142="",#REF!,Z142*#REF!),AC142*AD142)),AC142*AD142)))</f>
        <v/>
      </c>
      <c r="AH142" s="52"/>
      <c r="AJ142" s="440"/>
      <c r="AK142" s="439" t="str">
        <f t="shared" si="47"/>
        <v/>
      </c>
      <c r="AL142" s="436" t="str">
        <f t="shared" si="48"/>
        <v/>
      </c>
      <c r="AM142" s="436" t="str">
        <f t="shared" si="49"/>
        <v/>
      </c>
      <c r="AN142" s="436" t="str">
        <f t="shared" si="50"/>
        <v/>
      </c>
      <c r="AO142" s="436" t="str">
        <f t="shared" si="51"/>
        <v/>
      </c>
      <c r="AP142" s="436" t="str">
        <f t="shared" si="52"/>
        <v/>
      </c>
      <c r="AQ142" s="436" t="str">
        <f t="shared" si="53"/>
        <v/>
      </c>
      <c r="AR142" s="436" t="str">
        <f t="shared" si="54"/>
        <v/>
      </c>
      <c r="AS142" s="436" t="str">
        <f t="shared" si="55"/>
        <v/>
      </c>
      <c r="AT142" s="436" t="str">
        <f t="shared" si="56"/>
        <v/>
      </c>
      <c r="AU142" s="436" t="str">
        <f t="shared" si="57"/>
        <v/>
      </c>
      <c r="AV142" s="437" t="str">
        <f t="shared" si="58"/>
        <v/>
      </c>
      <c r="CO142" s="334" t="str">
        <f t="shared" si="59"/>
        <v/>
      </c>
      <c r="CP142" s="334" t="str">
        <f t="shared" si="60"/>
        <v/>
      </c>
    </row>
    <row r="143" spans="2:94" ht="18" customHeight="1" x14ac:dyDescent="0.2">
      <c r="B143" s="48"/>
      <c r="D143" s="329"/>
      <c r="E143" s="57"/>
      <c r="F143" s="39"/>
      <c r="G143" s="39"/>
      <c r="H143" s="58"/>
      <c r="I143" s="58"/>
      <c r="J143" s="58"/>
      <c r="K143" s="39"/>
      <c r="L143" s="60"/>
      <c r="M143" s="67"/>
      <c r="N143" s="160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2"/>
      <c r="Z143" s="303"/>
      <c r="AA143" s="208">
        <f t="shared" si="42"/>
        <v>1</v>
      </c>
      <c r="AB143" s="63">
        <f t="shared" si="43"/>
        <v>0</v>
      </c>
      <c r="AC143" s="209" t="str">
        <f t="shared" si="44"/>
        <v/>
      </c>
      <c r="AD143" s="228" t="str">
        <f t="shared" si="45"/>
        <v/>
      </c>
      <c r="AE143" s="210">
        <f t="shared" si="46"/>
        <v>1</v>
      </c>
      <c r="AF143" s="211" t="str">
        <f>IF(L143="","",IF(OR(COUNTIF(F143,"自ら生成した*"),COUNTIF(F143,"再生可能エネルギーを自家消費した電気")),"－",IF(F143="都市ガス13A",IF($AZ$48=5,#REF!,IF($AZ$48=16,IF(Z143="",#REF!,Z143*#REF!),AC143*AD143)),AC143*AD143)))</f>
        <v/>
      </c>
      <c r="AH143" s="52"/>
      <c r="AJ143" s="440"/>
      <c r="AK143" s="439" t="str">
        <f t="shared" si="47"/>
        <v/>
      </c>
      <c r="AL143" s="436" t="str">
        <f t="shared" si="48"/>
        <v/>
      </c>
      <c r="AM143" s="436" t="str">
        <f t="shared" si="49"/>
        <v/>
      </c>
      <c r="AN143" s="436" t="str">
        <f t="shared" si="50"/>
        <v/>
      </c>
      <c r="AO143" s="436" t="str">
        <f t="shared" si="51"/>
        <v/>
      </c>
      <c r="AP143" s="436" t="str">
        <f t="shared" si="52"/>
        <v/>
      </c>
      <c r="AQ143" s="436" t="str">
        <f t="shared" si="53"/>
        <v/>
      </c>
      <c r="AR143" s="436" t="str">
        <f t="shared" si="54"/>
        <v/>
      </c>
      <c r="AS143" s="436" t="str">
        <f t="shared" si="55"/>
        <v/>
      </c>
      <c r="AT143" s="436" t="str">
        <f t="shared" si="56"/>
        <v/>
      </c>
      <c r="AU143" s="436" t="str">
        <f t="shared" si="57"/>
        <v/>
      </c>
      <c r="AV143" s="437" t="str">
        <f t="shared" si="58"/>
        <v/>
      </c>
      <c r="CO143" s="334" t="str">
        <f t="shared" si="59"/>
        <v/>
      </c>
      <c r="CP143" s="334" t="str">
        <f t="shared" si="60"/>
        <v/>
      </c>
    </row>
    <row r="144" spans="2:94" ht="18" customHeight="1" x14ac:dyDescent="0.2">
      <c r="B144" s="48"/>
      <c r="D144" s="329"/>
      <c r="E144" s="57"/>
      <c r="F144" s="39"/>
      <c r="G144" s="39"/>
      <c r="H144" s="58"/>
      <c r="I144" s="58"/>
      <c r="J144" s="58"/>
      <c r="K144" s="39"/>
      <c r="L144" s="60"/>
      <c r="M144" s="67"/>
      <c r="N144" s="160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2"/>
      <c r="Z144" s="303"/>
      <c r="AA144" s="208">
        <f t="shared" si="42"/>
        <v>1</v>
      </c>
      <c r="AB144" s="63">
        <f t="shared" si="43"/>
        <v>0</v>
      </c>
      <c r="AC144" s="209" t="str">
        <f t="shared" si="44"/>
        <v/>
      </c>
      <c r="AD144" s="228" t="str">
        <f t="shared" si="45"/>
        <v/>
      </c>
      <c r="AE144" s="210">
        <f t="shared" si="46"/>
        <v>1</v>
      </c>
      <c r="AF144" s="211" t="str">
        <f>IF(L144="","",IF(OR(COUNTIF(F144,"自ら生成した*"),COUNTIF(F144,"再生可能エネルギーを自家消費した電気")),"－",IF(F144="都市ガス13A",IF($AZ$48=5,#REF!,IF($AZ$48=16,IF(Z144="",#REF!,Z144*#REF!),AC144*AD144)),AC144*AD144)))</f>
        <v/>
      </c>
      <c r="AH144" s="52"/>
      <c r="AJ144" s="440"/>
      <c r="AK144" s="439" t="str">
        <f t="shared" si="47"/>
        <v/>
      </c>
      <c r="AL144" s="436" t="str">
        <f t="shared" si="48"/>
        <v/>
      </c>
      <c r="AM144" s="436" t="str">
        <f t="shared" si="49"/>
        <v/>
      </c>
      <c r="AN144" s="436" t="str">
        <f t="shared" si="50"/>
        <v/>
      </c>
      <c r="AO144" s="436" t="str">
        <f t="shared" si="51"/>
        <v/>
      </c>
      <c r="AP144" s="436" t="str">
        <f t="shared" si="52"/>
        <v/>
      </c>
      <c r="AQ144" s="436" t="str">
        <f t="shared" si="53"/>
        <v/>
      </c>
      <c r="AR144" s="436" t="str">
        <f t="shared" si="54"/>
        <v/>
      </c>
      <c r="AS144" s="436" t="str">
        <f t="shared" si="55"/>
        <v/>
      </c>
      <c r="AT144" s="436" t="str">
        <f t="shared" si="56"/>
        <v/>
      </c>
      <c r="AU144" s="436" t="str">
        <f t="shared" si="57"/>
        <v/>
      </c>
      <c r="AV144" s="437" t="str">
        <f t="shared" si="58"/>
        <v/>
      </c>
      <c r="CO144" s="334" t="str">
        <f t="shared" si="59"/>
        <v/>
      </c>
      <c r="CP144" s="334" t="str">
        <f t="shared" si="60"/>
        <v/>
      </c>
    </row>
    <row r="145" spans="2:94" ht="18" customHeight="1" x14ac:dyDescent="0.2">
      <c r="B145" s="48"/>
      <c r="D145" s="329"/>
      <c r="E145" s="57"/>
      <c r="F145" s="39"/>
      <c r="G145" s="39"/>
      <c r="H145" s="58"/>
      <c r="I145" s="58"/>
      <c r="J145" s="58"/>
      <c r="K145" s="39"/>
      <c r="L145" s="60"/>
      <c r="M145" s="67"/>
      <c r="N145" s="160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2"/>
      <c r="Z145" s="303"/>
      <c r="AA145" s="208">
        <f t="shared" si="42"/>
        <v>1</v>
      </c>
      <c r="AB145" s="63">
        <f t="shared" si="43"/>
        <v>0</v>
      </c>
      <c r="AC145" s="209" t="str">
        <f t="shared" si="44"/>
        <v/>
      </c>
      <c r="AD145" s="228" t="str">
        <f t="shared" si="45"/>
        <v/>
      </c>
      <c r="AE145" s="210">
        <f t="shared" si="46"/>
        <v>1</v>
      </c>
      <c r="AF145" s="211" t="str">
        <f>IF(L145="","",IF(OR(COUNTIF(F145,"自ら生成した*"),COUNTIF(F145,"再生可能エネルギーを自家消費した電気")),"－",IF(F145="都市ガス13A",IF($AZ$48=5,#REF!,IF($AZ$48=16,IF(Z145="",#REF!,Z145*#REF!),AC145*AD145)),AC145*AD145)))</f>
        <v/>
      </c>
      <c r="AH145" s="52"/>
      <c r="AJ145" s="440"/>
      <c r="AK145" s="439" t="str">
        <f t="shared" si="47"/>
        <v/>
      </c>
      <c r="AL145" s="436" t="str">
        <f t="shared" si="48"/>
        <v/>
      </c>
      <c r="AM145" s="436" t="str">
        <f t="shared" si="49"/>
        <v/>
      </c>
      <c r="AN145" s="436" t="str">
        <f t="shared" si="50"/>
        <v/>
      </c>
      <c r="AO145" s="436" t="str">
        <f t="shared" si="51"/>
        <v/>
      </c>
      <c r="AP145" s="436" t="str">
        <f t="shared" si="52"/>
        <v/>
      </c>
      <c r="AQ145" s="436" t="str">
        <f t="shared" si="53"/>
        <v/>
      </c>
      <c r="AR145" s="436" t="str">
        <f t="shared" si="54"/>
        <v/>
      </c>
      <c r="AS145" s="436" t="str">
        <f t="shared" si="55"/>
        <v/>
      </c>
      <c r="AT145" s="436" t="str">
        <f t="shared" si="56"/>
        <v/>
      </c>
      <c r="AU145" s="436" t="str">
        <f t="shared" si="57"/>
        <v/>
      </c>
      <c r="AV145" s="437" t="str">
        <f t="shared" si="58"/>
        <v/>
      </c>
      <c r="CO145" s="334" t="str">
        <f t="shared" si="59"/>
        <v/>
      </c>
      <c r="CP145" s="334" t="str">
        <f t="shared" si="60"/>
        <v/>
      </c>
    </row>
    <row r="146" spans="2:94" ht="18" customHeight="1" x14ac:dyDescent="0.2">
      <c r="B146" s="48"/>
      <c r="D146" s="329"/>
      <c r="E146" s="57"/>
      <c r="F146" s="39"/>
      <c r="G146" s="39"/>
      <c r="H146" s="58"/>
      <c r="I146" s="58"/>
      <c r="J146" s="58"/>
      <c r="K146" s="39"/>
      <c r="L146" s="60"/>
      <c r="M146" s="67"/>
      <c r="N146" s="160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2"/>
      <c r="Z146" s="303"/>
      <c r="AA146" s="208">
        <f t="shared" si="42"/>
        <v>1</v>
      </c>
      <c r="AB146" s="63">
        <f t="shared" si="43"/>
        <v>0</v>
      </c>
      <c r="AC146" s="209" t="str">
        <f t="shared" si="44"/>
        <v/>
      </c>
      <c r="AD146" s="228" t="str">
        <f t="shared" si="45"/>
        <v/>
      </c>
      <c r="AE146" s="210">
        <f t="shared" si="46"/>
        <v>1</v>
      </c>
      <c r="AF146" s="211" t="str">
        <f>IF(L146="","",IF(OR(COUNTIF(F146,"自ら生成した*"),COUNTIF(F146,"再生可能エネルギーを自家消費した電気")),"－",IF(F146="都市ガス13A",IF($AZ$48=5,#REF!,IF($AZ$48=16,IF(Z146="",#REF!,Z146*#REF!),AC146*AD146)),AC146*AD146)))</f>
        <v/>
      </c>
      <c r="AH146" s="52"/>
      <c r="AJ146" s="440"/>
      <c r="AK146" s="439" t="str">
        <f t="shared" si="47"/>
        <v/>
      </c>
      <c r="AL146" s="436" t="str">
        <f t="shared" si="48"/>
        <v/>
      </c>
      <c r="AM146" s="436" t="str">
        <f t="shared" si="49"/>
        <v/>
      </c>
      <c r="AN146" s="436" t="str">
        <f t="shared" si="50"/>
        <v/>
      </c>
      <c r="AO146" s="436" t="str">
        <f t="shared" si="51"/>
        <v/>
      </c>
      <c r="AP146" s="436" t="str">
        <f t="shared" si="52"/>
        <v/>
      </c>
      <c r="AQ146" s="436" t="str">
        <f t="shared" si="53"/>
        <v/>
      </c>
      <c r="AR146" s="436" t="str">
        <f t="shared" si="54"/>
        <v/>
      </c>
      <c r="AS146" s="436" t="str">
        <f t="shared" si="55"/>
        <v/>
      </c>
      <c r="AT146" s="436" t="str">
        <f t="shared" si="56"/>
        <v/>
      </c>
      <c r="AU146" s="436" t="str">
        <f t="shared" si="57"/>
        <v/>
      </c>
      <c r="AV146" s="437" t="str">
        <f t="shared" si="58"/>
        <v/>
      </c>
      <c r="CO146" s="334" t="str">
        <f t="shared" si="59"/>
        <v/>
      </c>
      <c r="CP146" s="334" t="str">
        <f t="shared" si="60"/>
        <v/>
      </c>
    </row>
    <row r="147" spans="2:94" ht="18" customHeight="1" x14ac:dyDescent="0.2">
      <c r="B147" s="48"/>
      <c r="D147" s="329"/>
      <c r="E147" s="57"/>
      <c r="F147" s="39"/>
      <c r="G147" s="39"/>
      <c r="H147" s="58"/>
      <c r="I147" s="58"/>
      <c r="J147" s="58"/>
      <c r="K147" s="39"/>
      <c r="L147" s="60"/>
      <c r="M147" s="67"/>
      <c r="N147" s="160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2"/>
      <c r="Z147" s="303"/>
      <c r="AA147" s="208">
        <f t="shared" si="42"/>
        <v>1</v>
      </c>
      <c r="AB147" s="63">
        <f t="shared" si="43"/>
        <v>0</v>
      </c>
      <c r="AC147" s="209" t="str">
        <f t="shared" si="44"/>
        <v/>
      </c>
      <c r="AD147" s="228" t="str">
        <f t="shared" si="45"/>
        <v/>
      </c>
      <c r="AE147" s="210">
        <f t="shared" si="46"/>
        <v>1</v>
      </c>
      <c r="AF147" s="211" t="str">
        <f>IF(L147="","",IF(OR(COUNTIF(F147,"自ら生成した*"),COUNTIF(F147,"再生可能エネルギーを自家消費した電気")),"－",IF(F147="都市ガス13A",IF($AZ$48=5,#REF!,IF($AZ$48=16,IF(Z147="",#REF!,Z147*#REF!),AC147*AD147)),AC147*AD147)))</f>
        <v/>
      </c>
      <c r="AH147" s="52"/>
      <c r="AJ147" s="440"/>
      <c r="AK147" s="439" t="str">
        <f t="shared" si="47"/>
        <v/>
      </c>
      <c r="AL147" s="436" t="str">
        <f t="shared" si="48"/>
        <v/>
      </c>
      <c r="AM147" s="436" t="str">
        <f t="shared" si="49"/>
        <v/>
      </c>
      <c r="AN147" s="436" t="str">
        <f t="shared" si="50"/>
        <v/>
      </c>
      <c r="AO147" s="436" t="str">
        <f t="shared" si="51"/>
        <v/>
      </c>
      <c r="AP147" s="436" t="str">
        <f t="shared" si="52"/>
        <v/>
      </c>
      <c r="AQ147" s="436" t="str">
        <f t="shared" si="53"/>
        <v/>
      </c>
      <c r="AR147" s="436" t="str">
        <f t="shared" si="54"/>
        <v/>
      </c>
      <c r="AS147" s="436" t="str">
        <f t="shared" si="55"/>
        <v/>
      </c>
      <c r="AT147" s="436" t="str">
        <f t="shared" si="56"/>
        <v/>
      </c>
      <c r="AU147" s="436" t="str">
        <f t="shared" si="57"/>
        <v/>
      </c>
      <c r="AV147" s="437" t="str">
        <f t="shared" si="58"/>
        <v/>
      </c>
      <c r="CO147" s="334" t="str">
        <f t="shared" si="59"/>
        <v/>
      </c>
      <c r="CP147" s="334" t="str">
        <f t="shared" si="60"/>
        <v/>
      </c>
    </row>
    <row r="148" spans="2:94" ht="18" customHeight="1" x14ac:dyDescent="0.2">
      <c r="B148" s="48"/>
      <c r="D148" s="331"/>
      <c r="E148" s="57"/>
      <c r="F148" s="39"/>
      <c r="G148" s="39"/>
      <c r="H148" s="58"/>
      <c r="I148" s="58"/>
      <c r="J148" s="58"/>
      <c r="K148" s="39"/>
      <c r="L148" s="60"/>
      <c r="M148" s="67"/>
      <c r="N148" s="160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2"/>
      <c r="Z148" s="303"/>
      <c r="AA148" s="208">
        <f t="shared" si="42"/>
        <v>1</v>
      </c>
      <c r="AB148" s="63">
        <f t="shared" si="43"/>
        <v>0</v>
      </c>
      <c r="AC148" s="209" t="str">
        <f t="shared" si="44"/>
        <v/>
      </c>
      <c r="AD148" s="228" t="str">
        <f t="shared" si="45"/>
        <v/>
      </c>
      <c r="AE148" s="210">
        <f t="shared" si="46"/>
        <v>1</v>
      </c>
      <c r="AF148" s="211" t="str">
        <f>IF(L148="","",IF(OR(COUNTIF(F148,"自ら生成した*"),COUNTIF(F148,"再生可能エネルギーを自家消費した電気")),"－",IF(F148="都市ガス13A",IF($AZ$48=5,#REF!,IF($AZ$48=16,IF(Z148="",#REF!,Z148*#REF!),AC148*AD148)),AC148*AD148)))</f>
        <v/>
      </c>
      <c r="AH148" s="52"/>
      <c r="AJ148" s="440"/>
      <c r="AK148" s="439" t="str">
        <f t="shared" si="47"/>
        <v/>
      </c>
      <c r="AL148" s="436" t="str">
        <f t="shared" si="48"/>
        <v/>
      </c>
      <c r="AM148" s="436" t="str">
        <f t="shared" si="49"/>
        <v/>
      </c>
      <c r="AN148" s="436" t="str">
        <f t="shared" si="50"/>
        <v/>
      </c>
      <c r="AO148" s="436" t="str">
        <f t="shared" si="51"/>
        <v/>
      </c>
      <c r="AP148" s="436" t="str">
        <f t="shared" si="52"/>
        <v/>
      </c>
      <c r="AQ148" s="436" t="str">
        <f t="shared" si="53"/>
        <v/>
      </c>
      <c r="AR148" s="436" t="str">
        <f t="shared" si="54"/>
        <v/>
      </c>
      <c r="AS148" s="436" t="str">
        <f t="shared" si="55"/>
        <v/>
      </c>
      <c r="AT148" s="436" t="str">
        <f t="shared" si="56"/>
        <v/>
      </c>
      <c r="AU148" s="436" t="str">
        <f t="shared" si="57"/>
        <v/>
      </c>
      <c r="AV148" s="437" t="str">
        <f t="shared" si="58"/>
        <v/>
      </c>
      <c r="CO148" s="334" t="str">
        <f t="shared" si="59"/>
        <v/>
      </c>
      <c r="CP148" s="334" t="str">
        <f t="shared" si="60"/>
        <v/>
      </c>
    </row>
    <row r="149" spans="2:94" ht="18" customHeight="1" x14ac:dyDescent="0.2">
      <c r="B149" s="48"/>
      <c r="D149" s="331"/>
      <c r="E149" s="57"/>
      <c r="F149" s="39"/>
      <c r="G149" s="39"/>
      <c r="H149" s="58"/>
      <c r="I149" s="58"/>
      <c r="J149" s="58"/>
      <c r="K149" s="39"/>
      <c r="L149" s="60"/>
      <c r="M149" s="67"/>
      <c r="N149" s="160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2"/>
      <c r="Z149" s="303"/>
      <c r="AA149" s="208">
        <f t="shared" si="42"/>
        <v>1</v>
      </c>
      <c r="AB149" s="63">
        <f t="shared" si="43"/>
        <v>0</v>
      </c>
      <c r="AC149" s="209" t="str">
        <f t="shared" si="44"/>
        <v/>
      </c>
      <c r="AD149" s="228" t="str">
        <f t="shared" si="45"/>
        <v/>
      </c>
      <c r="AE149" s="210">
        <f t="shared" si="46"/>
        <v>1</v>
      </c>
      <c r="AF149" s="211" t="str">
        <f>IF(L149="","",IF(OR(COUNTIF(F149,"自ら生成した*"),COUNTIF(F149,"再生可能エネルギーを自家消費した電気")),"－",IF(F149="都市ガス13A",IF($AZ$48=5,#REF!,IF($AZ$48=16,IF(Z149="",#REF!,Z149*#REF!),AC149*AD149)),AC149*AD149)))</f>
        <v/>
      </c>
      <c r="AH149" s="52"/>
      <c r="AJ149" s="440"/>
      <c r="AK149" s="439" t="str">
        <f t="shared" si="47"/>
        <v/>
      </c>
      <c r="AL149" s="436" t="str">
        <f t="shared" si="48"/>
        <v/>
      </c>
      <c r="AM149" s="436" t="str">
        <f t="shared" si="49"/>
        <v/>
      </c>
      <c r="AN149" s="436" t="str">
        <f t="shared" si="50"/>
        <v/>
      </c>
      <c r="AO149" s="436" t="str">
        <f t="shared" si="51"/>
        <v/>
      </c>
      <c r="AP149" s="436" t="str">
        <f t="shared" si="52"/>
        <v/>
      </c>
      <c r="AQ149" s="436" t="str">
        <f t="shared" si="53"/>
        <v/>
      </c>
      <c r="AR149" s="436" t="str">
        <f t="shared" si="54"/>
        <v/>
      </c>
      <c r="AS149" s="436" t="str">
        <f t="shared" si="55"/>
        <v/>
      </c>
      <c r="AT149" s="436" t="str">
        <f t="shared" si="56"/>
        <v/>
      </c>
      <c r="AU149" s="436" t="str">
        <f t="shared" si="57"/>
        <v/>
      </c>
      <c r="AV149" s="437" t="str">
        <f t="shared" si="58"/>
        <v/>
      </c>
      <c r="CO149" s="334" t="str">
        <f t="shared" si="59"/>
        <v/>
      </c>
      <c r="CP149" s="334" t="str">
        <f t="shared" si="60"/>
        <v/>
      </c>
    </row>
    <row r="150" spans="2:94" ht="18" customHeight="1" x14ac:dyDescent="0.2">
      <c r="B150" s="48"/>
      <c r="D150" s="331"/>
      <c r="E150" s="57"/>
      <c r="F150" s="39"/>
      <c r="G150" s="39"/>
      <c r="H150" s="58"/>
      <c r="I150" s="39"/>
      <c r="J150" s="58"/>
      <c r="K150" s="39"/>
      <c r="L150" s="60"/>
      <c r="M150" s="67"/>
      <c r="N150" s="160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2"/>
      <c r="Z150" s="303"/>
      <c r="AA150" s="208">
        <f t="shared" si="42"/>
        <v>1</v>
      </c>
      <c r="AB150" s="63">
        <f t="shared" si="43"/>
        <v>0</v>
      </c>
      <c r="AC150" s="209" t="str">
        <f t="shared" si="44"/>
        <v/>
      </c>
      <c r="AD150" s="228" t="str">
        <f t="shared" si="45"/>
        <v/>
      </c>
      <c r="AE150" s="210">
        <f t="shared" si="46"/>
        <v>1</v>
      </c>
      <c r="AF150" s="211" t="str">
        <f>IF(L150="","",IF(OR(COUNTIF(F150,"自ら生成した*"),COUNTIF(F150,"再生可能エネルギーを自家消費した電気")),"－",IF(F150="都市ガス13A",IF($AZ$48=5,#REF!,IF($AZ$48=16,IF(Z150="",#REF!,Z150*#REF!),AC150*AD150)),AC150*AD150)))</f>
        <v/>
      </c>
      <c r="AH150" s="52"/>
      <c r="AJ150" s="440"/>
      <c r="AK150" s="439" t="str">
        <f t="shared" si="47"/>
        <v/>
      </c>
      <c r="AL150" s="436" t="str">
        <f t="shared" si="48"/>
        <v/>
      </c>
      <c r="AM150" s="436" t="str">
        <f t="shared" si="49"/>
        <v/>
      </c>
      <c r="AN150" s="436" t="str">
        <f t="shared" si="50"/>
        <v/>
      </c>
      <c r="AO150" s="436" t="str">
        <f t="shared" si="51"/>
        <v/>
      </c>
      <c r="AP150" s="436" t="str">
        <f t="shared" si="52"/>
        <v/>
      </c>
      <c r="AQ150" s="436" t="str">
        <f t="shared" si="53"/>
        <v/>
      </c>
      <c r="AR150" s="436" t="str">
        <f t="shared" si="54"/>
        <v/>
      </c>
      <c r="AS150" s="436" t="str">
        <f t="shared" si="55"/>
        <v/>
      </c>
      <c r="AT150" s="436" t="str">
        <f t="shared" si="56"/>
        <v/>
      </c>
      <c r="AU150" s="436" t="str">
        <f t="shared" si="57"/>
        <v/>
      </c>
      <c r="AV150" s="437" t="str">
        <f t="shared" si="58"/>
        <v/>
      </c>
      <c r="CO150" s="334" t="str">
        <f t="shared" si="59"/>
        <v/>
      </c>
      <c r="CP150" s="334" t="str">
        <f t="shared" si="60"/>
        <v/>
      </c>
    </row>
    <row r="151" spans="2:94" ht="18" customHeight="1" x14ac:dyDescent="0.2">
      <c r="B151" s="48"/>
      <c r="D151" s="331"/>
      <c r="E151" s="57"/>
      <c r="F151" s="39"/>
      <c r="G151" s="39"/>
      <c r="H151" s="58"/>
      <c r="I151" s="39"/>
      <c r="J151" s="58"/>
      <c r="K151" s="39"/>
      <c r="L151" s="60"/>
      <c r="M151" s="67"/>
      <c r="N151" s="160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2"/>
      <c r="Z151" s="303"/>
      <c r="AA151" s="208">
        <f t="shared" si="42"/>
        <v>1</v>
      </c>
      <c r="AB151" s="63">
        <f t="shared" si="43"/>
        <v>0</v>
      </c>
      <c r="AC151" s="209" t="str">
        <f t="shared" si="44"/>
        <v/>
      </c>
      <c r="AD151" s="228" t="str">
        <f t="shared" si="45"/>
        <v/>
      </c>
      <c r="AE151" s="210">
        <f t="shared" si="46"/>
        <v>1</v>
      </c>
      <c r="AF151" s="211" t="str">
        <f>IF(L151="","",IF(OR(COUNTIF(F151,"自ら生成した*"),COUNTIF(F151,"再生可能エネルギーを自家消費した電気")),"－",IF(F151="都市ガス13A",IF($AZ$48=5,#REF!,IF($AZ$48=16,IF(Z151="",#REF!,Z151*#REF!),AC151*AD151)),AC151*AD151)))</f>
        <v/>
      </c>
      <c r="AH151" s="52"/>
      <c r="AJ151" s="440"/>
      <c r="AK151" s="439" t="str">
        <f t="shared" si="47"/>
        <v/>
      </c>
      <c r="AL151" s="436" t="str">
        <f t="shared" si="48"/>
        <v/>
      </c>
      <c r="AM151" s="436" t="str">
        <f t="shared" si="49"/>
        <v/>
      </c>
      <c r="AN151" s="436" t="str">
        <f t="shared" si="50"/>
        <v/>
      </c>
      <c r="AO151" s="436" t="str">
        <f t="shared" si="51"/>
        <v/>
      </c>
      <c r="AP151" s="436" t="str">
        <f t="shared" si="52"/>
        <v/>
      </c>
      <c r="AQ151" s="436" t="str">
        <f t="shared" si="53"/>
        <v/>
      </c>
      <c r="AR151" s="436" t="str">
        <f t="shared" si="54"/>
        <v/>
      </c>
      <c r="AS151" s="436" t="str">
        <f t="shared" si="55"/>
        <v/>
      </c>
      <c r="AT151" s="436" t="str">
        <f t="shared" si="56"/>
        <v/>
      </c>
      <c r="AU151" s="436" t="str">
        <f t="shared" si="57"/>
        <v/>
      </c>
      <c r="AV151" s="437" t="str">
        <f t="shared" si="58"/>
        <v/>
      </c>
      <c r="CO151" s="334" t="str">
        <f t="shared" si="59"/>
        <v/>
      </c>
      <c r="CP151" s="334" t="str">
        <f t="shared" si="60"/>
        <v/>
      </c>
    </row>
    <row r="152" spans="2:94" ht="18" customHeight="1" x14ac:dyDescent="0.2">
      <c r="B152" s="48"/>
      <c r="D152" s="331"/>
      <c r="E152" s="57"/>
      <c r="F152" s="39"/>
      <c r="G152" s="39"/>
      <c r="H152" s="58"/>
      <c r="I152" s="39"/>
      <c r="J152" s="58"/>
      <c r="K152" s="39"/>
      <c r="L152" s="60"/>
      <c r="M152" s="67"/>
      <c r="N152" s="160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2"/>
      <c r="Z152" s="303"/>
      <c r="AA152" s="208">
        <f t="shared" si="42"/>
        <v>1</v>
      </c>
      <c r="AB152" s="63">
        <f t="shared" si="43"/>
        <v>0</v>
      </c>
      <c r="AC152" s="209" t="str">
        <f t="shared" si="44"/>
        <v/>
      </c>
      <c r="AD152" s="228" t="str">
        <f t="shared" si="45"/>
        <v/>
      </c>
      <c r="AE152" s="210">
        <f t="shared" si="46"/>
        <v>1</v>
      </c>
      <c r="AF152" s="211" t="str">
        <f>IF(L152="","",IF(OR(COUNTIF(F152,"自ら生成した*"),COUNTIF(F152,"再生可能エネルギーを自家消費した電気")),"－",IF(F152="都市ガス13A",IF($AZ$48=5,#REF!,IF($AZ$48=16,IF(Z152="",#REF!,Z152*#REF!),AC152*AD152)),AC152*AD152)))</f>
        <v/>
      </c>
      <c r="AH152" s="52"/>
      <c r="AJ152" s="440"/>
      <c r="AK152" s="439" t="str">
        <f t="shared" si="47"/>
        <v/>
      </c>
      <c r="AL152" s="436" t="str">
        <f t="shared" si="48"/>
        <v/>
      </c>
      <c r="AM152" s="436" t="str">
        <f t="shared" si="49"/>
        <v/>
      </c>
      <c r="AN152" s="436" t="str">
        <f t="shared" si="50"/>
        <v/>
      </c>
      <c r="AO152" s="436" t="str">
        <f t="shared" si="51"/>
        <v/>
      </c>
      <c r="AP152" s="436" t="str">
        <f t="shared" si="52"/>
        <v/>
      </c>
      <c r="AQ152" s="436" t="str">
        <f t="shared" si="53"/>
        <v/>
      </c>
      <c r="AR152" s="436" t="str">
        <f t="shared" si="54"/>
        <v/>
      </c>
      <c r="AS152" s="436" t="str">
        <f t="shared" si="55"/>
        <v/>
      </c>
      <c r="AT152" s="436" t="str">
        <f t="shared" si="56"/>
        <v/>
      </c>
      <c r="AU152" s="436" t="str">
        <f t="shared" si="57"/>
        <v/>
      </c>
      <c r="AV152" s="437" t="str">
        <f t="shared" si="58"/>
        <v/>
      </c>
      <c r="CO152" s="334" t="str">
        <f t="shared" si="59"/>
        <v/>
      </c>
      <c r="CP152" s="334" t="str">
        <f t="shared" si="60"/>
        <v/>
      </c>
    </row>
    <row r="153" spans="2:94" ht="18" customHeight="1" x14ac:dyDescent="0.2">
      <c r="B153" s="48"/>
      <c r="D153" s="331"/>
      <c r="E153" s="57"/>
      <c r="F153" s="39"/>
      <c r="G153" s="39"/>
      <c r="H153" s="58"/>
      <c r="I153" s="39"/>
      <c r="J153" s="58"/>
      <c r="K153" s="39"/>
      <c r="L153" s="60"/>
      <c r="M153" s="67"/>
      <c r="N153" s="160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2"/>
      <c r="Z153" s="303"/>
      <c r="AA153" s="208">
        <f t="shared" si="42"/>
        <v>1</v>
      </c>
      <c r="AB153" s="63">
        <f t="shared" si="43"/>
        <v>0</v>
      </c>
      <c r="AC153" s="209" t="str">
        <f t="shared" si="44"/>
        <v/>
      </c>
      <c r="AD153" s="228" t="str">
        <f t="shared" si="45"/>
        <v/>
      </c>
      <c r="AE153" s="210">
        <f t="shared" si="46"/>
        <v>1</v>
      </c>
      <c r="AF153" s="211" t="str">
        <f>IF(L153="","",IF(OR(COUNTIF(F153,"自ら生成した*"),COUNTIF(F153,"再生可能エネルギーを自家消費した電気")),"－",IF(F153="都市ガス13A",IF($AZ$48=5,#REF!,IF($AZ$48=16,IF(Z153="",#REF!,Z153*#REF!),AC153*AD153)),AC153*AD153)))</f>
        <v/>
      </c>
      <c r="AH153" s="52"/>
      <c r="AJ153" s="440"/>
      <c r="AK153" s="439" t="str">
        <f t="shared" si="47"/>
        <v/>
      </c>
      <c r="AL153" s="436" t="str">
        <f t="shared" si="48"/>
        <v/>
      </c>
      <c r="AM153" s="436" t="str">
        <f t="shared" si="49"/>
        <v/>
      </c>
      <c r="AN153" s="436" t="str">
        <f t="shared" si="50"/>
        <v/>
      </c>
      <c r="AO153" s="436" t="str">
        <f t="shared" si="51"/>
        <v/>
      </c>
      <c r="AP153" s="436" t="str">
        <f t="shared" si="52"/>
        <v/>
      </c>
      <c r="AQ153" s="436" t="str">
        <f t="shared" si="53"/>
        <v/>
      </c>
      <c r="AR153" s="436" t="str">
        <f t="shared" si="54"/>
        <v/>
      </c>
      <c r="AS153" s="436" t="str">
        <f t="shared" si="55"/>
        <v/>
      </c>
      <c r="AT153" s="436" t="str">
        <f t="shared" si="56"/>
        <v/>
      </c>
      <c r="AU153" s="436" t="str">
        <f t="shared" si="57"/>
        <v/>
      </c>
      <c r="AV153" s="437" t="str">
        <f t="shared" si="58"/>
        <v/>
      </c>
      <c r="CO153" s="334" t="str">
        <f t="shared" si="59"/>
        <v/>
      </c>
      <c r="CP153" s="334" t="str">
        <f t="shared" si="60"/>
        <v/>
      </c>
    </row>
    <row r="154" spans="2:94" ht="18" customHeight="1" x14ac:dyDescent="0.2">
      <c r="B154" s="48"/>
      <c r="D154" s="331"/>
      <c r="E154" s="57"/>
      <c r="F154" s="39"/>
      <c r="G154" s="39"/>
      <c r="H154" s="58"/>
      <c r="I154" s="39"/>
      <c r="J154" s="58"/>
      <c r="K154" s="39"/>
      <c r="L154" s="60"/>
      <c r="M154" s="67"/>
      <c r="N154" s="160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2"/>
      <c r="Z154" s="303"/>
      <c r="AA154" s="208">
        <f t="shared" si="42"/>
        <v>1</v>
      </c>
      <c r="AB154" s="63">
        <f t="shared" si="43"/>
        <v>0</v>
      </c>
      <c r="AC154" s="209" t="str">
        <f t="shared" si="44"/>
        <v/>
      </c>
      <c r="AD154" s="228" t="str">
        <f t="shared" si="45"/>
        <v/>
      </c>
      <c r="AE154" s="210">
        <f t="shared" si="46"/>
        <v>1</v>
      </c>
      <c r="AF154" s="211" t="str">
        <f>IF(L154="","",IF(OR(COUNTIF(F154,"自ら生成した*"),COUNTIF(F154,"再生可能エネルギーを自家消費した電気")),"－",IF(F154="都市ガス13A",IF($AZ$48=5,#REF!,IF($AZ$48=16,IF(Z154="",#REF!,Z154*#REF!),AC154*AD154)),AC154*AD154)))</f>
        <v/>
      </c>
      <c r="AH154" s="52"/>
      <c r="AJ154" s="440"/>
      <c r="AK154" s="439" t="str">
        <f t="shared" si="47"/>
        <v/>
      </c>
      <c r="AL154" s="436" t="str">
        <f t="shared" si="48"/>
        <v/>
      </c>
      <c r="AM154" s="436" t="str">
        <f t="shared" si="49"/>
        <v/>
      </c>
      <c r="AN154" s="436" t="str">
        <f t="shared" si="50"/>
        <v/>
      </c>
      <c r="AO154" s="436" t="str">
        <f t="shared" si="51"/>
        <v/>
      </c>
      <c r="AP154" s="436" t="str">
        <f t="shared" si="52"/>
        <v/>
      </c>
      <c r="AQ154" s="436" t="str">
        <f t="shared" si="53"/>
        <v/>
      </c>
      <c r="AR154" s="436" t="str">
        <f t="shared" si="54"/>
        <v/>
      </c>
      <c r="AS154" s="436" t="str">
        <f t="shared" si="55"/>
        <v/>
      </c>
      <c r="AT154" s="436" t="str">
        <f t="shared" si="56"/>
        <v/>
      </c>
      <c r="AU154" s="436" t="str">
        <f t="shared" si="57"/>
        <v/>
      </c>
      <c r="AV154" s="437" t="str">
        <f t="shared" si="58"/>
        <v/>
      </c>
      <c r="CO154" s="334" t="str">
        <f t="shared" si="59"/>
        <v/>
      </c>
      <c r="CP154" s="334" t="str">
        <f t="shared" si="60"/>
        <v/>
      </c>
    </row>
    <row r="155" spans="2:94" ht="18" customHeight="1" x14ac:dyDescent="0.2">
      <c r="B155" s="48"/>
      <c r="D155" s="331"/>
      <c r="E155" s="57"/>
      <c r="F155" s="39"/>
      <c r="G155" s="39"/>
      <c r="H155" s="58"/>
      <c r="I155" s="39"/>
      <c r="J155" s="58"/>
      <c r="K155" s="39"/>
      <c r="L155" s="60"/>
      <c r="M155" s="67"/>
      <c r="N155" s="160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2"/>
      <c r="Z155" s="303"/>
      <c r="AA155" s="208">
        <f t="shared" si="42"/>
        <v>1</v>
      </c>
      <c r="AB155" s="63">
        <f t="shared" si="43"/>
        <v>0</v>
      </c>
      <c r="AC155" s="209" t="str">
        <f t="shared" si="44"/>
        <v/>
      </c>
      <c r="AD155" s="228" t="str">
        <f t="shared" si="45"/>
        <v/>
      </c>
      <c r="AE155" s="210">
        <f t="shared" si="46"/>
        <v>1</v>
      </c>
      <c r="AF155" s="211" t="str">
        <f>IF(L155="","",IF(OR(COUNTIF(F155,"自ら生成した*"),COUNTIF(F155,"再生可能エネルギーを自家消費した電気")),"－",IF(F155="都市ガス13A",IF($AZ$48=5,#REF!,IF($AZ$48=16,IF(Z155="",#REF!,Z155*#REF!),AC155*AD155)),AC155*AD155)))</f>
        <v/>
      </c>
      <c r="AH155" s="52"/>
      <c r="AJ155" s="440"/>
      <c r="AK155" s="439" t="str">
        <f t="shared" si="47"/>
        <v/>
      </c>
      <c r="AL155" s="436" t="str">
        <f t="shared" si="48"/>
        <v/>
      </c>
      <c r="AM155" s="436" t="str">
        <f t="shared" si="49"/>
        <v/>
      </c>
      <c r="AN155" s="436" t="str">
        <f t="shared" si="50"/>
        <v/>
      </c>
      <c r="AO155" s="436" t="str">
        <f t="shared" si="51"/>
        <v/>
      </c>
      <c r="AP155" s="436" t="str">
        <f t="shared" si="52"/>
        <v/>
      </c>
      <c r="AQ155" s="436" t="str">
        <f t="shared" si="53"/>
        <v/>
      </c>
      <c r="AR155" s="436" t="str">
        <f t="shared" si="54"/>
        <v/>
      </c>
      <c r="AS155" s="436" t="str">
        <f t="shared" si="55"/>
        <v/>
      </c>
      <c r="AT155" s="436" t="str">
        <f t="shared" si="56"/>
        <v/>
      </c>
      <c r="AU155" s="436" t="str">
        <f t="shared" si="57"/>
        <v/>
      </c>
      <c r="AV155" s="437" t="str">
        <f t="shared" si="58"/>
        <v/>
      </c>
      <c r="CO155" s="334" t="str">
        <f t="shared" ref="CO155:CO186" si="61">IF(AND(J150="無",Z150=1),1,IF(AND(J150="無",Z150=""),1,""))</f>
        <v/>
      </c>
      <c r="CP155" s="334" t="str">
        <f t="shared" si="60"/>
        <v/>
      </c>
    </row>
    <row r="156" spans="2:94" ht="18" customHeight="1" x14ac:dyDescent="0.2">
      <c r="B156" s="48"/>
      <c r="D156" s="329"/>
      <c r="E156" s="57"/>
      <c r="F156" s="39"/>
      <c r="G156" s="39"/>
      <c r="H156" s="58"/>
      <c r="I156" s="58"/>
      <c r="J156" s="58"/>
      <c r="K156" s="59"/>
      <c r="L156" s="60"/>
      <c r="M156" s="67"/>
      <c r="N156" s="160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2"/>
      <c r="Z156" s="303"/>
      <c r="AA156" s="208">
        <f t="shared" si="42"/>
        <v>1</v>
      </c>
      <c r="AB156" s="63">
        <f t="shared" si="43"/>
        <v>0</v>
      </c>
      <c r="AC156" s="209" t="str">
        <f t="shared" si="44"/>
        <v/>
      </c>
      <c r="AD156" s="228" t="str">
        <f t="shared" si="45"/>
        <v/>
      </c>
      <c r="AE156" s="210">
        <f t="shared" si="46"/>
        <v>1</v>
      </c>
      <c r="AF156" s="211" t="str">
        <f>IF(L156="","",IF(OR(COUNTIF(F156,"自ら生成した*"),COUNTIF(F156,"再生可能エネルギーを自家消費した電気")),"－",IF(F156="都市ガス13A",IF($AZ$48=5,#REF!,IF($AZ$48=16,IF(Z156="",#REF!,Z156*#REF!),AC156*AD156)),AC156*AD156)))</f>
        <v/>
      </c>
      <c r="AH156" s="52"/>
      <c r="AJ156" s="440"/>
      <c r="AK156" s="439" t="str">
        <f t="shared" si="47"/>
        <v/>
      </c>
      <c r="AL156" s="436" t="str">
        <f t="shared" si="48"/>
        <v/>
      </c>
      <c r="AM156" s="436" t="str">
        <f t="shared" si="49"/>
        <v/>
      </c>
      <c r="AN156" s="436" t="str">
        <f t="shared" si="50"/>
        <v/>
      </c>
      <c r="AO156" s="436" t="str">
        <f t="shared" si="51"/>
        <v/>
      </c>
      <c r="AP156" s="436" t="str">
        <f t="shared" si="52"/>
        <v/>
      </c>
      <c r="AQ156" s="436" t="str">
        <f t="shared" si="53"/>
        <v/>
      </c>
      <c r="AR156" s="436" t="str">
        <f t="shared" si="54"/>
        <v/>
      </c>
      <c r="AS156" s="436" t="str">
        <f t="shared" si="55"/>
        <v/>
      </c>
      <c r="AT156" s="436" t="str">
        <f t="shared" si="56"/>
        <v/>
      </c>
      <c r="AU156" s="436" t="str">
        <f t="shared" si="57"/>
        <v/>
      </c>
      <c r="AV156" s="437" t="str">
        <f t="shared" si="58"/>
        <v/>
      </c>
      <c r="CO156" s="334" t="str">
        <f t="shared" si="61"/>
        <v/>
      </c>
      <c r="CP156" s="334" t="str">
        <f t="shared" si="60"/>
        <v/>
      </c>
    </row>
    <row r="157" spans="2:94" ht="18" customHeight="1" x14ac:dyDescent="0.2">
      <c r="B157" s="48"/>
      <c r="D157" s="329"/>
      <c r="E157" s="57"/>
      <c r="F157" s="39"/>
      <c r="G157" s="39"/>
      <c r="H157" s="58"/>
      <c r="I157" s="58"/>
      <c r="J157" s="58"/>
      <c r="K157" s="39"/>
      <c r="L157" s="60"/>
      <c r="M157" s="67"/>
      <c r="N157" s="160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2"/>
      <c r="Z157" s="303"/>
      <c r="AA157" s="208">
        <f t="shared" si="42"/>
        <v>1</v>
      </c>
      <c r="AB157" s="63">
        <f t="shared" si="43"/>
        <v>0</v>
      </c>
      <c r="AC157" s="209" t="str">
        <f t="shared" si="44"/>
        <v/>
      </c>
      <c r="AD157" s="228" t="str">
        <f t="shared" si="45"/>
        <v/>
      </c>
      <c r="AE157" s="210">
        <f t="shared" si="46"/>
        <v>1</v>
      </c>
      <c r="AF157" s="211" t="str">
        <f>IF(L157="","",IF(OR(COUNTIF(F157,"自ら生成した*"),COUNTIF(F157,"再生可能エネルギーを自家消費した電気")),"－",IF(F157="都市ガス13A",IF($AZ$48=5,#REF!,IF($AZ$48=16,IF(Z157="",#REF!,Z157*#REF!),AC157*AD157)),AC157*AD157)))</f>
        <v/>
      </c>
      <c r="AH157" s="52"/>
      <c r="AJ157" s="440"/>
      <c r="AK157" s="439" t="str">
        <f t="shared" si="47"/>
        <v/>
      </c>
      <c r="AL157" s="436" t="str">
        <f t="shared" si="48"/>
        <v/>
      </c>
      <c r="AM157" s="436" t="str">
        <f t="shared" si="49"/>
        <v/>
      </c>
      <c r="AN157" s="436" t="str">
        <f t="shared" si="50"/>
        <v/>
      </c>
      <c r="AO157" s="436" t="str">
        <f t="shared" si="51"/>
        <v/>
      </c>
      <c r="AP157" s="436" t="str">
        <f t="shared" si="52"/>
        <v/>
      </c>
      <c r="AQ157" s="436" t="str">
        <f t="shared" si="53"/>
        <v/>
      </c>
      <c r="AR157" s="436" t="str">
        <f t="shared" si="54"/>
        <v/>
      </c>
      <c r="AS157" s="436" t="str">
        <f t="shared" si="55"/>
        <v/>
      </c>
      <c r="AT157" s="436" t="str">
        <f t="shared" si="56"/>
        <v/>
      </c>
      <c r="AU157" s="436" t="str">
        <f t="shared" si="57"/>
        <v/>
      </c>
      <c r="AV157" s="437" t="str">
        <f t="shared" si="58"/>
        <v/>
      </c>
      <c r="CO157" s="334" t="str">
        <f t="shared" si="61"/>
        <v/>
      </c>
      <c r="CP157" s="334" t="str">
        <f t="shared" si="60"/>
        <v/>
      </c>
    </row>
    <row r="158" spans="2:94" ht="18" customHeight="1" x14ac:dyDescent="0.2">
      <c r="B158" s="48"/>
      <c r="D158" s="329"/>
      <c r="E158" s="57"/>
      <c r="F158" s="39"/>
      <c r="G158" s="39"/>
      <c r="H158" s="58"/>
      <c r="I158" s="58"/>
      <c r="J158" s="58"/>
      <c r="K158" s="39"/>
      <c r="L158" s="60"/>
      <c r="M158" s="67"/>
      <c r="N158" s="160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2"/>
      <c r="Z158" s="303"/>
      <c r="AA158" s="208">
        <f t="shared" si="42"/>
        <v>1</v>
      </c>
      <c r="AB158" s="63">
        <f t="shared" si="43"/>
        <v>0</v>
      </c>
      <c r="AC158" s="209" t="str">
        <f t="shared" si="44"/>
        <v/>
      </c>
      <c r="AD158" s="228" t="str">
        <f t="shared" si="45"/>
        <v/>
      </c>
      <c r="AE158" s="210">
        <f t="shared" si="46"/>
        <v>1</v>
      </c>
      <c r="AF158" s="211" t="str">
        <f>IF(L158="","",IF(OR(COUNTIF(F158,"自ら生成した*"),COUNTIF(F158,"再生可能エネルギーを自家消費した電気")),"－",IF(F158="都市ガス13A",IF($AZ$48=5,#REF!,IF($AZ$48=16,IF(Z158="",#REF!,Z158*#REF!),AC158*AD158)),AC158*AD158)))</f>
        <v/>
      </c>
      <c r="AH158" s="52"/>
      <c r="AJ158" s="440"/>
      <c r="AK158" s="439" t="str">
        <f t="shared" si="47"/>
        <v/>
      </c>
      <c r="AL158" s="436" t="str">
        <f t="shared" si="48"/>
        <v/>
      </c>
      <c r="AM158" s="436" t="str">
        <f t="shared" si="49"/>
        <v/>
      </c>
      <c r="AN158" s="436" t="str">
        <f t="shared" si="50"/>
        <v/>
      </c>
      <c r="AO158" s="436" t="str">
        <f t="shared" si="51"/>
        <v/>
      </c>
      <c r="AP158" s="436" t="str">
        <f t="shared" si="52"/>
        <v/>
      </c>
      <c r="AQ158" s="436" t="str">
        <f t="shared" si="53"/>
        <v/>
      </c>
      <c r="AR158" s="436" t="str">
        <f t="shared" si="54"/>
        <v/>
      </c>
      <c r="AS158" s="436" t="str">
        <f t="shared" si="55"/>
        <v/>
      </c>
      <c r="AT158" s="436" t="str">
        <f t="shared" si="56"/>
        <v/>
      </c>
      <c r="AU158" s="436" t="str">
        <f t="shared" si="57"/>
        <v/>
      </c>
      <c r="AV158" s="437" t="str">
        <f t="shared" si="58"/>
        <v/>
      </c>
      <c r="CO158" s="334" t="str">
        <f t="shared" si="61"/>
        <v/>
      </c>
      <c r="CP158" s="334" t="str">
        <f t="shared" si="60"/>
        <v/>
      </c>
    </row>
    <row r="159" spans="2:94" ht="18" customHeight="1" x14ac:dyDescent="0.2">
      <c r="B159" s="48"/>
      <c r="D159" s="329"/>
      <c r="E159" s="57"/>
      <c r="F159" s="39"/>
      <c r="G159" s="39"/>
      <c r="H159" s="58"/>
      <c r="I159" s="58"/>
      <c r="J159" s="58"/>
      <c r="K159" s="39"/>
      <c r="L159" s="60"/>
      <c r="M159" s="67"/>
      <c r="N159" s="160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2"/>
      <c r="Z159" s="303"/>
      <c r="AA159" s="208">
        <f t="shared" si="42"/>
        <v>1</v>
      </c>
      <c r="AB159" s="63">
        <f t="shared" si="43"/>
        <v>0</v>
      </c>
      <c r="AC159" s="209" t="str">
        <f t="shared" si="44"/>
        <v/>
      </c>
      <c r="AD159" s="228" t="str">
        <f t="shared" si="45"/>
        <v/>
      </c>
      <c r="AE159" s="210">
        <f t="shared" si="46"/>
        <v>1</v>
      </c>
      <c r="AF159" s="211" t="str">
        <f>IF(L159="","",IF(OR(COUNTIF(F159,"自ら生成した*"),COUNTIF(F159,"再生可能エネルギーを自家消費した電気")),"－",IF(F159="都市ガス13A",IF($AZ$48=5,#REF!,IF($AZ$48=16,IF(Z159="",#REF!,Z159*#REF!),AC159*AD159)),AC159*AD159)))</f>
        <v/>
      </c>
      <c r="AH159" s="52"/>
      <c r="AJ159" s="440"/>
      <c r="AK159" s="439" t="str">
        <f t="shared" si="47"/>
        <v/>
      </c>
      <c r="AL159" s="436" t="str">
        <f t="shared" si="48"/>
        <v/>
      </c>
      <c r="AM159" s="436" t="str">
        <f t="shared" si="49"/>
        <v/>
      </c>
      <c r="AN159" s="436" t="str">
        <f t="shared" si="50"/>
        <v/>
      </c>
      <c r="AO159" s="436" t="str">
        <f t="shared" si="51"/>
        <v/>
      </c>
      <c r="AP159" s="436" t="str">
        <f t="shared" si="52"/>
        <v/>
      </c>
      <c r="AQ159" s="436" t="str">
        <f t="shared" si="53"/>
        <v/>
      </c>
      <c r="AR159" s="436" t="str">
        <f t="shared" si="54"/>
        <v/>
      </c>
      <c r="AS159" s="436" t="str">
        <f t="shared" si="55"/>
        <v/>
      </c>
      <c r="AT159" s="436" t="str">
        <f t="shared" si="56"/>
        <v/>
      </c>
      <c r="AU159" s="436" t="str">
        <f t="shared" si="57"/>
        <v/>
      </c>
      <c r="AV159" s="437" t="str">
        <f t="shared" si="58"/>
        <v/>
      </c>
      <c r="CO159" s="334" t="str">
        <f t="shared" si="61"/>
        <v/>
      </c>
      <c r="CP159" s="334" t="str">
        <f t="shared" si="60"/>
        <v/>
      </c>
    </row>
    <row r="160" spans="2:94" ht="18" customHeight="1" x14ac:dyDescent="0.2">
      <c r="B160" s="48"/>
      <c r="D160" s="329"/>
      <c r="E160" s="57"/>
      <c r="F160" s="39"/>
      <c r="G160" s="39"/>
      <c r="H160" s="58"/>
      <c r="I160" s="58"/>
      <c r="J160" s="58"/>
      <c r="K160" s="39"/>
      <c r="L160" s="60"/>
      <c r="M160" s="67"/>
      <c r="N160" s="160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2"/>
      <c r="Z160" s="303"/>
      <c r="AA160" s="208">
        <f t="shared" si="42"/>
        <v>1</v>
      </c>
      <c r="AB160" s="63">
        <f t="shared" si="43"/>
        <v>0</v>
      </c>
      <c r="AC160" s="209" t="str">
        <f t="shared" si="44"/>
        <v/>
      </c>
      <c r="AD160" s="228" t="str">
        <f t="shared" si="45"/>
        <v/>
      </c>
      <c r="AE160" s="210">
        <f t="shared" si="46"/>
        <v>1</v>
      </c>
      <c r="AF160" s="211" t="str">
        <f>IF(L160="","",IF(OR(COUNTIF(F160,"自ら生成した*"),COUNTIF(F160,"再生可能エネルギーを自家消費した電気")),"－",IF(F160="都市ガス13A",IF($AZ$48=5,#REF!,IF($AZ$48=16,IF(Z160="",#REF!,Z160*#REF!),AC160*AD160)),AC160*AD160)))</f>
        <v/>
      </c>
      <c r="AH160" s="52"/>
      <c r="AJ160" s="440"/>
      <c r="AK160" s="439" t="str">
        <f t="shared" si="47"/>
        <v/>
      </c>
      <c r="AL160" s="436" t="str">
        <f t="shared" si="48"/>
        <v/>
      </c>
      <c r="AM160" s="436" t="str">
        <f t="shared" si="49"/>
        <v/>
      </c>
      <c r="AN160" s="436" t="str">
        <f t="shared" si="50"/>
        <v/>
      </c>
      <c r="AO160" s="436" t="str">
        <f t="shared" si="51"/>
        <v/>
      </c>
      <c r="AP160" s="436" t="str">
        <f t="shared" si="52"/>
        <v/>
      </c>
      <c r="AQ160" s="436" t="str">
        <f t="shared" si="53"/>
        <v/>
      </c>
      <c r="AR160" s="436" t="str">
        <f t="shared" si="54"/>
        <v/>
      </c>
      <c r="AS160" s="436" t="str">
        <f t="shared" si="55"/>
        <v/>
      </c>
      <c r="AT160" s="436" t="str">
        <f t="shared" si="56"/>
        <v/>
      </c>
      <c r="AU160" s="436" t="str">
        <f t="shared" si="57"/>
        <v/>
      </c>
      <c r="AV160" s="437" t="str">
        <f t="shared" si="58"/>
        <v/>
      </c>
      <c r="CO160" s="334" t="str">
        <f t="shared" si="61"/>
        <v/>
      </c>
      <c r="CP160" s="334" t="str">
        <f t="shared" si="60"/>
        <v/>
      </c>
    </row>
    <row r="161" spans="2:94" ht="18" customHeight="1" x14ac:dyDescent="0.2">
      <c r="B161" s="48"/>
      <c r="D161" s="329"/>
      <c r="E161" s="57"/>
      <c r="F161" s="39"/>
      <c r="G161" s="39"/>
      <c r="H161" s="58"/>
      <c r="I161" s="58"/>
      <c r="J161" s="58"/>
      <c r="K161" s="39"/>
      <c r="L161" s="60"/>
      <c r="M161" s="67"/>
      <c r="N161" s="160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2"/>
      <c r="Z161" s="303"/>
      <c r="AA161" s="208">
        <f t="shared" si="42"/>
        <v>1</v>
      </c>
      <c r="AB161" s="63">
        <f t="shared" si="43"/>
        <v>0</v>
      </c>
      <c r="AC161" s="209" t="str">
        <f t="shared" si="44"/>
        <v/>
      </c>
      <c r="AD161" s="228" t="str">
        <f t="shared" si="45"/>
        <v/>
      </c>
      <c r="AE161" s="210">
        <f t="shared" si="46"/>
        <v>1</v>
      </c>
      <c r="AF161" s="211" t="str">
        <f>IF(L161="","",IF(OR(COUNTIF(F161,"自ら生成した*"),COUNTIF(F161,"再生可能エネルギーを自家消費した電気")),"－",IF(F161="都市ガス13A",IF($AZ$48=5,#REF!,IF($AZ$48=16,IF(Z161="",#REF!,Z161*#REF!),AC161*AD161)),AC161*AD161)))</f>
        <v/>
      </c>
      <c r="AH161" s="52"/>
      <c r="AJ161" s="440"/>
      <c r="AK161" s="439" t="str">
        <f t="shared" si="47"/>
        <v/>
      </c>
      <c r="AL161" s="436" t="str">
        <f t="shared" si="48"/>
        <v/>
      </c>
      <c r="AM161" s="436" t="str">
        <f t="shared" si="49"/>
        <v/>
      </c>
      <c r="AN161" s="436" t="str">
        <f t="shared" si="50"/>
        <v/>
      </c>
      <c r="AO161" s="436" t="str">
        <f t="shared" si="51"/>
        <v/>
      </c>
      <c r="AP161" s="436" t="str">
        <f t="shared" si="52"/>
        <v/>
      </c>
      <c r="AQ161" s="436" t="str">
        <f t="shared" si="53"/>
        <v/>
      </c>
      <c r="AR161" s="436" t="str">
        <f t="shared" si="54"/>
        <v/>
      </c>
      <c r="AS161" s="436" t="str">
        <f t="shared" si="55"/>
        <v/>
      </c>
      <c r="AT161" s="436" t="str">
        <f t="shared" si="56"/>
        <v/>
      </c>
      <c r="AU161" s="436" t="str">
        <f t="shared" si="57"/>
        <v/>
      </c>
      <c r="AV161" s="437" t="str">
        <f t="shared" si="58"/>
        <v/>
      </c>
      <c r="CO161" s="334" t="str">
        <f t="shared" si="61"/>
        <v/>
      </c>
      <c r="CP161" s="334" t="str">
        <f t="shared" si="60"/>
        <v/>
      </c>
    </row>
    <row r="162" spans="2:94" ht="18" customHeight="1" x14ac:dyDescent="0.2">
      <c r="B162" s="48"/>
      <c r="D162" s="329"/>
      <c r="E162" s="57"/>
      <c r="F162" s="39"/>
      <c r="G162" s="39"/>
      <c r="H162" s="58"/>
      <c r="I162" s="58"/>
      <c r="J162" s="58"/>
      <c r="K162" s="39"/>
      <c r="L162" s="60"/>
      <c r="M162" s="67"/>
      <c r="N162" s="160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2"/>
      <c r="Z162" s="303"/>
      <c r="AA162" s="208">
        <f t="shared" si="42"/>
        <v>1</v>
      </c>
      <c r="AB162" s="63">
        <f t="shared" si="43"/>
        <v>0</v>
      </c>
      <c r="AC162" s="209" t="str">
        <f t="shared" si="44"/>
        <v/>
      </c>
      <c r="AD162" s="228" t="str">
        <f t="shared" si="45"/>
        <v/>
      </c>
      <c r="AE162" s="210">
        <f t="shared" si="46"/>
        <v>1</v>
      </c>
      <c r="AF162" s="211" t="str">
        <f>IF(L162="","",IF(OR(COUNTIF(F162,"自ら生成した*"),COUNTIF(F162,"再生可能エネルギーを自家消費した電気")),"－",IF(F162="都市ガス13A",IF($AZ$48=5,#REF!,IF($AZ$48=16,IF(Z162="",#REF!,Z162*#REF!),AC162*AD162)),AC162*AD162)))</f>
        <v/>
      </c>
      <c r="AH162" s="52"/>
      <c r="AJ162" s="440"/>
      <c r="AK162" s="439" t="str">
        <f t="shared" si="47"/>
        <v/>
      </c>
      <c r="AL162" s="436" t="str">
        <f t="shared" si="48"/>
        <v/>
      </c>
      <c r="AM162" s="436" t="str">
        <f t="shared" si="49"/>
        <v/>
      </c>
      <c r="AN162" s="436" t="str">
        <f t="shared" si="50"/>
        <v/>
      </c>
      <c r="AO162" s="436" t="str">
        <f t="shared" si="51"/>
        <v/>
      </c>
      <c r="AP162" s="436" t="str">
        <f t="shared" si="52"/>
        <v/>
      </c>
      <c r="AQ162" s="436" t="str">
        <f t="shared" si="53"/>
        <v/>
      </c>
      <c r="AR162" s="436" t="str">
        <f t="shared" si="54"/>
        <v/>
      </c>
      <c r="AS162" s="436" t="str">
        <f t="shared" si="55"/>
        <v/>
      </c>
      <c r="AT162" s="436" t="str">
        <f t="shared" si="56"/>
        <v/>
      </c>
      <c r="AU162" s="436" t="str">
        <f t="shared" si="57"/>
        <v/>
      </c>
      <c r="AV162" s="437" t="str">
        <f t="shared" si="58"/>
        <v/>
      </c>
      <c r="CO162" s="334" t="str">
        <f t="shared" si="61"/>
        <v/>
      </c>
      <c r="CP162" s="334" t="str">
        <f t="shared" si="60"/>
        <v/>
      </c>
    </row>
    <row r="163" spans="2:94" ht="18" customHeight="1" x14ac:dyDescent="0.2">
      <c r="B163" s="48"/>
      <c r="D163" s="329"/>
      <c r="E163" s="57"/>
      <c r="F163" s="39"/>
      <c r="G163" s="39"/>
      <c r="H163" s="58"/>
      <c r="I163" s="58"/>
      <c r="J163" s="58"/>
      <c r="K163" s="39"/>
      <c r="L163" s="60"/>
      <c r="M163" s="67"/>
      <c r="N163" s="160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2"/>
      <c r="Z163" s="303"/>
      <c r="AA163" s="208">
        <f t="shared" si="42"/>
        <v>1</v>
      </c>
      <c r="AB163" s="63">
        <f t="shared" si="43"/>
        <v>0</v>
      </c>
      <c r="AC163" s="209" t="str">
        <f t="shared" si="44"/>
        <v/>
      </c>
      <c r="AD163" s="228" t="str">
        <f t="shared" si="45"/>
        <v/>
      </c>
      <c r="AE163" s="210">
        <f t="shared" si="46"/>
        <v>1</v>
      </c>
      <c r="AF163" s="211" t="str">
        <f>IF(L163="","",IF(OR(COUNTIF(F163,"自ら生成した*"),COUNTIF(F163,"再生可能エネルギーを自家消費した電気")),"－",IF(F163="都市ガス13A",IF($AZ$48=5,#REF!,IF($AZ$48=16,IF(Z163="",#REF!,Z163*#REF!),AC163*AD163)),AC163*AD163)))</f>
        <v/>
      </c>
      <c r="AH163" s="52"/>
      <c r="AJ163" s="440"/>
      <c r="AK163" s="439" t="str">
        <f t="shared" si="47"/>
        <v/>
      </c>
      <c r="AL163" s="436" t="str">
        <f t="shared" si="48"/>
        <v/>
      </c>
      <c r="AM163" s="436" t="str">
        <f t="shared" si="49"/>
        <v/>
      </c>
      <c r="AN163" s="436" t="str">
        <f t="shared" si="50"/>
        <v/>
      </c>
      <c r="AO163" s="436" t="str">
        <f t="shared" si="51"/>
        <v/>
      </c>
      <c r="AP163" s="436" t="str">
        <f t="shared" si="52"/>
        <v/>
      </c>
      <c r="AQ163" s="436" t="str">
        <f t="shared" si="53"/>
        <v/>
      </c>
      <c r="AR163" s="436" t="str">
        <f t="shared" si="54"/>
        <v/>
      </c>
      <c r="AS163" s="436" t="str">
        <f t="shared" si="55"/>
        <v/>
      </c>
      <c r="AT163" s="436" t="str">
        <f t="shared" si="56"/>
        <v/>
      </c>
      <c r="AU163" s="436" t="str">
        <f t="shared" si="57"/>
        <v/>
      </c>
      <c r="AV163" s="437" t="str">
        <f t="shared" si="58"/>
        <v/>
      </c>
      <c r="CO163" s="334" t="str">
        <f t="shared" si="61"/>
        <v/>
      </c>
      <c r="CP163" s="334" t="str">
        <f t="shared" ref="CP163:CP194" si="62">IF(AND(F158="再生可能エネルギーを自家消費した電気",J158="無"),1,"")</f>
        <v/>
      </c>
    </row>
    <row r="164" spans="2:94" ht="18" customHeight="1" x14ac:dyDescent="0.2">
      <c r="B164" s="48"/>
      <c r="D164" s="329"/>
      <c r="E164" s="57"/>
      <c r="F164" s="39"/>
      <c r="G164" s="39"/>
      <c r="H164" s="58"/>
      <c r="I164" s="58"/>
      <c r="J164" s="58"/>
      <c r="K164" s="39"/>
      <c r="L164" s="60"/>
      <c r="M164" s="67"/>
      <c r="N164" s="160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2"/>
      <c r="Z164" s="303"/>
      <c r="AA164" s="208">
        <f t="shared" si="42"/>
        <v>1</v>
      </c>
      <c r="AB164" s="63">
        <f t="shared" si="43"/>
        <v>0</v>
      </c>
      <c r="AC164" s="209" t="str">
        <f t="shared" si="44"/>
        <v/>
      </c>
      <c r="AD164" s="228" t="str">
        <f t="shared" si="45"/>
        <v/>
      </c>
      <c r="AE164" s="210">
        <f t="shared" si="46"/>
        <v>1</v>
      </c>
      <c r="AF164" s="211" t="str">
        <f>IF(L164="","",IF(OR(COUNTIF(F164,"自ら生成した*"),COUNTIF(F164,"再生可能エネルギーを自家消費した電気")),"－",IF(F164="都市ガス13A",IF($AZ$48=5,#REF!,IF($AZ$48=16,IF(Z164="",#REF!,Z164*#REF!),AC164*AD164)),AC164*AD164)))</f>
        <v/>
      </c>
      <c r="AH164" s="52"/>
      <c r="AJ164" s="440"/>
      <c r="AK164" s="439" t="str">
        <f t="shared" si="47"/>
        <v/>
      </c>
      <c r="AL164" s="436" t="str">
        <f t="shared" si="48"/>
        <v/>
      </c>
      <c r="AM164" s="436" t="str">
        <f t="shared" si="49"/>
        <v/>
      </c>
      <c r="AN164" s="436" t="str">
        <f t="shared" si="50"/>
        <v/>
      </c>
      <c r="AO164" s="436" t="str">
        <f t="shared" si="51"/>
        <v/>
      </c>
      <c r="AP164" s="436" t="str">
        <f t="shared" si="52"/>
        <v/>
      </c>
      <c r="AQ164" s="436" t="str">
        <f t="shared" si="53"/>
        <v/>
      </c>
      <c r="AR164" s="436" t="str">
        <f t="shared" si="54"/>
        <v/>
      </c>
      <c r="AS164" s="436" t="str">
        <f t="shared" si="55"/>
        <v/>
      </c>
      <c r="AT164" s="436" t="str">
        <f t="shared" si="56"/>
        <v/>
      </c>
      <c r="AU164" s="436" t="str">
        <f t="shared" si="57"/>
        <v/>
      </c>
      <c r="AV164" s="437" t="str">
        <f t="shared" si="58"/>
        <v/>
      </c>
      <c r="CO164" s="334" t="str">
        <f t="shared" si="61"/>
        <v/>
      </c>
      <c r="CP164" s="334" t="str">
        <f t="shared" si="62"/>
        <v/>
      </c>
    </row>
    <row r="165" spans="2:94" ht="18" customHeight="1" x14ac:dyDescent="0.2">
      <c r="B165" s="48"/>
      <c r="D165" s="331"/>
      <c r="E165" s="57"/>
      <c r="F165" s="39"/>
      <c r="G165" s="39"/>
      <c r="H165" s="58"/>
      <c r="I165" s="58"/>
      <c r="J165" s="58"/>
      <c r="K165" s="39"/>
      <c r="L165" s="60"/>
      <c r="M165" s="67"/>
      <c r="N165" s="160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2"/>
      <c r="Z165" s="303"/>
      <c r="AA165" s="208">
        <f t="shared" si="42"/>
        <v>1</v>
      </c>
      <c r="AB165" s="63">
        <f t="shared" si="43"/>
        <v>0</v>
      </c>
      <c r="AC165" s="209" t="str">
        <f t="shared" si="44"/>
        <v/>
      </c>
      <c r="AD165" s="228" t="str">
        <f t="shared" si="45"/>
        <v/>
      </c>
      <c r="AE165" s="210">
        <f t="shared" si="46"/>
        <v>1</v>
      </c>
      <c r="AF165" s="211" t="str">
        <f>IF(L165="","",IF(OR(COUNTIF(F165,"自ら生成した*"),COUNTIF(F165,"再生可能エネルギーを自家消費した電気")),"－",IF(F165="都市ガス13A",IF($AZ$48=5,#REF!,IF($AZ$48=16,IF(Z165="",#REF!,Z165*#REF!),AC165*AD165)),AC165*AD165)))</f>
        <v/>
      </c>
      <c r="AH165" s="52"/>
      <c r="AJ165" s="440"/>
      <c r="AK165" s="439" t="str">
        <f t="shared" si="47"/>
        <v/>
      </c>
      <c r="AL165" s="436" t="str">
        <f t="shared" si="48"/>
        <v/>
      </c>
      <c r="AM165" s="436" t="str">
        <f t="shared" si="49"/>
        <v/>
      </c>
      <c r="AN165" s="436" t="str">
        <f t="shared" si="50"/>
        <v/>
      </c>
      <c r="AO165" s="436" t="str">
        <f t="shared" si="51"/>
        <v/>
      </c>
      <c r="AP165" s="436" t="str">
        <f t="shared" si="52"/>
        <v/>
      </c>
      <c r="AQ165" s="436" t="str">
        <f t="shared" si="53"/>
        <v/>
      </c>
      <c r="AR165" s="436" t="str">
        <f t="shared" si="54"/>
        <v/>
      </c>
      <c r="AS165" s="436" t="str">
        <f t="shared" si="55"/>
        <v/>
      </c>
      <c r="AT165" s="436" t="str">
        <f t="shared" si="56"/>
        <v/>
      </c>
      <c r="AU165" s="436" t="str">
        <f t="shared" si="57"/>
        <v/>
      </c>
      <c r="AV165" s="437" t="str">
        <f t="shared" si="58"/>
        <v/>
      </c>
      <c r="CO165" s="334" t="str">
        <f t="shared" si="61"/>
        <v/>
      </c>
      <c r="CP165" s="334" t="str">
        <f t="shared" si="62"/>
        <v/>
      </c>
    </row>
    <row r="166" spans="2:94" ht="18" customHeight="1" x14ac:dyDescent="0.2">
      <c r="B166" s="48"/>
      <c r="D166" s="331"/>
      <c r="E166" s="57"/>
      <c r="F166" s="39"/>
      <c r="G166" s="39"/>
      <c r="H166" s="58"/>
      <c r="I166" s="58"/>
      <c r="J166" s="58"/>
      <c r="K166" s="39"/>
      <c r="L166" s="60"/>
      <c r="M166" s="67"/>
      <c r="N166" s="160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2"/>
      <c r="Z166" s="303"/>
      <c r="AA166" s="208">
        <f t="shared" si="42"/>
        <v>1</v>
      </c>
      <c r="AB166" s="63">
        <f t="shared" si="43"/>
        <v>0</v>
      </c>
      <c r="AC166" s="209" t="str">
        <f t="shared" si="44"/>
        <v/>
      </c>
      <c r="AD166" s="228" t="str">
        <f t="shared" si="45"/>
        <v/>
      </c>
      <c r="AE166" s="210">
        <f t="shared" si="46"/>
        <v>1</v>
      </c>
      <c r="AF166" s="211" t="str">
        <f>IF(L166="","",IF(OR(COUNTIF(F166,"自ら生成した*"),COUNTIF(F166,"再生可能エネルギーを自家消費した電気")),"－",IF(F166="都市ガス13A",IF($AZ$48=5,#REF!,IF($AZ$48=16,IF(Z166="",#REF!,Z166*#REF!),AC166*AD166)),AC166*AD166)))</f>
        <v/>
      </c>
      <c r="AH166" s="52"/>
      <c r="AJ166" s="440"/>
      <c r="AK166" s="439" t="str">
        <f t="shared" si="47"/>
        <v/>
      </c>
      <c r="AL166" s="436" t="str">
        <f t="shared" si="48"/>
        <v/>
      </c>
      <c r="AM166" s="436" t="str">
        <f t="shared" si="49"/>
        <v/>
      </c>
      <c r="AN166" s="436" t="str">
        <f t="shared" si="50"/>
        <v/>
      </c>
      <c r="AO166" s="436" t="str">
        <f t="shared" si="51"/>
        <v/>
      </c>
      <c r="AP166" s="436" t="str">
        <f t="shared" si="52"/>
        <v/>
      </c>
      <c r="AQ166" s="436" t="str">
        <f t="shared" si="53"/>
        <v/>
      </c>
      <c r="AR166" s="436" t="str">
        <f t="shared" si="54"/>
        <v/>
      </c>
      <c r="AS166" s="436" t="str">
        <f t="shared" si="55"/>
        <v/>
      </c>
      <c r="AT166" s="436" t="str">
        <f t="shared" si="56"/>
        <v/>
      </c>
      <c r="AU166" s="436" t="str">
        <f t="shared" si="57"/>
        <v/>
      </c>
      <c r="AV166" s="437" t="str">
        <f t="shared" si="58"/>
        <v/>
      </c>
      <c r="CO166" s="334" t="str">
        <f t="shared" si="61"/>
        <v/>
      </c>
      <c r="CP166" s="334" t="str">
        <f t="shared" si="62"/>
        <v/>
      </c>
    </row>
    <row r="167" spans="2:94" ht="18" customHeight="1" x14ac:dyDescent="0.2">
      <c r="B167" s="48"/>
      <c r="D167" s="331"/>
      <c r="E167" s="57"/>
      <c r="F167" s="39"/>
      <c r="G167" s="39"/>
      <c r="H167" s="58"/>
      <c r="I167" s="39"/>
      <c r="J167" s="58"/>
      <c r="K167" s="39"/>
      <c r="L167" s="60"/>
      <c r="M167" s="67"/>
      <c r="N167" s="160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2"/>
      <c r="Z167" s="303"/>
      <c r="AA167" s="208">
        <f t="shared" si="42"/>
        <v>1</v>
      </c>
      <c r="AB167" s="63">
        <f t="shared" si="43"/>
        <v>0</v>
      </c>
      <c r="AC167" s="209" t="str">
        <f t="shared" si="44"/>
        <v/>
      </c>
      <c r="AD167" s="228" t="str">
        <f t="shared" si="45"/>
        <v/>
      </c>
      <c r="AE167" s="210">
        <f t="shared" si="46"/>
        <v>1</v>
      </c>
      <c r="AF167" s="211" t="str">
        <f>IF(L167="","",IF(OR(COUNTIF(F167,"自ら生成した*"),COUNTIF(F167,"再生可能エネルギーを自家消費した電気")),"－",IF(F167="都市ガス13A",IF($AZ$48=5,#REF!,IF($AZ$48=16,IF(Z167="",#REF!,Z167*#REF!),AC167*AD167)),AC167*AD167)))</f>
        <v/>
      </c>
      <c r="AH167" s="52"/>
      <c r="AJ167" s="440"/>
      <c r="AK167" s="439" t="str">
        <f t="shared" si="47"/>
        <v/>
      </c>
      <c r="AL167" s="436" t="str">
        <f t="shared" si="48"/>
        <v/>
      </c>
      <c r="AM167" s="436" t="str">
        <f t="shared" si="49"/>
        <v/>
      </c>
      <c r="AN167" s="436" t="str">
        <f t="shared" si="50"/>
        <v/>
      </c>
      <c r="AO167" s="436" t="str">
        <f t="shared" si="51"/>
        <v/>
      </c>
      <c r="AP167" s="436" t="str">
        <f t="shared" si="52"/>
        <v/>
      </c>
      <c r="AQ167" s="436" t="str">
        <f t="shared" si="53"/>
        <v/>
      </c>
      <c r="AR167" s="436" t="str">
        <f t="shared" si="54"/>
        <v/>
      </c>
      <c r="AS167" s="436" t="str">
        <f t="shared" si="55"/>
        <v/>
      </c>
      <c r="AT167" s="436" t="str">
        <f t="shared" si="56"/>
        <v/>
      </c>
      <c r="AU167" s="436" t="str">
        <f t="shared" si="57"/>
        <v/>
      </c>
      <c r="AV167" s="437" t="str">
        <f t="shared" si="58"/>
        <v/>
      </c>
      <c r="CO167" s="334" t="str">
        <f t="shared" si="61"/>
        <v/>
      </c>
      <c r="CP167" s="334" t="str">
        <f t="shared" si="62"/>
        <v/>
      </c>
    </row>
    <row r="168" spans="2:94" ht="18" customHeight="1" x14ac:dyDescent="0.2">
      <c r="B168" s="48"/>
      <c r="D168" s="331"/>
      <c r="E168" s="57"/>
      <c r="F168" s="39"/>
      <c r="G168" s="39"/>
      <c r="H168" s="58"/>
      <c r="I168" s="39"/>
      <c r="J168" s="58"/>
      <c r="K168" s="39"/>
      <c r="L168" s="60"/>
      <c r="M168" s="67"/>
      <c r="N168" s="160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2"/>
      <c r="Z168" s="303"/>
      <c r="AA168" s="208">
        <f t="shared" si="42"/>
        <v>1</v>
      </c>
      <c r="AB168" s="63">
        <f t="shared" si="43"/>
        <v>0</v>
      </c>
      <c r="AC168" s="209" t="str">
        <f t="shared" si="44"/>
        <v/>
      </c>
      <c r="AD168" s="228" t="str">
        <f t="shared" si="45"/>
        <v/>
      </c>
      <c r="AE168" s="210">
        <f t="shared" si="46"/>
        <v>1</v>
      </c>
      <c r="AF168" s="211" t="str">
        <f>IF(L168="","",IF(OR(COUNTIF(F168,"自ら生成した*"),COUNTIF(F168,"再生可能エネルギーを自家消費した電気")),"－",IF(F168="都市ガス13A",IF($AZ$48=5,#REF!,IF($AZ$48=16,IF(Z168="",#REF!,Z168*#REF!),AC168*AD168)),AC168*AD168)))</f>
        <v/>
      </c>
      <c r="AH168" s="52"/>
      <c r="AJ168" s="440"/>
      <c r="AK168" s="439" t="str">
        <f t="shared" si="47"/>
        <v/>
      </c>
      <c r="AL168" s="436" t="str">
        <f t="shared" si="48"/>
        <v/>
      </c>
      <c r="AM168" s="436" t="str">
        <f t="shared" si="49"/>
        <v/>
      </c>
      <c r="AN168" s="436" t="str">
        <f t="shared" si="50"/>
        <v/>
      </c>
      <c r="AO168" s="436" t="str">
        <f t="shared" si="51"/>
        <v/>
      </c>
      <c r="AP168" s="436" t="str">
        <f t="shared" si="52"/>
        <v/>
      </c>
      <c r="AQ168" s="436" t="str">
        <f t="shared" si="53"/>
        <v/>
      </c>
      <c r="AR168" s="436" t="str">
        <f t="shared" si="54"/>
        <v/>
      </c>
      <c r="AS168" s="436" t="str">
        <f t="shared" si="55"/>
        <v/>
      </c>
      <c r="AT168" s="436" t="str">
        <f t="shared" si="56"/>
        <v/>
      </c>
      <c r="AU168" s="436" t="str">
        <f t="shared" si="57"/>
        <v/>
      </c>
      <c r="AV168" s="437" t="str">
        <f t="shared" si="58"/>
        <v/>
      </c>
      <c r="CO168" s="334" t="str">
        <f t="shared" si="61"/>
        <v/>
      </c>
      <c r="CP168" s="334" t="str">
        <f t="shared" si="62"/>
        <v/>
      </c>
    </row>
    <row r="169" spans="2:94" ht="18" customHeight="1" x14ac:dyDescent="0.2">
      <c r="B169" s="48"/>
      <c r="D169" s="331"/>
      <c r="E169" s="57"/>
      <c r="F169" s="39"/>
      <c r="G169" s="39"/>
      <c r="H169" s="58"/>
      <c r="I169" s="39"/>
      <c r="J169" s="58"/>
      <c r="K169" s="39"/>
      <c r="L169" s="60"/>
      <c r="M169" s="67"/>
      <c r="N169" s="160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2"/>
      <c r="Z169" s="303"/>
      <c r="AA169" s="208">
        <f t="shared" si="42"/>
        <v>1</v>
      </c>
      <c r="AB169" s="63">
        <f t="shared" si="43"/>
        <v>0</v>
      </c>
      <c r="AC169" s="209" t="str">
        <f t="shared" si="44"/>
        <v/>
      </c>
      <c r="AD169" s="228" t="str">
        <f t="shared" si="45"/>
        <v/>
      </c>
      <c r="AE169" s="210">
        <f t="shared" si="46"/>
        <v>1</v>
      </c>
      <c r="AF169" s="211" t="str">
        <f>IF(L169="","",IF(OR(COUNTIF(F169,"自ら生成した*"),COUNTIF(F169,"再生可能エネルギーを自家消費した電気")),"－",IF(F169="都市ガス13A",IF($AZ$48=5,#REF!,IF($AZ$48=16,IF(Z169="",#REF!,Z169*#REF!),AC169*AD169)),AC169*AD169)))</f>
        <v/>
      </c>
      <c r="AH169" s="52"/>
      <c r="AJ169" s="440"/>
      <c r="AK169" s="439" t="str">
        <f t="shared" si="47"/>
        <v/>
      </c>
      <c r="AL169" s="436" t="str">
        <f t="shared" si="48"/>
        <v/>
      </c>
      <c r="AM169" s="436" t="str">
        <f t="shared" si="49"/>
        <v/>
      </c>
      <c r="AN169" s="436" t="str">
        <f t="shared" si="50"/>
        <v/>
      </c>
      <c r="AO169" s="436" t="str">
        <f t="shared" si="51"/>
        <v/>
      </c>
      <c r="AP169" s="436" t="str">
        <f t="shared" si="52"/>
        <v/>
      </c>
      <c r="AQ169" s="436" t="str">
        <f t="shared" si="53"/>
        <v/>
      </c>
      <c r="AR169" s="436" t="str">
        <f t="shared" si="54"/>
        <v/>
      </c>
      <c r="AS169" s="436" t="str">
        <f t="shared" si="55"/>
        <v/>
      </c>
      <c r="AT169" s="436" t="str">
        <f t="shared" si="56"/>
        <v/>
      </c>
      <c r="AU169" s="436" t="str">
        <f t="shared" si="57"/>
        <v/>
      </c>
      <c r="AV169" s="437" t="str">
        <f t="shared" si="58"/>
        <v/>
      </c>
      <c r="CO169" s="334" t="str">
        <f t="shared" si="61"/>
        <v/>
      </c>
      <c r="CP169" s="334" t="str">
        <f t="shared" si="62"/>
        <v/>
      </c>
    </row>
    <row r="170" spans="2:94" ht="18" customHeight="1" x14ac:dyDescent="0.2">
      <c r="B170" s="48"/>
      <c r="D170" s="331"/>
      <c r="E170" s="57"/>
      <c r="F170" s="39"/>
      <c r="G170" s="39"/>
      <c r="H170" s="58"/>
      <c r="I170" s="39"/>
      <c r="J170" s="58"/>
      <c r="K170" s="39"/>
      <c r="L170" s="60"/>
      <c r="M170" s="67"/>
      <c r="N170" s="160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2"/>
      <c r="Z170" s="303"/>
      <c r="AA170" s="208">
        <f t="shared" si="42"/>
        <v>1</v>
      </c>
      <c r="AB170" s="63">
        <f t="shared" si="43"/>
        <v>0</v>
      </c>
      <c r="AC170" s="209" t="str">
        <f t="shared" si="44"/>
        <v/>
      </c>
      <c r="AD170" s="228" t="str">
        <f t="shared" si="45"/>
        <v/>
      </c>
      <c r="AE170" s="210">
        <f t="shared" si="46"/>
        <v>1</v>
      </c>
      <c r="AF170" s="211" t="str">
        <f>IF(L170="","",IF(OR(COUNTIF(F170,"自ら生成した*"),COUNTIF(F170,"再生可能エネルギーを自家消費した電気")),"－",IF(F170="都市ガス13A",IF($AZ$48=5,#REF!,IF($AZ$48=16,IF(Z170="",#REF!,Z170*#REF!),AC170*AD170)),AC170*AD170)))</f>
        <v/>
      </c>
      <c r="AH170" s="52"/>
      <c r="AJ170" s="440"/>
      <c r="AK170" s="439" t="str">
        <f t="shared" si="47"/>
        <v/>
      </c>
      <c r="AL170" s="436" t="str">
        <f t="shared" si="48"/>
        <v/>
      </c>
      <c r="AM170" s="436" t="str">
        <f t="shared" si="49"/>
        <v/>
      </c>
      <c r="AN170" s="436" t="str">
        <f t="shared" si="50"/>
        <v/>
      </c>
      <c r="AO170" s="436" t="str">
        <f t="shared" si="51"/>
        <v/>
      </c>
      <c r="AP170" s="436" t="str">
        <f t="shared" si="52"/>
        <v/>
      </c>
      <c r="AQ170" s="436" t="str">
        <f t="shared" si="53"/>
        <v/>
      </c>
      <c r="AR170" s="436" t="str">
        <f t="shared" si="54"/>
        <v/>
      </c>
      <c r="AS170" s="436" t="str">
        <f t="shared" si="55"/>
        <v/>
      </c>
      <c r="AT170" s="436" t="str">
        <f t="shared" si="56"/>
        <v/>
      </c>
      <c r="AU170" s="436" t="str">
        <f t="shared" si="57"/>
        <v/>
      </c>
      <c r="AV170" s="437" t="str">
        <f t="shared" si="58"/>
        <v/>
      </c>
      <c r="CO170" s="334" t="str">
        <f t="shared" si="61"/>
        <v/>
      </c>
      <c r="CP170" s="334" t="str">
        <f t="shared" si="62"/>
        <v/>
      </c>
    </row>
    <row r="171" spans="2:94" ht="18" customHeight="1" x14ac:dyDescent="0.2">
      <c r="B171" s="48"/>
      <c r="D171" s="331"/>
      <c r="E171" s="57"/>
      <c r="F171" s="39"/>
      <c r="G171" s="39"/>
      <c r="H171" s="58"/>
      <c r="I171" s="39"/>
      <c r="J171" s="58"/>
      <c r="K171" s="39"/>
      <c r="L171" s="60"/>
      <c r="M171" s="67"/>
      <c r="N171" s="160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2"/>
      <c r="Z171" s="303"/>
      <c r="AA171" s="208">
        <f t="shared" si="42"/>
        <v>1</v>
      </c>
      <c r="AB171" s="63">
        <f t="shared" si="43"/>
        <v>0</v>
      </c>
      <c r="AC171" s="209" t="str">
        <f t="shared" si="44"/>
        <v/>
      </c>
      <c r="AD171" s="228" t="str">
        <f t="shared" si="45"/>
        <v/>
      </c>
      <c r="AE171" s="210">
        <f t="shared" si="46"/>
        <v>1</v>
      </c>
      <c r="AF171" s="211" t="str">
        <f>IF(L171="","",IF(OR(COUNTIF(F171,"自ら生成した*"),COUNTIF(F171,"再生可能エネルギーを自家消費した電気")),"－",IF(F171="都市ガス13A",IF($AZ$48=5,#REF!,IF($AZ$48=16,IF(Z171="",#REF!,Z171*#REF!),AC171*AD171)),AC171*AD171)))</f>
        <v/>
      </c>
      <c r="AH171" s="52"/>
      <c r="AJ171" s="440"/>
      <c r="AK171" s="439" t="str">
        <f t="shared" si="47"/>
        <v/>
      </c>
      <c r="AL171" s="436" t="str">
        <f t="shared" si="48"/>
        <v/>
      </c>
      <c r="AM171" s="436" t="str">
        <f t="shared" si="49"/>
        <v/>
      </c>
      <c r="AN171" s="436" t="str">
        <f t="shared" si="50"/>
        <v/>
      </c>
      <c r="AO171" s="436" t="str">
        <f t="shared" si="51"/>
        <v/>
      </c>
      <c r="AP171" s="436" t="str">
        <f t="shared" si="52"/>
        <v/>
      </c>
      <c r="AQ171" s="436" t="str">
        <f t="shared" si="53"/>
        <v/>
      </c>
      <c r="AR171" s="436" t="str">
        <f t="shared" si="54"/>
        <v/>
      </c>
      <c r="AS171" s="436" t="str">
        <f t="shared" si="55"/>
        <v/>
      </c>
      <c r="AT171" s="436" t="str">
        <f t="shared" si="56"/>
        <v/>
      </c>
      <c r="AU171" s="436" t="str">
        <f t="shared" si="57"/>
        <v/>
      </c>
      <c r="AV171" s="437" t="str">
        <f t="shared" si="58"/>
        <v/>
      </c>
      <c r="CO171" s="334" t="str">
        <f t="shared" si="61"/>
        <v/>
      </c>
      <c r="CP171" s="334" t="str">
        <f t="shared" si="62"/>
        <v/>
      </c>
    </row>
    <row r="172" spans="2:94" ht="18" customHeight="1" x14ac:dyDescent="0.2">
      <c r="B172" s="48"/>
      <c r="D172" s="331"/>
      <c r="E172" s="57"/>
      <c r="F172" s="39"/>
      <c r="G172" s="39"/>
      <c r="H172" s="58"/>
      <c r="I172" s="39"/>
      <c r="J172" s="58"/>
      <c r="K172" s="39"/>
      <c r="L172" s="60"/>
      <c r="M172" s="67"/>
      <c r="N172" s="160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2"/>
      <c r="Z172" s="303"/>
      <c r="AA172" s="208">
        <f t="shared" si="42"/>
        <v>1</v>
      </c>
      <c r="AB172" s="63">
        <f t="shared" si="43"/>
        <v>0</v>
      </c>
      <c r="AC172" s="209" t="str">
        <f t="shared" si="44"/>
        <v/>
      </c>
      <c r="AD172" s="228" t="str">
        <f t="shared" si="45"/>
        <v/>
      </c>
      <c r="AE172" s="210">
        <f t="shared" si="46"/>
        <v>1</v>
      </c>
      <c r="AF172" s="211" t="str">
        <f>IF(L172="","",IF(OR(COUNTIF(F172,"自ら生成した*"),COUNTIF(F172,"再生可能エネルギーを自家消費した電気")),"－",IF(F172="都市ガス13A",IF($AZ$48=5,#REF!,IF($AZ$48=16,IF(Z172="",#REF!,Z172*#REF!),AC172*AD172)),AC172*AD172)))</f>
        <v/>
      </c>
      <c r="AH172" s="52"/>
      <c r="AJ172" s="440"/>
      <c r="AK172" s="439" t="str">
        <f t="shared" si="47"/>
        <v/>
      </c>
      <c r="AL172" s="436" t="str">
        <f t="shared" si="48"/>
        <v/>
      </c>
      <c r="AM172" s="436" t="str">
        <f t="shared" si="49"/>
        <v/>
      </c>
      <c r="AN172" s="436" t="str">
        <f t="shared" si="50"/>
        <v/>
      </c>
      <c r="AO172" s="436" t="str">
        <f t="shared" si="51"/>
        <v/>
      </c>
      <c r="AP172" s="436" t="str">
        <f t="shared" si="52"/>
        <v/>
      </c>
      <c r="AQ172" s="436" t="str">
        <f t="shared" si="53"/>
        <v/>
      </c>
      <c r="AR172" s="436" t="str">
        <f t="shared" si="54"/>
        <v/>
      </c>
      <c r="AS172" s="436" t="str">
        <f t="shared" si="55"/>
        <v/>
      </c>
      <c r="AT172" s="436" t="str">
        <f t="shared" si="56"/>
        <v/>
      </c>
      <c r="AU172" s="436" t="str">
        <f t="shared" si="57"/>
        <v/>
      </c>
      <c r="AV172" s="437" t="str">
        <f t="shared" si="58"/>
        <v/>
      </c>
      <c r="CO172" s="334" t="str">
        <f t="shared" si="61"/>
        <v/>
      </c>
      <c r="CP172" s="334" t="str">
        <f t="shared" si="62"/>
        <v/>
      </c>
    </row>
    <row r="173" spans="2:94" ht="18" customHeight="1" x14ac:dyDescent="0.2">
      <c r="B173" s="48"/>
      <c r="D173" s="329"/>
      <c r="E173" s="57"/>
      <c r="F173" s="39"/>
      <c r="G173" s="39"/>
      <c r="H173" s="58"/>
      <c r="I173" s="58"/>
      <c r="J173" s="58"/>
      <c r="K173" s="59"/>
      <c r="L173" s="60"/>
      <c r="M173" s="67"/>
      <c r="N173" s="160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2"/>
      <c r="Z173" s="303"/>
      <c r="AA173" s="208">
        <f t="shared" si="42"/>
        <v>1</v>
      </c>
      <c r="AB173" s="63">
        <f t="shared" si="43"/>
        <v>0</v>
      </c>
      <c r="AC173" s="209" t="str">
        <f t="shared" si="44"/>
        <v/>
      </c>
      <c r="AD173" s="228" t="str">
        <f t="shared" si="45"/>
        <v/>
      </c>
      <c r="AE173" s="210">
        <f t="shared" si="46"/>
        <v>1</v>
      </c>
      <c r="AF173" s="211" t="str">
        <f>IF(L173="","",IF(OR(COUNTIF(F173,"自ら生成した*"),COUNTIF(F173,"再生可能エネルギーを自家消費した電気")),"－",IF(F173="都市ガス13A",IF($AZ$48=5,#REF!,IF($AZ$48=16,IF(Z173="",#REF!,Z173*#REF!),AC173*AD173)),AC173*AD173)))</f>
        <v/>
      </c>
      <c r="AH173" s="52"/>
      <c r="AJ173" s="440"/>
      <c r="AK173" s="439" t="str">
        <f t="shared" si="47"/>
        <v/>
      </c>
      <c r="AL173" s="436" t="str">
        <f t="shared" si="48"/>
        <v/>
      </c>
      <c r="AM173" s="436" t="str">
        <f t="shared" si="49"/>
        <v/>
      </c>
      <c r="AN173" s="436" t="str">
        <f t="shared" si="50"/>
        <v/>
      </c>
      <c r="AO173" s="436" t="str">
        <f t="shared" si="51"/>
        <v/>
      </c>
      <c r="AP173" s="436" t="str">
        <f t="shared" si="52"/>
        <v/>
      </c>
      <c r="AQ173" s="436" t="str">
        <f t="shared" si="53"/>
        <v/>
      </c>
      <c r="AR173" s="436" t="str">
        <f t="shared" si="54"/>
        <v/>
      </c>
      <c r="AS173" s="436" t="str">
        <f t="shared" si="55"/>
        <v/>
      </c>
      <c r="AT173" s="436" t="str">
        <f t="shared" si="56"/>
        <v/>
      </c>
      <c r="AU173" s="436" t="str">
        <f t="shared" si="57"/>
        <v/>
      </c>
      <c r="AV173" s="437" t="str">
        <f t="shared" si="58"/>
        <v/>
      </c>
      <c r="CO173" s="334" t="str">
        <f t="shared" si="61"/>
        <v/>
      </c>
      <c r="CP173" s="334" t="str">
        <f t="shared" si="62"/>
        <v/>
      </c>
    </row>
    <row r="174" spans="2:94" ht="18" customHeight="1" x14ac:dyDescent="0.2">
      <c r="B174" s="48"/>
      <c r="D174" s="329"/>
      <c r="E174" s="57"/>
      <c r="F174" s="39"/>
      <c r="G174" s="39"/>
      <c r="H174" s="58"/>
      <c r="I174" s="58"/>
      <c r="J174" s="58"/>
      <c r="K174" s="39"/>
      <c r="L174" s="60"/>
      <c r="M174" s="67"/>
      <c r="N174" s="160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2"/>
      <c r="Z174" s="303"/>
      <c r="AA174" s="208">
        <f t="shared" si="42"/>
        <v>1</v>
      </c>
      <c r="AB174" s="63">
        <f t="shared" si="43"/>
        <v>0</v>
      </c>
      <c r="AC174" s="209" t="str">
        <f t="shared" si="44"/>
        <v/>
      </c>
      <c r="AD174" s="228" t="str">
        <f t="shared" si="45"/>
        <v/>
      </c>
      <c r="AE174" s="210">
        <f t="shared" si="46"/>
        <v>1</v>
      </c>
      <c r="AF174" s="211" t="str">
        <f>IF(L174="","",IF(OR(COUNTIF(F174,"自ら生成した*"),COUNTIF(F174,"再生可能エネルギーを自家消費した電気")),"－",IF(F174="都市ガス13A",IF($AZ$48=5,#REF!,IF($AZ$48=16,IF(Z174="",#REF!,Z174*#REF!),AC174*AD174)),AC174*AD174)))</f>
        <v/>
      </c>
      <c r="AH174" s="52"/>
      <c r="AJ174" s="440"/>
      <c r="AK174" s="439" t="str">
        <f t="shared" si="47"/>
        <v/>
      </c>
      <c r="AL174" s="436" t="str">
        <f t="shared" si="48"/>
        <v/>
      </c>
      <c r="AM174" s="436" t="str">
        <f t="shared" si="49"/>
        <v/>
      </c>
      <c r="AN174" s="436" t="str">
        <f t="shared" si="50"/>
        <v/>
      </c>
      <c r="AO174" s="436" t="str">
        <f t="shared" si="51"/>
        <v/>
      </c>
      <c r="AP174" s="436" t="str">
        <f t="shared" si="52"/>
        <v/>
      </c>
      <c r="AQ174" s="436" t="str">
        <f t="shared" si="53"/>
        <v/>
      </c>
      <c r="AR174" s="436" t="str">
        <f t="shared" si="54"/>
        <v/>
      </c>
      <c r="AS174" s="436" t="str">
        <f t="shared" si="55"/>
        <v/>
      </c>
      <c r="AT174" s="436" t="str">
        <f t="shared" si="56"/>
        <v/>
      </c>
      <c r="AU174" s="436" t="str">
        <f t="shared" si="57"/>
        <v/>
      </c>
      <c r="AV174" s="437" t="str">
        <f t="shared" si="58"/>
        <v/>
      </c>
      <c r="CO174" s="334" t="str">
        <f t="shared" si="61"/>
        <v/>
      </c>
      <c r="CP174" s="334" t="str">
        <f t="shared" si="62"/>
        <v/>
      </c>
    </row>
    <row r="175" spans="2:94" ht="18" customHeight="1" x14ac:dyDescent="0.2">
      <c r="B175" s="48"/>
      <c r="D175" s="329"/>
      <c r="E175" s="57"/>
      <c r="F175" s="39"/>
      <c r="G175" s="39"/>
      <c r="H175" s="58"/>
      <c r="I175" s="58"/>
      <c r="J175" s="58"/>
      <c r="K175" s="39"/>
      <c r="L175" s="60"/>
      <c r="M175" s="67"/>
      <c r="N175" s="160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2"/>
      <c r="Z175" s="303"/>
      <c r="AA175" s="208">
        <f t="shared" si="42"/>
        <v>1</v>
      </c>
      <c r="AB175" s="63">
        <f t="shared" si="43"/>
        <v>0</v>
      </c>
      <c r="AC175" s="209" t="str">
        <f t="shared" si="44"/>
        <v/>
      </c>
      <c r="AD175" s="228" t="str">
        <f t="shared" si="45"/>
        <v/>
      </c>
      <c r="AE175" s="210">
        <f t="shared" si="46"/>
        <v>1</v>
      </c>
      <c r="AF175" s="211" t="str">
        <f>IF(L175="","",IF(OR(COUNTIF(F175,"自ら生成した*"),COUNTIF(F175,"再生可能エネルギーを自家消費した電気")),"－",IF(F175="都市ガス13A",IF($AZ$48=5,#REF!,IF($AZ$48=16,IF(Z175="",#REF!,Z175*#REF!),AC175*AD175)),AC175*AD175)))</f>
        <v/>
      </c>
      <c r="AH175" s="52"/>
      <c r="AJ175" s="440"/>
      <c r="AK175" s="439" t="str">
        <f t="shared" si="47"/>
        <v/>
      </c>
      <c r="AL175" s="436" t="str">
        <f t="shared" si="48"/>
        <v/>
      </c>
      <c r="AM175" s="436" t="str">
        <f t="shared" si="49"/>
        <v/>
      </c>
      <c r="AN175" s="436" t="str">
        <f t="shared" si="50"/>
        <v/>
      </c>
      <c r="AO175" s="436" t="str">
        <f t="shared" si="51"/>
        <v/>
      </c>
      <c r="AP175" s="436" t="str">
        <f t="shared" si="52"/>
        <v/>
      </c>
      <c r="AQ175" s="436" t="str">
        <f t="shared" si="53"/>
        <v/>
      </c>
      <c r="AR175" s="436" t="str">
        <f t="shared" si="54"/>
        <v/>
      </c>
      <c r="AS175" s="436" t="str">
        <f t="shared" si="55"/>
        <v/>
      </c>
      <c r="AT175" s="436" t="str">
        <f t="shared" si="56"/>
        <v/>
      </c>
      <c r="AU175" s="436" t="str">
        <f t="shared" si="57"/>
        <v/>
      </c>
      <c r="AV175" s="437" t="str">
        <f t="shared" si="58"/>
        <v/>
      </c>
      <c r="CO175" s="334" t="str">
        <f t="shared" si="61"/>
        <v/>
      </c>
      <c r="CP175" s="334" t="str">
        <f t="shared" si="62"/>
        <v/>
      </c>
    </row>
    <row r="176" spans="2:94" ht="18" customHeight="1" x14ac:dyDescent="0.2">
      <c r="B176" s="48"/>
      <c r="D176" s="329"/>
      <c r="E176" s="57"/>
      <c r="F176" s="39"/>
      <c r="G176" s="39"/>
      <c r="H176" s="58"/>
      <c r="I176" s="58"/>
      <c r="J176" s="58"/>
      <c r="K176" s="39"/>
      <c r="L176" s="60"/>
      <c r="M176" s="67"/>
      <c r="N176" s="160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2"/>
      <c r="Z176" s="303"/>
      <c r="AA176" s="208">
        <f t="shared" si="42"/>
        <v>1</v>
      </c>
      <c r="AB176" s="63">
        <f t="shared" si="43"/>
        <v>0</v>
      </c>
      <c r="AC176" s="209" t="str">
        <f t="shared" si="44"/>
        <v/>
      </c>
      <c r="AD176" s="228" t="str">
        <f t="shared" si="45"/>
        <v/>
      </c>
      <c r="AE176" s="210">
        <f t="shared" si="46"/>
        <v>1</v>
      </c>
      <c r="AF176" s="211" t="str">
        <f>IF(L176="","",IF(OR(COUNTIF(F176,"自ら生成した*"),COUNTIF(F176,"再生可能エネルギーを自家消費した電気")),"－",IF(F176="都市ガス13A",IF($AZ$48=5,#REF!,IF($AZ$48=16,IF(Z176="",#REF!,Z176*#REF!),AC176*AD176)),AC176*AD176)))</f>
        <v/>
      </c>
      <c r="AH176" s="52"/>
      <c r="AJ176" s="440"/>
      <c r="AK176" s="439" t="str">
        <f t="shared" si="47"/>
        <v/>
      </c>
      <c r="AL176" s="436" t="str">
        <f t="shared" si="48"/>
        <v/>
      </c>
      <c r="AM176" s="436" t="str">
        <f t="shared" si="49"/>
        <v/>
      </c>
      <c r="AN176" s="436" t="str">
        <f t="shared" si="50"/>
        <v/>
      </c>
      <c r="AO176" s="436" t="str">
        <f t="shared" si="51"/>
        <v/>
      </c>
      <c r="AP176" s="436" t="str">
        <f t="shared" si="52"/>
        <v/>
      </c>
      <c r="AQ176" s="436" t="str">
        <f t="shared" si="53"/>
        <v/>
      </c>
      <c r="AR176" s="436" t="str">
        <f t="shared" si="54"/>
        <v/>
      </c>
      <c r="AS176" s="436" t="str">
        <f t="shared" si="55"/>
        <v/>
      </c>
      <c r="AT176" s="436" t="str">
        <f t="shared" si="56"/>
        <v/>
      </c>
      <c r="AU176" s="436" t="str">
        <f t="shared" si="57"/>
        <v/>
      </c>
      <c r="AV176" s="437" t="str">
        <f t="shared" si="58"/>
        <v/>
      </c>
      <c r="CO176" s="334" t="str">
        <f t="shared" si="61"/>
        <v/>
      </c>
      <c r="CP176" s="334" t="str">
        <f t="shared" si="62"/>
        <v/>
      </c>
    </row>
    <row r="177" spans="2:94" ht="18" customHeight="1" x14ac:dyDescent="0.2">
      <c r="B177" s="48"/>
      <c r="D177" s="329"/>
      <c r="E177" s="57"/>
      <c r="F177" s="39"/>
      <c r="G177" s="39"/>
      <c r="H177" s="58"/>
      <c r="I177" s="58"/>
      <c r="J177" s="58"/>
      <c r="K177" s="39"/>
      <c r="L177" s="60"/>
      <c r="M177" s="67"/>
      <c r="N177" s="160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2"/>
      <c r="Z177" s="303"/>
      <c r="AA177" s="208">
        <f t="shared" si="42"/>
        <v>1</v>
      </c>
      <c r="AB177" s="63">
        <f t="shared" si="43"/>
        <v>0</v>
      </c>
      <c r="AC177" s="209" t="str">
        <f t="shared" si="44"/>
        <v/>
      </c>
      <c r="AD177" s="228" t="str">
        <f t="shared" si="45"/>
        <v/>
      </c>
      <c r="AE177" s="210">
        <f t="shared" si="46"/>
        <v>1</v>
      </c>
      <c r="AF177" s="211" t="str">
        <f>IF(L177="","",IF(OR(COUNTIF(F177,"自ら生成した*"),COUNTIF(F177,"再生可能エネルギーを自家消費した電気")),"－",IF(F177="都市ガス13A",IF($AZ$48=5,#REF!,IF($AZ$48=16,IF(Z177="",#REF!,Z177*#REF!),AC177*AD177)),AC177*AD177)))</f>
        <v/>
      </c>
      <c r="AH177" s="52"/>
      <c r="AJ177" s="440"/>
      <c r="AK177" s="439" t="str">
        <f t="shared" si="47"/>
        <v/>
      </c>
      <c r="AL177" s="436" t="str">
        <f t="shared" si="48"/>
        <v/>
      </c>
      <c r="AM177" s="436" t="str">
        <f t="shared" si="49"/>
        <v/>
      </c>
      <c r="AN177" s="436" t="str">
        <f t="shared" si="50"/>
        <v/>
      </c>
      <c r="AO177" s="436" t="str">
        <f t="shared" si="51"/>
        <v/>
      </c>
      <c r="AP177" s="436" t="str">
        <f t="shared" si="52"/>
        <v/>
      </c>
      <c r="AQ177" s="436" t="str">
        <f t="shared" si="53"/>
        <v/>
      </c>
      <c r="AR177" s="436" t="str">
        <f t="shared" si="54"/>
        <v/>
      </c>
      <c r="AS177" s="436" t="str">
        <f t="shared" si="55"/>
        <v/>
      </c>
      <c r="AT177" s="436" t="str">
        <f t="shared" si="56"/>
        <v/>
      </c>
      <c r="AU177" s="436" t="str">
        <f t="shared" si="57"/>
        <v/>
      </c>
      <c r="AV177" s="437" t="str">
        <f t="shared" si="58"/>
        <v/>
      </c>
      <c r="CO177" s="334" t="str">
        <f t="shared" si="61"/>
        <v/>
      </c>
      <c r="CP177" s="334" t="str">
        <f t="shared" si="62"/>
        <v/>
      </c>
    </row>
    <row r="178" spans="2:94" ht="18" customHeight="1" x14ac:dyDescent="0.2">
      <c r="B178" s="48"/>
      <c r="D178" s="329"/>
      <c r="E178" s="57"/>
      <c r="F178" s="39"/>
      <c r="G178" s="39"/>
      <c r="H178" s="58"/>
      <c r="I178" s="58"/>
      <c r="J178" s="58"/>
      <c r="K178" s="39"/>
      <c r="L178" s="60"/>
      <c r="M178" s="67"/>
      <c r="N178" s="160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2"/>
      <c r="Z178" s="303"/>
      <c r="AA178" s="208">
        <f t="shared" si="42"/>
        <v>1</v>
      </c>
      <c r="AB178" s="63">
        <f t="shared" si="43"/>
        <v>0</v>
      </c>
      <c r="AC178" s="209" t="str">
        <f t="shared" si="44"/>
        <v/>
      </c>
      <c r="AD178" s="228" t="str">
        <f t="shared" si="45"/>
        <v/>
      </c>
      <c r="AE178" s="210">
        <f t="shared" si="46"/>
        <v>1</v>
      </c>
      <c r="AF178" s="211" t="str">
        <f>IF(L178="","",IF(OR(COUNTIF(F178,"自ら生成した*"),COUNTIF(F178,"再生可能エネルギーを自家消費した電気")),"－",IF(F178="都市ガス13A",IF($AZ$48=5,#REF!,IF($AZ$48=16,IF(Z178="",#REF!,Z178*#REF!),AC178*AD178)),AC178*AD178)))</f>
        <v/>
      </c>
      <c r="AH178" s="52"/>
      <c r="AJ178" s="440"/>
      <c r="AK178" s="439" t="str">
        <f t="shared" si="47"/>
        <v/>
      </c>
      <c r="AL178" s="436" t="str">
        <f t="shared" si="48"/>
        <v/>
      </c>
      <c r="AM178" s="436" t="str">
        <f t="shared" si="49"/>
        <v/>
      </c>
      <c r="AN178" s="436" t="str">
        <f t="shared" si="50"/>
        <v/>
      </c>
      <c r="AO178" s="436" t="str">
        <f t="shared" si="51"/>
        <v/>
      </c>
      <c r="AP178" s="436" t="str">
        <f t="shared" si="52"/>
        <v/>
      </c>
      <c r="AQ178" s="436" t="str">
        <f t="shared" si="53"/>
        <v/>
      </c>
      <c r="AR178" s="436" t="str">
        <f t="shared" si="54"/>
        <v/>
      </c>
      <c r="AS178" s="436" t="str">
        <f t="shared" si="55"/>
        <v/>
      </c>
      <c r="AT178" s="436" t="str">
        <f t="shared" si="56"/>
        <v/>
      </c>
      <c r="AU178" s="436" t="str">
        <f t="shared" si="57"/>
        <v/>
      </c>
      <c r="AV178" s="437" t="str">
        <f t="shared" si="58"/>
        <v/>
      </c>
      <c r="CO178" s="334" t="str">
        <f t="shared" si="61"/>
        <v/>
      </c>
      <c r="CP178" s="334" t="str">
        <f t="shared" si="62"/>
        <v/>
      </c>
    </row>
    <row r="179" spans="2:94" ht="18" customHeight="1" x14ac:dyDescent="0.2">
      <c r="B179" s="48"/>
      <c r="D179" s="329"/>
      <c r="E179" s="57"/>
      <c r="F179" s="39"/>
      <c r="G179" s="39"/>
      <c r="H179" s="58"/>
      <c r="I179" s="58"/>
      <c r="J179" s="58"/>
      <c r="K179" s="39"/>
      <c r="L179" s="60"/>
      <c r="M179" s="67"/>
      <c r="N179" s="160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2"/>
      <c r="Z179" s="303"/>
      <c r="AA179" s="208">
        <f t="shared" si="42"/>
        <v>1</v>
      </c>
      <c r="AB179" s="63">
        <f t="shared" si="43"/>
        <v>0</v>
      </c>
      <c r="AC179" s="209" t="str">
        <f t="shared" si="44"/>
        <v/>
      </c>
      <c r="AD179" s="228" t="str">
        <f t="shared" si="45"/>
        <v/>
      </c>
      <c r="AE179" s="210">
        <f t="shared" si="46"/>
        <v>1</v>
      </c>
      <c r="AF179" s="211" t="str">
        <f>IF(L179="","",IF(OR(COUNTIF(F179,"自ら生成した*"),COUNTIF(F179,"再生可能エネルギーを自家消費した電気")),"－",IF(F179="都市ガス13A",IF($AZ$48=5,#REF!,IF($AZ$48=16,IF(Z179="",#REF!,Z179*#REF!),AC179*AD179)),AC179*AD179)))</f>
        <v/>
      </c>
      <c r="AH179" s="52"/>
      <c r="AJ179" s="440"/>
      <c r="AK179" s="439" t="str">
        <f t="shared" si="47"/>
        <v/>
      </c>
      <c r="AL179" s="436" t="str">
        <f t="shared" si="48"/>
        <v/>
      </c>
      <c r="AM179" s="436" t="str">
        <f t="shared" si="49"/>
        <v/>
      </c>
      <c r="AN179" s="436" t="str">
        <f t="shared" si="50"/>
        <v/>
      </c>
      <c r="AO179" s="436" t="str">
        <f t="shared" si="51"/>
        <v/>
      </c>
      <c r="AP179" s="436" t="str">
        <f t="shared" si="52"/>
        <v/>
      </c>
      <c r="AQ179" s="436" t="str">
        <f t="shared" si="53"/>
        <v/>
      </c>
      <c r="AR179" s="436" t="str">
        <f t="shared" si="54"/>
        <v/>
      </c>
      <c r="AS179" s="436" t="str">
        <f t="shared" si="55"/>
        <v/>
      </c>
      <c r="AT179" s="436" t="str">
        <f t="shared" si="56"/>
        <v/>
      </c>
      <c r="AU179" s="436" t="str">
        <f t="shared" si="57"/>
        <v/>
      </c>
      <c r="AV179" s="437" t="str">
        <f t="shared" si="58"/>
        <v/>
      </c>
      <c r="CO179" s="334" t="str">
        <f t="shared" si="61"/>
        <v/>
      </c>
      <c r="CP179" s="334" t="str">
        <f t="shared" si="62"/>
        <v/>
      </c>
    </row>
    <row r="180" spans="2:94" ht="18" customHeight="1" x14ac:dyDescent="0.2">
      <c r="B180" s="48"/>
      <c r="D180" s="329"/>
      <c r="E180" s="57"/>
      <c r="F180" s="39"/>
      <c r="G180" s="39"/>
      <c r="H180" s="58"/>
      <c r="I180" s="58"/>
      <c r="J180" s="58"/>
      <c r="K180" s="39"/>
      <c r="L180" s="60"/>
      <c r="M180" s="67"/>
      <c r="N180" s="160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2"/>
      <c r="Z180" s="303"/>
      <c r="AA180" s="208">
        <f t="shared" si="42"/>
        <v>1</v>
      </c>
      <c r="AB180" s="63">
        <f t="shared" si="43"/>
        <v>0</v>
      </c>
      <c r="AC180" s="209" t="str">
        <f t="shared" si="44"/>
        <v/>
      </c>
      <c r="AD180" s="228" t="str">
        <f t="shared" si="45"/>
        <v/>
      </c>
      <c r="AE180" s="210">
        <f t="shared" si="46"/>
        <v>1</v>
      </c>
      <c r="AF180" s="211" t="str">
        <f>IF(L180="","",IF(OR(COUNTIF(F180,"自ら生成した*"),COUNTIF(F180,"再生可能エネルギーを自家消費した電気")),"－",IF(F180="都市ガス13A",IF($AZ$48=5,#REF!,IF($AZ$48=16,IF(Z180="",#REF!,Z180*#REF!),AC180*AD180)),AC180*AD180)))</f>
        <v/>
      </c>
      <c r="AH180" s="52"/>
      <c r="AJ180" s="440"/>
      <c r="AK180" s="439" t="str">
        <f t="shared" si="47"/>
        <v/>
      </c>
      <c r="AL180" s="436" t="str">
        <f t="shared" si="48"/>
        <v/>
      </c>
      <c r="AM180" s="436" t="str">
        <f t="shared" si="49"/>
        <v/>
      </c>
      <c r="AN180" s="436" t="str">
        <f t="shared" si="50"/>
        <v/>
      </c>
      <c r="AO180" s="436" t="str">
        <f t="shared" si="51"/>
        <v/>
      </c>
      <c r="AP180" s="436" t="str">
        <f t="shared" si="52"/>
        <v/>
      </c>
      <c r="AQ180" s="436" t="str">
        <f t="shared" si="53"/>
        <v/>
      </c>
      <c r="AR180" s="436" t="str">
        <f t="shared" si="54"/>
        <v/>
      </c>
      <c r="AS180" s="436" t="str">
        <f t="shared" si="55"/>
        <v/>
      </c>
      <c r="AT180" s="436" t="str">
        <f t="shared" si="56"/>
        <v/>
      </c>
      <c r="AU180" s="436" t="str">
        <f t="shared" si="57"/>
        <v/>
      </c>
      <c r="AV180" s="437" t="str">
        <f t="shared" si="58"/>
        <v/>
      </c>
      <c r="CO180" s="334" t="str">
        <f t="shared" si="61"/>
        <v/>
      </c>
      <c r="CP180" s="334" t="str">
        <f t="shared" si="62"/>
        <v/>
      </c>
    </row>
    <row r="181" spans="2:94" ht="18" customHeight="1" x14ac:dyDescent="0.2">
      <c r="B181" s="48"/>
      <c r="D181" s="329"/>
      <c r="E181" s="57"/>
      <c r="F181" s="39"/>
      <c r="G181" s="39"/>
      <c r="H181" s="58"/>
      <c r="I181" s="58"/>
      <c r="J181" s="58"/>
      <c r="K181" s="39"/>
      <c r="L181" s="60"/>
      <c r="M181" s="67"/>
      <c r="N181" s="160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2"/>
      <c r="Z181" s="303"/>
      <c r="AA181" s="208">
        <f t="shared" si="42"/>
        <v>1</v>
      </c>
      <c r="AB181" s="63">
        <f t="shared" si="43"/>
        <v>0</v>
      </c>
      <c r="AC181" s="209" t="str">
        <f t="shared" si="44"/>
        <v/>
      </c>
      <c r="AD181" s="228" t="str">
        <f t="shared" si="45"/>
        <v/>
      </c>
      <c r="AE181" s="210">
        <f t="shared" si="46"/>
        <v>1</v>
      </c>
      <c r="AF181" s="211" t="str">
        <f>IF(L181="","",IF(OR(COUNTIF(F181,"自ら生成した*"),COUNTIF(F181,"再生可能エネルギーを自家消費した電気")),"－",IF(F181="都市ガス13A",IF($AZ$48=5,#REF!,IF($AZ$48=16,IF(Z181="",#REF!,Z181*#REF!),AC181*AD181)),AC181*AD181)))</f>
        <v/>
      </c>
      <c r="AH181" s="52"/>
      <c r="AJ181" s="440"/>
      <c r="AK181" s="439" t="str">
        <f t="shared" si="47"/>
        <v/>
      </c>
      <c r="AL181" s="436" t="str">
        <f t="shared" si="48"/>
        <v/>
      </c>
      <c r="AM181" s="436" t="str">
        <f t="shared" si="49"/>
        <v/>
      </c>
      <c r="AN181" s="436" t="str">
        <f t="shared" si="50"/>
        <v/>
      </c>
      <c r="AO181" s="436" t="str">
        <f t="shared" si="51"/>
        <v/>
      </c>
      <c r="AP181" s="436" t="str">
        <f t="shared" si="52"/>
        <v/>
      </c>
      <c r="AQ181" s="436" t="str">
        <f t="shared" si="53"/>
        <v/>
      </c>
      <c r="AR181" s="436" t="str">
        <f t="shared" si="54"/>
        <v/>
      </c>
      <c r="AS181" s="436" t="str">
        <f t="shared" si="55"/>
        <v/>
      </c>
      <c r="AT181" s="436" t="str">
        <f t="shared" si="56"/>
        <v/>
      </c>
      <c r="AU181" s="436" t="str">
        <f t="shared" si="57"/>
        <v/>
      </c>
      <c r="AV181" s="437" t="str">
        <f t="shared" si="58"/>
        <v/>
      </c>
      <c r="CO181" s="334" t="str">
        <f t="shared" si="61"/>
        <v/>
      </c>
      <c r="CP181" s="334" t="str">
        <f t="shared" si="62"/>
        <v/>
      </c>
    </row>
    <row r="182" spans="2:94" ht="18" customHeight="1" x14ac:dyDescent="0.2">
      <c r="B182" s="48"/>
      <c r="D182" s="331"/>
      <c r="E182" s="57"/>
      <c r="F182" s="39"/>
      <c r="G182" s="39"/>
      <c r="H182" s="58"/>
      <c r="I182" s="58"/>
      <c r="J182" s="58"/>
      <c r="K182" s="39"/>
      <c r="L182" s="60"/>
      <c r="M182" s="67"/>
      <c r="N182" s="160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2"/>
      <c r="Z182" s="303"/>
      <c r="AA182" s="208">
        <f t="shared" ref="AA182:AA245" si="63">IF(COUNTIF(E182,"事業所外*")+COUNTIF(E182,"工事*")+COUNTIF(E182,"住宅*")+COUNTIF(E182,"他事業所*")+COUNTIF(F182,"再生可能エネルギーを自家消費した電気")&gt;0,-1,1)</f>
        <v>1</v>
      </c>
      <c r="AB182" s="63">
        <f t="shared" ref="AB182:AB245" si="64">IF(Z182="",SUM(N182:Y182)*AA182,SUM(N182:Y182)*Z182*AA182)</f>
        <v>0</v>
      </c>
      <c r="AC182" s="209" t="str">
        <f t="shared" ref="AC182:AC245" si="65">IF(L182="","",AB182/VLOOKUP(L182,$BH$8:$BI$17,2,FALSE)/AE182)</f>
        <v/>
      </c>
      <c r="AD182" s="228" t="str">
        <f t="shared" ref="AD182:AD245" si="66">IF(F182="","",IF(COUNTIF(F182,"都市ガス*")=0,VLOOKUP(F182,$AZ$8:$BE$47,2,FALSE),VLOOKUP(F182,$AZ$56:$BG$57,HLOOKUP(G182,$BB$48:$BG$49,2,FALSE),FALSE)))</f>
        <v/>
      </c>
      <c r="AE182" s="210">
        <f t="shared" ref="AE182:AE245" si="67">IF(COUNTIF(F182,"液化石油ガス*")=0,1,VLOOKUP(L182,$BH$26:$BI$29,2,FALSE))</f>
        <v>1</v>
      </c>
      <c r="AF182" s="211" t="str">
        <f>IF(L182="","",IF(OR(COUNTIF(F182,"自ら生成した*"),COUNTIF(F182,"再生可能エネルギーを自家消費した電気")),"－",IF(F182="都市ガス13A",IF($AZ$48=5,#REF!,IF($AZ$48=16,IF(Z182="",#REF!,Z182*#REF!),AC182*AD182)),AC182*AD182)))</f>
        <v/>
      </c>
      <c r="AH182" s="52"/>
      <c r="AJ182" s="440"/>
      <c r="AK182" s="439" t="str">
        <f t="shared" ref="AK182:AK245" si="68">IF(N182="","",IF($Z182="",N182*$AA182/VLOOKUP($L182,$BH$8:$BI$17,2,FALSE)/$AE182,N182*$Z182*$AA182/VLOOKUP($L182,$BH$8:$BI$17,2,FALSE)/$AE182))</f>
        <v/>
      </c>
      <c r="AL182" s="436" t="str">
        <f t="shared" ref="AL182:AL245" si="69">IF(O182="","",IF($Z182="",O182*$AA182/VLOOKUP($L182,$BH$8:$BI$17,2,FALSE)/$AE182,O182*$Z182*$AA182/VLOOKUP($L182,$BH$8:$BI$17,2,FALSE)/$AE182))</f>
        <v/>
      </c>
      <c r="AM182" s="436" t="str">
        <f t="shared" ref="AM182:AM245" si="70">IF(P182="","",IF($Z182="",P182*$AA182/VLOOKUP($L182,$BH$8:$BI$17,2,FALSE)/$AE182,P182*$Z182*$AA182/VLOOKUP($L182,$BH$8:$BI$17,2,FALSE)/$AE182))</f>
        <v/>
      </c>
      <c r="AN182" s="436" t="str">
        <f t="shared" ref="AN182:AN245" si="71">IF(Q182="","",IF($Z182="",Q182*$AA182/VLOOKUP($L182,$BH$8:$BI$17,2,FALSE)/$AE182,Q182*$Z182*$AA182/VLOOKUP($L182,$BH$8:$BI$17,2,FALSE)/$AE182))</f>
        <v/>
      </c>
      <c r="AO182" s="436" t="str">
        <f t="shared" ref="AO182:AO245" si="72">IF(R182="","",IF($Z182="",R182*$AA182/VLOOKUP($L182,$BH$8:$BI$17,2,FALSE)/$AE182,R182*$Z182*$AA182/VLOOKUP($L182,$BH$8:$BI$17,2,FALSE)/$AE182))</f>
        <v/>
      </c>
      <c r="AP182" s="436" t="str">
        <f t="shared" ref="AP182:AP245" si="73">IF(S182="","",IF($Z182="",S182*$AA182/VLOOKUP($L182,$BH$8:$BI$17,2,FALSE)/$AE182,S182*$Z182*$AA182/VLOOKUP($L182,$BH$8:$BI$17,2,FALSE)/$AE182))</f>
        <v/>
      </c>
      <c r="AQ182" s="436" t="str">
        <f t="shared" ref="AQ182:AQ245" si="74">IF(T182="","",IF($Z182="",T182*$AA182/VLOOKUP($L182,$BH$8:$BI$17,2,FALSE)/$AE182,T182*$Z182*$AA182/VLOOKUP($L182,$BH$8:$BI$17,2,FALSE)/$AE182))</f>
        <v/>
      </c>
      <c r="AR182" s="436" t="str">
        <f t="shared" ref="AR182:AR245" si="75">IF(U182="","",IF($Z182="",U182*$AA182/VLOOKUP($L182,$BH$8:$BI$17,2,FALSE)/$AE182,U182*$Z182*$AA182/VLOOKUP($L182,$BH$8:$BI$17,2,FALSE)/$AE182))</f>
        <v/>
      </c>
      <c r="AS182" s="436" t="str">
        <f t="shared" ref="AS182:AS245" si="76">IF(V182="","",IF($Z182="",V182*$AA182/VLOOKUP($L182,$BH$8:$BI$17,2,FALSE)/$AE182,V182*$Z182*$AA182/VLOOKUP($L182,$BH$8:$BI$17,2,FALSE)/$AE182))</f>
        <v/>
      </c>
      <c r="AT182" s="436" t="str">
        <f t="shared" ref="AT182:AT245" si="77">IF(W182="","",IF($Z182="",W182*$AA182/VLOOKUP($L182,$BH$8:$BI$17,2,FALSE)/$AE182,W182*$Z182*$AA182/VLOOKUP($L182,$BH$8:$BI$17,2,FALSE)/$AE182))</f>
        <v/>
      </c>
      <c r="AU182" s="436" t="str">
        <f t="shared" ref="AU182:AU245" si="78">IF(X182="","",IF($Z182="",X182*$AA182/VLOOKUP($L182,$BH$8:$BI$17,2,FALSE)/$AE182,X182*$Z182*$AA182/VLOOKUP($L182,$BH$8:$BI$17,2,FALSE)/$AE182))</f>
        <v/>
      </c>
      <c r="AV182" s="437" t="str">
        <f t="shared" ref="AV182:AV245" si="79">IF(Y182="","",IF($Z182="",Y182*$AA182/VLOOKUP($L182,$BH$8:$BI$17,2,FALSE)/$AE182,Y182*$Z182*$AA182/VLOOKUP($L182,$BH$8:$BI$17,2,FALSE)/$AE182))</f>
        <v/>
      </c>
      <c r="CO182" s="334" t="str">
        <f t="shared" si="61"/>
        <v/>
      </c>
      <c r="CP182" s="334" t="str">
        <f t="shared" si="62"/>
        <v/>
      </c>
    </row>
    <row r="183" spans="2:94" ht="18" customHeight="1" x14ac:dyDescent="0.2">
      <c r="B183" s="48"/>
      <c r="D183" s="331"/>
      <c r="E183" s="57"/>
      <c r="F183" s="39"/>
      <c r="G183" s="39"/>
      <c r="H183" s="58"/>
      <c r="I183" s="58"/>
      <c r="J183" s="58"/>
      <c r="K183" s="39"/>
      <c r="L183" s="60"/>
      <c r="M183" s="67"/>
      <c r="N183" s="160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2"/>
      <c r="Z183" s="303"/>
      <c r="AA183" s="208">
        <f t="shared" si="63"/>
        <v>1</v>
      </c>
      <c r="AB183" s="63">
        <f t="shared" si="64"/>
        <v>0</v>
      </c>
      <c r="AC183" s="209" t="str">
        <f t="shared" si="65"/>
        <v/>
      </c>
      <c r="AD183" s="228" t="str">
        <f t="shared" si="66"/>
        <v/>
      </c>
      <c r="AE183" s="210">
        <f t="shared" si="67"/>
        <v>1</v>
      </c>
      <c r="AF183" s="211" t="str">
        <f>IF(L183="","",IF(OR(COUNTIF(F183,"自ら生成した*"),COUNTIF(F183,"再生可能エネルギーを自家消費した電気")),"－",IF(F183="都市ガス13A",IF($AZ$48=5,#REF!,IF($AZ$48=16,IF(Z183="",#REF!,Z183*#REF!),AC183*AD183)),AC183*AD183)))</f>
        <v/>
      </c>
      <c r="AH183" s="52"/>
      <c r="AJ183" s="440"/>
      <c r="AK183" s="439" t="str">
        <f t="shared" si="68"/>
        <v/>
      </c>
      <c r="AL183" s="436" t="str">
        <f t="shared" si="69"/>
        <v/>
      </c>
      <c r="AM183" s="436" t="str">
        <f t="shared" si="70"/>
        <v/>
      </c>
      <c r="AN183" s="436" t="str">
        <f t="shared" si="71"/>
        <v/>
      </c>
      <c r="AO183" s="436" t="str">
        <f t="shared" si="72"/>
        <v/>
      </c>
      <c r="AP183" s="436" t="str">
        <f t="shared" si="73"/>
        <v/>
      </c>
      <c r="AQ183" s="436" t="str">
        <f t="shared" si="74"/>
        <v/>
      </c>
      <c r="AR183" s="436" t="str">
        <f t="shared" si="75"/>
        <v/>
      </c>
      <c r="AS183" s="436" t="str">
        <f t="shared" si="76"/>
        <v/>
      </c>
      <c r="AT183" s="436" t="str">
        <f t="shared" si="77"/>
        <v/>
      </c>
      <c r="AU183" s="436" t="str">
        <f t="shared" si="78"/>
        <v/>
      </c>
      <c r="AV183" s="437" t="str">
        <f t="shared" si="79"/>
        <v/>
      </c>
      <c r="CO183" s="334" t="str">
        <f t="shared" si="61"/>
        <v/>
      </c>
      <c r="CP183" s="334" t="str">
        <f t="shared" si="62"/>
        <v/>
      </c>
    </row>
    <row r="184" spans="2:94" ht="18" customHeight="1" x14ac:dyDescent="0.2">
      <c r="B184" s="48"/>
      <c r="D184" s="331"/>
      <c r="E184" s="57"/>
      <c r="F184" s="39"/>
      <c r="G184" s="39"/>
      <c r="H184" s="58"/>
      <c r="I184" s="39"/>
      <c r="J184" s="58"/>
      <c r="K184" s="39"/>
      <c r="L184" s="60"/>
      <c r="M184" s="67"/>
      <c r="N184" s="160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2"/>
      <c r="Z184" s="303"/>
      <c r="AA184" s="208">
        <f t="shared" si="63"/>
        <v>1</v>
      </c>
      <c r="AB184" s="63">
        <f t="shared" si="64"/>
        <v>0</v>
      </c>
      <c r="AC184" s="209" t="str">
        <f t="shared" si="65"/>
        <v/>
      </c>
      <c r="AD184" s="228" t="str">
        <f t="shared" si="66"/>
        <v/>
      </c>
      <c r="AE184" s="210">
        <f t="shared" si="67"/>
        <v>1</v>
      </c>
      <c r="AF184" s="211" t="str">
        <f>IF(L184="","",IF(OR(COUNTIF(F184,"自ら生成した*"),COUNTIF(F184,"再生可能エネルギーを自家消費した電気")),"－",IF(F184="都市ガス13A",IF($AZ$48=5,#REF!,IF($AZ$48=16,IF(Z184="",#REF!,Z184*#REF!),AC184*AD184)),AC184*AD184)))</f>
        <v/>
      </c>
      <c r="AH184" s="52"/>
      <c r="AJ184" s="440"/>
      <c r="AK184" s="439" t="str">
        <f t="shared" si="68"/>
        <v/>
      </c>
      <c r="AL184" s="436" t="str">
        <f t="shared" si="69"/>
        <v/>
      </c>
      <c r="AM184" s="436" t="str">
        <f t="shared" si="70"/>
        <v/>
      </c>
      <c r="AN184" s="436" t="str">
        <f t="shared" si="71"/>
        <v/>
      </c>
      <c r="AO184" s="436" t="str">
        <f t="shared" si="72"/>
        <v/>
      </c>
      <c r="AP184" s="436" t="str">
        <f t="shared" si="73"/>
        <v/>
      </c>
      <c r="AQ184" s="436" t="str">
        <f t="shared" si="74"/>
        <v/>
      </c>
      <c r="AR184" s="436" t="str">
        <f t="shared" si="75"/>
        <v/>
      </c>
      <c r="AS184" s="436" t="str">
        <f t="shared" si="76"/>
        <v/>
      </c>
      <c r="AT184" s="436" t="str">
        <f t="shared" si="77"/>
        <v/>
      </c>
      <c r="AU184" s="436" t="str">
        <f t="shared" si="78"/>
        <v/>
      </c>
      <c r="AV184" s="437" t="str">
        <f t="shared" si="79"/>
        <v/>
      </c>
      <c r="CO184" s="334" t="str">
        <f t="shared" si="61"/>
        <v/>
      </c>
      <c r="CP184" s="334" t="str">
        <f t="shared" si="62"/>
        <v/>
      </c>
    </row>
    <row r="185" spans="2:94" ht="18" customHeight="1" x14ac:dyDescent="0.2">
      <c r="B185" s="48"/>
      <c r="D185" s="331"/>
      <c r="E185" s="57"/>
      <c r="F185" s="39"/>
      <c r="G185" s="39"/>
      <c r="H185" s="58"/>
      <c r="I185" s="39"/>
      <c r="J185" s="58"/>
      <c r="K185" s="39"/>
      <c r="L185" s="60"/>
      <c r="M185" s="67"/>
      <c r="N185" s="160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2"/>
      <c r="Z185" s="303"/>
      <c r="AA185" s="208">
        <f t="shared" si="63"/>
        <v>1</v>
      </c>
      <c r="AB185" s="63">
        <f t="shared" si="64"/>
        <v>0</v>
      </c>
      <c r="AC185" s="209" t="str">
        <f t="shared" si="65"/>
        <v/>
      </c>
      <c r="AD185" s="228" t="str">
        <f t="shared" si="66"/>
        <v/>
      </c>
      <c r="AE185" s="210">
        <f t="shared" si="67"/>
        <v>1</v>
      </c>
      <c r="AF185" s="211" t="str">
        <f>IF(L185="","",IF(OR(COUNTIF(F185,"自ら生成した*"),COUNTIF(F185,"再生可能エネルギーを自家消費した電気")),"－",IF(F185="都市ガス13A",IF($AZ$48=5,#REF!,IF($AZ$48=16,IF(Z185="",#REF!,Z185*#REF!),AC185*AD185)),AC185*AD185)))</f>
        <v/>
      </c>
      <c r="AH185" s="52"/>
      <c r="AJ185" s="440"/>
      <c r="AK185" s="439" t="str">
        <f t="shared" si="68"/>
        <v/>
      </c>
      <c r="AL185" s="436" t="str">
        <f t="shared" si="69"/>
        <v/>
      </c>
      <c r="AM185" s="436" t="str">
        <f t="shared" si="70"/>
        <v/>
      </c>
      <c r="AN185" s="436" t="str">
        <f t="shared" si="71"/>
        <v/>
      </c>
      <c r="AO185" s="436" t="str">
        <f t="shared" si="72"/>
        <v/>
      </c>
      <c r="AP185" s="436" t="str">
        <f t="shared" si="73"/>
        <v/>
      </c>
      <c r="AQ185" s="436" t="str">
        <f t="shared" si="74"/>
        <v/>
      </c>
      <c r="AR185" s="436" t="str">
        <f t="shared" si="75"/>
        <v/>
      </c>
      <c r="AS185" s="436" t="str">
        <f t="shared" si="76"/>
        <v/>
      </c>
      <c r="AT185" s="436" t="str">
        <f t="shared" si="77"/>
        <v/>
      </c>
      <c r="AU185" s="436" t="str">
        <f t="shared" si="78"/>
        <v/>
      </c>
      <c r="AV185" s="437" t="str">
        <f t="shared" si="79"/>
        <v/>
      </c>
      <c r="CO185" s="334" t="str">
        <f t="shared" si="61"/>
        <v/>
      </c>
      <c r="CP185" s="334" t="str">
        <f t="shared" si="62"/>
        <v/>
      </c>
    </row>
    <row r="186" spans="2:94" ht="18" customHeight="1" x14ac:dyDescent="0.2">
      <c r="B186" s="48"/>
      <c r="D186" s="331"/>
      <c r="E186" s="57"/>
      <c r="F186" s="39"/>
      <c r="G186" s="39"/>
      <c r="H186" s="58"/>
      <c r="I186" s="39"/>
      <c r="J186" s="58"/>
      <c r="K186" s="39"/>
      <c r="L186" s="60"/>
      <c r="M186" s="67"/>
      <c r="N186" s="160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2"/>
      <c r="Z186" s="303"/>
      <c r="AA186" s="208">
        <f t="shared" si="63"/>
        <v>1</v>
      </c>
      <c r="AB186" s="63">
        <f t="shared" si="64"/>
        <v>0</v>
      </c>
      <c r="AC186" s="209" t="str">
        <f t="shared" si="65"/>
        <v/>
      </c>
      <c r="AD186" s="228" t="str">
        <f t="shared" si="66"/>
        <v/>
      </c>
      <c r="AE186" s="210">
        <f t="shared" si="67"/>
        <v>1</v>
      </c>
      <c r="AF186" s="211" t="str">
        <f>IF(L186="","",IF(OR(COUNTIF(F186,"自ら生成した*"),COUNTIF(F186,"再生可能エネルギーを自家消費した電気")),"－",IF(F186="都市ガス13A",IF($AZ$48=5,#REF!,IF($AZ$48=16,IF(Z186="",#REF!,Z186*#REF!),AC186*AD186)),AC186*AD186)))</f>
        <v/>
      </c>
      <c r="AH186" s="52"/>
      <c r="AJ186" s="440"/>
      <c r="AK186" s="439" t="str">
        <f t="shared" si="68"/>
        <v/>
      </c>
      <c r="AL186" s="436" t="str">
        <f t="shared" si="69"/>
        <v/>
      </c>
      <c r="AM186" s="436" t="str">
        <f t="shared" si="70"/>
        <v/>
      </c>
      <c r="AN186" s="436" t="str">
        <f t="shared" si="71"/>
        <v/>
      </c>
      <c r="AO186" s="436" t="str">
        <f t="shared" si="72"/>
        <v/>
      </c>
      <c r="AP186" s="436" t="str">
        <f t="shared" si="73"/>
        <v/>
      </c>
      <c r="AQ186" s="436" t="str">
        <f t="shared" si="74"/>
        <v/>
      </c>
      <c r="AR186" s="436" t="str">
        <f t="shared" si="75"/>
        <v/>
      </c>
      <c r="AS186" s="436" t="str">
        <f t="shared" si="76"/>
        <v/>
      </c>
      <c r="AT186" s="436" t="str">
        <f t="shared" si="77"/>
        <v/>
      </c>
      <c r="AU186" s="436" t="str">
        <f t="shared" si="78"/>
        <v/>
      </c>
      <c r="AV186" s="437" t="str">
        <f t="shared" si="79"/>
        <v/>
      </c>
      <c r="CO186" s="334" t="str">
        <f t="shared" si="61"/>
        <v/>
      </c>
      <c r="CP186" s="334" t="str">
        <f t="shared" si="62"/>
        <v/>
      </c>
    </row>
    <row r="187" spans="2:94" ht="18" customHeight="1" x14ac:dyDescent="0.2">
      <c r="B187" s="48"/>
      <c r="D187" s="331"/>
      <c r="E187" s="57"/>
      <c r="F187" s="39"/>
      <c r="G187" s="39"/>
      <c r="H187" s="58"/>
      <c r="I187" s="39"/>
      <c r="J187" s="58"/>
      <c r="K187" s="39"/>
      <c r="L187" s="60"/>
      <c r="M187" s="67"/>
      <c r="N187" s="160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2"/>
      <c r="Z187" s="303"/>
      <c r="AA187" s="208">
        <f t="shared" si="63"/>
        <v>1</v>
      </c>
      <c r="AB187" s="63">
        <f t="shared" si="64"/>
        <v>0</v>
      </c>
      <c r="AC187" s="209" t="str">
        <f t="shared" si="65"/>
        <v/>
      </c>
      <c r="AD187" s="228" t="str">
        <f t="shared" si="66"/>
        <v/>
      </c>
      <c r="AE187" s="210">
        <f t="shared" si="67"/>
        <v>1</v>
      </c>
      <c r="AF187" s="211" t="str">
        <f>IF(L187="","",IF(OR(COUNTIF(F187,"自ら生成した*"),COUNTIF(F187,"再生可能エネルギーを自家消費した電気")),"－",IF(F187="都市ガス13A",IF($AZ$48=5,#REF!,IF($AZ$48=16,IF(Z187="",#REF!,Z187*#REF!),AC187*AD187)),AC187*AD187)))</f>
        <v/>
      </c>
      <c r="AH187" s="52"/>
      <c r="AJ187" s="440"/>
      <c r="AK187" s="439" t="str">
        <f t="shared" si="68"/>
        <v/>
      </c>
      <c r="AL187" s="436" t="str">
        <f t="shared" si="69"/>
        <v/>
      </c>
      <c r="AM187" s="436" t="str">
        <f t="shared" si="70"/>
        <v/>
      </c>
      <c r="AN187" s="436" t="str">
        <f t="shared" si="71"/>
        <v/>
      </c>
      <c r="AO187" s="436" t="str">
        <f t="shared" si="72"/>
        <v/>
      </c>
      <c r="AP187" s="436" t="str">
        <f t="shared" si="73"/>
        <v/>
      </c>
      <c r="AQ187" s="436" t="str">
        <f t="shared" si="74"/>
        <v/>
      </c>
      <c r="AR187" s="436" t="str">
        <f t="shared" si="75"/>
        <v/>
      </c>
      <c r="AS187" s="436" t="str">
        <f t="shared" si="76"/>
        <v/>
      </c>
      <c r="AT187" s="436" t="str">
        <f t="shared" si="77"/>
        <v/>
      </c>
      <c r="AU187" s="436" t="str">
        <f t="shared" si="78"/>
        <v/>
      </c>
      <c r="AV187" s="437" t="str">
        <f t="shared" si="79"/>
        <v/>
      </c>
      <c r="CO187" s="334" t="str">
        <f t="shared" ref="CO187:CO218" si="80">IF(AND(J182="無",Z182=1),1,IF(AND(J182="無",Z182=""),1,""))</f>
        <v/>
      </c>
      <c r="CP187" s="334" t="str">
        <f t="shared" si="62"/>
        <v/>
      </c>
    </row>
    <row r="188" spans="2:94" ht="18" customHeight="1" x14ac:dyDescent="0.2">
      <c r="B188" s="48"/>
      <c r="D188" s="331"/>
      <c r="E188" s="57"/>
      <c r="F188" s="39"/>
      <c r="G188" s="39"/>
      <c r="H188" s="58"/>
      <c r="I188" s="39"/>
      <c r="J188" s="58"/>
      <c r="K188" s="39"/>
      <c r="L188" s="60"/>
      <c r="M188" s="67"/>
      <c r="N188" s="160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2"/>
      <c r="Z188" s="303"/>
      <c r="AA188" s="208">
        <f t="shared" si="63"/>
        <v>1</v>
      </c>
      <c r="AB188" s="63">
        <f t="shared" si="64"/>
        <v>0</v>
      </c>
      <c r="AC188" s="209" t="str">
        <f t="shared" si="65"/>
        <v/>
      </c>
      <c r="AD188" s="228" t="str">
        <f t="shared" si="66"/>
        <v/>
      </c>
      <c r="AE188" s="210">
        <f t="shared" si="67"/>
        <v>1</v>
      </c>
      <c r="AF188" s="211" t="str">
        <f>IF(L188="","",IF(OR(COUNTIF(F188,"自ら生成した*"),COUNTIF(F188,"再生可能エネルギーを自家消費した電気")),"－",IF(F188="都市ガス13A",IF($AZ$48=5,#REF!,IF($AZ$48=16,IF(Z188="",#REF!,Z188*#REF!),AC188*AD188)),AC188*AD188)))</f>
        <v/>
      </c>
      <c r="AH188" s="52"/>
      <c r="AJ188" s="440"/>
      <c r="AK188" s="439" t="str">
        <f t="shared" si="68"/>
        <v/>
      </c>
      <c r="AL188" s="436" t="str">
        <f t="shared" si="69"/>
        <v/>
      </c>
      <c r="AM188" s="436" t="str">
        <f t="shared" si="70"/>
        <v/>
      </c>
      <c r="AN188" s="436" t="str">
        <f t="shared" si="71"/>
        <v/>
      </c>
      <c r="AO188" s="436" t="str">
        <f t="shared" si="72"/>
        <v/>
      </c>
      <c r="AP188" s="436" t="str">
        <f t="shared" si="73"/>
        <v/>
      </c>
      <c r="AQ188" s="436" t="str">
        <f t="shared" si="74"/>
        <v/>
      </c>
      <c r="AR188" s="436" t="str">
        <f t="shared" si="75"/>
        <v/>
      </c>
      <c r="AS188" s="436" t="str">
        <f t="shared" si="76"/>
        <v/>
      </c>
      <c r="AT188" s="436" t="str">
        <f t="shared" si="77"/>
        <v/>
      </c>
      <c r="AU188" s="436" t="str">
        <f t="shared" si="78"/>
        <v/>
      </c>
      <c r="AV188" s="437" t="str">
        <f t="shared" si="79"/>
        <v/>
      </c>
      <c r="CO188" s="334" t="str">
        <f t="shared" si="80"/>
        <v/>
      </c>
      <c r="CP188" s="334" t="str">
        <f t="shared" si="62"/>
        <v/>
      </c>
    </row>
    <row r="189" spans="2:94" ht="18" customHeight="1" x14ac:dyDescent="0.2">
      <c r="B189" s="48"/>
      <c r="D189" s="331"/>
      <c r="E189" s="57"/>
      <c r="F189" s="39"/>
      <c r="G189" s="39"/>
      <c r="H189" s="58"/>
      <c r="I189" s="39"/>
      <c r="J189" s="58"/>
      <c r="K189" s="39"/>
      <c r="L189" s="60"/>
      <c r="M189" s="67"/>
      <c r="N189" s="160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2"/>
      <c r="Z189" s="303"/>
      <c r="AA189" s="208">
        <f t="shared" si="63"/>
        <v>1</v>
      </c>
      <c r="AB189" s="63">
        <f t="shared" si="64"/>
        <v>0</v>
      </c>
      <c r="AC189" s="209" t="str">
        <f t="shared" si="65"/>
        <v/>
      </c>
      <c r="AD189" s="228" t="str">
        <f t="shared" si="66"/>
        <v/>
      </c>
      <c r="AE189" s="210">
        <f t="shared" si="67"/>
        <v>1</v>
      </c>
      <c r="AF189" s="211" t="str">
        <f>IF(L189="","",IF(OR(COUNTIF(F189,"自ら生成した*"),COUNTIF(F189,"再生可能エネルギーを自家消費した電気")),"－",IF(F189="都市ガス13A",IF($AZ$48=5,#REF!,IF($AZ$48=16,IF(Z189="",#REF!,Z189*#REF!),AC189*AD189)),AC189*AD189)))</f>
        <v/>
      </c>
      <c r="AH189" s="52"/>
      <c r="AJ189" s="440"/>
      <c r="AK189" s="439" t="str">
        <f t="shared" si="68"/>
        <v/>
      </c>
      <c r="AL189" s="436" t="str">
        <f t="shared" si="69"/>
        <v/>
      </c>
      <c r="AM189" s="436" t="str">
        <f t="shared" si="70"/>
        <v/>
      </c>
      <c r="AN189" s="436" t="str">
        <f t="shared" si="71"/>
        <v/>
      </c>
      <c r="AO189" s="436" t="str">
        <f t="shared" si="72"/>
        <v/>
      </c>
      <c r="AP189" s="436" t="str">
        <f t="shared" si="73"/>
        <v/>
      </c>
      <c r="AQ189" s="436" t="str">
        <f t="shared" si="74"/>
        <v/>
      </c>
      <c r="AR189" s="436" t="str">
        <f t="shared" si="75"/>
        <v/>
      </c>
      <c r="AS189" s="436" t="str">
        <f t="shared" si="76"/>
        <v/>
      </c>
      <c r="AT189" s="436" t="str">
        <f t="shared" si="77"/>
        <v/>
      </c>
      <c r="AU189" s="436" t="str">
        <f t="shared" si="78"/>
        <v/>
      </c>
      <c r="AV189" s="437" t="str">
        <f t="shared" si="79"/>
        <v/>
      </c>
      <c r="CO189" s="334" t="str">
        <f t="shared" si="80"/>
        <v/>
      </c>
      <c r="CP189" s="334" t="str">
        <f t="shared" si="62"/>
        <v/>
      </c>
    </row>
    <row r="190" spans="2:94" ht="18" customHeight="1" x14ac:dyDescent="0.2">
      <c r="B190" s="48"/>
      <c r="D190" s="329"/>
      <c r="E190" s="57"/>
      <c r="F190" s="39"/>
      <c r="G190" s="39"/>
      <c r="H190" s="58"/>
      <c r="I190" s="58"/>
      <c r="J190" s="58"/>
      <c r="K190" s="59"/>
      <c r="L190" s="60"/>
      <c r="M190" s="67"/>
      <c r="N190" s="160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2"/>
      <c r="Z190" s="303"/>
      <c r="AA190" s="208">
        <f t="shared" si="63"/>
        <v>1</v>
      </c>
      <c r="AB190" s="63">
        <f t="shared" si="64"/>
        <v>0</v>
      </c>
      <c r="AC190" s="209" t="str">
        <f t="shared" si="65"/>
        <v/>
      </c>
      <c r="AD190" s="228" t="str">
        <f t="shared" si="66"/>
        <v/>
      </c>
      <c r="AE190" s="210">
        <f t="shared" si="67"/>
        <v>1</v>
      </c>
      <c r="AF190" s="211" t="str">
        <f>IF(L190="","",IF(OR(COUNTIF(F190,"自ら生成した*"),COUNTIF(F190,"再生可能エネルギーを自家消費した電気")),"－",IF(F190="都市ガス13A",IF($AZ$48=5,#REF!,IF($AZ$48=16,IF(Z190="",#REF!,Z190*#REF!),AC190*AD190)),AC190*AD190)))</f>
        <v/>
      </c>
      <c r="AH190" s="52"/>
      <c r="AJ190" s="440"/>
      <c r="AK190" s="439" t="str">
        <f t="shared" si="68"/>
        <v/>
      </c>
      <c r="AL190" s="436" t="str">
        <f t="shared" si="69"/>
        <v/>
      </c>
      <c r="AM190" s="436" t="str">
        <f t="shared" si="70"/>
        <v/>
      </c>
      <c r="AN190" s="436" t="str">
        <f t="shared" si="71"/>
        <v/>
      </c>
      <c r="AO190" s="436" t="str">
        <f t="shared" si="72"/>
        <v/>
      </c>
      <c r="AP190" s="436" t="str">
        <f t="shared" si="73"/>
        <v/>
      </c>
      <c r="AQ190" s="436" t="str">
        <f t="shared" si="74"/>
        <v/>
      </c>
      <c r="AR190" s="436" t="str">
        <f t="shared" si="75"/>
        <v/>
      </c>
      <c r="AS190" s="436" t="str">
        <f t="shared" si="76"/>
        <v/>
      </c>
      <c r="AT190" s="436" t="str">
        <f t="shared" si="77"/>
        <v/>
      </c>
      <c r="AU190" s="436" t="str">
        <f t="shared" si="78"/>
        <v/>
      </c>
      <c r="AV190" s="437" t="str">
        <f t="shared" si="79"/>
        <v/>
      </c>
      <c r="CO190" s="334" t="str">
        <f t="shared" si="80"/>
        <v/>
      </c>
      <c r="CP190" s="334" t="str">
        <f t="shared" si="62"/>
        <v/>
      </c>
    </row>
    <row r="191" spans="2:94" ht="18" customHeight="1" x14ac:dyDescent="0.2">
      <c r="B191" s="48"/>
      <c r="D191" s="329"/>
      <c r="E191" s="57"/>
      <c r="F191" s="39"/>
      <c r="G191" s="39"/>
      <c r="H191" s="58"/>
      <c r="I191" s="58"/>
      <c r="J191" s="58"/>
      <c r="K191" s="39"/>
      <c r="L191" s="60"/>
      <c r="M191" s="67"/>
      <c r="N191" s="160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2"/>
      <c r="Z191" s="303"/>
      <c r="AA191" s="208">
        <f t="shared" si="63"/>
        <v>1</v>
      </c>
      <c r="AB191" s="63">
        <f t="shared" si="64"/>
        <v>0</v>
      </c>
      <c r="AC191" s="209" t="str">
        <f t="shared" si="65"/>
        <v/>
      </c>
      <c r="AD191" s="228" t="str">
        <f t="shared" si="66"/>
        <v/>
      </c>
      <c r="AE191" s="210">
        <f t="shared" si="67"/>
        <v>1</v>
      </c>
      <c r="AF191" s="211" t="str">
        <f>IF(L191="","",IF(OR(COUNTIF(F191,"自ら生成した*"),COUNTIF(F191,"再生可能エネルギーを自家消費した電気")),"－",IF(F191="都市ガス13A",IF($AZ$48=5,#REF!,IF($AZ$48=16,IF(Z191="",#REF!,Z191*#REF!),AC191*AD191)),AC191*AD191)))</f>
        <v/>
      </c>
      <c r="AH191" s="52"/>
      <c r="AJ191" s="440"/>
      <c r="AK191" s="439" t="str">
        <f t="shared" si="68"/>
        <v/>
      </c>
      <c r="AL191" s="436" t="str">
        <f t="shared" si="69"/>
        <v/>
      </c>
      <c r="AM191" s="436" t="str">
        <f t="shared" si="70"/>
        <v/>
      </c>
      <c r="AN191" s="436" t="str">
        <f t="shared" si="71"/>
        <v/>
      </c>
      <c r="AO191" s="436" t="str">
        <f t="shared" si="72"/>
        <v/>
      </c>
      <c r="AP191" s="436" t="str">
        <f t="shared" si="73"/>
        <v/>
      </c>
      <c r="AQ191" s="436" t="str">
        <f t="shared" si="74"/>
        <v/>
      </c>
      <c r="AR191" s="436" t="str">
        <f t="shared" si="75"/>
        <v/>
      </c>
      <c r="AS191" s="436" t="str">
        <f t="shared" si="76"/>
        <v/>
      </c>
      <c r="AT191" s="436" t="str">
        <f t="shared" si="77"/>
        <v/>
      </c>
      <c r="AU191" s="436" t="str">
        <f t="shared" si="78"/>
        <v/>
      </c>
      <c r="AV191" s="437" t="str">
        <f t="shared" si="79"/>
        <v/>
      </c>
      <c r="CO191" s="334" t="str">
        <f t="shared" si="80"/>
        <v/>
      </c>
      <c r="CP191" s="334" t="str">
        <f t="shared" si="62"/>
        <v/>
      </c>
    </row>
    <row r="192" spans="2:94" ht="18" customHeight="1" x14ac:dyDescent="0.2">
      <c r="B192" s="48"/>
      <c r="D192" s="329"/>
      <c r="E192" s="57"/>
      <c r="F192" s="39"/>
      <c r="G192" s="39"/>
      <c r="H192" s="58"/>
      <c r="I192" s="58"/>
      <c r="J192" s="58"/>
      <c r="K192" s="39"/>
      <c r="L192" s="60"/>
      <c r="M192" s="67"/>
      <c r="N192" s="160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2"/>
      <c r="Z192" s="303"/>
      <c r="AA192" s="208">
        <f t="shared" si="63"/>
        <v>1</v>
      </c>
      <c r="AB192" s="63">
        <f t="shared" si="64"/>
        <v>0</v>
      </c>
      <c r="AC192" s="209" t="str">
        <f t="shared" si="65"/>
        <v/>
      </c>
      <c r="AD192" s="228" t="str">
        <f t="shared" si="66"/>
        <v/>
      </c>
      <c r="AE192" s="210">
        <f t="shared" si="67"/>
        <v>1</v>
      </c>
      <c r="AF192" s="211" t="str">
        <f>IF(L192="","",IF(OR(COUNTIF(F192,"自ら生成した*"),COUNTIF(F192,"再生可能エネルギーを自家消費した電気")),"－",IF(F192="都市ガス13A",IF($AZ$48=5,#REF!,IF($AZ$48=16,IF(Z192="",#REF!,Z192*#REF!),AC192*AD192)),AC192*AD192)))</f>
        <v/>
      </c>
      <c r="AH192" s="52"/>
      <c r="AJ192" s="440"/>
      <c r="AK192" s="439" t="str">
        <f t="shared" si="68"/>
        <v/>
      </c>
      <c r="AL192" s="436" t="str">
        <f t="shared" si="69"/>
        <v/>
      </c>
      <c r="AM192" s="436" t="str">
        <f t="shared" si="70"/>
        <v/>
      </c>
      <c r="AN192" s="436" t="str">
        <f t="shared" si="71"/>
        <v/>
      </c>
      <c r="AO192" s="436" t="str">
        <f t="shared" si="72"/>
        <v/>
      </c>
      <c r="AP192" s="436" t="str">
        <f t="shared" si="73"/>
        <v/>
      </c>
      <c r="AQ192" s="436" t="str">
        <f t="shared" si="74"/>
        <v/>
      </c>
      <c r="AR192" s="436" t="str">
        <f t="shared" si="75"/>
        <v/>
      </c>
      <c r="AS192" s="436" t="str">
        <f t="shared" si="76"/>
        <v/>
      </c>
      <c r="AT192" s="436" t="str">
        <f t="shared" si="77"/>
        <v/>
      </c>
      <c r="AU192" s="436" t="str">
        <f t="shared" si="78"/>
        <v/>
      </c>
      <c r="AV192" s="437" t="str">
        <f t="shared" si="79"/>
        <v/>
      </c>
      <c r="CO192" s="334" t="str">
        <f t="shared" si="80"/>
        <v/>
      </c>
      <c r="CP192" s="334" t="str">
        <f t="shared" si="62"/>
        <v/>
      </c>
    </row>
    <row r="193" spans="2:94" ht="18" customHeight="1" x14ac:dyDescent="0.2">
      <c r="B193" s="48"/>
      <c r="D193" s="329"/>
      <c r="E193" s="57"/>
      <c r="F193" s="39"/>
      <c r="G193" s="39"/>
      <c r="H193" s="58"/>
      <c r="I193" s="58"/>
      <c r="J193" s="58"/>
      <c r="K193" s="39"/>
      <c r="L193" s="60"/>
      <c r="M193" s="67"/>
      <c r="N193" s="160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2"/>
      <c r="Z193" s="303"/>
      <c r="AA193" s="208">
        <f t="shared" si="63"/>
        <v>1</v>
      </c>
      <c r="AB193" s="63">
        <f t="shared" si="64"/>
        <v>0</v>
      </c>
      <c r="AC193" s="209" t="str">
        <f t="shared" si="65"/>
        <v/>
      </c>
      <c r="AD193" s="228" t="str">
        <f t="shared" si="66"/>
        <v/>
      </c>
      <c r="AE193" s="210">
        <f t="shared" si="67"/>
        <v>1</v>
      </c>
      <c r="AF193" s="211" t="str">
        <f>IF(L193="","",IF(OR(COUNTIF(F193,"自ら生成した*"),COUNTIF(F193,"再生可能エネルギーを自家消費した電気")),"－",IF(F193="都市ガス13A",IF($AZ$48=5,#REF!,IF($AZ$48=16,IF(Z193="",#REF!,Z193*#REF!),AC193*AD193)),AC193*AD193)))</f>
        <v/>
      </c>
      <c r="AH193" s="52"/>
      <c r="AJ193" s="440"/>
      <c r="AK193" s="439" t="str">
        <f t="shared" si="68"/>
        <v/>
      </c>
      <c r="AL193" s="436" t="str">
        <f t="shared" si="69"/>
        <v/>
      </c>
      <c r="AM193" s="436" t="str">
        <f t="shared" si="70"/>
        <v/>
      </c>
      <c r="AN193" s="436" t="str">
        <f t="shared" si="71"/>
        <v/>
      </c>
      <c r="AO193" s="436" t="str">
        <f t="shared" si="72"/>
        <v/>
      </c>
      <c r="AP193" s="436" t="str">
        <f t="shared" si="73"/>
        <v/>
      </c>
      <c r="AQ193" s="436" t="str">
        <f t="shared" si="74"/>
        <v/>
      </c>
      <c r="AR193" s="436" t="str">
        <f t="shared" si="75"/>
        <v/>
      </c>
      <c r="AS193" s="436" t="str">
        <f t="shared" si="76"/>
        <v/>
      </c>
      <c r="AT193" s="436" t="str">
        <f t="shared" si="77"/>
        <v/>
      </c>
      <c r="AU193" s="436" t="str">
        <f t="shared" si="78"/>
        <v/>
      </c>
      <c r="AV193" s="437" t="str">
        <f t="shared" si="79"/>
        <v/>
      </c>
      <c r="CO193" s="334" t="str">
        <f t="shared" si="80"/>
        <v/>
      </c>
      <c r="CP193" s="334" t="str">
        <f t="shared" si="62"/>
        <v/>
      </c>
    </row>
    <row r="194" spans="2:94" ht="18" customHeight="1" x14ac:dyDescent="0.2">
      <c r="B194" s="48"/>
      <c r="D194" s="329"/>
      <c r="E194" s="57"/>
      <c r="F194" s="39"/>
      <c r="G194" s="39"/>
      <c r="H194" s="58"/>
      <c r="I194" s="58"/>
      <c r="J194" s="58"/>
      <c r="K194" s="39"/>
      <c r="L194" s="60"/>
      <c r="M194" s="67"/>
      <c r="N194" s="160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2"/>
      <c r="Z194" s="303"/>
      <c r="AA194" s="208">
        <f t="shared" si="63"/>
        <v>1</v>
      </c>
      <c r="AB194" s="63">
        <f t="shared" si="64"/>
        <v>0</v>
      </c>
      <c r="AC194" s="209" t="str">
        <f t="shared" si="65"/>
        <v/>
      </c>
      <c r="AD194" s="228" t="str">
        <f t="shared" si="66"/>
        <v/>
      </c>
      <c r="AE194" s="210">
        <f t="shared" si="67"/>
        <v>1</v>
      </c>
      <c r="AF194" s="211" t="str">
        <f>IF(L194="","",IF(OR(COUNTIF(F194,"自ら生成した*"),COUNTIF(F194,"再生可能エネルギーを自家消費した電気")),"－",IF(F194="都市ガス13A",IF($AZ$48=5,#REF!,IF($AZ$48=16,IF(Z194="",#REF!,Z194*#REF!),AC194*AD194)),AC194*AD194)))</f>
        <v/>
      </c>
      <c r="AH194" s="52"/>
      <c r="AJ194" s="440"/>
      <c r="AK194" s="439" t="str">
        <f t="shared" si="68"/>
        <v/>
      </c>
      <c r="AL194" s="436" t="str">
        <f t="shared" si="69"/>
        <v/>
      </c>
      <c r="AM194" s="436" t="str">
        <f t="shared" si="70"/>
        <v/>
      </c>
      <c r="AN194" s="436" t="str">
        <f t="shared" si="71"/>
        <v/>
      </c>
      <c r="AO194" s="436" t="str">
        <f t="shared" si="72"/>
        <v/>
      </c>
      <c r="AP194" s="436" t="str">
        <f t="shared" si="73"/>
        <v/>
      </c>
      <c r="AQ194" s="436" t="str">
        <f t="shared" si="74"/>
        <v/>
      </c>
      <c r="AR194" s="436" t="str">
        <f t="shared" si="75"/>
        <v/>
      </c>
      <c r="AS194" s="436" t="str">
        <f t="shared" si="76"/>
        <v/>
      </c>
      <c r="AT194" s="436" t="str">
        <f t="shared" si="77"/>
        <v/>
      </c>
      <c r="AU194" s="436" t="str">
        <f t="shared" si="78"/>
        <v/>
      </c>
      <c r="AV194" s="437" t="str">
        <f t="shared" si="79"/>
        <v/>
      </c>
      <c r="CO194" s="334" t="str">
        <f t="shared" si="80"/>
        <v/>
      </c>
      <c r="CP194" s="334" t="str">
        <f t="shared" si="62"/>
        <v/>
      </c>
    </row>
    <row r="195" spans="2:94" ht="18" customHeight="1" x14ac:dyDescent="0.2">
      <c r="B195" s="48"/>
      <c r="D195" s="329"/>
      <c r="E195" s="57"/>
      <c r="F195" s="39"/>
      <c r="G195" s="39"/>
      <c r="H195" s="58"/>
      <c r="I195" s="58"/>
      <c r="J195" s="58"/>
      <c r="K195" s="39"/>
      <c r="L195" s="60"/>
      <c r="M195" s="67"/>
      <c r="N195" s="160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2"/>
      <c r="Z195" s="303"/>
      <c r="AA195" s="208">
        <f t="shared" si="63"/>
        <v>1</v>
      </c>
      <c r="AB195" s="63">
        <f t="shared" si="64"/>
        <v>0</v>
      </c>
      <c r="AC195" s="209" t="str">
        <f t="shared" si="65"/>
        <v/>
      </c>
      <c r="AD195" s="228" t="str">
        <f t="shared" si="66"/>
        <v/>
      </c>
      <c r="AE195" s="210">
        <f t="shared" si="67"/>
        <v>1</v>
      </c>
      <c r="AF195" s="211" t="str">
        <f>IF(L195="","",IF(OR(COUNTIF(F195,"自ら生成した*"),COUNTIF(F195,"再生可能エネルギーを自家消費した電気")),"－",IF(F195="都市ガス13A",IF($AZ$48=5,#REF!,IF($AZ$48=16,IF(Z195="",#REF!,Z195*#REF!),AC195*AD195)),AC195*AD195)))</f>
        <v/>
      </c>
      <c r="AH195" s="52"/>
      <c r="AJ195" s="440"/>
      <c r="AK195" s="439" t="str">
        <f t="shared" si="68"/>
        <v/>
      </c>
      <c r="AL195" s="436" t="str">
        <f t="shared" si="69"/>
        <v/>
      </c>
      <c r="AM195" s="436" t="str">
        <f t="shared" si="70"/>
        <v/>
      </c>
      <c r="AN195" s="436" t="str">
        <f t="shared" si="71"/>
        <v/>
      </c>
      <c r="AO195" s="436" t="str">
        <f t="shared" si="72"/>
        <v/>
      </c>
      <c r="AP195" s="436" t="str">
        <f t="shared" si="73"/>
        <v/>
      </c>
      <c r="AQ195" s="436" t="str">
        <f t="shared" si="74"/>
        <v/>
      </c>
      <c r="AR195" s="436" t="str">
        <f t="shared" si="75"/>
        <v/>
      </c>
      <c r="AS195" s="436" t="str">
        <f t="shared" si="76"/>
        <v/>
      </c>
      <c r="AT195" s="436" t="str">
        <f t="shared" si="77"/>
        <v/>
      </c>
      <c r="AU195" s="436" t="str">
        <f t="shared" si="78"/>
        <v/>
      </c>
      <c r="AV195" s="437" t="str">
        <f t="shared" si="79"/>
        <v/>
      </c>
      <c r="CO195" s="334" t="str">
        <f t="shared" si="80"/>
        <v/>
      </c>
      <c r="CP195" s="334" t="str">
        <f t="shared" ref="CP195:CP226" si="81">IF(AND(F190="再生可能エネルギーを自家消費した電気",J190="無"),1,"")</f>
        <v/>
      </c>
    </row>
    <row r="196" spans="2:94" ht="18" customHeight="1" x14ac:dyDescent="0.2">
      <c r="B196" s="48"/>
      <c r="D196" s="329"/>
      <c r="E196" s="57"/>
      <c r="F196" s="39"/>
      <c r="G196" s="39"/>
      <c r="H196" s="58"/>
      <c r="I196" s="58"/>
      <c r="J196" s="58"/>
      <c r="K196" s="39"/>
      <c r="L196" s="60"/>
      <c r="M196" s="67"/>
      <c r="N196" s="160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2"/>
      <c r="Z196" s="303"/>
      <c r="AA196" s="208">
        <f t="shared" si="63"/>
        <v>1</v>
      </c>
      <c r="AB196" s="63">
        <f t="shared" si="64"/>
        <v>0</v>
      </c>
      <c r="AC196" s="209" t="str">
        <f t="shared" si="65"/>
        <v/>
      </c>
      <c r="AD196" s="228" t="str">
        <f t="shared" si="66"/>
        <v/>
      </c>
      <c r="AE196" s="210">
        <f t="shared" si="67"/>
        <v>1</v>
      </c>
      <c r="AF196" s="211" t="str">
        <f>IF(L196="","",IF(OR(COUNTIF(F196,"自ら生成した*"),COUNTIF(F196,"再生可能エネルギーを自家消費した電気")),"－",IF(F196="都市ガス13A",IF($AZ$48=5,#REF!,IF($AZ$48=16,IF(Z196="",#REF!,Z196*#REF!),AC196*AD196)),AC196*AD196)))</f>
        <v/>
      </c>
      <c r="AH196" s="52"/>
      <c r="AJ196" s="440"/>
      <c r="AK196" s="439" t="str">
        <f t="shared" si="68"/>
        <v/>
      </c>
      <c r="AL196" s="436" t="str">
        <f t="shared" si="69"/>
        <v/>
      </c>
      <c r="AM196" s="436" t="str">
        <f t="shared" si="70"/>
        <v/>
      </c>
      <c r="AN196" s="436" t="str">
        <f t="shared" si="71"/>
        <v/>
      </c>
      <c r="AO196" s="436" t="str">
        <f t="shared" si="72"/>
        <v/>
      </c>
      <c r="AP196" s="436" t="str">
        <f t="shared" si="73"/>
        <v/>
      </c>
      <c r="AQ196" s="436" t="str">
        <f t="shared" si="74"/>
        <v/>
      </c>
      <c r="AR196" s="436" t="str">
        <f t="shared" si="75"/>
        <v/>
      </c>
      <c r="AS196" s="436" t="str">
        <f t="shared" si="76"/>
        <v/>
      </c>
      <c r="AT196" s="436" t="str">
        <f t="shared" si="77"/>
        <v/>
      </c>
      <c r="AU196" s="436" t="str">
        <f t="shared" si="78"/>
        <v/>
      </c>
      <c r="AV196" s="437" t="str">
        <f t="shared" si="79"/>
        <v/>
      </c>
      <c r="CO196" s="334" t="str">
        <f t="shared" si="80"/>
        <v/>
      </c>
      <c r="CP196" s="334" t="str">
        <f t="shared" si="81"/>
        <v/>
      </c>
    </row>
    <row r="197" spans="2:94" ht="18" customHeight="1" x14ac:dyDescent="0.2">
      <c r="B197" s="48"/>
      <c r="D197" s="329"/>
      <c r="E197" s="57"/>
      <c r="F197" s="39"/>
      <c r="G197" s="39"/>
      <c r="H197" s="58"/>
      <c r="I197" s="58"/>
      <c r="J197" s="58"/>
      <c r="K197" s="39"/>
      <c r="L197" s="60"/>
      <c r="M197" s="67"/>
      <c r="N197" s="160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2"/>
      <c r="Z197" s="303"/>
      <c r="AA197" s="208">
        <f t="shared" si="63"/>
        <v>1</v>
      </c>
      <c r="AB197" s="63">
        <f t="shared" si="64"/>
        <v>0</v>
      </c>
      <c r="AC197" s="209" t="str">
        <f t="shared" si="65"/>
        <v/>
      </c>
      <c r="AD197" s="228" t="str">
        <f t="shared" si="66"/>
        <v/>
      </c>
      <c r="AE197" s="210">
        <f t="shared" si="67"/>
        <v>1</v>
      </c>
      <c r="AF197" s="211" t="str">
        <f>IF(L197="","",IF(OR(COUNTIF(F197,"自ら生成した*"),COUNTIF(F197,"再生可能エネルギーを自家消費した電気")),"－",IF(F197="都市ガス13A",IF($AZ$48=5,#REF!,IF($AZ$48=16,IF(Z197="",#REF!,Z197*#REF!),AC197*AD197)),AC197*AD197)))</f>
        <v/>
      </c>
      <c r="AH197" s="52"/>
      <c r="AJ197" s="440"/>
      <c r="AK197" s="439" t="str">
        <f t="shared" si="68"/>
        <v/>
      </c>
      <c r="AL197" s="436" t="str">
        <f t="shared" si="69"/>
        <v/>
      </c>
      <c r="AM197" s="436" t="str">
        <f t="shared" si="70"/>
        <v/>
      </c>
      <c r="AN197" s="436" t="str">
        <f t="shared" si="71"/>
        <v/>
      </c>
      <c r="AO197" s="436" t="str">
        <f t="shared" si="72"/>
        <v/>
      </c>
      <c r="AP197" s="436" t="str">
        <f t="shared" si="73"/>
        <v/>
      </c>
      <c r="AQ197" s="436" t="str">
        <f t="shared" si="74"/>
        <v/>
      </c>
      <c r="AR197" s="436" t="str">
        <f t="shared" si="75"/>
        <v/>
      </c>
      <c r="AS197" s="436" t="str">
        <f t="shared" si="76"/>
        <v/>
      </c>
      <c r="AT197" s="436" t="str">
        <f t="shared" si="77"/>
        <v/>
      </c>
      <c r="AU197" s="436" t="str">
        <f t="shared" si="78"/>
        <v/>
      </c>
      <c r="AV197" s="437" t="str">
        <f t="shared" si="79"/>
        <v/>
      </c>
      <c r="CO197" s="334" t="str">
        <f t="shared" si="80"/>
        <v/>
      </c>
      <c r="CP197" s="334" t="str">
        <f t="shared" si="81"/>
        <v/>
      </c>
    </row>
    <row r="198" spans="2:94" ht="18" customHeight="1" x14ac:dyDescent="0.2">
      <c r="B198" s="48"/>
      <c r="D198" s="329"/>
      <c r="E198" s="57"/>
      <c r="F198" s="39"/>
      <c r="G198" s="39"/>
      <c r="H198" s="58"/>
      <c r="I198" s="58"/>
      <c r="J198" s="58"/>
      <c r="K198" s="39"/>
      <c r="L198" s="60"/>
      <c r="M198" s="67"/>
      <c r="N198" s="160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2"/>
      <c r="Z198" s="303"/>
      <c r="AA198" s="208">
        <f t="shared" si="63"/>
        <v>1</v>
      </c>
      <c r="AB198" s="63">
        <f t="shared" si="64"/>
        <v>0</v>
      </c>
      <c r="AC198" s="209" t="str">
        <f t="shared" si="65"/>
        <v/>
      </c>
      <c r="AD198" s="228" t="str">
        <f t="shared" si="66"/>
        <v/>
      </c>
      <c r="AE198" s="210">
        <f t="shared" si="67"/>
        <v>1</v>
      </c>
      <c r="AF198" s="211" t="str">
        <f>IF(L198="","",IF(OR(COUNTIF(F198,"自ら生成した*"),COUNTIF(F198,"再生可能エネルギーを自家消費した電気")),"－",IF(F198="都市ガス13A",IF($AZ$48=5,#REF!,IF($AZ$48=16,IF(Z198="",#REF!,Z198*#REF!),AC198*AD198)),AC198*AD198)))</f>
        <v/>
      </c>
      <c r="AH198" s="52"/>
      <c r="AJ198" s="440"/>
      <c r="AK198" s="439" t="str">
        <f t="shared" si="68"/>
        <v/>
      </c>
      <c r="AL198" s="436" t="str">
        <f t="shared" si="69"/>
        <v/>
      </c>
      <c r="AM198" s="436" t="str">
        <f t="shared" si="70"/>
        <v/>
      </c>
      <c r="AN198" s="436" t="str">
        <f t="shared" si="71"/>
        <v/>
      </c>
      <c r="AO198" s="436" t="str">
        <f t="shared" si="72"/>
        <v/>
      </c>
      <c r="AP198" s="436" t="str">
        <f t="shared" si="73"/>
        <v/>
      </c>
      <c r="AQ198" s="436" t="str">
        <f t="shared" si="74"/>
        <v/>
      </c>
      <c r="AR198" s="436" t="str">
        <f t="shared" si="75"/>
        <v/>
      </c>
      <c r="AS198" s="436" t="str">
        <f t="shared" si="76"/>
        <v/>
      </c>
      <c r="AT198" s="436" t="str">
        <f t="shared" si="77"/>
        <v/>
      </c>
      <c r="AU198" s="436" t="str">
        <f t="shared" si="78"/>
        <v/>
      </c>
      <c r="AV198" s="437" t="str">
        <f t="shared" si="79"/>
        <v/>
      </c>
      <c r="CO198" s="334" t="str">
        <f t="shared" si="80"/>
        <v/>
      </c>
      <c r="CP198" s="334" t="str">
        <f t="shared" si="81"/>
        <v/>
      </c>
    </row>
    <row r="199" spans="2:94" ht="18" customHeight="1" x14ac:dyDescent="0.2">
      <c r="B199" s="48"/>
      <c r="D199" s="331"/>
      <c r="E199" s="57"/>
      <c r="F199" s="39"/>
      <c r="G199" s="39"/>
      <c r="H199" s="58"/>
      <c r="I199" s="58"/>
      <c r="J199" s="58"/>
      <c r="K199" s="39"/>
      <c r="L199" s="60"/>
      <c r="M199" s="67"/>
      <c r="N199" s="160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2"/>
      <c r="Z199" s="303"/>
      <c r="AA199" s="208">
        <f t="shared" si="63"/>
        <v>1</v>
      </c>
      <c r="AB199" s="63">
        <f t="shared" si="64"/>
        <v>0</v>
      </c>
      <c r="AC199" s="209" t="str">
        <f t="shared" si="65"/>
        <v/>
      </c>
      <c r="AD199" s="228" t="str">
        <f t="shared" si="66"/>
        <v/>
      </c>
      <c r="AE199" s="210">
        <f t="shared" si="67"/>
        <v>1</v>
      </c>
      <c r="AF199" s="211" t="str">
        <f>IF(L199="","",IF(OR(COUNTIF(F199,"自ら生成した*"),COUNTIF(F199,"再生可能エネルギーを自家消費した電気")),"－",IF(F199="都市ガス13A",IF($AZ$48=5,#REF!,IF($AZ$48=16,IF(Z199="",#REF!,Z199*#REF!),AC199*AD199)),AC199*AD199)))</f>
        <v/>
      </c>
      <c r="AH199" s="52"/>
      <c r="AJ199" s="440"/>
      <c r="AK199" s="439" t="str">
        <f t="shared" si="68"/>
        <v/>
      </c>
      <c r="AL199" s="436" t="str">
        <f t="shared" si="69"/>
        <v/>
      </c>
      <c r="AM199" s="436" t="str">
        <f t="shared" si="70"/>
        <v/>
      </c>
      <c r="AN199" s="436" t="str">
        <f t="shared" si="71"/>
        <v/>
      </c>
      <c r="AO199" s="436" t="str">
        <f t="shared" si="72"/>
        <v/>
      </c>
      <c r="AP199" s="436" t="str">
        <f t="shared" si="73"/>
        <v/>
      </c>
      <c r="AQ199" s="436" t="str">
        <f t="shared" si="74"/>
        <v/>
      </c>
      <c r="AR199" s="436" t="str">
        <f t="shared" si="75"/>
        <v/>
      </c>
      <c r="AS199" s="436" t="str">
        <f t="shared" si="76"/>
        <v/>
      </c>
      <c r="AT199" s="436" t="str">
        <f t="shared" si="77"/>
        <v/>
      </c>
      <c r="AU199" s="436" t="str">
        <f t="shared" si="78"/>
        <v/>
      </c>
      <c r="AV199" s="437" t="str">
        <f t="shared" si="79"/>
        <v/>
      </c>
      <c r="CO199" s="334" t="str">
        <f t="shared" si="80"/>
        <v/>
      </c>
      <c r="CP199" s="334" t="str">
        <f t="shared" si="81"/>
        <v/>
      </c>
    </row>
    <row r="200" spans="2:94" ht="18" customHeight="1" x14ac:dyDescent="0.2">
      <c r="B200" s="48"/>
      <c r="D200" s="331"/>
      <c r="E200" s="57"/>
      <c r="F200" s="39"/>
      <c r="G200" s="39"/>
      <c r="H200" s="58"/>
      <c r="I200" s="58"/>
      <c r="J200" s="58"/>
      <c r="K200" s="39"/>
      <c r="L200" s="60"/>
      <c r="M200" s="67"/>
      <c r="N200" s="160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2"/>
      <c r="Z200" s="303"/>
      <c r="AA200" s="208">
        <f t="shared" si="63"/>
        <v>1</v>
      </c>
      <c r="AB200" s="63">
        <f t="shared" si="64"/>
        <v>0</v>
      </c>
      <c r="AC200" s="209" t="str">
        <f t="shared" si="65"/>
        <v/>
      </c>
      <c r="AD200" s="228" t="str">
        <f t="shared" si="66"/>
        <v/>
      </c>
      <c r="AE200" s="210">
        <f t="shared" si="67"/>
        <v>1</v>
      </c>
      <c r="AF200" s="211" t="str">
        <f>IF(L200="","",IF(OR(COUNTIF(F200,"自ら生成した*"),COUNTIF(F200,"再生可能エネルギーを自家消費した電気")),"－",IF(F200="都市ガス13A",IF($AZ$48=5,#REF!,IF($AZ$48=16,IF(Z200="",#REF!,Z200*#REF!),AC200*AD200)),AC200*AD200)))</f>
        <v/>
      </c>
      <c r="AH200" s="52"/>
      <c r="AJ200" s="440"/>
      <c r="AK200" s="439" t="str">
        <f t="shared" si="68"/>
        <v/>
      </c>
      <c r="AL200" s="436" t="str">
        <f t="shared" si="69"/>
        <v/>
      </c>
      <c r="AM200" s="436" t="str">
        <f t="shared" si="70"/>
        <v/>
      </c>
      <c r="AN200" s="436" t="str">
        <f t="shared" si="71"/>
        <v/>
      </c>
      <c r="AO200" s="436" t="str">
        <f t="shared" si="72"/>
        <v/>
      </c>
      <c r="AP200" s="436" t="str">
        <f t="shared" si="73"/>
        <v/>
      </c>
      <c r="AQ200" s="436" t="str">
        <f t="shared" si="74"/>
        <v/>
      </c>
      <c r="AR200" s="436" t="str">
        <f t="shared" si="75"/>
        <v/>
      </c>
      <c r="AS200" s="436" t="str">
        <f t="shared" si="76"/>
        <v/>
      </c>
      <c r="AT200" s="436" t="str">
        <f t="shared" si="77"/>
        <v/>
      </c>
      <c r="AU200" s="436" t="str">
        <f t="shared" si="78"/>
        <v/>
      </c>
      <c r="AV200" s="437" t="str">
        <f t="shared" si="79"/>
        <v/>
      </c>
      <c r="CO200" s="334" t="str">
        <f t="shared" si="80"/>
        <v/>
      </c>
      <c r="CP200" s="334" t="str">
        <f t="shared" si="81"/>
        <v/>
      </c>
    </row>
    <row r="201" spans="2:94" ht="18" customHeight="1" x14ac:dyDescent="0.2">
      <c r="B201" s="48"/>
      <c r="D201" s="331"/>
      <c r="E201" s="57"/>
      <c r="F201" s="39"/>
      <c r="G201" s="39"/>
      <c r="H201" s="58"/>
      <c r="I201" s="39"/>
      <c r="J201" s="58"/>
      <c r="K201" s="39"/>
      <c r="L201" s="60"/>
      <c r="M201" s="67"/>
      <c r="N201" s="160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2"/>
      <c r="Z201" s="303"/>
      <c r="AA201" s="208">
        <f t="shared" si="63"/>
        <v>1</v>
      </c>
      <c r="AB201" s="63">
        <f t="shared" si="64"/>
        <v>0</v>
      </c>
      <c r="AC201" s="209" t="str">
        <f t="shared" si="65"/>
        <v/>
      </c>
      <c r="AD201" s="228" t="str">
        <f t="shared" si="66"/>
        <v/>
      </c>
      <c r="AE201" s="210">
        <f t="shared" si="67"/>
        <v>1</v>
      </c>
      <c r="AF201" s="211" t="str">
        <f>IF(L201="","",IF(OR(COUNTIF(F201,"自ら生成した*"),COUNTIF(F201,"再生可能エネルギーを自家消費した電気")),"－",IF(F201="都市ガス13A",IF($AZ$48=5,#REF!,IF($AZ$48=16,IF(Z201="",#REF!,Z201*#REF!),AC201*AD201)),AC201*AD201)))</f>
        <v/>
      </c>
      <c r="AH201" s="52"/>
      <c r="AJ201" s="440"/>
      <c r="AK201" s="439" t="str">
        <f t="shared" si="68"/>
        <v/>
      </c>
      <c r="AL201" s="436" t="str">
        <f t="shared" si="69"/>
        <v/>
      </c>
      <c r="AM201" s="436" t="str">
        <f t="shared" si="70"/>
        <v/>
      </c>
      <c r="AN201" s="436" t="str">
        <f t="shared" si="71"/>
        <v/>
      </c>
      <c r="AO201" s="436" t="str">
        <f t="shared" si="72"/>
        <v/>
      </c>
      <c r="AP201" s="436" t="str">
        <f t="shared" si="73"/>
        <v/>
      </c>
      <c r="AQ201" s="436" t="str">
        <f t="shared" si="74"/>
        <v/>
      </c>
      <c r="AR201" s="436" t="str">
        <f t="shared" si="75"/>
        <v/>
      </c>
      <c r="AS201" s="436" t="str">
        <f t="shared" si="76"/>
        <v/>
      </c>
      <c r="AT201" s="436" t="str">
        <f t="shared" si="77"/>
        <v/>
      </c>
      <c r="AU201" s="436" t="str">
        <f t="shared" si="78"/>
        <v/>
      </c>
      <c r="AV201" s="437" t="str">
        <f t="shared" si="79"/>
        <v/>
      </c>
      <c r="CO201" s="334" t="str">
        <f t="shared" si="80"/>
        <v/>
      </c>
      <c r="CP201" s="334" t="str">
        <f t="shared" si="81"/>
        <v/>
      </c>
    </row>
    <row r="202" spans="2:94" ht="18" customHeight="1" x14ac:dyDescent="0.2">
      <c r="B202" s="48"/>
      <c r="D202" s="331"/>
      <c r="E202" s="57"/>
      <c r="F202" s="39"/>
      <c r="G202" s="39"/>
      <c r="H202" s="58"/>
      <c r="I202" s="39"/>
      <c r="J202" s="58"/>
      <c r="K202" s="39"/>
      <c r="L202" s="60"/>
      <c r="M202" s="67"/>
      <c r="N202" s="160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2"/>
      <c r="Z202" s="303"/>
      <c r="AA202" s="208">
        <f t="shared" si="63"/>
        <v>1</v>
      </c>
      <c r="AB202" s="63">
        <f t="shared" si="64"/>
        <v>0</v>
      </c>
      <c r="AC202" s="209" t="str">
        <f t="shared" si="65"/>
        <v/>
      </c>
      <c r="AD202" s="228" t="str">
        <f t="shared" si="66"/>
        <v/>
      </c>
      <c r="AE202" s="210">
        <f t="shared" si="67"/>
        <v>1</v>
      </c>
      <c r="AF202" s="211" t="str">
        <f>IF(L202="","",IF(OR(COUNTIF(F202,"自ら生成した*"),COUNTIF(F202,"再生可能エネルギーを自家消費した電気")),"－",IF(F202="都市ガス13A",IF($AZ$48=5,#REF!,IF($AZ$48=16,IF(Z202="",#REF!,Z202*#REF!),AC202*AD202)),AC202*AD202)))</f>
        <v/>
      </c>
      <c r="AH202" s="52"/>
      <c r="AJ202" s="440"/>
      <c r="AK202" s="439" t="str">
        <f t="shared" si="68"/>
        <v/>
      </c>
      <c r="AL202" s="436" t="str">
        <f t="shared" si="69"/>
        <v/>
      </c>
      <c r="AM202" s="436" t="str">
        <f t="shared" si="70"/>
        <v/>
      </c>
      <c r="AN202" s="436" t="str">
        <f t="shared" si="71"/>
        <v/>
      </c>
      <c r="AO202" s="436" t="str">
        <f t="shared" si="72"/>
        <v/>
      </c>
      <c r="AP202" s="436" t="str">
        <f t="shared" si="73"/>
        <v/>
      </c>
      <c r="AQ202" s="436" t="str">
        <f t="shared" si="74"/>
        <v/>
      </c>
      <c r="AR202" s="436" t="str">
        <f t="shared" si="75"/>
        <v/>
      </c>
      <c r="AS202" s="436" t="str">
        <f t="shared" si="76"/>
        <v/>
      </c>
      <c r="AT202" s="436" t="str">
        <f t="shared" si="77"/>
        <v/>
      </c>
      <c r="AU202" s="436" t="str">
        <f t="shared" si="78"/>
        <v/>
      </c>
      <c r="AV202" s="437" t="str">
        <f t="shared" si="79"/>
        <v/>
      </c>
      <c r="CO202" s="334" t="str">
        <f t="shared" si="80"/>
        <v/>
      </c>
      <c r="CP202" s="334" t="str">
        <f t="shared" si="81"/>
        <v/>
      </c>
    </row>
    <row r="203" spans="2:94" ht="18" customHeight="1" x14ac:dyDescent="0.2">
      <c r="B203" s="48"/>
      <c r="D203" s="331"/>
      <c r="E203" s="57"/>
      <c r="F203" s="39"/>
      <c r="G203" s="39"/>
      <c r="H203" s="58"/>
      <c r="I203" s="39"/>
      <c r="J203" s="58"/>
      <c r="K203" s="39"/>
      <c r="L203" s="60"/>
      <c r="M203" s="67"/>
      <c r="N203" s="160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2"/>
      <c r="Z203" s="303"/>
      <c r="AA203" s="208">
        <f t="shared" si="63"/>
        <v>1</v>
      </c>
      <c r="AB203" s="63">
        <f t="shared" si="64"/>
        <v>0</v>
      </c>
      <c r="AC203" s="209" t="str">
        <f t="shared" si="65"/>
        <v/>
      </c>
      <c r="AD203" s="228" t="str">
        <f t="shared" si="66"/>
        <v/>
      </c>
      <c r="AE203" s="210">
        <f t="shared" si="67"/>
        <v>1</v>
      </c>
      <c r="AF203" s="211" t="str">
        <f>IF(L203="","",IF(OR(COUNTIF(F203,"自ら生成した*"),COUNTIF(F203,"再生可能エネルギーを自家消費した電気")),"－",IF(F203="都市ガス13A",IF($AZ$48=5,#REF!,IF($AZ$48=16,IF(Z203="",#REF!,Z203*#REF!),AC203*AD203)),AC203*AD203)))</f>
        <v/>
      </c>
      <c r="AH203" s="52"/>
      <c r="AJ203" s="440"/>
      <c r="AK203" s="439" t="str">
        <f t="shared" si="68"/>
        <v/>
      </c>
      <c r="AL203" s="436" t="str">
        <f t="shared" si="69"/>
        <v/>
      </c>
      <c r="AM203" s="436" t="str">
        <f t="shared" si="70"/>
        <v/>
      </c>
      <c r="AN203" s="436" t="str">
        <f t="shared" si="71"/>
        <v/>
      </c>
      <c r="AO203" s="436" t="str">
        <f t="shared" si="72"/>
        <v/>
      </c>
      <c r="AP203" s="436" t="str">
        <f t="shared" si="73"/>
        <v/>
      </c>
      <c r="AQ203" s="436" t="str">
        <f t="shared" si="74"/>
        <v/>
      </c>
      <c r="AR203" s="436" t="str">
        <f t="shared" si="75"/>
        <v/>
      </c>
      <c r="AS203" s="436" t="str">
        <f t="shared" si="76"/>
        <v/>
      </c>
      <c r="AT203" s="436" t="str">
        <f t="shared" si="77"/>
        <v/>
      </c>
      <c r="AU203" s="436" t="str">
        <f t="shared" si="78"/>
        <v/>
      </c>
      <c r="AV203" s="437" t="str">
        <f t="shared" si="79"/>
        <v/>
      </c>
      <c r="CO203" s="334" t="str">
        <f t="shared" si="80"/>
        <v/>
      </c>
      <c r="CP203" s="334" t="str">
        <f t="shared" si="81"/>
        <v/>
      </c>
    </row>
    <row r="204" spans="2:94" ht="18" customHeight="1" x14ac:dyDescent="0.2">
      <c r="B204" s="48"/>
      <c r="D204" s="331"/>
      <c r="E204" s="57"/>
      <c r="F204" s="39"/>
      <c r="G204" s="39"/>
      <c r="H204" s="58"/>
      <c r="I204" s="39"/>
      <c r="J204" s="58"/>
      <c r="K204" s="39"/>
      <c r="L204" s="60"/>
      <c r="M204" s="67"/>
      <c r="N204" s="160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2"/>
      <c r="Z204" s="303"/>
      <c r="AA204" s="208">
        <f t="shared" si="63"/>
        <v>1</v>
      </c>
      <c r="AB204" s="63">
        <f t="shared" si="64"/>
        <v>0</v>
      </c>
      <c r="AC204" s="209" t="str">
        <f t="shared" si="65"/>
        <v/>
      </c>
      <c r="AD204" s="228" t="str">
        <f t="shared" si="66"/>
        <v/>
      </c>
      <c r="AE204" s="210">
        <f t="shared" si="67"/>
        <v>1</v>
      </c>
      <c r="AF204" s="211" t="str">
        <f>IF(L204="","",IF(OR(COUNTIF(F204,"自ら生成した*"),COUNTIF(F204,"再生可能エネルギーを自家消費した電気")),"－",IF(F204="都市ガス13A",IF($AZ$48=5,#REF!,IF($AZ$48=16,IF(Z204="",#REF!,Z204*#REF!),AC204*AD204)),AC204*AD204)))</f>
        <v/>
      </c>
      <c r="AH204" s="52"/>
      <c r="AJ204" s="440"/>
      <c r="AK204" s="439" t="str">
        <f t="shared" si="68"/>
        <v/>
      </c>
      <c r="AL204" s="436" t="str">
        <f t="shared" si="69"/>
        <v/>
      </c>
      <c r="AM204" s="436" t="str">
        <f t="shared" si="70"/>
        <v/>
      </c>
      <c r="AN204" s="436" t="str">
        <f t="shared" si="71"/>
        <v/>
      </c>
      <c r="AO204" s="436" t="str">
        <f t="shared" si="72"/>
        <v/>
      </c>
      <c r="AP204" s="436" t="str">
        <f t="shared" si="73"/>
        <v/>
      </c>
      <c r="AQ204" s="436" t="str">
        <f t="shared" si="74"/>
        <v/>
      </c>
      <c r="AR204" s="436" t="str">
        <f t="shared" si="75"/>
        <v/>
      </c>
      <c r="AS204" s="436" t="str">
        <f t="shared" si="76"/>
        <v/>
      </c>
      <c r="AT204" s="436" t="str">
        <f t="shared" si="77"/>
        <v/>
      </c>
      <c r="AU204" s="436" t="str">
        <f t="shared" si="78"/>
        <v/>
      </c>
      <c r="AV204" s="437" t="str">
        <f t="shared" si="79"/>
        <v/>
      </c>
      <c r="CO204" s="334" t="str">
        <f t="shared" si="80"/>
        <v/>
      </c>
      <c r="CP204" s="334" t="str">
        <f t="shared" si="81"/>
        <v/>
      </c>
    </row>
    <row r="205" spans="2:94" ht="18" customHeight="1" x14ac:dyDescent="0.2">
      <c r="B205" s="48"/>
      <c r="D205" s="331"/>
      <c r="E205" s="57"/>
      <c r="F205" s="39"/>
      <c r="G205" s="39"/>
      <c r="H205" s="58"/>
      <c r="I205" s="39"/>
      <c r="J205" s="58"/>
      <c r="K205" s="39"/>
      <c r="L205" s="60"/>
      <c r="M205" s="67"/>
      <c r="N205" s="160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2"/>
      <c r="Z205" s="303"/>
      <c r="AA205" s="208">
        <f t="shared" si="63"/>
        <v>1</v>
      </c>
      <c r="AB205" s="63">
        <f t="shared" si="64"/>
        <v>0</v>
      </c>
      <c r="AC205" s="209" t="str">
        <f t="shared" si="65"/>
        <v/>
      </c>
      <c r="AD205" s="228" t="str">
        <f t="shared" si="66"/>
        <v/>
      </c>
      <c r="AE205" s="210">
        <f t="shared" si="67"/>
        <v>1</v>
      </c>
      <c r="AF205" s="211" t="str">
        <f>IF(L205="","",IF(OR(COUNTIF(F205,"自ら生成した*"),COUNTIF(F205,"再生可能エネルギーを自家消費した電気")),"－",IF(F205="都市ガス13A",IF($AZ$48=5,#REF!,IF($AZ$48=16,IF(Z205="",#REF!,Z205*#REF!),AC205*AD205)),AC205*AD205)))</f>
        <v/>
      </c>
      <c r="AH205" s="52"/>
      <c r="AJ205" s="440"/>
      <c r="AK205" s="439" t="str">
        <f t="shared" si="68"/>
        <v/>
      </c>
      <c r="AL205" s="436" t="str">
        <f t="shared" si="69"/>
        <v/>
      </c>
      <c r="AM205" s="436" t="str">
        <f t="shared" si="70"/>
        <v/>
      </c>
      <c r="AN205" s="436" t="str">
        <f t="shared" si="71"/>
        <v/>
      </c>
      <c r="AO205" s="436" t="str">
        <f t="shared" si="72"/>
        <v/>
      </c>
      <c r="AP205" s="436" t="str">
        <f t="shared" si="73"/>
        <v/>
      </c>
      <c r="AQ205" s="436" t="str">
        <f t="shared" si="74"/>
        <v/>
      </c>
      <c r="AR205" s="436" t="str">
        <f t="shared" si="75"/>
        <v/>
      </c>
      <c r="AS205" s="436" t="str">
        <f t="shared" si="76"/>
        <v/>
      </c>
      <c r="AT205" s="436" t="str">
        <f t="shared" si="77"/>
        <v/>
      </c>
      <c r="AU205" s="436" t="str">
        <f t="shared" si="78"/>
        <v/>
      </c>
      <c r="AV205" s="437" t="str">
        <f t="shared" si="79"/>
        <v/>
      </c>
      <c r="CO205" s="334" t="str">
        <f t="shared" si="80"/>
        <v/>
      </c>
      <c r="CP205" s="334" t="str">
        <f t="shared" si="81"/>
        <v/>
      </c>
    </row>
    <row r="206" spans="2:94" ht="18" customHeight="1" x14ac:dyDescent="0.2">
      <c r="B206" s="48"/>
      <c r="D206" s="331"/>
      <c r="E206" s="57"/>
      <c r="F206" s="39"/>
      <c r="G206" s="39"/>
      <c r="H206" s="58"/>
      <c r="I206" s="39"/>
      <c r="J206" s="58"/>
      <c r="K206" s="39"/>
      <c r="L206" s="60"/>
      <c r="M206" s="67"/>
      <c r="N206" s="160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2"/>
      <c r="Z206" s="303"/>
      <c r="AA206" s="208">
        <f t="shared" si="63"/>
        <v>1</v>
      </c>
      <c r="AB206" s="63">
        <f t="shared" si="64"/>
        <v>0</v>
      </c>
      <c r="AC206" s="209" t="str">
        <f t="shared" si="65"/>
        <v/>
      </c>
      <c r="AD206" s="228" t="str">
        <f t="shared" si="66"/>
        <v/>
      </c>
      <c r="AE206" s="210">
        <f t="shared" si="67"/>
        <v>1</v>
      </c>
      <c r="AF206" s="211" t="str">
        <f>IF(L206="","",IF(OR(COUNTIF(F206,"自ら生成した*"),COUNTIF(F206,"再生可能エネルギーを自家消費した電気")),"－",IF(F206="都市ガス13A",IF($AZ$48=5,#REF!,IF($AZ$48=16,IF(Z206="",#REF!,Z206*#REF!),AC206*AD206)),AC206*AD206)))</f>
        <v/>
      </c>
      <c r="AH206" s="52"/>
      <c r="AJ206" s="440"/>
      <c r="AK206" s="439" t="str">
        <f t="shared" si="68"/>
        <v/>
      </c>
      <c r="AL206" s="436" t="str">
        <f t="shared" si="69"/>
        <v/>
      </c>
      <c r="AM206" s="436" t="str">
        <f t="shared" si="70"/>
        <v/>
      </c>
      <c r="AN206" s="436" t="str">
        <f t="shared" si="71"/>
        <v/>
      </c>
      <c r="AO206" s="436" t="str">
        <f t="shared" si="72"/>
        <v/>
      </c>
      <c r="AP206" s="436" t="str">
        <f t="shared" si="73"/>
        <v/>
      </c>
      <c r="AQ206" s="436" t="str">
        <f t="shared" si="74"/>
        <v/>
      </c>
      <c r="AR206" s="436" t="str">
        <f t="shared" si="75"/>
        <v/>
      </c>
      <c r="AS206" s="436" t="str">
        <f t="shared" si="76"/>
        <v/>
      </c>
      <c r="AT206" s="436" t="str">
        <f t="shared" si="77"/>
        <v/>
      </c>
      <c r="AU206" s="436" t="str">
        <f t="shared" si="78"/>
        <v/>
      </c>
      <c r="AV206" s="437" t="str">
        <f t="shared" si="79"/>
        <v/>
      </c>
      <c r="CO206" s="334" t="str">
        <f t="shared" si="80"/>
        <v/>
      </c>
      <c r="CP206" s="334" t="str">
        <f t="shared" si="81"/>
        <v/>
      </c>
    </row>
    <row r="207" spans="2:94" ht="18" customHeight="1" x14ac:dyDescent="0.2">
      <c r="B207" s="48"/>
      <c r="D207" s="329"/>
      <c r="E207" s="57"/>
      <c r="F207" s="39"/>
      <c r="G207" s="39"/>
      <c r="H207" s="58"/>
      <c r="I207" s="58"/>
      <c r="J207" s="58"/>
      <c r="K207" s="59"/>
      <c r="L207" s="60"/>
      <c r="M207" s="67"/>
      <c r="N207" s="160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2"/>
      <c r="Z207" s="303"/>
      <c r="AA207" s="208">
        <f t="shared" si="63"/>
        <v>1</v>
      </c>
      <c r="AB207" s="63">
        <f t="shared" si="64"/>
        <v>0</v>
      </c>
      <c r="AC207" s="209" t="str">
        <f t="shared" si="65"/>
        <v/>
      </c>
      <c r="AD207" s="228" t="str">
        <f t="shared" si="66"/>
        <v/>
      </c>
      <c r="AE207" s="210">
        <f t="shared" si="67"/>
        <v>1</v>
      </c>
      <c r="AF207" s="211" t="str">
        <f>IF(L207="","",IF(OR(COUNTIF(F207,"自ら生成した*"),COUNTIF(F207,"再生可能エネルギーを自家消費した電気")),"－",IF(F207="都市ガス13A",IF($AZ$48=5,#REF!,IF($AZ$48=16,IF(Z207="",#REF!,Z207*#REF!),AC207*AD207)),AC207*AD207)))</f>
        <v/>
      </c>
      <c r="AH207" s="52"/>
      <c r="AJ207" s="440"/>
      <c r="AK207" s="439" t="str">
        <f t="shared" si="68"/>
        <v/>
      </c>
      <c r="AL207" s="436" t="str">
        <f t="shared" si="69"/>
        <v/>
      </c>
      <c r="AM207" s="436" t="str">
        <f t="shared" si="70"/>
        <v/>
      </c>
      <c r="AN207" s="436" t="str">
        <f t="shared" si="71"/>
        <v/>
      </c>
      <c r="AO207" s="436" t="str">
        <f t="shared" si="72"/>
        <v/>
      </c>
      <c r="AP207" s="436" t="str">
        <f t="shared" si="73"/>
        <v/>
      </c>
      <c r="AQ207" s="436" t="str">
        <f t="shared" si="74"/>
        <v/>
      </c>
      <c r="AR207" s="436" t="str">
        <f t="shared" si="75"/>
        <v/>
      </c>
      <c r="AS207" s="436" t="str">
        <f t="shared" si="76"/>
        <v/>
      </c>
      <c r="AT207" s="436" t="str">
        <f t="shared" si="77"/>
        <v/>
      </c>
      <c r="AU207" s="436" t="str">
        <f t="shared" si="78"/>
        <v/>
      </c>
      <c r="AV207" s="437" t="str">
        <f t="shared" si="79"/>
        <v/>
      </c>
      <c r="CO207" s="334" t="str">
        <f t="shared" si="80"/>
        <v/>
      </c>
      <c r="CP207" s="334" t="str">
        <f t="shared" si="81"/>
        <v/>
      </c>
    </row>
    <row r="208" spans="2:94" ht="18" customHeight="1" x14ac:dyDescent="0.2">
      <c r="B208" s="48"/>
      <c r="D208" s="329"/>
      <c r="E208" s="57"/>
      <c r="F208" s="39"/>
      <c r="G208" s="39"/>
      <c r="H208" s="58"/>
      <c r="I208" s="58"/>
      <c r="J208" s="58"/>
      <c r="K208" s="39"/>
      <c r="L208" s="60"/>
      <c r="M208" s="67"/>
      <c r="N208" s="160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2"/>
      <c r="Z208" s="303"/>
      <c r="AA208" s="208">
        <f t="shared" si="63"/>
        <v>1</v>
      </c>
      <c r="AB208" s="63">
        <f t="shared" si="64"/>
        <v>0</v>
      </c>
      <c r="AC208" s="209" t="str">
        <f t="shared" si="65"/>
        <v/>
      </c>
      <c r="AD208" s="228" t="str">
        <f t="shared" si="66"/>
        <v/>
      </c>
      <c r="AE208" s="210">
        <f t="shared" si="67"/>
        <v>1</v>
      </c>
      <c r="AF208" s="211" t="str">
        <f>IF(L208="","",IF(OR(COUNTIF(F208,"自ら生成した*"),COUNTIF(F208,"再生可能エネルギーを自家消費した電気")),"－",IF(F208="都市ガス13A",IF($AZ$48=5,#REF!,IF($AZ$48=16,IF(Z208="",#REF!,Z208*#REF!),AC208*AD208)),AC208*AD208)))</f>
        <v/>
      </c>
      <c r="AH208" s="52"/>
      <c r="AJ208" s="440"/>
      <c r="AK208" s="439" t="str">
        <f t="shared" si="68"/>
        <v/>
      </c>
      <c r="AL208" s="436" t="str">
        <f t="shared" si="69"/>
        <v/>
      </c>
      <c r="AM208" s="436" t="str">
        <f t="shared" si="70"/>
        <v/>
      </c>
      <c r="AN208" s="436" t="str">
        <f t="shared" si="71"/>
        <v/>
      </c>
      <c r="AO208" s="436" t="str">
        <f t="shared" si="72"/>
        <v/>
      </c>
      <c r="AP208" s="436" t="str">
        <f t="shared" si="73"/>
        <v/>
      </c>
      <c r="AQ208" s="436" t="str">
        <f t="shared" si="74"/>
        <v/>
      </c>
      <c r="AR208" s="436" t="str">
        <f t="shared" si="75"/>
        <v/>
      </c>
      <c r="AS208" s="436" t="str">
        <f t="shared" si="76"/>
        <v/>
      </c>
      <c r="AT208" s="436" t="str">
        <f t="shared" si="77"/>
        <v/>
      </c>
      <c r="AU208" s="436" t="str">
        <f t="shared" si="78"/>
        <v/>
      </c>
      <c r="AV208" s="437" t="str">
        <f t="shared" si="79"/>
        <v/>
      </c>
      <c r="CO208" s="334" t="str">
        <f t="shared" si="80"/>
        <v/>
      </c>
      <c r="CP208" s="334" t="str">
        <f t="shared" si="81"/>
        <v/>
      </c>
    </row>
    <row r="209" spans="2:94" ht="18" customHeight="1" x14ac:dyDescent="0.2">
      <c r="B209" s="48"/>
      <c r="D209" s="329"/>
      <c r="E209" s="57"/>
      <c r="F209" s="39"/>
      <c r="G209" s="39"/>
      <c r="H209" s="58"/>
      <c r="I209" s="58"/>
      <c r="J209" s="58"/>
      <c r="K209" s="39"/>
      <c r="L209" s="60"/>
      <c r="M209" s="67"/>
      <c r="N209" s="160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2"/>
      <c r="Z209" s="303"/>
      <c r="AA209" s="208">
        <f t="shared" si="63"/>
        <v>1</v>
      </c>
      <c r="AB209" s="63">
        <f t="shared" si="64"/>
        <v>0</v>
      </c>
      <c r="AC209" s="209" t="str">
        <f t="shared" si="65"/>
        <v/>
      </c>
      <c r="AD209" s="228" t="str">
        <f t="shared" si="66"/>
        <v/>
      </c>
      <c r="AE209" s="210">
        <f t="shared" si="67"/>
        <v>1</v>
      </c>
      <c r="AF209" s="211" t="str">
        <f>IF(L209="","",IF(OR(COUNTIF(F209,"自ら生成した*"),COUNTIF(F209,"再生可能エネルギーを自家消費した電気")),"－",IF(F209="都市ガス13A",IF($AZ$48=5,#REF!,IF($AZ$48=16,IF(Z209="",#REF!,Z209*#REF!),AC209*AD209)),AC209*AD209)))</f>
        <v/>
      </c>
      <c r="AH209" s="52"/>
      <c r="AJ209" s="440"/>
      <c r="AK209" s="439" t="str">
        <f t="shared" si="68"/>
        <v/>
      </c>
      <c r="AL209" s="436" t="str">
        <f t="shared" si="69"/>
        <v/>
      </c>
      <c r="AM209" s="436" t="str">
        <f t="shared" si="70"/>
        <v/>
      </c>
      <c r="AN209" s="436" t="str">
        <f t="shared" si="71"/>
        <v/>
      </c>
      <c r="AO209" s="436" t="str">
        <f t="shared" si="72"/>
        <v/>
      </c>
      <c r="AP209" s="436" t="str">
        <f t="shared" si="73"/>
        <v/>
      </c>
      <c r="AQ209" s="436" t="str">
        <f t="shared" si="74"/>
        <v/>
      </c>
      <c r="AR209" s="436" t="str">
        <f t="shared" si="75"/>
        <v/>
      </c>
      <c r="AS209" s="436" t="str">
        <f t="shared" si="76"/>
        <v/>
      </c>
      <c r="AT209" s="436" t="str">
        <f t="shared" si="77"/>
        <v/>
      </c>
      <c r="AU209" s="436" t="str">
        <f t="shared" si="78"/>
        <v/>
      </c>
      <c r="AV209" s="437" t="str">
        <f t="shared" si="79"/>
        <v/>
      </c>
      <c r="CO209" s="334" t="str">
        <f t="shared" si="80"/>
        <v/>
      </c>
      <c r="CP209" s="334" t="str">
        <f t="shared" si="81"/>
        <v/>
      </c>
    </row>
    <row r="210" spans="2:94" ht="18" customHeight="1" x14ac:dyDescent="0.2">
      <c r="B210" s="48"/>
      <c r="D210" s="329"/>
      <c r="E210" s="57"/>
      <c r="F210" s="39"/>
      <c r="G210" s="39"/>
      <c r="H210" s="58"/>
      <c r="I210" s="58"/>
      <c r="J210" s="58"/>
      <c r="K210" s="39"/>
      <c r="L210" s="60"/>
      <c r="M210" s="67"/>
      <c r="N210" s="160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2"/>
      <c r="Z210" s="303"/>
      <c r="AA210" s="208">
        <f t="shared" si="63"/>
        <v>1</v>
      </c>
      <c r="AB210" s="63">
        <f t="shared" si="64"/>
        <v>0</v>
      </c>
      <c r="AC210" s="209" t="str">
        <f t="shared" si="65"/>
        <v/>
      </c>
      <c r="AD210" s="228" t="str">
        <f t="shared" si="66"/>
        <v/>
      </c>
      <c r="AE210" s="210">
        <f t="shared" si="67"/>
        <v>1</v>
      </c>
      <c r="AF210" s="211" t="str">
        <f>IF(L210="","",IF(OR(COUNTIF(F210,"自ら生成した*"),COUNTIF(F210,"再生可能エネルギーを自家消費した電気")),"－",IF(F210="都市ガス13A",IF($AZ$48=5,#REF!,IF($AZ$48=16,IF(Z210="",#REF!,Z210*#REF!),AC210*AD210)),AC210*AD210)))</f>
        <v/>
      </c>
      <c r="AH210" s="52"/>
      <c r="AJ210" s="440"/>
      <c r="AK210" s="439" t="str">
        <f t="shared" si="68"/>
        <v/>
      </c>
      <c r="AL210" s="436" t="str">
        <f t="shared" si="69"/>
        <v/>
      </c>
      <c r="AM210" s="436" t="str">
        <f t="shared" si="70"/>
        <v/>
      </c>
      <c r="AN210" s="436" t="str">
        <f t="shared" si="71"/>
        <v/>
      </c>
      <c r="AO210" s="436" t="str">
        <f t="shared" si="72"/>
        <v/>
      </c>
      <c r="AP210" s="436" t="str">
        <f t="shared" si="73"/>
        <v/>
      </c>
      <c r="AQ210" s="436" t="str">
        <f t="shared" si="74"/>
        <v/>
      </c>
      <c r="AR210" s="436" t="str">
        <f t="shared" si="75"/>
        <v/>
      </c>
      <c r="AS210" s="436" t="str">
        <f t="shared" si="76"/>
        <v/>
      </c>
      <c r="AT210" s="436" t="str">
        <f t="shared" si="77"/>
        <v/>
      </c>
      <c r="AU210" s="436" t="str">
        <f t="shared" si="78"/>
        <v/>
      </c>
      <c r="AV210" s="437" t="str">
        <f t="shared" si="79"/>
        <v/>
      </c>
      <c r="CO210" s="334" t="str">
        <f t="shared" si="80"/>
        <v/>
      </c>
      <c r="CP210" s="334" t="str">
        <f t="shared" si="81"/>
        <v/>
      </c>
    </row>
    <row r="211" spans="2:94" ht="18" customHeight="1" x14ac:dyDescent="0.2">
      <c r="B211" s="48"/>
      <c r="D211" s="329"/>
      <c r="E211" s="57"/>
      <c r="F211" s="39"/>
      <c r="G211" s="39"/>
      <c r="H211" s="58"/>
      <c r="I211" s="58"/>
      <c r="J211" s="58"/>
      <c r="K211" s="39"/>
      <c r="L211" s="60"/>
      <c r="M211" s="67"/>
      <c r="N211" s="160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2"/>
      <c r="Z211" s="303"/>
      <c r="AA211" s="208">
        <f t="shared" si="63"/>
        <v>1</v>
      </c>
      <c r="AB211" s="63">
        <f t="shared" si="64"/>
        <v>0</v>
      </c>
      <c r="AC211" s="209" t="str">
        <f t="shared" si="65"/>
        <v/>
      </c>
      <c r="AD211" s="228" t="str">
        <f t="shared" si="66"/>
        <v/>
      </c>
      <c r="AE211" s="210">
        <f t="shared" si="67"/>
        <v>1</v>
      </c>
      <c r="AF211" s="211" t="str">
        <f>IF(L211="","",IF(OR(COUNTIF(F211,"自ら生成した*"),COUNTIF(F211,"再生可能エネルギーを自家消費した電気")),"－",IF(F211="都市ガス13A",IF($AZ$48=5,#REF!,IF($AZ$48=16,IF(Z211="",#REF!,Z211*#REF!),AC211*AD211)),AC211*AD211)))</f>
        <v/>
      </c>
      <c r="AH211" s="52"/>
      <c r="AJ211" s="440"/>
      <c r="AK211" s="439" t="str">
        <f t="shared" si="68"/>
        <v/>
      </c>
      <c r="AL211" s="436" t="str">
        <f t="shared" si="69"/>
        <v/>
      </c>
      <c r="AM211" s="436" t="str">
        <f t="shared" si="70"/>
        <v/>
      </c>
      <c r="AN211" s="436" t="str">
        <f t="shared" si="71"/>
        <v/>
      </c>
      <c r="AO211" s="436" t="str">
        <f t="shared" si="72"/>
        <v/>
      </c>
      <c r="AP211" s="436" t="str">
        <f t="shared" si="73"/>
        <v/>
      </c>
      <c r="AQ211" s="436" t="str">
        <f t="shared" si="74"/>
        <v/>
      </c>
      <c r="AR211" s="436" t="str">
        <f t="shared" si="75"/>
        <v/>
      </c>
      <c r="AS211" s="436" t="str">
        <f t="shared" si="76"/>
        <v/>
      </c>
      <c r="AT211" s="436" t="str">
        <f t="shared" si="77"/>
        <v/>
      </c>
      <c r="AU211" s="436" t="str">
        <f t="shared" si="78"/>
        <v/>
      </c>
      <c r="AV211" s="437" t="str">
        <f t="shared" si="79"/>
        <v/>
      </c>
      <c r="CO211" s="334" t="str">
        <f t="shared" si="80"/>
        <v/>
      </c>
      <c r="CP211" s="334" t="str">
        <f t="shared" si="81"/>
        <v/>
      </c>
    </row>
    <row r="212" spans="2:94" ht="18" customHeight="1" x14ac:dyDescent="0.2">
      <c r="B212" s="48"/>
      <c r="D212" s="329"/>
      <c r="E212" s="57"/>
      <c r="F212" s="39"/>
      <c r="G212" s="39"/>
      <c r="H212" s="58"/>
      <c r="I212" s="58"/>
      <c r="J212" s="58"/>
      <c r="K212" s="39"/>
      <c r="L212" s="60"/>
      <c r="M212" s="67"/>
      <c r="N212" s="160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2"/>
      <c r="Z212" s="303"/>
      <c r="AA212" s="208">
        <f t="shared" si="63"/>
        <v>1</v>
      </c>
      <c r="AB212" s="63">
        <f t="shared" si="64"/>
        <v>0</v>
      </c>
      <c r="AC212" s="209" t="str">
        <f t="shared" si="65"/>
        <v/>
      </c>
      <c r="AD212" s="228" t="str">
        <f t="shared" si="66"/>
        <v/>
      </c>
      <c r="AE212" s="210">
        <f t="shared" si="67"/>
        <v>1</v>
      </c>
      <c r="AF212" s="211" t="str">
        <f>IF(L212="","",IF(OR(COUNTIF(F212,"自ら生成した*"),COUNTIF(F212,"再生可能エネルギーを自家消費した電気")),"－",IF(F212="都市ガス13A",IF($AZ$48=5,#REF!,IF($AZ$48=16,IF(Z212="",#REF!,Z212*#REF!),AC212*AD212)),AC212*AD212)))</f>
        <v/>
      </c>
      <c r="AH212" s="52"/>
      <c r="AJ212" s="440"/>
      <c r="AK212" s="439" t="str">
        <f t="shared" si="68"/>
        <v/>
      </c>
      <c r="AL212" s="436" t="str">
        <f t="shared" si="69"/>
        <v/>
      </c>
      <c r="AM212" s="436" t="str">
        <f t="shared" si="70"/>
        <v/>
      </c>
      <c r="AN212" s="436" t="str">
        <f t="shared" si="71"/>
        <v/>
      </c>
      <c r="AO212" s="436" t="str">
        <f t="shared" si="72"/>
        <v/>
      </c>
      <c r="AP212" s="436" t="str">
        <f t="shared" si="73"/>
        <v/>
      </c>
      <c r="AQ212" s="436" t="str">
        <f t="shared" si="74"/>
        <v/>
      </c>
      <c r="AR212" s="436" t="str">
        <f t="shared" si="75"/>
        <v/>
      </c>
      <c r="AS212" s="436" t="str">
        <f t="shared" si="76"/>
        <v/>
      </c>
      <c r="AT212" s="436" t="str">
        <f t="shared" si="77"/>
        <v/>
      </c>
      <c r="AU212" s="436" t="str">
        <f t="shared" si="78"/>
        <v/>
      </c>
      <c r="AV212" s="437" t="str">
        <f t="shared" si="79"/>
        <v/>
      </c>
      <c r="CO212" s="334" t="str">
        <f t="shared" si="80"/>
        <v/>
      </c>
      <c r="CP212" s="334" t="str">
        <f t="shared" si="81"/>
        <v/>
      </c>
    </row>
    <row r="213" spans="2:94" ht="18" customHeight="1" x14ac:dyDescent="0.2">
      <c r="B213" s="48"/>
      <c r="D213" s="329"/>
      <c r="E213" s="57"/>
      <c r="F213" s="39"/>
      <c r="G213" s="39"/>
      <c r="H213" s="58"/>
      <c r="I213" s="58"/>
      <c r="J213" s="58"/>
      <c r="K213" s="39"/>
      <c r="L213" s="60"/>
      <c r="M213" s="67"/>
      <c r="N213" s="160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2"/>
      <c r="Z213" s="303"/>
      <c r="AA213" s="208">
        <f t="shared" si="63"/>
        <v>1</v>
      </c>
      <c r="AB213" s="63">
        <f t="shared" si="64"/>
        <v>0</v>
      </c>
      <c r="AC213" s="209" t="str">
        <f t="shared" si="65"/>
        <v/>
      </c>
      <c r="AD213" s="228" t="str">
        <f t="shared" si="66"/>
        <v/>
      </c>
      <c r="AE213" s="210">
        <f t="shared" si="67"/>
        <v>1</v>
      </c>
      <c r="AF213" s="211" t="str">
        <f>IF(L213="","",IF(OR(COUNTIF(F213,"自ら生成した*"),COUNTIF(F213,"再生可能エネルギーを自家消費した電気")),"－",IF(F213="都市ガス13A",IF($AZ$48=5,#REF!,IF($AZ$48=16,IF(Z213="",#REF!,Z213*#REF!),AC213*AD213)),AC213*AD213)))</f>
        <v/>
      </c>
      <c r="AH213" s="52"/>
      <c r="AJ213" s="440"/>
      <c r="AK213" s="439" t="str">
        <f t="shared" si="68"/>
        <v/>
      </c>
      <c r="AL213" s="436" t="str">
        <f t="shared" si="69"/>
        <v/>
      </c>
      <c r="AM213" s="436" t="str">
        <f t="shared" si="70"/>
        <v/>
      </c>
      <c r="AN213" s="436" t="str">
        <f t="shared" si="71"/>
        <v/>
      </c>
      <c r="AO213" s="436" t="str">
        <f t="shared" si="72"/>
        <v/>
      </c>
      <c r="AP213" s="436" t="str">
        <f t="shared" si="73"/>
        <v/>
      </c>
      <c r="AQ213" s="436" t="str">
        <f t="shared" si="74"/>
        <v/>
      </c>
      <c r="AR213" s="436" t="str">
        <f t="shared" si="75"/>
        <v/>
      </c>
      <c r="AS213" s="436" t="str">
        <f t="shared" si="76"/>
        <v/>
      </c>
      <c r="AT213" s="436" t="str">
        <f t="shared" si="77"/>
        <v/>
      </c>
      <c r="AU213" s="436" t="str">
        <f t="shared" si="78"/>
        <v/>
      </c>
      <c r="AV213" s="437" t="str">
        <f t="shared" si="79"/>
        <v/>
      </c>
      <c r="CO213" s="334" t="str">
        <f t="shared" si="80"/>
        <v/>
      </c>
      <c r="CP213" s="334" t="str">
        <f t="shared" si="81"/>
        <v/>
      </c>
    </row>
    <row r="214" spans="2:94" ht="18" customHeight="1" x14ac:dyDescent="0.2">
      <c r="B214" s="48"/>
      <c r="D214" s="329"/>
      <c r="E214" s="57"/>
      <c r="F214" s="39"/>
      <c r="G214" s="39"/>
      <c r="H214" s="58"/>
      <c r="I214" s="58"/>
      <c r="J214" s="58"/>
      <c r="K214" s="39"/>
      <c r="L214" s="60"/>
      <c r="M214" s="67"/>
      <c r="N214" s="160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2"/>
      <c r="Z214" s="303"/>
      <c r="AA214" s="208">
        <f t="shared" si="63"/>
        <v>1</v>
      </c>
      <c r="AB214" s="63">
        <f t="shared" si="64"/>
        <v>0</v>
      </c>
      <c r="AC214" s="209" t="str">
        <f t="shared" si="65"/>
        <v/>
      </c>
      <c r="AD214" s="228" t="str">
        <f t="shared" si="66"/>
        <v/>
      </c>
      <c r="AE214" s="210">
        <f t="shared" si="67"/>
        <v>1</v>
      </c>
      <c r="AF214" s="211" t="str">
        <f>IF(L214="","",IF(OR(COUNTIF(F214,"自ら生成した*"),COUNTIF(F214,"再生可能エネルギーを自家消費した電気")),"－",IF(F214="都市ガス13A",IF($AZ$48=5,#REF!,IF($AZ$48=16,IF(Z214="",#REF!,Z214*#REF!),AC214*AD214)),AC214*AD214)))</f>
        <v/>
      </c>
      <c r="AH214" s="52"/>
      <c r="AJ214" s="440"/>
      <c r="AK214" s="439" t="str">
        <f t="shared" si="68"/>
        <v/>
      </c>
      <c r="AL214" s="436" t="str">
        <f t="shared" si="69"/>
        <v/>
      </c>
      <c r="AM214" s="436" t="str">
        <f t="shared" si="70"/>
        <v/>
      </c>
      <c r="AN214" s="436" t="str">
        <f t="shared" si="71"/>
        <v/>
      </c>
      <c r="AO214" s="436" t="str">
        <f t="shared" si="72"/>
        <v/>
      </c>
      <c r="AP214" s="436" t="str">
        <f t="shared" si="73"/>
        <v/>
      </c>
      <c r="AQ214" s="436" t="str">
        <f t="shared" si="74"/>
        <v/>
      </c>
      <c r="AR214" s="436" t="str">
        <f t="shared" si="75"/>
        <v/>
      </c>
      <c r="AS214" s="436" t="str">
        <f t="shared" si="76"/>
        <v/>
      </c>
      <c r="AT214" s="436" t="str">
        <f t="shared" si="77"/>
        <v/>
      </c>
      <c r="AU214" s="436" t="str">
        <f t="shared" si="78"/>
        <v/>
      </c>
      <c r="AV214" s="437" t="str">
        <f t="shared" si="79"/>
        <v/>
      </c>
      <c r="CO214" s="334" t="str">
        <f t="shared" si="80"/>
        <v/>
      </c>
      <c r="CP214" s="334" t="str">
        <f t="shared" si="81"/>
        <v/>
      </c>
    </row>
    <row r="215" spans="2:94" ht="18" customHeight="1" x14ac:dyDescent="0.2">
      <c r="B215" s="48"/>
      <c r="D215" s="329"/>
      <c r="E215" s="57"/>
      <c r="F215" s="39"/>
      <c r="G215" s="39"/>
      <c r="H215" s="58"/>
      <c r="I215" s="58"/>
      <c r="J215" s="58"/>
      <c r="K215" s="39"/>
      <c r="L215" s="60"/>
      <c r="M215" s="67"/>
      <c r="N215" s="160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2"/>
      <c r="Z215" s="303"/>
      <c r="AA215" s="208">
        <f t="shared" si="63"/>
        <v>1</v>
      </c>
      <c r="AB215" s="63">
        <f t="shared" si="64"/>
        <v>0</v>
      </c>
      <c r="AC215" s="209" t="str">
        <f t="shared" si="65"/>
        <v/>
      </c>
      <c r="AD215" s="228" t="str">
        <f t="shared" si="66"/>
        <v/>
      </c>
      <c r="AE215" s="210">
        <f t="shared" si="67"/>
        <v>1</v>
      </c>
      <c r="AF215" s="211" t="str">
        <f>IF(L215="","",IF(OR(COUNTIF(F215,"自ら生成した*"),COUNTIF(F215,"再生可能エネルギーを自家消費した電気")),"－",IF(F215="都市ガス13A",IF($AZ$48=5,#REF!,IF($AZ$48=16,IF(Z215="",#REF!,Z215*#REF!),AC215*AD215)),AC215*AD215)))</f>
        <v/>
      </c>
      <c r="AH215" s="52"/>
      <c r="AJ215" s="440"/>
      <c r="AK215" s="439" t="str">
        <f t="shared" si="68"/>
        <v/>
      </c>
      <c r="AL215" s="436" t="str">
        <f t="shared" si="69"/>
        <v/>
      </c>
      <c r="AM215" s="436" t="str">
        <f t="shared" si="70"/>
        <v/>
      </c>
      <c r="AN215" s="436" t="str">
        <f t="shared" si="71"/>
        <v/>
      </c>
      <c r="AO215" s="436" t="str">
        <f t="shared" si="72"/>
        <v/>
      </c>
      <c r="AP215" s="436" t="str">
        <f t="shared" si="73"/>
        <v/>
      </c>
      <c r="AQ215" s="436" t="str">
        <f t="shared" si="74"/>
        <v/>
      </c>
      <c r="AR215" s="436" t="str">
        <f t="shared" si="75"/>
        <v/>
      </c>
      <c r="AS215" s="436" t="str">
        <f t="shared" si="76"/>
        <v/>
      </c>
      <c r="AT215" s="436" t="str">
        <f t="shared" si="77"/>
        <v/>
      </c>
      <c r="AU215" s="436" t="str">
        <f t="shared" si="78"/>
        <v/>
      </c>
      <c r="AV215" s="437" t="str">
        <f t="shared" si="79"/>
        <v/>
      </c>
      <c r="CO215" s="334" t="str">
        <f t="shared" si="80"/>
        <v/>
      </c>
      <c r="CP215" s="334" t="str">
        <f t="shared" si="81"/>
        <v/>
      </c>
    </row>
    <row r="216" spans="2:94" ht="18" customHeight="1" x14ac:dyDescent="0.2">
      <c r="B216" s="48"/>
      <c r="D216" s="331"/>
      <c r="E216" s="57"/>
      <c r="F216" s="39"/>
      <c r="G216" s="39"/>
      <c r="H216" s="58"/>
      <c r="I216" s="58"/>
      <c r="J216" s="58"/>
      <c r="K216" s="39"/>
      <c r="L216" s="60"/>
      <c r="M216" s="67"/>
      <c r="N216" s="160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2"/>
      <c r="Z216" s="303"/>
      <c r="AA216" s="208">
        <f t="shared" si="63"/>
        <v>1</v>
      </c>
      <c r="AB216" s="63">
        <f t="shared" si="64"/>
        <v>0</v>
      </c>
      <c r="AC216" s="209" t="str">
        <f t="shared" si="65"/>
        <v/>
      </c>
      <c r="AD216" s="228" t="str">
        <f t="shared" si="66"/>
        <v/>
      </c>
      <c r="AE216" s="210">
        <f t="shared" si="67"/>
        <v>1</v>
      </c>
      <c r="AF216" s="211" t="str">
        <f>IF(L216="","",IF(OR(COUNTIF(F216,"自ら生成した*"),COUNTIF(F216,"再生可能エネルギーを自家消費した電気")),"－",IF(F216="都市ガス13A",IF($AZ$48=5,#REF!,IF($AZ$48=16,IF(Z216="",#REF!,Z216*#REF!),AC216*AD216)),AC216*AD216)))</f>
        <v/>
      </c>
      <c r="AH216" s="52"/>
      <c r="AJ216" s="440"/>
      <c r="AK216" s="439" t="str">
        <f t="shared" si="68"/>
        <v/>
      </c>
      <c r="AL216" s="436" t="str">
        <f t="shared" si="69"/>
        <v/>
      </c>
      <c r="AM216" s="436" t="str">
        <f t="shared" si="70"/>
        <v/>
      </c>
      <c r="AN216" s="436" t="str">
        <f t="shared" si="71"/>
        <v/>
      </c>
      <c r="AO216" s="436" t="str">
        <f t="shared" si="72"/>
        <v/>
      </c>
      <c r="AP216" s="436" t="str">
        <f t="shared" si="73"/>
        <v/>
      </c>
      <c r="AQ216" s="436" t="str">
        <f t="shared" si="74"/>
        <v/>
      </c>
      <c r="AR216" s="436" t="str">
        <f t="shared" si="75"/>
        <v/>
      </c>
      <c r="AS216" s="436" t="str">
        <f t="shared" si="76"/>
        <v/>
      </c>
      <c r="AT216" s="436" t="str">
        <f t="shared" si="77"/>
        <v/>
      </c>
      <c r="AU216" s="436" t="str">
        <f t="shared" si="78"/>
        <v/>
      </c>
      <c r="AV216" s="437" t="str">
        <f t="shared" si="79"/>
        <v/>
      </c>
      <c r="CO216" s="334" t="str">
        <f t="shared" si="80"/>
        <v/>
      </c>
      <c r="CP216" s="334" t="str">
        <f t="shared" si="81"/>
        <v/>
      </c>
    </row>
    <row r="217" spans="2:94" ht="18" customHeight="1" x14ac:dyDescent="0.2">
      <c r="B217" s="48"/>
      <c r="D217" s="331"/>
      <c r="E217" s="57"/>
      <c r="F217" s="39"/>
      <c r="G217" s="39"/>
      <c r="H217" s="58"/>
      <c r="I217" s="58"/>
      <c r="J217" s="58"/>
      <c r="K217" s="39"/>
      <c r="L217" s="60"/>
      <c r="M217" s="67"/>
      <c r="N217" s="160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2"/>
      <c r="Z217" s="303"/>
      <c r="AA217" s="208">
        <f t="shared" si="63"/>
        <v>1</v>
      </c>
      <c r="AB217" s="63">
        <f t="shared" si="64"/>
        <v>0</v>
      </c>
      <c r="AC217" s="209" t="str">
        <f t="shared" si="65"/>
        <v/>
      </c>
      <c r="AD217" s="228" t="str">
        <f t="shared" si="66"/>
        <v/>
      </c>
      <c r="AE217" s="210">
        <f t="shared" si="67"/>
        <v>1</v>
      </c>
      <c r="AF217" s="211" t="str">
        <f>IF(L217="","",IF(OR(COUNTIF(F217,"自ら生成した*"),COUNTIF(F217,"再生可能エネルギーを自家消費した電気")),"－",IF(F217="都市ガス13A",IF($AZ$48=5,#REF!,IF($AZ$48=16,IF(Z217="",#REF!,Z217*#REF!),AC217*AD217)),AC217*AD217)))</f>
        <v/>
      </c>
      <c r="AH217" s="52"/>
      <c r="AJ217" s="440"/>
      <c r="AK217" s="439" t="str">
        <f t="shared" si="68"/>
        <v/>
      </c>
      <c r="AL217" s="436" t="str">
        <f t="shared" si="69"/>
        <v/>
      </c>
      <c r="AM217" s="436" t="str">
        <f t="shared" si="70"/>
        <v/>
      </c>
      <c r="AN217" s="436" t="str">
        <f t="shared" si="71"/>
        <v/>
      </c>
      <c r="AO217" s="436" t="str">
        <f t="shared" si="72"/>
        <v/>
      </c>
      <c r="AP217" s="436" t="str">
        <f t="shared" si="73"/>
        <v/>
      </c>
      <c r="AQ217" s="436" t="str">
        <f t="shared" si="74"/>
        <v/>
      </c>
      <c r="AR217" s="436" t="str">
        <f t="shared" si="75"/>
        <v/>
      </c>
      <c r="AS217" s="436" t="str">
        <f t="shared" si="76"/>
        <v/>
      </c>
      <c r="AT217" s="436" t="str">
        <f t="shared" si="77"/>
        <v/>
      </c>
      <c r="AU217" s="436" t="str">
        <f t="shared" si="78"/>
        <v/>
      </c>
      <c r="AV217" s="437" t="str">
        <f t="shared" si="79"/>
        <v/>
      </c>
      <c r="CO217" s="334" t="str">
        <f t="shared" si="80"/>
        <v/>
      </c>
      <c r="CP217" s="334" t="str">
        <f t="shared" si="81"/>
        <v/>
      </c>
    </row>
    <row r="218" spans="2:94" ht="18" customHeight="1" x14ac:dyDescent="0.2">
      <c r="B218" s="48"/>
      <c r="D218" s="331"/>
      <c r="E218" s="57"/>
      <c r="F218" s="39"/>
      <c r="G218" s="39"/>
      <c r="H218" s="58"/>
      <c r="I218" s="39"/>
      <c r="J218" s="58"/>
      <c r="K218" s="39"/>
      <c r="L218" s="60"/>
      <c r="M218" s="67"/>
      <c r="N218" s="160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2"/>
      <c r="Z218" s="303"/>
      <c r="AA218" s="208">
        <f t="shared" si="63"/>
        <v>1</v>
      </c>
      <c r="AB218" s="63">
        <f t="shared" si="64"/>
        <v>0</v>
      </c>
      <c r="AC218" s="209" t="str">
        <f t="shared" si="65"/>
        <v/>
      </c>
      <c r="AD218" s="228" t="str">
        <f t="shared" si="66"/>
        <v/>
      </c>
      <c r="AE218" s="210">
        <f t="shared" si="67"/>
        <v>1</v>
      </c>
      <c r="AF218" s="211" t="str">
        <f>IF(L218="","",IF(OR(COUNTIF(F218,"自ら生成した*"),COUNTIF(F218,"再生可能エネルギーを自家消費した電気")),"－",IF(F218="都市ガス13A",IF($AZ$48=5,#REF!,IF($AZ$48=16,IF(Z218="",#REF!,Z218*#REF!),AC218*AD218)),AC218*AD218)))</f>
        <v/>
      </c>
      <c r="AH218" s="52"/>
      <c r="AJ218" s="440"/>
      <c r="AK218" s="439" t="str">
        <f t="shared" si="68"/>
        <v/>
      </c>
      <c r="AL218" s="436" t="str">
        <f t="shared" si="69"/>
        <v/>
      </c>
      <c r="AM218" s="436" t="str">
        <f t="shared" si="70"/>
        <v/>
      </c>
      <c r="AN218" s="436" t="str">
        <f t="shared" si="71"/>
        <v/>
      </c>
      <c r="AO218" s="436" t="str">
        <f t="shared" si="72"/>
        <v/>
      </c>
      <c r="AP218" s="436" t="str">
        <f t="shared" si="73"/>
        <v/>
      </c>
      <c r="AQ218" s="436" t="str">
        <f t="shared" si="74"/>
        <v/>
      </c>
      <c r="AR218" s="436" t="str">
        <f t="shared" si="75"/>
        <v/>
      </c>
      <c r="AS218" s="436" t="str">
        <f t="shared" si="76"/>
        <v/>
      </c>
      <c r="AT218" s="436" t="str">
        <f t="shared" si="77"/>
        <v/>
      </c>
      <c r="AU218" s="436" t="str">
        <f t="shared" si="78"/>
        <v/>
      </c>
      <c r="AV218" s="437" t="str">
        <f t="shared" si="79"/>
        <v/>
      </c>
      <c r="CO218" s="334" t="str">
        <f t="shared" si="80"/>
        <v/>
      </c>
      <c r="CP218" s="334" t="str">
        <f t="shared" si="81"/>
        <v/>
      </c>
    </row>
    <row r="219" spans="2:94" ht="18" customHeight="1" x14ac:dyDescent="0.2">
      <c r="B219" s="48"/>
      <c r="D219" s="331"/>
      <c r="E219" s="57"/>
      <c r="F219" s="39"/>
      <c r="G219" s="39"/>
      <c r="H219" s="58"/>
      <c r="I219" s="39"/>
      <c r="J219" s="58"/>
      <c r="K219" s="39"/>
      <c r="L219" s="60"/>
      <c r="M219" s="67"/>
      <c r="N219" s="160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2"/>
      <c r="Z219" s="303"/>
      <c r="AA219" s="208">
        <f t="shared" si="63"/>
        <v>1</v>
      </c>
      <c r="AB219" s="63">
        <f t="shared" si="64"/>
        <v>0</v>
      </c>
      <c r="AC219" s="209" t="str">
        <f t="shared" si="65"/>
        <v/>
      </c>
      <c r="AD219" s="228" t="str">
        <f t="shared" si="66"/>
        <v/>
      </c>
      <c r="AE219" s="210">
        <f t="shared" si="67"/>
        <v>1</v>
      </c>
      <c r="AF219" s="211" t="str">
        <f>IF(L219="","",IF(OR(COUNTIF(F219,"自ら生成した*"),COUNTIF(F219,"再生可能エネルギーを自家消費した電気")),"－",IF(F219="都市ガス13A",IF($AZ$48=5,#REF!,IF($AZ$48=16,IF(Z219="",#REF!,Z219*#REF!),AC219*AD219)),AC219*AD219)))</f>
        <v/>
      </c>
      <c r="AH219" s="52"/>
      <c r="AJ219" s="440"/>
      <c r="AK219" s="439" t="str">
        <f t="shared" si="68"/>
        <v/>
      </c>
      <c r="AL219" s="436" t="str">
        <f t="shared" si="69"/>
        <v/>
      </c>
      <c r="AM219" s="436" t="str">
        <f t="shared" si="70"/>
        <v/>
      </c>
      <c r="AN219" s="436" t="str">
        <f t="shared" si="71"/>
        <v/>
      </c>
      <c r="AO219" s="436" t="str">
        <f t="shared" si="72"/>
        <v/>
      </c>
      <c r="AP219" s="436" t="str">
        <f t="shared" si="73"/>
        <v/>
      </c>
      <c r="AQ219" s="436" t="str">
        <f t="shared" si="74"/>
        <v/>
      </c>
      <c r="AR219" s="436" t="str">
        <f t="shared" si="75"/>
        <v/>
      </c>
      <c r="AS219" s="436" t="str">
        <f t="shared" si="76"/>
        <v/>
      </c>
      <c r="AT219" s="436" t="str">
        <f t="shared" si="77"/>
        <v/>
      </c>
      <c r="AU219" s="436" t="str">
        <f t="shared" si="78"/>
        <v/>
      </c>
      <c r="AV219" s="437" t="str">
        <f t="shared" si="79"/>
        <v/>
      </c>
      <c r="CO219" s="334" t="str">
        <f t="shared" ref="CO219:CO250" si="82">IF(AND(J214="無",Z214=1),1,IF(AND(J214="無",Z214=""),1,""))</f>
        <v/>
      </c>
      <c r="CP219" s="334" t="str">
        <f t="shared" si="81"/>
        <v/>
      </c>
    </row>
    <row r="220" spans="2:94" ht="18" customHeight="1" x14ac:dyDescent="0.2">
      <c r="B220" s="48"/>
      <c r="D220" s="331"/>
      <c r="E220" s="57"/>
      <c r="F220" s="39"/>
      <c r="G220" s="39"/>
      <c r="H220" s="58"/>
      <c r="I220" s="39"/>
      <c r="J220" s="58"/>
      <c r="K220" s="39"/>
      <c r="L220" s="60"/>
      <c r="M220" s="67"/>
      <c r="N220" s="160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2"/>
      <c r="Z220" s="303"/>
      <c r="AA220" s="208">
        <f t="shared" si="63"/>
        <v>1</v>
      </c>
      <c r="AB220" s="63">
        <f t="shared" si="64"/>
        <v>0</v>
      </c>
      <c r="AC220" s="209" t="str">
        <f t="shared" si="65"/>
        <v/>
      </c>
      <c r="AD220" s="228" t="str">
        <f t="shared" si="66"/>
        <v/>
      </c>
      <c r="AE220" s="210">
        <f t="shared" si="67"/>
        <v>1</v>
      </c>
      <c r="AF220" s="211" t="str">
        <f>IF(L220="","",IF(OR(COUNTIF(F220,"自ら生成した*"),COUNTIF(F220,"再生可能エネルギーを自家消費した電気")),"－",IF(F220="都市ガス13A",IF($AZ$48=5,#REF!,IF($AZ$48=16,IF(Z220="",#REF!,Z220*#REF!),AC220*AD220)),AC220*AD220)))</f>
        <v/>
      </c>
      <c r="AH220" s="52"/>
      <c r="AJ220" s="440"/>
      <c r="AK220" s="439" t="str">
        <f t="shared" si="68"/>
        <v/>
      </c>
      <c r="AL220" s="436" t="str">
        <f t="shared" si="69"/>
        <v/>
      </c>
      <c r="AM220" s="436" t="str">
        <f t="shared" si="70"/>
        <v/>
      </c>
      <c r="AN220" s="436" t="str">
        <f t="shared" si="71"/>
        <v/>
      </c>
      <c r="AO220" s="436" t="str">
        <f t="shared" si="72"/>
        <v/>
      </c>
      <c r="AP220" s="436" t="str">
        <f t="shared" si="73"/>
        <v/>
      </c>
      <c r="AQ220" s="436" t="str">
        <f t="shared" si="74"/>
        <v/>
      </c>
      <c r="AR220" s="436" t="str">
        <f t="shared" si="75"/>
        <v/>
      </c>
      <c r="AS220" s="436" t="str">
        <f t="shared" si="76"/>
        <v/>
      </c>
      <c r="AT220" s="436" t="str">
        <f t="shared" si="77"/>
        <v/>
      </c>
      <c r="AU220" s="436" t="str">
        <f t="shared" si="78"/>
        <v/>
      </c>
      <c r="AV220" s="437" t="str">
        <f t="shared" si="79"/>
        <v/>
      </c>
      <c r="CO220" s="334" t="str">
        <f t="shared" si="82"/>
        <v/>
      </c>
      <c r="CP220" s="334" t="str">
        <f t="shared" si="81"/>
        <v/>
      </c>
    </row>
    <row r="221" spans="2:94" ht="18" customHeight="1" x14ac:dyDescent="0.2">
      <c r="B221" s="48"/>
      <c r="D221" s="331"/>
      <c r="E221" s="57"/>
      <c r="F221" s="39"/>
      <c r="G221" s="39"/>
      <c r="H221" s="58"/>
      <c r="I221" s="39"/>
      <c r="J221" s="58"/>
      <c r="K221" s="39"/>
      <c r="L221" s="60"/>
      <c r="M221" s="67"/>
      <c r="N221" s="160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2"/>
      <c r="Z221" s="303"/>
      <c r="AA221" s="208">
        <f t="shared" si="63"/>
        <v>1</v>
      </c>
      <c r="AB221" s="63">
        <f t="shared" si="64"/>
        <v>0</v>
      </c>
      <c r="AC221" s="209" t="str">
        <f t="shared" si="65"/>
        <v/>
      </c>
      <c r="AD221" s="228" t="str">
        <f t="shared" si="66"/>
        <v/>
      </c>
      <c r="AE221" s="210">
        <f t="shared" si="67"/>
        <v>1</v>
      </c>
      <c r="AF221" s="211" t="str">
        <f>IF(L221="","",IF(OR(COUNTIF(F221,"自ら生成した*"),COUNTIF(F221,"再生可能エネルギーを自家消費した電気")),"－",IF(F221="都市ガス13A",IF($AZ$48=5,#REF!,IF($AZ$48=16,IF(Z221="",#REF!,Z221*#REF!),AC221*AD221)),AC221*AD221)))</f>
        <v/>
      </c>
      <c r="AH221" s="52"/>
      <c r="AJ221" s="440"/>
      <c r="AK221" s="439" t="str">
        <f t="shared" si="68"/>
        <v/>
      </c>
      <c r="AL221" s="436" t="str">
        <f t="shared" si="69"/>
        <v/>
      </c>
      <c r="AM221" s="436" t="str">
        <f t="shared" si="70"/>
        <v/>
      </c>
      <c r="AN221" s="436" t="str">
        <f t="shared" si="71"/>
        <v/>
      </c>
      <c r="AO221" s="436" t="str">
        <f t="shared" si="72"/>
        <v/>
      </c>
      <c r="AP221" s="436" t="str">
        <f t="shared" si="73"/>
        <v/>
      </c>
      <c r="AQ221" s="436" t="str">
        <f t="shared" si="74"/>
        <v/>
      </c>
      <c r="AR221" s="436" t="str">
        <f t="shared" si="75"/>
        <v/>
      </c>
      <c r="AS221" s="436" t="str">
        <f t="shared" si="76"/>
        <v/>
      </c>
      <c r="AT221" s="436" t="str">
        <f t="shared" si="77"/>
        <v/>
      </c>
      <c r="AU221" s="436" t="str">
        <f t="shared" si="78"/>
        <v/>
      </c>
      <c r="AV221" s="437" t="str">
        <f t="shared" si="79"/>
        <v/>
      </c>
      <c r="CO221" s="334" t="str">
        <f t="shared" si="82"/>
        <v/>
      </c>
      <c r="CP221" s="334" t="str">
        <f t="shared" si="81"/>
        <v/>
      </c>
    </row>
    <row r="222" spans="2:94" ht="18" customHeight="1" x14ac:dyDescent="0.2">
      <c r="B222" s="48"/>
      <c r="D222" s="331"/>
      <c r="E222" s="57"/>
      <c r="F222" s="39"/>
      <c r="G222" s="39"/>
      <c r="H222" s="58"/>
      <c r="I222" s="39"/>
      <c r="J222" s="58"/>
      <c r="K222" s="39"/>
      <c r="L222" s="60"/>
      <c r="M222" s="67"/>
      <c r="N222" s="160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2"/>
      <c r="Z222" s="303"/>
      <c r="AA222" s="208">
        <f t="shared" si="63"/>
        <v>1</v>
      </c>
      <c r="AB222" s="63">
        <f t="shared" si="64"/>
        <v>0</v>
      </c>
      <c r="AC222" s="209" t="str">
        <f t="shared" si="65"/>
        <v/>
      </c>
      <c r="AD222" s="228" t="str">
        <f t="shared" si="66"/>
        <v/>
      </c>
      <c r="AE222" s="210">
        <f t="shared" si="67"/>
        <v>1</v>
      </c>
      <c r="AF222" s="211" t="str">
        <f>IF(L222="","",IF(OR(COUNTIF(F222,"自ら生成した*"),COUNTIF(F222,"再生可能エネルギーを自家消費した電気")),"－",IF(F222="都市ガス13A",IF($AZ$48=5,#REF!,IF($AZ$48=16,IF(Z222="",#REF!,Z222*#REF!),AC222*AD222)),AC222*AD222)))</f>
        <v/>
      </c>
      <c r="AH222" s="52"/>
      <c r="AJ222" s="440"/>
      <c r="AK222" s="439" t="str">
        <f t="shared" si="68"/>
        <v/>
      </c>
      <c r="AL222" s="436" t="str">
        <f t="shared" si="69"/>
        <v/>
      </c>
      <c r="AM222" s="436" t="str">
        <f t="shared" si="70"/>
        <v/>
      </c>
      <c r="AN222" s="436" t="str">
        <f t="shared" si="71"/>
        <v/>
      </c>
      <c r="AO222" s="436" t="str">
        <f t="shared" si="72"/>
        <v/>
      </c>
      <c r="AP222" s="436" t="str">
        <f t="shared" si="73"/>
        <v/>
      </c>
      <c r="AQ222" s="436" t="str">
        <f t="shared" si="74"/>
        <v/>
      </c>
      <c r="AR222" s="436" t="str">
        <f t="shared" si="75"/>
        <v/>
      </c>
      <c r="AS222" s="436" t="str">
        <f t="shared" si="76"/>
        <v/>
      </c>
      <c r="AT222" s="436" t="str">
        <f t="shared" si="77"/>
        <v/>
      </c>
      <c r="AU222" s="436" t="str">
        <f t="shared" si="78"/>
        <v/>
      </c>
      <c r="AV222" s="437" t="str">
        <f t="shared" si="79"/>
        <v/>
      </c>
      <c r="CO222" s="334" t="str">
        <f t="shared" si="82"/>
        <v/>
      </c>
      <c r="CP222" s="334" t="str">
        <f t="shared" si="81"/>
        <v/>
      </c>
    </row>
    <row r="223" spans="2:94" ht="18" customHeight="1" x14ac:dyDescent="0.2">
      <c r="B223" s="48"/>
      <c r="D223" s="331"/>
      <c r="E223" s="57"/>
      <c r="F223" s="39"/>
      <c r="G223" s="39"/>
      <c r="H223" s="58"/>
      <c r="I223" s="39"/>
      <c r="J223" s="58"/>
      <c r="K223" s="39"/>
      <c r="L223" s="60"/>
      <c r="M223" s="67"/>
      <c r="N223" s="160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2"/>
      <c r="Z223" s="303"/>
      <c r="AA223" s="208">
        <f t="shared" si="63"/>
        <v>1</v>
      </c>
      <c r="AB223" s="63">
        <f t="shared" si="64"/>
        <v>0</v>
      </c>
      <c r="AC223" s="209" t="str">
        <f t="shared" si="65"/>
        <v/>
      </c>
      <c r="AD223" s="228" t="str">
        <f t="shared" si="66"/>
        <v/>
      </c>
      <c r="AE223" s="210">
        <f t="shared" si="67"/>
        <v>1</v>
      </c>
      <c r="AF223" s="211" t="str">
        <f>IF(L223="","",IF(OR(COUNTIF(F223,"自ら生成した*"),COUNTIF(F223,"再生可能エネルギーを自家消費した電気")),"－",IF(F223="都市ガス13A",IF($AZ$48=5,#REF!,IF($AZ$48=16,IF(Z223="",#REF!,Z223*#REF!),AC223*AD223)),AC223*AD223)))</f>
        <v/>
      </c>
      <c r="AH223" s="52"/>
      <c r="AJ223" s="440"/>
      <c r="AK223" s="439" t="str">
        <f t="shared" si="68"/>
        <v/>
      </c>
      <c r="AL223" s="436" t="str">
        <f t="shared" si="69"/>
        <v/>
      </c>
      <c r="AM223" s="436" t="str">
        <f t="shared" si="70"/>
        <v/>
      </c>
      <c r="AN223" s="436" t="str">
        <f t="shared" si="71"/>
        <v/>
      </c>
      <c r="AO223" s="436" t="str">
        <f t="shared" si="72"/>
        <v/>
      </c>
      <c r="AP223" s="436" t="str">
        <f t="shared" si="73"/>
        <v/>
      </c>
      <c r="AQ223" s="436" t="str">
        <f t="shared" si="74"/>
        <v/>
      </c>
      <c r="AR223" s="436" t="str">
        <f t="shared" si="75"/>
        <v/>
      </c>
      <c r="AS223" s="436" t="str">
        <f t="shared" si="76"/>
        <v/>
      </c>
      <c r="AT223" s="436" t="str">
        <f t="shared" si="77"/>
        <v/>
      </c>
      <c r="AU223" s="436" t="str">
        <f t="shared" si="78"/>
        <v/>
      </c>
      <c r="AV223" s="437" t="str">
        <f t="shared" si="79"/>
        <v/>
      </c>
      <c r="CO223" s="334" t="str">
        <f t="shared" si="82"/>
        <v/>
      </c>
      <c r="CP223" s="334" t="str">
        <f t="shared" si="81"/>
        <v/>
      </c>
    </row>
    <row r="224" spans="2:94" ht="18" customHeight="1" x14ac:dyDescent="0.2">
      <c r="B224" s="48"/>
      <c r="D224" s="329"/>
      <c r="E224" s="57"/>
      <c r="F224" s="39"/>
      <c r="G224" s="39"/>
      <c r="H224" s="58"/>
      <c r="I224" s="58"/>
      <c r="J224" s="58"/>
      <c r="K224" s="59"/>
      <c r="L224" s="60"/>
      <c r="M224" s="67"/>
      <c r="N224" s="160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2"/>
      <c r="Z224" s="303"/>
      <c r="AA224" s="208">
        <f t="shared" si="63"/>
        <v>1</v>
      </c>
      <c r="AB224" s="63">
        <f t="shared" si="64"/>
        <v>0</v>
      </c>
      <c r="AC224" s="209" t="str">
        <f t="shared" si="65"/>
        <v/>
      </c>
      <c r="AD224" s="228" t="str">
        <f t="shared" si="66"/>
        <v/>
      </c>
      <c r="AE224" s="210">
        <f t="shared" si="67"/>
        <v>1</v>
      </c>
      <c r="AF224" s="211" t="str">
        <f>IF(L224="","",IF(OR(COUNTIF(F224,"自ら生成した*"),COUNTIF(F224,"再生可能エネルギーを自家消費した電気")),"－",IF(F224="都市ガス13A",IF($AZ$48=5,#REF!,IF($AZ$48=16,IF(Z224="",#REF!,Z224*#REF!),AC224*AD224)),AC224*AD224)))</f>
        <v/>
      </c>
      <c r="AH224" s="52"/>
      <c r="AJ224" s="440"/>
      <c r="AK224" s="439" t="str">
        <f t="shared" si="68"/>
        <v/>
      </c>
      <c r="AL224" s="436" t="str">
        <f t="shared" si="69"/>
        <v/>
      </c>
      <c r="AM224" s="436" t="str">
        <f t="shared" si="70"/>
        <v/>
      </c>
      <c r="AN224" s="436" t="str">
        <f t="shared" si="71"/>
        <v/>
      </c>
      <c r="AO224" s="436" t="str">
        <f t="shared" si="72"/>
        <v/>
      </c>
      <c r="AP224" s="436" t="str">
        <f t="shared" si="73"/>
        <v/>
      </c>
      <c r="AQ224" s="436" t="str">
        <f t="shared" si="74"/>
        <v/>
      </c>
      <c r="AR224" s="436" t="str">
        <f t="shared" si="75"/>
        <v/>
      </c>
      <c r="AS224" s="436" t="str">
        <f t="shared" si="76"/>
        <v/>
      </c>
      <c r="AT224" s="436" t="str">
        <f t="shared" si="77"/>
        <v/>
      </c>
      <c r="AU224" s="436" t="str">
        <f t="shared" si="78"/>
        <v/>
      </c>
      <c r="AV224" s="437" t="str">
        <f t="shared" si="79"/>
        <v/>
      </c>
      <c r="CO224" s="334" t="str">
        <f t="shared" si="82"/>
        <v/>
      </c>
      <c r="CP224" s="334" t="str">
        <f t="shared" si="81"/>
        <v/>
      </c>
    </row>
    <row r="225" spans="2:94" ht="18" customHeight="1" x14ac:dyDescent="0.2">
      <c r="B225" s="48"/>
      <c r="D225" s="329"/>
      <c r="E225" s="57"/>
      <c r="F225" s="39"/>
      <c r="G225" s="39"/>
      <c r="H225" s="58"/>
      <c r="I225" s="58"/>
      <c r="J225" s="58"/>
      <c r="K225" s="39"/>
      <c r="L225" s="60"/>
      <c r="M225" s="67"/>
      <c r="N225" s="160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2"/>
      <c r="Z225" s="303"/>
      <c r="AA225" s="208">
        <f t="shared" si="63"/>
        <v>1</v>
      </c>
      <c r="AB225" s="63">
        <f t="shared" si="64"/>
        <v>0</v>
      </c>
      <c r="AC225" s="209" t="str">
        <f t="shared" si="65"/>
        <v/>
      </c>
      <c r="AD225" s="228" t="str">
        <f t="shared" si="66"/>
        <v/>
      </c>
      <c r="AE225" s="210">
        <f t="shared" si="67"/>
        <v>1</v>
      </c>
      <c r="AF225" s="211" t="str">
        <f>IF(L225="","",IF(OR(COUNTIF(F225,"自ら生成した*"),COUNTIF(F225,"再生可能エネルギーを自家消費した電気")),"－",IF(F225="都市ガス13A",IF($AZ$48=5,#REF!,IF($AZ$48=16,IF(Z225="",#REF!,Z225*#REF!),AC225*AD225)),AC225*AD225)))</f>
        <v/>
      </c>
      <c r="AH225" s="52"/>
      <c r="AJ225" s="440"/>
      <c r="AK225" s="439" t="str">
        <f t="shared" si="68"/>
        <v/>
      </c>
      <c r="AL225" s="436" t="str">
        <f t="shared" si="69"/>
        <v/>
      </c>
      <c r="AM225" s="436" t="str">
        <f t="shared" si="70"/>
        <v/>
      </c>
      <c r="AN225" s="436" t="str">
        <f t="shared" si="71"/>
        <v/>
      </c>
      <c r="AO225" s="436" t="str">
        <f t="shared" si="72"/>
        <v/>
      </c>
      <c r="AP225" s="436" t="str">
        <f t="shared" si="73"/>
        <v/>
      </c>
      <c r="AQ225" s="436" t="str">
        <f t="shared" si="74"/>
        <v/>
      </c>
      <c r="AR225" s="436" t="str">
        <f t="shared" si="75"/>
        <v/>
      </c>
      <c r="AS225" s="436" t="str">
        <f t="shared" si="76"/>
        <v/>
      </c>
      <c r="AT225" s="436" t="str">
        <f t="shared" si="77"/>
        <v/>
      </c>
      <c r="AU225" s="436" t="str">
        <f t="shared" si="78"/>
        <v/>
      </c>
      <c r="AV225" s="437" t="str">
        <f t="shared" si="79"/>
        <v/>
      </c>
      <c r="CO225" s="334" t="str">
        <f t="shared" si="82"/>
        <v/>
      </c>
      <c r="CP225" s="334" t="str">
        <f t="shared" si="81"/>
        <v/>
      </c>
    </row>
    <row r="226" spans="2:94" ht="18" customHeight="1" x14ac:dyDescent="0.2">
      <c r="B226" s="48"/>
      <c r="D226" s="329"/>
      <c r="E226" s="57"/>
      <c r="F226" s="39"/>
      <c r="G226" s="39"/>
      <c r="H226" s="58"/>
      <c r="I226" s="58"/>
      <c r="J226" s="58"/>
      <c r="K226" s="39"/>
      <c r="L226" s="60"/>
      <c r="M226" s="67"/>
      <c r="N226" s="160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2"/>
      <c r="Z226" s="303"/>
      <c r="AA226" s="208">
        <f t="shared" si="63"/>
        <v>1</v>
      </c>
      <c r="AB226" s="63">
        <f t="shared" si="64"/>
        <v>0</v>
      </c>
      <c r="AC226" s="209" t="str">
        <f t="shared" si="65"/>
        <v/>
      </c>
      <c r="AD226" s="228" t="str">
        <f t="shared" si="66"/>
        <v/>
      </c>
      <c r="AE226" s="210">
        <f t="shared" si="67"/>
        <v>1</v>
      </c>
      <c r="AF226" s="211" t="str">
        <f>IF(L226="","",IF(OR(COUNTIF(F226,"自ら生成した*"),COUNTIF(F226,"再生可能エネルギーを自家消費した電気")),"－",IF(F226="都市ガス13A",IF($AZ$48=5,#REF!,IF($AZ$48=16,IF(Z226="",#REF!,Z226*#REF!),AC226*AD226)),AC226*AD226)))</f>
        <v/>
      </c>
      <c r="AH226" s="52"/>
      <c r="AJ226" s="440"/>
      <c r="AK226" s="439" t="str">
        <f t="shared" si="68"/>
        <v/>
      </c>
      <c r="AL226" s="436" t="str">
        <f t="shared" si="69"/>
        <v/>
      </c>
      <c r="AM226" s="436" t="str">
        <f t="shared" si="70"/>
        <v/>
      </c>
      <c r="AN226" s="436" t="str">
        <f t="shared" si="71"/>
        <v/>
      </c>
      <c r="AO226" s="436" t="str">
        <f t="shared" si="72"/>
        <v/>
      </c>
      <c r="AP226" s="436" t="str">
        <f t="shared" si="73"/>
        <v/>
      </c>
      <c r="AQ226" s="436" t="str">
        <f t="shared" si="74"/>
        <v/>
      </c>
      <c r="AR226" s="436" t="str">
        <f t="shared" si="75"/>
        <v/>
      </c>
      <c r="AS226" s="436" t="str">
        <f t="shared" si="76"/>
        <v/>
      </c>
      <c r="AT226" s="436" t="str">
        <f t="shared" si="77"/>
        <v/>
      </c>
      <c r="AU226" s="436" t="str">
        <f t="shared" si="78"/>
        <v/>
      </c>
      <c r="AV226" s="437" t="str">
        <f t="shared" si="79"/>
        <v/>
      </c>
      <c r="CO226" s="334" t="str">
        <f t="shared" si="82"/>
        <v/>
      </c>
      <c r="CP226" s="334" t="str">
        <f t="shared" si="81"/>
        <v/>
      </c>
    </row>
    <row r="227" spans="2:94" ht="18" customHeight="1" x14ac:dyDescent="0.2">
      <c r="B227" s="48"/>
      <c r="D227" s="329"/>
      <c r="E227" s="57"/>
      <c r="F227" s="39"/>
      <c r="G227" s="39"/>
      <c r="H227" s="58"/>
      <c r="I227" s="58"/>
      <c r="J227" s="58"/>
      <c r="K227" s="39"/>
      <c r="L227" s="60"/>
      <c r="M227" s="67"/>
      <c r="N227" s="160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2"/>
      <c r="Z227" s="303"/>
      <c r="AA227" s="208">
        <f t="shared" si="63"/>
        <v>1</v>
      </c>
      <c r="AB227" s="63">
        <f t="shared" si="64"/>
        <v>0</v>
      </c>
      <c r="AC227" s="209" t="str">
        <f t="shared" si="65"/>
        <v/>
      </c>
      <c r="AD227" s="228" t="str">
        <f t="shared" si="66"/>
        <v/>
      </c>
      <c r="AE227" s="210">
        <f t="shared" si="67"/>
        <v>1</v>
      </c>
      <c r="AF227" s="211" t="str">
        <f>IF(L227="","",IF(OR(COUNTIF(F227,"自ら生成した*"),COUNTIF(F227,"再生可能エネルギーを自家消費した電気")),"－",IF(F227="都市ガス13A",IF($AZ$48=5,#REF!,IF($AZ$48=16,IF(Z227="",#REF!,Z227*#REF!),AC227*AD227)),AC227*AD227)))</f>
        <v/>
      </c>
      <c r="AH227" s="52"/>
      <c r="AJ227" s="440"/>
      <c r="AK227" s="439" t="str">
        <f t="shared" si="68"/>
        <v/>
      </c>
      <c r="AL227" s="436" t="str">
        <f t="shared" si="69"/>
        <v/>
      </c>
      <c r="AM227" s="436" t="str">
        <f t="shared" si="70"/>
        <v/>
      </c>
      <c r="AN227" s="436" t="str">
        <f t="shared" si="71"/>
        <v/>
      </c>
      <c r="AO227" s="436" t="str">
        <f t="shared" si="72"/>
        <v/>
      </c>
      <c r="AP227" s="436" t="str">
        <f t="shared" si="73"/>
        <v/>
      </c>
      <c r="AQ227" s="436" t="str">
        <f t="shared" si="74"/>
        <v/>
      </c>
      <c r="AR227" s="436" t="str">
        <f t="shared" si="75"/>
        <v/>
      </c>
      <c r="AS227" s="436" t="str">
        <f t="shared" si="76"/>
        <v/>
      </c>
      <c r="AT227" s="436" t="str">
        <f t="shared" si="77"/>
        <v/>
      </c>
      <c r="AU227" s="436" t="str">
        <f t="shared" si="78"/>
        <v/>
      </c>
      <c r="AV227" s="437" t="str">
        <f t="shared" si="79"/>
        <v/>
      </c>
      <c r="CO227" s="334" t="str">
        <f t="shared" si="82"/>
        <v/>
      </c>
      <c r="CP227" s="334" t="str">
        <f t="shared" ref="CP227:CP258" si="83">IF(AND(F222="再生可能エネルギーを自家消費した電気",J222="無"),1,"")</f>
        <v/>
      </c>
    </row>
    <row r="228" spans="2:94" ht="18" customHeight="1" x14ac:dyDescent="0.2">
      <c r="B228" s="48"/>
      <c r="D228" s="329"/>
      <c r="E228" s="57"/>
      <c r="F228" s="39"/>
      <c r="G228" s="39"/>
      <c r="H228" s="58"/>
      <c r="I228" s="58"/>
      <c r="J228" s="58"/>
      <c r="K228" s="39"/>
      <c r="L228" s="60"/>
      <c r="M228" s="67"/>
      <c r="N228" s="160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2"/>
      <c r="Z228" s="303"/>
      <c r="AA228" s="208">
        <f t="shared" si="63"/>
        <v>1</v>
      </c>
      <c r="AB228" s="63">
        <f t="shared" si="64"/>
        <v>0</v>
      </c>
      <c r="AC228" s="209" t="str">
        <f t="shared" si="65"/>
        <v/>
      </c>
      <c r="AD228" s="228" t="str">
        <f t="shared" si="66"/>
        <v/>
      </c>
      <c r="AE228" s="210">
        <f t="shared" si="67"/>
        <v>1</v>
      </c>
      <c r="AF228" s="211" t="str">
        <f>IF(L228="","",IF(OR(COUNTIF(F228,"自ら生成した*"),COUNTIF(F228,"再生可能エネルギーを自家消費した電気")),"－",IF(F228="都市ガス13A",IF($AZ$48=5,#REF!,IF($AZ$48=16,IF(Z228="",#REF!,Z228*#REF!),AC228*AD228)),AC228*AD228)))</f>
        <v/>
      </c>
      <c r="AH228" s="52"/>
      <c r="AJ228" s="440"/>
      <c r="AK228" s="439" t="str">
        <f t="shared" si="68"/>
        <v/>
      </c>
      <c r="AL228" s="436" t="str">
        <f t="shared" si="69"/>
        <v/>
      </c>
      <c r="AM228" s="436" t="str">
        <f t="shared" si="70"/>
        <v/>
      </c>
      <c r="AN228" s="436" t="str">
        <f t="shared" si="71"/>
        <v/>
      </c>
      <c r="AO228" s="436" t="str">
        <f t="shared" si="72"/>
        <v/>
      </c>
      <c r="AP228" s="436" t="str">
        <f t="shared" si="73"/>
        <v/>
      </c>
      <c r="AQ228" s="436" t="str">
        <f t="shared" si="74"/>
        <v/>
      </c>
      <c r="AR228" s="436" t="str">
        <f t="shared" si="75"/>
        <v/>
      </c>
      <c r="AS228" s="436" t="str">
        <f t="shared" si="76"/>
        <v/>
      </c>
      <c r="AT228" s="436" t="str">
        <f t="shared" si="77"/>
        <v/>
      </c>
      <c r="AU228" s="436" t="str">
        <f t="shared" si="78"/>
        <v/>
      </c>
      <c r="AV228" s="437" t="str">
        <f t="shared" si="79"/>
        <v/>
      </c>
      <c r="CO228" s="334" t="str">
        <f t="shared" si="82"/>
        <v/>
      </c>
      <c r="CP228" s="334" t="str">
        <f t="shared" si="83"/>
        <v/>
      </c>
    </row>
    <row r="229" spans="2:94" ht="18" customHeight="1" x14ac:dyDescent="0.2">
      <c r="B229" s="48"/>
      <c r="D229" s="329"/>
      <c r="E229" s="57"/>
      <c r="F229" s="39"/>
      <c r="G229" s="39"/>
      <c r="H229" s="58"/>
      <c r="I229" s="58"/>
      <c r="J229" s="58"/>
      <c r="K229" s="39"/>
      <c r="L229" s="60"/>
      <c r="M229" s="67"/>
      <c r="N229" s="160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2"/>
      <c r="Z229" s="303"/>
      <c r="AA229" s="208">
        <f t="shared" si="63"/>
        <v>1</v>
      </c>
      <c r="AB229" s="63">
        <f t="shared" si="64"/>
        <v>0</v>
      </c>
      <c r="AC229" s="209" t="str">
        <f t="shared" si="65"/>
        <v/>
      </c>
      <c r="AD229" s="228" t="str">
        <f t="shared" si="66"/>
        <v/>
      </c>
      <c r="AE229" s="210">
        <f t="shared" si="67"/>
        <v>1</v>
      </c>
      <c r="AF229" s="211" t="str">
        <f>IF(L229="","",IF(OR(COUNTIF(F229,"自ら生成した*"),COUNTIF(F229,"再生可能エネルギーを自家消費した電気")),"－",IF(F229="都市ガス13A",IF($AZ$48=5,#REF!,IF($AZ$48=16,IF(Z229="",#REF!,Z229*#REF!),AC229*AD229)),AC229*AD229)))</f>
        <v/>
      </c>
      <c r="AH229" s="52"/>
      <c r="AJ229" s="440"/>
      <c r="AK229" s="439" t="str">
        <f t="shared" si="68"/>
        <v/>
      </c>
      <c r="AL229" s="436" t="str">
        <f t="shared" si="69"/>
        <v/>
      </c>
      <c r="AM229" s="436" t="str">
        <f t="shared" si="70"/>
        <v/>
      </c>
      <c r="AN229" s="436" t="str">
        <f t="shared" si="71"/>
        <v/>
      </c>
      <c r="AO229" s="436" t="str">
        <f t="shared" si="72"/>
        <v/>
      </c>
      <c r="AP229" s="436" t="str">
        <f t="shared" si="73"/>
        <v/>
      </c>
      <c r="AQ229" s="436" t="str">
        <f t="shared" si="74"/>
        <v/>
      </c>
      <c r="AR229" s="436" t="str">
        <f t="shared" si="75"/>
        <v/>
      </c>
      <c r="AS229" s="436" t="str">
        <f t="shared" si="76"/>
        <v/>
      </c>
      <c r="AT229" s="436" t="str">
        <f t="shared" si="77"/>
        <v/>
      </c>
      <c r="AU229" s="436" t="str">
        <f t="shared" si="78"/>
        <v/>
      </c>
      <c r="AV229" s="437" t="str">
        <f t="shared" si="79"/>
        <v/>
      </c>
      <c r="CO229" s="334" t="str">
        <f t="shared" si="82"/>
        <v/>
      </c>
      <c r="CP229" s="334" t="str">
        <f t="shared" si="83"/>
        <v/>
      </c>
    </row>
    <row r="230" spans="2:94" ht="18" customHeight="1" x14ac:dyDescent="0.2">
      <c r="B230" s="48"/>
      <c r="D230" s="329"/>
      <c r="E230" s="57"/>
      <c r="F230" s="39"/>
      <c r="G230" s="39"/>
      <c r="H230" s="58"/>
      <c r="I230" s="58"/>
      <c r="J230" s="58"/>
      <c r="K230" s="39"/>
      <c r="L230" s="60"/>
      <c r="M230" s="67"/>
      <c r="N230" s="160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2"/>
      <c r="Z230" s="303"/>
      <c r="AA230" s="208">
        <f t="shared" si="63"/>
        <v>1</v>
      </c>
      <c r="AB230" s="63">
        <f t="shared" si="64"/>
        <v>0</v>
      </c>
      <c r="AC230" s="209" t="str">
        <f t="shared" si="65"/>
        <v/>
      </c>
      <c r="AD230" s="228" t="str">
        <f t="shared" si="66"/>
        <v/>
      </c>
      <c r="AE230" s="210">
        <f t="shared" si="67"/>
        <v>1</v>
      </c>
      <c r="AF230" s="211" t="str">
        <f>IF(L230="","",IF(OR(COUNTIF(F230,"自ら生成した*"),COUNTIF(F230,"再生可能エネルギーを自家消費した電気")),"－",IF(F230="都市ガス13A",IF($AZ$48=5,#REF!,IF($AZ$48=16,IF(Z230="",#REF!,Z230*#REF!),AC230*AD230)),AC230*AD230)))</f>
        <v/>
      </c>
      <c r="AH230" s="52"/>
      <c r="AJ230" s="440"/>
      <c r="AK230" s="439" t="str">
        <f t="shared" si="68"/>
        <v/>
      </c>
      <c r="AL230" s="436" t="str">
        <f t="shared" si="69"/>
        <v/>
      </c>
      <c r="AM230" s="436" t="str">
        <f t="shared" si="70"/>
        <v/>
      </c>
      <c r="AN230" s="436" t="str">
        <f t="shared" si="71"/>
        <v/>
      </c>
      <c r="AO230" s="436" t="str">
        <f t="shared" si="72"/>
        <v/>
      </c>
      <c r="AP230" s="436" t="str">
        <f t="shared" si="73"/>
        <v/>
      </c>
      <c r="AQ230" s="436" t="str">
        <f t="shared" si="74"/>
        <v/>
      </c>
      <c r="AR230" s="436" t="str">
        <f t="shared" si="75"/>
        <v/>
      </c>
      <c r="AS230" s="436" t="str">
        <f t="shared" si="76"/>
        <v/>
      </c>
      <c r="AT230" s="436" t="str">
        <f t="shared" si="77"/>
        <v/>
      </c>
      <c r="AU230" s="436" t="str">
        <f t="shared" si="78"/>
        <v/>
      </c>
      <c r="AV230" s="437" t="str">
        <f t="shared" si="79"/>
        <v/>
      </c>
      <c r="CO230" s="334" t="str">
        <f t="shared" si="82"/>
        <v/>
      </c>
      <c r="CP230" s="334" t="str">
        <f t="shared" si="83"/>
        <v/>
      </c>
    </row>
    <row r="231" spans="2:94" ht="18" customHeight="1" x14ac:dyDescent="0.2">
      <c r="B231" s="48"/>
      <c r="D231" s="329"/>
      <c r="E231" s="57"/>
      <c r="F231" s="39"/>
      <c r="G231" s="39"/>
      <c r="H231" s="58"/>
      <c r="I231" s="58"/>
      <c r="J231" s="58"/>
      <c r="K231" s="39"/>
      <c r="L231" s="60"/>
      <c r="M231" s="67"/>
      <c r="N231" s="160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2"/>
      <c r="Z231" s="303"/>
      <c r="AA231" s="208">
        <f t="shared" si="63"/>
        <v>1</v>
      </c>
      <c r="AB231" s="63">
        <f t="shared" si="64"/>
        <v>0</v>
      </c>
      <c r="AC231" s="209" t="str">
        <f t="shared" si="65"/>
        <v/>
      </c>
      <c r="AD231" s="228" t="str">
        <f t="shared" si="66"/>
        <v/>
      </c>
      <c r="AE231" s="210">
        <f t="shared" si="67"/>
        <v>1</v>
      </c>
      <c r="AF231" s="211" t="str">
        <f>IF(L231="","",IF(OR(COUNTIF(F231,"自ら生成した*"),COUNTIF(F231,"再生可能エネルギーを自家消費した電気")),"－",IF(F231="都市ガス13A",IF($AZ$48=5,#REF!,IF($AZ$48=16,IF(Z231="",#REF!,Z231*#REF!),AC231*AD231)),AC231*AD231)))</f>
        <v/>
      </c>
      <c r="AH231" s="52"/>
      <c r="AJ231" s="440"/>
      <c r="AK231" s="439" t="str">
        <f t="shared" si="68"/>
        <v/>
      </c>
      <c r="AL231" s="436" t="str">
        <f t="shared" si="69"/>
        <v/>
      </c>
      <c r="AM231" s="436" t="str">
        <f t="shared" si="70"/>
        <v/>
      </c>
      <c r="AN231" s="436" t="str">
        <f t="shared" si="71"/>
        <v/>
      </c>
      <c r="AO231" s="436" t="str">
        <f t="shared" si="72"/>
        <v/>
      </c>
      <c r="AP231" s="436" t="str">
        <f t="shared" si="73"/>
        <v/>
      </c>
      <c r="AQ231" s="436" t="str">
        <f t="shared" si="74"/>
        <v/>
      </c>
      <c r="AR231" s="436" t="str">
        <f t="shared" si="75"/>
        <v/>
      </c>
      <c r="AS231" s="436" t="str">
        <f t="shared" si="76"/>
        <v/>
      </c>
      <c r="AT231" s="436" t="str">
        <f t="shared" si="77"/>
        <v/>
      </c>
      <c r="AU231" s="436" t="str">
        <f t="shared" si="78"/>
        <v/>
      </c>
      <c r="AV231" s="437" t="str">
        <f t="shared" si="79"/>
        <v/>
      </c>
      <c r="CO231" s="334" t="str">
        <f t="shared" si="82"/>
        <v/>
      </c>
      <c r="CP231" s="334" t="str">
        <f t="shared" si="83"/>
        <v/>
      </c>
    </row>
    <row r="232" spans="2:94" ht="18" customHeight="1" x14ac:dyDescent="0.2">
      <c r="B232" s="48"/>
      <c r="D232" s="329"/>
      <c r="E232" s="57"/>
      <c r="F232" s="39"/>
      <c r="G232" s="39"/>
      <c r="H232" s="58"/>
      <c r="I232" s="58"/>
      <c r="J232" s="58"/>
      <c r="K232" s="39"/>
      <c r="L232" s="60"/>
      <c r="M232" s="67"/>
      <c r="N232" s="160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2"/>
      <c r="Z232" s="303"/>
      <c r="AA232" s="208">
        <f t="shared" si="63"/>
        <v>1</v>
      </c>
      <c r="AB232" s="63">
        <f t="shared" si="64"/>
        <v>0</v>
      </c>
      <c r="AC232" s="209" t="str">
        <f t="shared" si="65"/>
        <v/>
      </c>
      <c r="AD232" s="228" t="str">
        <f t="shared" si="66"/>
        <v/>
      </c>
      <c r="AE232" s="210">
        <f t="shared" si="67"/>
        <v>1</v>
      </c>
      <c r="AF232" s="211" t="str">
        <f>IF(L232="","",IF(OR(COUNTIF(F232,"自ら生成した*"),COUNTIF(F232,"再生可能エネルギーを自家消費した電気")),"－",IF(F232="都市ガス13A",IF($AZ$48=5,#REF!,IF($AZ$48=16,IF(Z232="",#REF!,Z232*#REF!),AC232*AD232)),AC232*AD232)))</f>
        <v/>
      </c>
      <c r="AH232" s="52"/>
      <c r="AJ232" s="440"/>
      <c r="AK232" s="439" t="str">
        <f t="shared" si="68"/>
        <v/>
      </c>
      <c r="AL232" s="436" t="str">
        <f t="shared" si="69"/>
        <v/>
      </c>
      <c r="AM232" s="436" t="str">
        <f t="shared" si="70"/>
        <v/>
      </c>
      <c r="AN232" s="436" t="str">
        <f t="shared" si="71"/>
        <v/>
      </c>
      <c r="AO232" s="436" t="str">
        <f t="shared" si="72"/>
        <v/>
      </c>
      <c r="AP232" s="436" t="str">
        <f t="shared" si="73"/>
        <v/>
      </c>
      <c r="AQ232" s="436" t="str">
        <f t="shared" si="74"/>
        <v/>
      </c>
      <c r="AR232" s="436" t="str">
        <f t="shared" si="75"/>
        <v/>
      </c>
      <c r="AS232" s="436" t="str">
        <f t="shared" si="76"/>
        <v/>
      </c>
      <c r="AT232" s="436" t="str">
        <f t="shared" si="77"/>
        <v/>
      </c>
      <c r="AU232" s="436" t="str">
        <f t="shared" si="78"/>
        <v/>
      </c>
      <c r="AV232" s="437" t="str">
        <f t="shared" si="79"/>
        <v/>
      </c>
      <c r="CO232" s="334" t="str">
        <f t="shared" si="82"/>
        <v/>
      </c>
      <c r="CP232" s="334" t="str">
        <f t="shared" si="83"/>
        <v/>
      </c>
    </row>
    <row r="233" spans="2:94" ht="18" customHeight="1" x14ac:dyDescent="0.2">
      <c r="B233" s="48"/>
      <c r="D233" s="331"/>
      <c r="E233" s="57"/>
      <c r="F233" s="39"/>
      <c r="G233" s="39"/>
      <c r="H233" s="58"/>
      <c r="I233" s="58"/>
      <c r="J233" s="58"/>
      <c r="K233" s="39"/>
      <c r="L233" s="60"/>
      <c r="M233" s="67"/>
      <c r="N233" s="160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2"/>
      <c r="Z233" s="303"/>
      <c r="AA233" s="208">
        <f t="shared" si="63"/>
        <v>1</v>
      </c>
      <c r="AB233" s="63">
        <f t="shared" si="64"/>
        <v>0</v>
      </c>
      <c r="AC233" s="209" t="str">
        <f t="shared" si="65"/>
        <v/>
      </c>
      <c r="AD233" s="228" t="str">
        <f t="shared" si="66"/>
        <v/>
      </c>
      <c r="AE233" s="210">
        <f t="shared" si="67"/>
        <v>1</v>
      </c>
      <c r="AF233" s="211" t="str">
        <f>IF(L233="","",IF(OR(COUNTIF(F233,"自ら生成した*"),COUNTIF(F233,"再生可能エネルギーを自家消費した電気")),"－",IF(F233="都市ガス13A",IF($AZ$48=5,#REF!,IF($AZ$48=16,IF(Z233="",#REF!,Z233*#REF!),AC233*AD233)),AC233*AD233)))</f>
        <v/>
      </c>
      <c r="AH233" s="52"/>
      <c r="AJ233" s="440"/>
      <c r="AK233" s="439" t="str">
        <f t="shared" si="68"/>
        <v/>
      </c>
      <c r="AL233" s="436" t="str">
        <f t="shared" si="69"/>
        <v/>
      </c>
      <c r="AM233" s="436" t="str">
        <f t="shared" si="70"/>
        <v/>
      </c>
      <c r="AN233" s="436" t="str">
        <f t="shared" si="71"/>
        <v/>
      </c>
      <c r="AO233" s="436" t="str">
        <f t="shared" si="72"/>
        <v/>
      </c>
      <c r="AP233" s="436" t="str">
        <f t="shared" si="73"/>
        <v/>
      </c>
      <c r="AQ233" s="436" t="str">
        <f t="shared" si="74"/>
        <v/>
      </c>
      <c r="AR233" s="436" t="str">
        <f t="shared" si="75"/>
        <v/>
      </c>
      <c r="AS233" s="436" t="str">
        <f t="shared" si="76"/>
        <v/>
      </c>
      <c r="AT233" s="436" t="str">
        <f t="shared" si="77"/>
        <v/>
      </c>
      <c r="AU233" s="436" t="str">
        <f t="shared" si="78"/>
        <v/>
      </c>
      <c r="AV233" s="437" t="str">
        <f t="shared" si="79"/>
        <v/>
      </c>
      <c r="CO233" s="334" t="str">
        <f t="shared" si="82"/>
        <v/>
      </c>
      <c r="CP233" s="334" t="str">
        <f t="shared" si="83"/>
        <v/>
      </c>
    </row>
    <row r="234" spans="2:94" ht="18" customHeight="1" x14ac:dyDescent="0.2">
      <c r="B234" s="48"/>
      <c r="D234" s="331"/>
      <c r="E234" s="57"/>
      <c r="F234" s="39"/>
      <c r="G234" s="39"/>
      <c r="H234" s="58"/>
      <c r="I234" s="58"/>
      <c r="J234" s="58"/>
      <c r="K234" s="39"/>
      <c r="L234" s="60"/>
      <c r="M234" s="67"/>
      <c r="N234" s="160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2"/>
      <c r="Z234" s="303"/>
      <c r="AA234" s="208">
        <f t="shared" si="63"/>
        <v>1</v>
      </c>
      <c r="AB234" s="63">
        <f t="shared" si="64"/>
        <v>0</v>
      </c>
      <c r="AC234" s="209" t="str">
        <f t="shared" si="65"/>
        <v/>
      </c>
      <c r="AD234" s="228" t="str">
        <f t="shared" si="66"/>
        <v/>
      </c>
      <c r="AE234" s="210">
        <f t="shared" si="67"/>
        <v>1</v>
      </c>
      <c r="AF234" s="211" t="str">
        <f>IF(L234="","",IF(OR(COUNTIF(F234,"自ら生成した*"),COUNTIF(F234,"再生可能エネルギーを自家消費した電気")),"－",IF(F234="都市ガス13A",IF($AZ$48=5,#REF!,IF($AZ$48=16,IF(Z234="",#REF!,Z234*#REF!),AC234*AD234)),AC234*AD234)))</f>
        <v/>
      </c>
      <c r="AH234" s="52"/>
      <c r="AJ234" s="440"/>
      <c r="AK234" s="439" t="str">
        <f t="shared" si="68"/>
        <v/>
      </c>
      <c r="AL234" s="436" t="str">
        <f t="shared" si="69"/>
        <v/>
      </c>
      <c r="AM234" s="436" t="str">
        <f t="shared" si="70"/>
        <v/>
      </c>
      <c r="AN234" s="436" t="str">
        <f t="shared" si="71"/>
        <v/>
      </c>
      <c r="AO234" s="436" t="str">
        <f t="shared" si="72"/>
        <v/>
      </c>
      <c r="AP234" s="436" t="str">
        <f t="shared" si="73"/>
        <v/>
      </c>
      <c r="AQ234" s="436" t="str">
        <f t="shared" si="74"/>
        <v/>
      </c>
      <c r="AR234" s="436" t="str">
        <f t="shared" si="75"/>
        <v/>
      </c>
      <c r="AS234" s="436" t="str">
        <f t="shared" si="76"/>
        <v/>
      </c>
      <c r="AT234" s="436" t="str">
        <f t="shared" si="77"/>
        <v/>
      </c>
      <c r="AU234" s="436" t="str">
        <f t="shared" si="78"/>
        <v/>
      </c>
      <c r="AV234" s="437" t="str">
        <f t="shared" si="79"/>
        <v/>
      </c>
      <c r="CO234" s="334" t="str">
        <f t="shared" si="82"/>
        <v/>
      </c>
      <c r="CP234" s="334" t="str">
        <f t="shared" si="83"/>
        <v/>
      </c>
    </row>
    <row r="235" spans="2:94" ht="18" customHeight="1" x14ac:dyDescent="0.2">
      <c r="B235" s="48"/>
      <c r="D235" s="331"/>
      <c r="E235" s="57"/>
      <c r="F235" s="39"/>
      <c r="G235" s="39"/>
      <c r="H235" s="58"/>
      <c r="I235" s="39"/>
      <c r="J235" s="58"/>
      <c r="K235" s="39"/>
      <c r="L235" s="60"/>
      <c r="M235" s="67"/>
      <c r="N235" s="160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2"/>
      <c r="Z235" s="303"/>
      <c r="AA235" s="208">
        <f t="shared" si="63"/>
        <v>1</v>
      </c>
      <c r="AB235" s="63">
        <f t="shared" si="64"/>
        <v>0</v>
      </c>
      <c r="AC235" s="209" t="str">
        <f t="shared" si="65"/>
        <v/>
      </c>
      <c r="AD235" s="228" t="str">
        <f t="shared" si="66"/>
        <v/>
      </c>
      <c r="AE235" s="210">
        <f t="shared" si="67"/>
        <v>1</v>
      </c>
      <c r="AF235" s="211" t="str">
        <f>IF(L235="","",IF(OR(COUNTIF(F235,"自ら生成した*"),COUNTIF(F235,"再生可能エネルギーを自家消費した電気")),"－",IF(F235="都市ガス13A",IF($AZ$48=5,#REF!,IF($AZ$48=16,IF(Z235="",#REF!,Z235*#REF!),AC235*AD235)),AC235*AD235)))</f>
        <v/>
      </c>
      <c r="AH235" s="52"/>
      <c r="AJ235" s="440"/>
      <c r="AK235" s="439" t="str">
        <f t="shared" si="68"/>
        <v/>
      </c>
      <c r="AL235" s="436" t="str">
        <f t="shared" si="69"/>
        <v/>
      </c>
      <c r="AM235" s="436" t="str">
        <f t="shared" si="70"/>
        <v/>
      </c>
      <c r="AN235" s="436" t="str">
        <f t="shared" si="71"/>
        <v/>
      </c>
      <c r="AO235" s="436" t="str">
        <f t="shared" si="72"/>
        <v/>
      </c>
      <c r="AP235" s="436" t="str">
        <f t="shared" si="73"/>
        <v/>
      </c>
      <c r="AQ235" s="436" t="str">
        <f t="shared" si="74"/>
        <v/>
      </c>
      <c r="AR235" s="436" t="str">
        <f t="shared" si="75"/>
        <v/>
      </c>
      <c r="AS235" s="436" t="str">
        <f t="shared" si="76"/>
        <v/>
      </c>
      <c r="AT235" s="436" t="str">
        <f t="shared" si="77"/>
        <v/>
      </c>
      <c r="AU235" s="436" t="str">
        <f t="shared" si="78"/>
        <v/>
      </c>
      <c r="AV235" s="437" t="str">
        <f t="shared" si="79"/>
        <v/>
      </c>
      <c r="CO235" s="334" t="str">
        <f t="shared" si="82"/>
        <v/>
      </c>
      <c r="CP235" s="334" t="str">
        <f t="shared" si="83"/>
        <v/>
      </c>
    </row>
    <row r="236" spans="2:94" ht="18" customHeight="1" x14ac:dyDescent="0.2">
      <c r="B236" s="48"/>
      <c r="D236" s="331"/>
      <c r="E236" s="57"/>
      <c r="F236" s="39"/>
      <c r="G236" s="39"/>
      <c r="H236" s="58"/>
      <c r="I236" s="39"/>
      <c r="J236" s="58"/>
      <c r="K236" s="39"/>
      <c r="L236" s="60"/>
      <c r="M236" s="67"/>
      <c r="N236" s="160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2"/>
      <c r="Z236" s="303"/>
      <c r="AA236" s="208">
        <f t="shared" si="63"/>
        <v>1</v>
      </c>
      <c r="AB236" s="63">
        <f t="shared" si="64"/>
        <v>0</v>
      </c>
      <c r="AC236" s="209" t="str">
        <f t="shared" si="65"/>
        <v/>
      </c>
      <c r="AD236" s="228" t="str">
        <f t="shared" si="66"/>
        <v/>
      </c>
      <c r="AE236" s="210">
        <f t="shared" si="67"/>
        <v>1</v>
      </c>
      <c r="AF236" s="211" t="str">
        <f>IF(L236="","",IF(OR(COUNTIF(F236,"自ら生成した*"),COUNTIF(F236,"再生可能エネルギーを自家消費した電気")),"－",IF(F236="都市ガス13A",IF($AZ$48=5,#REF!,IF($AZ$48=16,IF(Z236="",#REF!,Z236*#REF!),AC236*AD236)),AC236*AD236)))</f>
        <v/>
      </c>
      <c r="AH236" s="52"/>
      <c r="AJ236" s="440"/>
      <c r="AK236" s="439" t="str">
        <f t="shared" si="68"/>
        <v/>
      </c>
      <c r="AL236" s="436" t="str">
        <f t="shared" si="69"/>
        <v/>
      </c>
      <c r="AM236" s="436" t="str">
        <f t="shared" si="70"/>
        <v/>
      </c>
      <c r="AN236" s="436" t="str">
        <f t="shared" si="71"/>
        <v/>
      </c>
      <c r="AO236" s="436" t="str">
        <f t="shared" si="72"/>
        <v/>
      </c>
      <c r="AP236" s="436" t="str">
        <f t="shared" si="73"/>
        <v/>
      </c>
      <c r="AQ236" s="436" t="str">
        <f t="shared" si="74"/>
        <v/>
      </c>
      <c r="AR236" s="436" t="str">
        <f t="shared" si="75"/>
        <v/>
      </c>
      <c r="AS236" s="436" t="str">
        <f t="shared" si="76"/>
        <v/>
      </c>
      <c r="AT236" s="436" t="str">
        <f t="shared" si="77"/>
        <v/>
      </c>
      <c r="AU236" s="436" t="str">
        <f t="shared" si="78"/>
        <v/>
      </c>
      <c r="AV236" s="437" t="str">
        <f t="shared" si="79"/>
        <v/>
      </c>
      <c r="CO236" s="334" t="str">
        <f t="shared" si="82"/>
        <v/>
      </c>
      <c r="CP236" s="334" t="str">
        <f t="shared" si="83"/>
        <v/>
      </c>
    </row>
    <row r="237" spans="2:94" ht="18" customHeight="1" x14ac:dyDescent="0.2">
      <c r="B237" s="48"/>
      <c r="D237" s="331"/>
      <c r="E237" s="57"/>
      <c r="F237" s="39"/>
      <c r="G237" s="39"/>
      <c r="H237" s="58"/>
      <c r="I237" s="39"/>
      <c r="J237" s="58"/>
      <c r="K237" s="39"/>
      <c r="L237" s="60"/>
      <c r="M237" s="67"/>
      <c r="N237" s="160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2"/>
      <c r="Z237" s="303"/>
      <c r="AA237" s="208">
        <f t="shared" si="63"/>
        <v>1</v>
      </c>
      <c r="AB237" s="63">
        <f t="shared" si="64"/>
        <v>0</v>
      </c>
      <c r="AC237" s="209" t="str">
        <f t="shared" si="65"/>
        <v/>
      </c>
      <c r="AD237" s="228" t="str">
        <f t="shared" si="66"/>
        <v/>
      </c>
      <c r="AE237" s="210">
        <f t="shared" si="67"/>
        <v>1</v>
      </c>
      <c r="AF237" s="211" t="str">
        <f>IF(L237="","",IF(OR(COUNTIF(F237,"自ら生成した*"),COUNTIF(F237,"再生可能エネルギーを自家消費した電気")),"－",IF(F237="都市ガス13A",IF($AZ$48=5,#REF!,IF($AZ$48=16,IF(Z237="",#REF!,Z237*#REF!),AC237*AD237)),AC237*AD237)))</f>
        <v/>
      </c>
      <c r="AH237" s="52"/>
      <c r="AJ237" s="440"/>
      <c r="AK237" s="439" t="str">
        <f t="shared" si="68"/>
        <v/>
      </c>
      <c r="AL237" s="436" t="str">
        <f t="shared" si="69"/>
        <v/>
      </c>
      <c r="AM237" s="436" t="str">
        <f t="shared" si="70"/>
        <v/>
      </c>
      <c r="AN237" s="436" t="str">
        <f t="shared" si="71"/>
        <v/>
      </c>
      <c r="AO237" s="436" t="str">
        <f t="shared" si="72"/>
        <v/>
      </c>
      <c r="AP237" s="436" t="str">
        <f t="shared" si="73"/>
        <v/>
      </c>
      <c r="AQ237" s="436" t="str">
        <f t="shared" si="74"/>
        <v/>
      </c>
      <c r="AR237" s="436" t="str">
        <f t="shared" si="75"/>
        <v/>
      </c>
      <c r="AS237" s="436" t="str">
        <f t="shared" si="76"/>
        <v/>
      </c>
      <c r="AT237" s="436" t="str">
        <f t="shared" si="77"/>
        <v/>
      </c>
      <c r="AU237" s="436" t="str">
        <f t="shared" si="78"/>
        <v/>
      </c>
      <c r="AV237" s="437" t="str">
        <f t="shared" si="79"/>
        <v/>
      </c>
      <c r="CO237" s="334" t="str">
        <f t="shared" si="82"/>
        <v/>
      </c>
      <c r="CP237" s="334" t="str">
        <f t="shared" si="83"/>
        <v/>
      </c>
    </row>
    <row r="238" spans="2:94" ht="18" customHeight="1" x14ac:dyDescent="0.2">
      <c r="B238" s="48"/>
      <c r="D238" s="331"/>
      <c r="E238" s="57"/>
      <c r="F238" s="39"/>
      <c r="G238" s="39"/>
      <c r="H238" s="58"/>
      <c r="I238" s="39"/>
      <c r="J238" s="58"/>
      <c r="K238" s="39"/>
      <c r="L238" s="60"/>
      <c r="M238" s="67"/>
      <c r="N238" s="160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2"/>
      <c r="Z238" s="303"/>
      <c r="AA238" s="208">
        <f t="shared" si="63"/>
        <v>1</v>
      </c>
      <c r="AB238" s="63">
        <f t="shared" si="64"/>
        <v>0</v>
      </c>
      <c r="AC238" s="209" t="str">
        <f t="shared" si="65"/>
        <v/>
      </c>
      <c r="AD238" s="228" t="str">
        <f t="shared" si="66"/>
        <v/>
      </c>
      <c r="AE238" s="210">
        <f t="shared" si="67"/>
        <v>1</v>
      </c>
      <c r="AF238" s="211" t="str">
        <f>IF(L238="","",IF(OR(COUNTIF(F238,"自ら生成した*"),COUNTIF(F238,"再生可能エネルギーを自家消費した電気")),"－",IF(F238="都市ガス13A",IF($AZ$48=5,#REF!,IF($AZ$48=16,IF(Z238="",#REF!,Z238*#REF!),AC238*AD238)),AC238*AD238)))</f>
        <v/>
      </c>
      <c r="AH238" s="52"/>
      <c r="AJ238" s="440"/>
      <c r="AK238" s="439" t="str">
        <f t="shared" si="68"/>
        <v/>
      </c>
      <c r="AL238" s="436" t="str">
        <f t="shared" si="69"/>
        <v/>
      </c>
      <c r="AM238" s="436" t="str">
        <f t="shared" si="70"/>
        <v/>
      </c>
      <c r="AN238" s="436" t="str">
        <f t="shared" si="71"/>
        <v/>
      </c>
      <c r="AO238" s="436" t="str">
        <f t="shared" si="72"/>
        <v/>
      </c>
      <c r="AP238" s="436" t="str">
        <f t="shared" si="73"/>
        <v/>
      </c>
      <c r="AQ238" s="436" t="str">
        <f t="shared" si="74"/>
        <v/>
      </c>
      <c r="AR238" s="436" t="str">
        <f t="shared" si="75"/>
        <v/>
      </c>
      <c r="AS238" s="436" t="str">
        <f t="shared" si="76"/>
        <v/>
      </c>
      <c r="AT238" s="436" t="str">
        <f t="shared" si="77"/>
        <v/>
      </c>
      <c r="AU238" s="436" t="str">
        <f t="shared" si="78"/>
        <v/>
      </c>
      <c r="AV238" s="437" t="str">
        <f t="shared" si="79"/>
        <v/>
      </c>
      <c r="CO238" s="334" t="str">
        <f t="shared" si="82"/>
        <v/>
      </c>
      <c r="CP238" s="334" t="str">
        <f t="shared" si="83"/>
        <v/>
      </c>
    </row>
    <row r="239" spans="2:94" ht="18" customHeight="1" x14ac:dyDescent="0.2">
      <c r="B239" s="48"/>
      <c r="D239" s="331"/>
      <c r="E239" s="57"/>
      <c r="F239" s="39"/>
      <c r="G239" s="39"/>
      <c r="H239" s="58"/>
      <c r="I239" s="39"/>
      <c r="J239" s="58"/>
      <c r="K239" s="39"/>
      <c r="L239" s="60"/>
      <c r="M239" s="67"/>
      <c r="N239" s="160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2"/>
      <c r="Z239" s="303"/>
      <c r="AA239" s="208">
        <f t="shared" si="63"/>
        <v>1</v>
      </c>
      <c r="AB239" s="63">
        <f t="shared" si="64"/>
        <v>0</v>
      </c>
      <c r="AC239" s="209" t="str">
        <f t="shared" si="65"/>
        <v/>
      </c>
      <c r="AD239" s="228" t="str">
        <f t="shared" si="66"/>
        <v/>
      </c>
      <c r="AE239" s="210">
        <f t="shared" si="67"/>
        <v>1</v>
      </c>
      <c r="AF239" s="211" t="str">
        <f>IF(L239="","",IF(OR(COUNTIF(F239,"自ら生成した*"),COUNTIF(F239,"再生可能エネルギーを自家消費した電気")),"－",IF(F239="都市ガス13A",IF($AZ$48=5,#REF!,IF($AZ$48=16,IF(Z239="",#REF!,Z239*#REF!),AC239*AD239)),AC239*AD239)))</f>
        <v/>
      </c>
      <c r="AH239" s="52"/>
      <c r="AJ239" s="440"/>
      <c r="AK239" s="439" t="str">
        <f t="shared" si="68"/>
        <v/>
      </c>
      <c r="AL239" s="436" t="str">
        <f t="shared" si="69"/>
        <v/>
      </c>
      <c r="AM239" s="436" t="str">
        <f t="shared" si="70"/>
        <v/>
      </c>
      <c r="AN239" s="436" t="str">
        <f t="shared" si="71"/>
        <v/>
      </c>
      <c r="AO239" s="436" t="str">
        <f t="shared" si="72"/>
        <v/>
      </c>
      <c r="AP239" s="436" t="str">
        <f t="shared" si="73"/>
        <v/>
      </c>
      <c r="AQ239" s="436" t="str">
        <f t="shared" si="74"/>
        <v/>
      </c>
      <c r="AR239" s="436" t="str">
        <f t="shared" si="75"/>
        <v/>
      </c>
      <c r="AS239" s="436" t="str">
        <f t="shared" si="76"/>
        <v/>
      </c>
      <c r="AT239" s="436" t="str">
        <f t="shared" si="77"/>
        <v/>
      </c>
      <c r="AU239" s="436" t="str">
        <f t="shared" si="78"/>
        <v/>
      </c>
      <c r="AV239" s="437" t="str">
        <f t="shared" si="79"/>
        <v/>
      </c>
      <c r="CO239" s="334" t="str">
        <f t="shared" si="82"/>
        <v/>
      </c>
      <c r="CP239" s="334" t="str">
        <f t="shared" si="83"/>
        <v/>
      </c>
    </row>
    <row r="240" spans="2:94" ht="18" customHeight="1" x14ac:dyDescent="0.2">
      <c r="B240" s="48"/>
      <c r="D240" s="331"/>
      <c r="E240" s="57"/>
      <c r="F240" s="39"/>
      <c r="G240" s="39"/>
      <c r="H240" s="58"/>
      <c r="I240" s="39"/>
      <c r="J240" s="58"/>
      <c r="K240" s="39"/>
      <c r="L240" s="60"/>
      <c r="M240" s="67"/>
      <c r="N240" s="160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2"/>
      <c r="Z240" s="303"/>
      <c r="AA240" s="208">
        <f t="shared" si="63"/>
        <v>1</v>
      </c>
      <c r="AB240" s="63">
        <f t="shared" si="64"/>
        <v>0</v>
      </c>
      <c r="AC240" s="209" t="str">
        <f t="shared" si="65"/>
        <v/>
      </c>
      <c r="AD240" s="228" t="str">
        <f t="shared" si="66"/>
        <v/>
      </c>
      <c r="AE240" s="210">
        <f t="shared" si="67"/>
        <v>1</v>
      </c>
      <c r="AF240" s="211" t="str">
        <f>IF(L240="","",IF(OR(COUNTIF(F240,"自ら生成した*"),COUNTIF(F240,"再生可能エネルギーを自家消費した電気")),"－",IF(F240="都市ガス13A",IF($AZ$48=5,#REF!,IF($AZ$48=16,IF(Z240="",#REF!,Z240*#REF!),AC240*AD240)),AC240*AD240)))</f>
        <v/>
      </c>
      <c r="AH240" s="52"/>
      <c r="AJ240" s="440"/>
      <c r="AK240" s="439" t="str">
        <f t="shared" si="68"/>
        <v/>
      </c>
      <c r="AL240" s="436" t="str">
        <f t="shared" si="69"/>
        <v/>
      </c>
      <c r="AM240" s="436" t="str">
        <f t="shared" si="70"/>
        <v/>
      </c>
      <c r="AN240" s="436" t="str">
        <f t="shared" si="71"/>
        <v/>
      </c>
      <c r="AO240" s="436" t="str">
        <f t="shared" si="72"/>
        <v/>
      </c>
      <c r="AP240" s="436" t="str">
        <f t="shared" si="73"/>
        <v/>
      </c>
      <c r="AQ240" s="436" t="str">
        <f t="shared" si="74"/>
        <v/>
      </c>
      <c r="AR240" s="436" t="str">
        <f t="shared" si="75"/>
        <v/>
      </c>
      <c r="AS240" s="436" t="str">
        <f t="shared" si="76"/>
        <v/>
      </c>
      <c r="AT240" s="436" t="str">
        <f t="shared" si="77"/>
        <v/>
      </c>
      <c r="AU240" s="436" t="str">
        <f t="shared" si="78"/>
        <v/>
      </c>
      <c r="AV240" s="437" t="str">
        <f t="shared" si="79"/>
        <v/>
      </c>
      <c r="CO240" s="334" t="str">
        <f t="shared" si="82"/>
        <v/>
      </c>
      <c r="CP240" s="334" t="str">
        <f t="shared" si="83"/>
        <v/>
      </c>
    </row>
    <row r="241" spans="2:94" ht="18" customHeight="1" x14ac:dyDescent="0.2">
      <c r="B241" s="48"/>
      <c r="D241" s="329"/>
      <c r="E241" s="57"/>
      <c r="F241" s="39"/>
      <c r="G241" s="39"/>
      <c r="H241" s="58"/>
      <c r="I241" s="58"/>
      <c r="J241" s="58"/>
      <c r="K241" s="59"/>
      <c r="L241" s="60"/>
      <c r="M241" s="67"/>
      <c r="N241" s="160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2"/>
      <c r="Z241" s="303"/>
      <c r="AA241" s="208">
        <f t="shared" si="63"/>
        <v>1</v>
      </c>
      <c r="AB241" s="63">
        <f t="shared" si="64"/>
        <v>0</v>
      </c>
      <c r="AC241" s="209" t="str">
        <f t="shared" si="65"/>
        <v/>
      </c>
      <c r="AD241" s="228" t="str">
        <f t="shared" si="66"/>
        <v/>
      </c>
      <c r="AE241" s="210">
        <f t="shared" si="67"/>
        <v>1</v>
      </c>
      <c r="AF241" s="211" t="str">
        <f>IF(L241="","",IF(OR(COUNTIF(F241,"自ら生成した*"),COUNTIF(F241,"再生可能エネルギーを自家消費した電気")),"－",IF(F241="都市ガス13A",IF($AZ$48=5,#REF!,IF($AZ$48=16,IF(Z241="",#REF!,Z241*#REF!),AC241*AD241)),AC241*AD241)))</f>
        <v/>
      </c>
      <c r="AG241" s="172"/>
      <c r="AH241" s="52"/>
      <c r="AJ241" s="440"/>
      <c r="AK241" s="439" t="str">
        <f t="shared" si="68"/>
        <v/>
      </c>
      <c r="AL241" s="436" t="str">
        <f t="shared" si="69"/>
        <v/>
      </c>
      <c r="AM241" s="436" t="str">
        <f t="shared" si="70"/>
        <v/>
      </c>
      <c r="AN241" s="436" t="str">
        <f t="shared" si="71"/>
        <v/>
      </c>
      <c r="AO241" s="436" t="str">
        <f t="shared" si="72"/>
        <v/>
      </c>
      <c r="AP241" s="436" t="str">
        <f t="shared" si="73"/>
        <v/>
      </c>
      <c r="AQ241" s="436" t="str">
        <f t="shared" si="74"/>
        <v/>
      </c>
      <c r="AR241" s="436" t="str">
        <f t="shared" si="75"/>
        <v/>
      </c>
      <c r="AS241" s="436" t="str">
        <f t="shared" si="76"/>
        <v/>
      </c>
      <c r="AT241" s="436" t="str">
        <f t="shared" si="77"/>
        <v/>
      </c>
      <c r="AU241" s="436" t="str">
        <f t="shared" si="78"/>
        <v/>
      </c>
      <c r="AV241" s="437" t="str">
        <f t="shared" si="79"/>
        <v/>
      </c>
      <c r="CO241" s="334" t="str">
        <f t="shared" si="82"/>
        <v/>
      </c>
      <c r="CP241" s="334" t="str">
        <f t="shared" si="83"/>
        <v/>
      </c>
    </row>
    <row r="242" spans="2:94" ht="18" customHeight="1" x14ac:dyDescent="0.2">
      <c r="B242" s="48"/>
      <c r="D242" s="329"/>
      <c r="E242" s="57"/>
      <c r="F242" s="39"/>
      <c r="G242" s="39"/>
      <c r="H242" s="58"/>
      <c r="I242" s="58"/>
      <c r="J242" s="58"/>
      <c r="K242" s="39"/>
      <c r="L242" s="60"/>
      <c r="M242" s="67"/>
      <c r="N242" s="160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2"/>
      <c r="Z242" s="303"/>
      <c r="AA242" s="208">
        <f t="shared" si="63"/>
        <v>1</v>
      </c>
      <c r="AB242" s="63">
        <f t="shared" si="64"/>
        <v>0</v>
      </c>
      <c r="AC242" s="209" t="str">
        <f t="shared" si="65"/>
        <v/>
      </c>
      <c r="AD242" s="228" t="str">
        <f t="shared" si="66"/>
        <v/>
      </c>
      <c r="AE242" s="210">
        <f t="shared" si="67"/>
        <v>1</v>
      </c>
      <c r="AF242" s="211" t="str">
        <f>IF(L242="","",IF(OR(COUNTIF(F242,"自ら生成した*"),COUNTIF(F242,"再生可能エネルギーを自家消費した電気")),"－",IF(F242="都市ガス13A",IF($AZ$48=5,#REF!,IF($AZ$48=16,IF(Z242="",#REF!,Z242*#REF!),AC242*AD242)),AC242*AD242)))</f>
        <v/>
      </c>
      <c r="AG242" s="172"/>
      <c r="AH242" s="52"/>
      <c r="AJ242" s="440"/>
      <c r="AK242" s="439" t="str">
        <f t="shared" si="68"/>
        <v/>
      </c>
      <c r="AL242" s="436" t="str">
        <f t="shared" si="69"/>
        <v/>
      </c>
      <c r="AM242" s="436" t="str">
        <f t="shared" si="70"/>
        <v/>
      </c>
      <c r="AN242" s="436" t="str">
        <f t="shared" si="71"/>
        <v/>
      </c>
      <c r="AO242" s="436" t="str">
        <f t="shared" si="72"/>
        <v/>
      </c>
      <c r="AP242" s="436" t="str">
        <f t="shared" si="73"/>
        <v/>
      </c>
      <c r="AQ242" s="436" t="str">
        <f t="shared" si="74"/>
        <v/>
      </c>
      <c r="AR242" s="436" t="str">
        <f t="shared" si="75"/>
        <v/>
      </c>
      <c r="AS242" s="436" t="str">
        <f t="shared" si="76"/>
        <v/>
      </c>
      <c r="AT242" s="436" t="str">
        <f t="shared" si="77"/>
        <v/>
      </c>
      <c r="AU242" s="436" t="str">
        <f t="shared" si="78"/>
        <v/>
      </c>
      <c r="AV242" s="437" t="str">
        <f t="shared" si="79"/>
        <v/>
      </c>
      <c r="CO242" s="334" t="str">
        <f t="shared" si="82"/>
        <v/>
      </c>
      <c r="CP242" s="334" t="str">
        <f t="shared" si="83"/>
        <v/>
      </c>
    </row>
    <row r="243" spans="2:94" ht="18" customHeight="1" x14ac:dyDescent="0.2">
      <c r="B243" s="48"/>
      <c r="D243" s="329"/>
      <c r="E243" s="57"/>
      <c r="F243" s="39"/>
      <c r="G243" s="39"/>
      <c r="H243" s="58"/>
      <c r="I243" s="58"/>
      <c r="J243" s="58"/>
      <c r="K243" s="39"/>
      <c r="L243" s="60"/>
      <c r="M243" s="67"/>
      <c r="N243" s="160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2"/>
      <c r="Z243" s="303"/>
      <c r="AA243" s="208">
        <f t="shared" si="63"/>
        <v>1</v>
      </c>
      <c r="AB243" s="63">
        <f t="shared" si="64"/>
        <v>0</v>
      </c>
      <c r="AC243" s="209" t="str">
        <f t="shared" si="65"/>
        <v/>
      </c>
      <c r="AD243" s="228" t="str">
        <f t="shared" si="66"/>
        <v/>
      </c>
      <c r="AE243" s="210">
        <f t="shared" si="67"/>
        <v>1</v>
      </c>
      <c r="AF243" s="211" t="str">
        <f>IF(L243="","",IF(OR(COUNTIF(F243,"自ら生成した*"),COUNTIF(F243,"再生可能エネルギーを自家消費した電気")),"－",IF(F243="都市ガス13A",IF($AZ$48=5,#REF!,IF($AZ$48=16,IF(Z243="",#REF!,Z243*#REF!),AC243*AD243)),AC243*AD243)))</f>
        <v/>
      </c>
      <c r="AG243" s="172"/>
      <c r="AH243" s="52"/>
      <c r="AJ243" s="440"/>
      <c r="AK243" s="439" t="str">
        <f t="shared" si="68"/>
        <v/>
      </c>
      <c r="AL243" s="436" t="str">
        <f t="shared" si="69"/>
        <v/>
      </c>
      <c r="AM243" s="436" t="str">
        <f t="shared" si="70"/>
        <v/>
      </c>
      <c r="AN243" s="436" t="str">
        <f t="shared" si="71"/>
        <v/>
      </c>
      <c r="AO243" s="436" t="str">
        <f t="shared" si="72"/>
        <v/>
      </c>
      <c r="AP243" s="436" t="str">
        <f t="shared" si="73"/>
        <v/>
      </c>
      <c r="AQ243" s="436" t="str">
        <f t="shared" si="74"/>
        <v/>
      </c>
      <c r="AR243" s="436" t="str">
        <f t="shared" si="75"/>
        <v/>
      </c>
      <c r="AS243" s="436" t="str">
        <f t="shared" si="76"/>
        <v/>
      </c>
      <c r="AT243" s="436" t="str">
        <f t="shared" si="77"/>
        <v/>
      </c>
      <c r="AU243" s="436" t="str">
        <f t="shared" si="78"/>
        <v/>
      </c>
      <c r="AV243" s="437" t="str">
        <f t="shared" si="79"/>
        <v/>
      </c>
      <c r="CO243" s="334" t="str">
        <f t="shared" si="82"/>
        <v/>
      </c>
      <c r="CP243" s="334" t="str">
        <f t="shared" si="83"/>
        <v/>
      </c>
    </row>
    <row r="244" spans="2:94" ht="18" customHeight="1" x14ac:dyDescent="0.2">
      <c r="B244" s="48"/>
      <c r="D244" s="329"/>
      <c r="E244" s="57"/>
      <c r="F244" s="39"/>
      <c r="G244" s="39"/>
      <c r="H244" s="58"/>
      <c r="I244" s="58"/>
      <c r="J244" s="58"/>
      <c r="K244" s="39"/>
      <c r="L244" s="60"/>
      <c r="M244" s="67"/>
      <c r="N244" s="160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2"/>
      <c r="Z244" s="303"/>
      <c r="AA244" s="208">
        <f t="shared" si="63"/>
        <v>1</v>
      </c>
      <c r="AB244" s="63">
        <f t="shared" si="64"/>
        <v>0</v>
      </c>
      <c r="AC244" s="209" t="str">
        <f t="shared" si="65"/>
        <v/>
      </c>
      <c r="AD244" s="228" t="str">
        <f t="shared" si="66"/>
        <v/>
      </c>
      <c r="AE244" s="210">
        <f t="shared" si="67"/>
        <v>1</v>
      </c>
      <c r="AF244" s="211" t="str">
        <f>IF(L244="","",IF(OR(COUNTIF(F244,"自ら生成した*"),COUNTIF(F244,"再生可能エネルギーを自家消費した電気")),"－",IF(F244="都市ガス13A",IF($AZ$48=5,#REF!,IF($AZ$48=16,IF(Z244="",#REF!,Z244*#REF!),AC244*AD244)),AC244*AD244)))</f>
        <v/>
      </c>
      <c r="AG244" s="172"/>
      <c r="AH244" s="52"/>
      <c r="AJ244" s="440"/>
      <c r="AK244" s="439" t="str">
        <f t="shared" si="68"/>
        <v/>
      </c>
      <c r="AL244" s="436" t="str">
        <f t="shared" si="69"/>
        <v/>
      </c>
      <c r="AM244" s="436" t="str">
        <f t="shared" si="70"/>
        <v/>
      </c>
      <c r="AN244" s="436" t="str">
        <f t="shared" si="71"/>
        <v/>
      </c>
      <c r="AO244" s="436" t="str">
        <f t="shared" si="72"/>
        <v/>
      </c>
      <c r="AP244" s="436" t="str">
        <f t="shared" si="73"/>
        <v/>
      </c>
      <c r="AQ244" s="436" t="str">
        <f t="shared" si="74"/>
        <v/>
      </c>
      <c r="AR244" s="436" t="str">
        <f t="shared" si="75"/>
        <v/>
      </c>
      <c r="AS244" s="436" t="str">
        <f t="shared" si="76"/>
        <v/>
      </c>
      <c r="AT244" s="436" t="str">
        <f t="shared" si="77"/>
        <v/>
      </c>
      <c r="AU244" s="436" t="str">
        <f t="shared" si="78"/>
        <v/>
      </c>
      <c r="AV244" s="437" t="str">
        <f t="shared" si="79"/>
        <v/>
      </c>
      <c r="CO244" s="334" t="str">
        <f t="shared" si="82"/>
        <v/>
      </c>
      <c r="CP244" s="334" t="str">
        <f t="shared" si="83"/>
        <v/>
      </c>
    </row>
    <row r="245" spans="2:94" ht="18" customHeight="1" x14ac:dyDescent="0.2">
      <c r="B245" s="48"/>
      <c r="D245" s="329"/>
      <c r="E245" s="57"/>
      <c r="F245" s="39"/>
      <c r="G245" s="39"/>
      <c r="H245" s="58"/>
      <c r="I245" s="58"/>
      <c r="J245" s="58"/>
      <c r="K245" s="39"/>
      <c r="L245" s="60"/>
      <c r="M245" s="67"/>
      <c r="N245" s="160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2"/>
      <c r="Z245" s="303"/>
      <c r="AA245" s="208">
        <f t="shared" si="63"/>
        <v>1</v>
      </c>
      <c r="AB245" s="63">
        <f t="shared" si="64"/>
        <v>0</v>
      </c>
      <c r="AC245" s="209" t="str">
        <f t="shared" si="65"/>
        <v/>
      </c>
      <c r="AD245" s="228" t="str">
        <f t="shared" si="66"/>
        <v/>
      </c>
      <c r="AE245" s="210">
        <f t="shared" si="67"/>
        <v>1</v>
      </c>
      <c r="AF245" s="211" t="str">
        <f>IF(L245="","",IF(OR(COUNTIF(F245,"自ら生成した*"),COUNTIF(F245,"再生可能エネルギーを自家消費した電気")),"－",IF(F245="都市ガス13A",IF($AZ$48=5,#REF!,IF($AZ$48=16,IF(Z245="",#REF!,Z245*#REF!),AC245*AD245)),AC245*AD245)))</f>
        <v/>
      </c>
      <c r="AG245" s="172"/>
      <c r="AH245" s="52"/>
      <c r="AJ245" s="440"/>
      <c r="AK245" s="439" t="str">
        <f t="shared" si="68"/>
        <v/>
      </c>
      <c r="AL245" s="436" t="str">
        <f t="shared" si="69"/>
        <v/>
      </c>
      <c r="AM245" s="436" t="str">
        <f t="shared" si="70"/>
        <v/>
      </c>
      <c r="AN245" s="436" t="str">
        <f t="shared" si="71"/>
        <v/>
      </c>
      <c r="AO245" s="436" t="str">
        <f t="shared" si="72"/>
        <v/>
      </c>
      <c r="AP245" s="436" t="str">
        <f t="shared" si="73"/>
        <v/>
      </c>
      <c r="AQ245" s="436" t="str">
        <f t="shared" si="74"/>
        <v/>
      </c>
      <c r="AR245" s="436" t="str">
        <f t="shared" si="75"/>
        <v/>
      </c>
      <c r="AS245" s="436" t="str">
        <f t="shared" si="76"/>
        <v/>
      </c>
      <c r="AT245" s="436" t="str">
        <f t="shared" si="77"/>
        <v/>
      </c>
      <c r="AU245" s="436" t="str">
        <f t="shared" si="78"/>
        <v/>
      </c>
      <c r="AV245" s="437" t="str">
        <f t="shared" si="79"/>
        <v/>
      </c>
      <c r="CO245" s="334" t="str">
        <f t="shared" si="82"/>
        <v/>
      </c>
      <c r="CP245" s="334" t="str">
        <f t="shared" si="83"/>
        <v/>
      </c>
    </row>
    <row r="246" spans="2:94" ht="18" customHeight="1" x14ac:dyDescent="0.2">
      <c r="B246" s="48"/>
      <c r="D246" s="329"/>
      <c r="E246" s="57"/>
      <c r="F246" s="39"/>
      <c r="G246" s="39"/>
      <c r="H246" s="58"/>
      <c r="I246" s="58"/>
      <c r="J246" s="58"/>
      <c r="K246" s="39"/>
      <c r="L246" s="60"/>
      <c r="M246" s="67"/>
      <c r="N246" s="160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2"/>
      <c r="Z246" s="303"/>
      <c r="AA246" s="208">
        <f t="shared" ref="AA246:AA278" si="84">IF(COUNTIF(E246,"事業所外*")+COUNTIF(E246,"工事*")+COUNTIF(E246,"住宅*")+COUNTIF(E246,"他事業所*")+COUNTIF(F246,"再生可能エネルギーを自家消費した電気")&gt;0,-1,1)</f>
        <v>1</v>
      </c>
      <c r="AB246" s="63">
        <f t="shared" ref="AB246:AB278" si="85">IF(Z246="",SUM(N246:Y246)*AA246,SUM(N246:Y246)*Z246*AA246)</f>
        <v>0</v>
      </c>
      <c r="AC246" s="209" t="str">
        <f t="shared" ref="AC246:AC278" si="86">IF(L246="","",AB246/VLOOKUP(L246,$BH$8:$BI$17,2,FALSE)/AE246)</f>
        <v/>
      </c>
      <c r="AD246" s="228" t="str">
        <f t="shared" ref="AD246:AD278" si="87">IF(F246="","",IF(COUNTIF(F246,"都市ガス*")=0,VLOOKUP(F246,$AZ$8:$BE$47,2,FALSE),VLOOKUP(F246,$AZ$56:$BG$57,HLOOKUP(G246,$BB$48:$BG$49,2,FALSE),FALSE)))</f>
        <v/>
      </c>
      <c r="AE246" s="210">
        <f t="shared" ref="AE246:AE278" si="88">IF(COUNTIF(F246,"液化石油ガス*")=0,1,VLOOKUP(L246,$BH$26:$BI$29,2,FALSE))</f>
        <v>1</v>
      </c>
      <c r="AF246" s="211" t="str">
        <f>IF(L246="","",IF(OR(COUNTIF(F246,"自ら生成した*"),COUNTIF(F246,"再生可能エネルギーを自家消費した電気")),"－",IF(F246="都市ガス13A",IF($AZ$48=5,#REF!,IF($AZ$48=16,IF(Z246="",#REF!,Z246*#REF!),AC246*AD246)),AC246*AD246)))</f>
        <v/>
      </c>
      <c r="AG246" s="172"/>
      <c r="AH246" s="52"/>
      <c r="AJ246" s="440"/>
      <c r="AK246" s="439" t="str">
        <f t="shared" ref="AK246:AK278" si="89">IF(N246="","",IF($Z246="",N246*$AA246/VLOOKUP($L246,$BH$8:$BI$17,2,FALSE)/$AE246,N246*$Z246*$AA246/VLOOKUP($L246,$BH$8:$BI$17,2,FALSE)/$AE246))</f>
        <v/>
      </c>
      <c r="AL246" s="436" t="str">
        <f t="shared" ref="AL246:AL278" si="90">IF(O246="","",IF($Z246="",O246*$AA246/VLOOKUP($L246,$BH$8:$BI$17,2,FALSE)/$AE246,O246*$Z246*$AA246/VLOOKUP($L246,$BH$8:$BI$17,2,FALSE)/$AE246))</f>
        <v/>
      </c>
      <c r="AM246" s="436" t="str">
        <f t="shared" ref="AM246:AM278" si="91">IF(P246="","",IF($Z246="",P246*$AA246/VLOOKUP($L246,$BH$8:$BI$17,2,FALSE)/$AE246,P246*$Z246*$AA246/VLOOKUP($L246,$BH$8:$BI$17,2,FALSE)/$AE246))</f>
        <v/>
      </c>
      <c r="AN246" s="436" t="str">
        <f t="shared" ref="AN246:AN278" si="92">IF(Q246="","",IF($Z246="",Q246*$AA246/VLOOKUP($L246,$BH$8:$BI$17,2,FALSE)/$AE246,Q246*$Z246*$AA246/VLOOKUP($L246,$BH$8:$BI$17,2,FALSE)/$AE246))</f>
        <v/>
      </c>
      <c r="AO246" s="436" t="str">
        <f t="shared" ref="AO246:AO278" si="93">IF(R246="","",IF($Z246="",R246*$AA246/VLOOKUP($L246,$BH$8:$BI$17,2,FALSE)/$AE246,R246*$Z246*$AA246/VLOOKUP($L246,$BH$8:$BI$17,2,FALSE)/$AE246))</f>
        <v/>
      </c>
      <c r="AP246" s="436" t="str">
        <f t="shared" ref="AP246:AP278" si="94">IF(S246="","",IF($Z246="",S246*$AA246/VLOOKUP($L246,$BH$8:$BI$17,2,FALSE)/$AE246,S246*$Z246*$AA246/VLOOKUP($L246,$BH$8:$BI$17,2,FALSE)/$AE246))</f>
        <v/>
      </c>
      <c r="AQ246" s="436" t="str">
        <f t="shared" ref="AQ246:AQ278" si="95">IF(T246="","",IF($Z246="",T246*$AA246/VLOOKUP($L246,$BH$8:$BI$17,2,FALSE)/$AE246,T246*$Z246*$AA246/VLOOKUP($L246,$BH$8:$BI$17,2,FALSE)/$AE246))</f>
        <v/>
      </c>
      <c r="AR246" s="436" t="str">
        <f t="shared" ref="AR246:AR278" si="96">IF(U246="","",IF($Z246="",U246*$AA246/VLOOKUP($L246,$BH$8:$BI$17,2,FALSE)/$AE246,U246*$Z246*$AA246/VLOOKUP($L246,$BH$8:$BI$17,2,FALSE)/$AE246))</f>
        <v/>
      </c>
      <c r="AS246" s="436" t="str">
        <f t="shared" ref="AS246:AS278" si="97">IF(V246="","",IF($Z246="",V246*$AA246/VLOOKUP($L246,$BH$8:$BI$17,2,FALSE)/$AE246,V246*$Z246*$AA246/VLOOKUP($L246,$BH$8:$BI$17,2,FALSE)/$AE246))</f>
        <v/>
      </c>
      <c r="AT246" s="436" t="str">
        <f t="shared" ref="AT246:AT278" si="98">IF(W246="","",IF($Z246="",W246*$AA246/VLOOKUP($L246,$BH$8:$BI$17,2,FALSE)/$AE246,W246*$Z246*$AA246/VLOOKUP($L246,$BH$8:$BI$17,2,FALSE)/$AE246))</f>
        <v/>
      </c>
      <c r="AU246" s="436" t="str">
        <f t="shared" ref="AU246:AU278" si="99">IF(X246="","",IF($Z246="",X246*$AA246/VLOOKUP($L246,$BH$8:$BI$17,2,FALSE)/$AE246,X246*$Z246*$AA246/VLOOKUP($L246,$BH$8:$BI$17,2,FALSE)/$AE246))</f>
        <v/>
      </c>
      <c r="AV246" s="437" t="str">
        <f t="shared" ref="AV246:AV278" si="100">IF(Y246="","",IF($Z246="",Y246*$AA246/VLOOKUP($L246,$BH$8:$BI$17,2,FALSE)/$AE246,Y246*$Z246*$AA246/VLOOKUP($L246,$BH$8:$BI$17,2,FALSE)/$AE246))</f>
        <v/>
      </c>
      <c r="CO246" s="334" t="str">
        <f t="shared" si="82"/>
        <v/>
      </c>
      <c r="CP246" s="334" t="str">
        <f t="shared" si="83"/>
        <v/>
      </c>
    </row>
    <row r="247" spans="2:94" ht="18" customHeight="1" x14ac:dyDescent="0.2">
      <c r="B247" s="48"/>
      <c r="D247" s="329"/>
      <c r="E247" s="57"/>
      <c r="F247" s="39"/>
      <c r="G247" s="39"/>
      <c r="H247" s="58"/>
      <c r="I247" s="58"/>
      <c r="J247" s="58"/>
      <c r="K247" s="39"/>
      <c r="L247" s="60"/>
      <c r="M247" s="67"/>
      <c r="N247" s="160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2"/>
      <c r="Z247" s="303"/>
      <c r="AA247" s="208">
        <f t="shared" si="84"/>
        <v>1</v>
      </c>
      <c r="AB247" s="63">
        <f t="shared" si="85"/>
        <v>0</v>
      </c>
      <c r="AC247" s="209" t="str">
        <f t="shared" si="86"/>
        <v/>
      </c>
      <c r="AD247" s="228" t="str">
        <f t="shared" si="87"/>
        <v/>
      </c>
      <c r="AE247" s="210">
        <f t="shared" si="88"/>
        <v>1</v>
      </c>
      <c r="AF247" s="211" t="str">
        <f>IF(L247="","",IF(OR(COUNTIF(F247,"自ら生成した*"),COUNTIF(F247,"再生可能エネルギーを自家消費した電気")),"－",IF(F247="都市ガス13A",IF($AZ$48=5,#REF!,IF($AZ$48=16,IF(Z247="",#REF!,Z247*#REF!),AC247*AD247)),AC247*AD247)))</f>
        <v/>
      </c>
      <c r="AG247" s="172"/>
      <c r="AH247" s="52"/>
      <c r="AJ247" s="440"/>
      <c r="AK247" s="439" t="str">
        <f t="shared" si="89"/>
        <v/>
      </c>
      <c r="AL247" s="436" t="str">
        <f t="shared" si="90"/>
        <v/>
      </c>
      <c r="AM247" s="436" t="str">
        <f t="shared" si="91"/>
        <v/>
      </c>
      <c r="AN247" s="436" t="str">
        <f t="shared" si="92"/>
        <v/>
      </c>
      <c r="AO247" s="436" t="str">
        <f t="shared" si="93"/>
        <v/>
      </c>
      <c r="AP247" s="436" t="str">
        <f t="shared" si="94"/>
        <v/>
      </c>
      <c r="AQ247" s="436" t="str">
        <f t="shared" si="95"/>
        <v/>
      </c>
      <c r="AR247" s="436" t="str">
        <f t="shared" si="96"/>
        <v/>
      </c>
      <c r="AS247" s="436" t="str">
        <f t="shared" si="97"/>
        <v/>
      </c>
      <c r="AT247" s="436" t="str">
        <f t="shared" si="98"/>
        <v/>
      </c>
      <c r="AU247" s="436" t="str">
        <f t="shared" si="99"/>
        <v/>
      </c>
      <c r="AV247" s="437" t="str">
        <f t="shared" si="100"/>
        <v/>
      </c>
      <c r="CO247" s="334" t="str">
        <f t="shared" si="82"/>
        <v/>
      </c>
      <c r="CP247" s="334" t="str">
        <f t="shared" si="83"/>
        <v/>
      </c>
    </row>
    <row r="248" spans="2:94" ht="18" customHeight="1" x14ac:dyDescent="0.2">
      <c r="B248" s="48"/>
      <c r="D248" s="329"/>
      <c r="E248" s="57"/>
      <c r="F248" s="39"/>
      <c r="G248" s="39"/>
      <c r="H248" s="58"/>
      <c r="I248" s="58"/>
      <c r="J248" s="58"/>
      <c r="K248" s="39"/>
      <c r="L248" s="60"/>
      <c r="M248" s="67"/>
      <c r="N248" s="160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2"/>
      <c r="Z248" s="303"/>
      <c r="AA248" s="208">
        <f t="shared" si="84"/>
        <v>1</v>
      </c>
      <c r="AB248" s="63">
        <f t="shared" si="85"/>
        <v>0</v>
      </c>
      <c r="AC248" s="209" t="str">
        <f t="shared" si="86"/>
        <v/>
      </c>
      <c r="AD248" s="228" t="str">
        <f t="shared" si="87"/>
        <v/>
      </c>
      <c r="AE248" s="210">
        <f t="shared" si="88"/>
        <v>1</v>
      </c>
      <c r="AF248" s="211" t="str">
        <f>IF(L248="","",IF(OR(COUNTIF(F248,"自ら生成した*"),COUNTIF(F248,"再生可能エネルギーを自家消費した電気")),"－",IF(F248="都市ガス13A",IF($AZ$48=5,#REF!,IF($AZ$48=16,IF(Z248="",#REF!,Z248*#REF!),AC248*AD248)),AC248*AD248)))</f>
        <v/>
      </c>
      <c r="AG248" s="172"/>
      <c r="AH248" s="52"/>
      <c r="AJ248" s="440"/>
      <c r="AK248" s="439" t="str">
        <f t="shared" si="89"/>
        <v/>
      </c>
      <c r="AL248" s="436" t="str">
        <f t="shared" si="90"/>
        <v/>
      </c>
      <c r="AM248" s="436" t="str">
        <f t="shared" si="91"/>
        <v/>
      </c>
      <c r="AN248" s="436" t="str">
        <f t="shared" si="92"/>
        <v/>
      </c>
      <c r="AO248" s="436" t="str">
        <f t="shared" si="93"/>
        <v/>
      </c>
      <c r="AP248" s="436" t="str">
        <f t="shared" si="94"/>
        <v/>
      </c>
      <c r="AQ248" s="436" t="str">
        <f t="shared" si="95"/>
        <v/>
      </c>
      <c r="AR248" s="436" t="str">
        <f t="shared" si="96"/>
        <v/>
      </c>
      <c r="AS248" s="436" t="str">
        <f t="shared" si="97"/>
        <v/>
      </c>
      <c r="AT248" s="436" t="str">
        <f t="shared" si="98"/>
        <v/>
      </c>
      <c r="AU248" s="436" t="str">
        <f t="shared" si="99"/>
        <v/>
      </c>
      <c r="AV248" s="437" t="str">
        <f t="shared" si="100"/>
        <v/>
      </c>
      <c r="CO248" s="334" t="str">
        <f t="shared" si="82"/>
        <v/>
      </c>
      <c r="CP248" s="334" t="str">
        <f t="shared" si="83"/>
        <v/>
      </c>
    </row>
    <row r="249" spans="2:94" ht="18" customHeight="1" x14ac:dyDescent="0.2">
      <c r="B249" s="48"/>
      <c r="D249" s="329"/>
      <c r="E249" s="57"/>
      <c r="F249" s="39"/>
      <c r="G249" s="39"/>
      <c r="H249" s="58"/>
      <c r="I249" s="58"/>
      <c r="J249" s="58"/>
      <c r="K249" s="39"/>
      <c r="L249" s="60"/>
      <c r="M249" s="67"/>
      <c r="N249" s="160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2"/>
      <c r="Z249" s="303"/>
      <c r="AA249" s="208">
        <f t="shared" si="84"/>
        <v>1</v>
      </c>
      <c r="AB249" s="63">
        <f t="shared" si="85"/>
        <v>0</v>
      </c>
      <c r="AC249" s="209" t="str">
        <f t="shared" si="86"/>
        <v/>
      </c>
      <c r="AD249" s="228" t="str">
        <f t="shared" si="87"/>
        <v/>
      </c>
      <c r="AE249" s="210">
        <f t="shared" si="88"/>
        <v>1</v>
      </c>
      <c r="AF249" s="211" t="str">
        <f>IF(L249="","",IF(OR(COUNTIF(F249,"自ら生成した*"),COUNTIF(F249,"再生可能エネルギーを自家消費した電気")),"－",IF(F249="都市ガス13A",IF($AZ$48=5,#REF!,IF($AZ$48=16,IF(Z249="",#REF!,Z249*#REF!),AC249*AD249)),AC249*AD249)))</f>
        <v/>
      </c>
      <c r="AG249" s="172"/>
      <c r="AH249" s="52"/>
      <c r="AJ249" s="440"/>
      <c r="AK249" s="439" t="str">
        <f t="shared" si="89"/>
        <v/>
      </c>
      <c r="AL249" s="436" t="str">
        <f t="shared" si="90"/>
        <v/>
      </c>
      <c r="AM249" s="436" t="str">
        <f t="shared" si="91"/>
        <v/>
      </c>
      <c r="AN249" s="436" t="str">
        <f t="shared" si="92"/>
        <v/>
      </c>
      <c r="AO249" s="436" t="str">
        <f t="shared" si="93"/>
        <v/>
      </c>
      <c r="AP249" s="436" t="str">
        <f t="shared" si="94"/>
        <v/>
      </c>
      <c r="AQ249" s="436" t="str">
        <f t="shared" si="95"/>
        <v/>
      </c>
      <c r="AR249" s="436" t="str">
        <f t="shared" si="96"/>
        <v/>
      </c>
      <c r="AS249" s="436" t="str">
        <f t="shared" si="97"/>
        <v/>
      </c>
      <c r="AT249" s="436" t="str">
        <f t="shared" si="98"/>
        <v/>
      </c>
      <c r="AU249" s="436" t="str">
        <f t="shared" si="99"/>
        <v/>
      </c>
      <c r="AV249" s="437" t="str">
        <f t="shared" si="100"/>
        <v/>
      </c>
      <c r="CO249" s="334" t="str">
        <f t="shared" si="82"/>
        <v/>
      </c>
      <c r="CP249" s="334" t="str">
        <f t="shared" si="83"/>
        <v/>
      </c>
    </row>
    <row r="250" spans="2:94" ht="18" customHeight="1" x14ac:dyDescent="0.2">
      <c r="B250" s="48"/>
      <c r="D250" s="331"/>
      <c r="E250" s="57"/>
      <c r="F250" s="39"/>
      <c r="G250" s="39"/>
      <c r="H250" s="58"/>
      <c r="I250" s="58"/>
      <c r="J250" s="58"/>
      <c r="K250" s="39"/>
      <c r="L250" s="60"/>
      <c r="M250" s="67"/>
      <c r="N250" s="160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2"/>
      <c r="Z250" s="303"/>
      <c r="AA250" s="208">
        <f t="shared" si="84"/>
        <v>1</v>
      </c>
      <c r="AB250" s="63">
        <f t="shared" si="85"/>
        <v>0</v>
      </c>
      <c r="AC250" s="209" t="str">
        <f t="shared" si="86"/>
        <v/>
      </c>
      <c r="AD250" s="228" t="str">
        <f t="shared" si="87"/>
        <v/>
      </c>
      <c r="AE250" s="210">
        <f t="shared" si="88"/>
        <v>1</v>
      </c>
      <c r="AF250" s="211" t="str">
        <f>IF(L250="","",IF(OR(COUNTIF(F250,"自ら生成した*"),COUNTIF(F250,"再生可能エネルギーを自家消費した電気")),"－",IF(F250="都市ガス13A",IF($AZ$48=5,#REF!,IF($AZ$48=16,IF(Z250="",#REF!,Z250*#REF!),AC250*AD250)),AC250*AD250)))</f>
        <v/>
      </c>
      <c r="AG250" s="172"/>
      <c r="AH250" s="52"/>
      <c r="AJ250" s="440"/>
      <c r="AK250" s="439" t="str">
        <f t="shared" si="89"/>
        <v/>
      </c>
      <c r="AL250" s="436" t="str">
        <f t="shared" si="90"/>
        <v/>
      </c>
      <c r="AM250" s="436" t="str">
        <f t="shared" si="91"/>
        <v/>
      </c>
      <c r="AN250" s="436" t="str">
        <f t="shared" si="92"/>
        <v/>
      </c>
      <c r="AO250" s="436" t="str">
        <f t="shared" si="93"/>
        <v/>
      </c>
      <c r="AP250" s="436" t="str">
        <f t="shared" si="94"/>
        <v/>
      </c>
      <c r="AQ250" s="436" t="str">
        <f t="shared" si="95"/>
        <v/>
      </c>
      <c r="AR250" s="436" t="str">
        <f t="shared" si="96"/>
        <v/>
      </c>
      <c r="AS250" s="436" t="str">
        <f t="shared" si="97"/>
        <v/>
      </c>
      <c r="AT250" s="436" t="str">
        <f t="shared" si="98"/>
        <v/>
      </c>
      <c r="AU250" s="436" t="str">
        <f t="shared" si="99"/>
        <v/>
      </c>
      <c r="AV250" s="437" t="str">
        <f t="shared" si="100"/>
        <v/>
      </c>
      <c r="CO250" s="334" t="str">
        <f t="shared" si="82"/>
        <v/>
      </c>
      <c r="CP250" s="334" t="str">
        <f t="shared" si="83"/>
        <v/>
      </c>
    </row>
    <row r="251" spans="2:94" ht="18" customHeight="1" x14ac:dyDescent="0.2">
      <c r="B251" s="48"/>
      <c r="D251" s="331"/>
      <c r="E251" s="57"/>
      <c r="F251" s="39"/>
      <c r="G251" s="39"/>
      <c r="H251" s="58"/>
      <c r="I251" s="58"/>
      <c r="J251" s="58"/>
      <c r="K251" s="39"/>
      <c r="L251" s="60"/>
      <c r="M251" s="67"/>
      <c r="N251" s="160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2"/>
      <c r="Z251" s="303"/>
      <c r="AA251" s="208">
        <f t="shared" si="84"/>
        <v>1</v>
      </c>
      <c r="AB251" s="63">
        <f t="shared" si="85"/>
        <v>0</v>
      </c>
      <c r="AC251" s="209" t="str">
        <f t="shared" si="86"/>
        <v/>
      </c>
      <c r="AD251" s="228" t="str">
        <f t="shared" si="87"/>
        <v/>
      </c>
      <c r="AE251" s="210">
        <f t="shared" si="88"/>
        <v>1</v>
      </c>
      <c r="AF251" s="211" t="str">
        <f>IF(L251="","",IF(OR(COUNTIF(F251,"自ら生成した*"),COUNTIF(F251,"再生可能エネルギーを自家消費した電気")),"－",IF(F251="都市ガス13A",IF($AZ$48=5,#REF!,IF($AZ$48=16,IF(Z251="",#REF!,Z251*#REF!),AC251*AD251)),AC251*AD251)))</f>
        <v/>
      </c>
      <c r="AG251" s="172"/>
      <c r="AH251" s="52"/>
      <c r="AJ251" s="440"/>
      <c r="AK251" s="439" t="str">
        <f t="shared" si="89"/>
        <v/>
      </c>
      <c r="AL251" s="436" t="str">
        <f t="shared" si="90"/>
        <v/>
      </c>
      <c r="AM251" s="436" t="str">
        <f t="shared" si="91"/>
        <v/>
      </c>
      <c r="AN251" s="436" t="str">
        <f t="shared" si="92"/>
        <v/>
      </c>
      <c r="AO251" s="436" t="str">
        <f t="shared" si="93"/>
        <v/>
      </c>
      <c r="AP251" s="436" t="str">
        <f t="shared" si="94"/>
        <v/>
      </c>
      <c r="AQ251" s="436" t="str">
        <f t="shared" si="95"/>
        <v/>
      </c>
      <c r="AR251" s="436" t="str">
        <f t="shared" si="96"/>
        <v/>
      </c>
      <c r="AS251" s="436" t="str">
        <f t="shared" si="97"/>
        <v/>
      </c>
      <c r="AT251" s="436" t="str">
        <f t="shared" si="98"/>
        <v/>
      </c>
      <c r="AU251" s="436" t="str">
        <f t="shared" si="99"/>
        <v/>
      </c>
      <c r="AV251" s="437" t="str">
        <f t="shared" si="100"/>
        <v/>
      </c>
      <c r="CO251" s="334" t="str">
        <f t="shared" ref="CO251:CO283" si="101">IF(AND(J246="無",Z246=1),1,IF(AND(J246="無",Z246=""),1,""))</f>
        <v/>
      </c>
      <c r="CP251" s="334" t="str">
        <f t="shared" si="83"/>
        <v/>
      </c>
    </row>
    <row r="252" spans="2:94" ht="18" customHeight="1" x14ac:dyDescent="0.2">
      <c r="B252" s="48"/>
      <c r="D252" s="331"/>
      <c r="E252" s="57"/>
      <c r="F252" s="39"/>
      <c r="G252" s="39"/>
      <c r="H252" s="58"/>
      <c r="I252" s="39"/>
      <c r="J252" s="58"/>
      <c r="K252" s="39"/>
      <c r="L252" s="60"/>
      <c r="M252" s="67"/>
      <c r="N252" s="160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2"/>
      <c r="Z252" s="303"/>
      <c r="AA252" s="208">
        <f t="shared" si="84"/>
        <v>1</v>
      </c>
      <c r="AB252" s="63">
        <f t="shared" si="85"/>
        <v>0</v>
      </c>
      <c r="AC252" s="209" t="str">
        <f t="shared" si="86"/>
        <v/>
      </c>
      <c r="AD252" s="228" t="str">
        <f t="shared" si="87"/>
        <v/>
      </c>
      <c r="AE252" s="210">
        <f t="shared" si="88"/>
        <v>1</v>
      </c>
      <c r="AF252" s="211" t="str">
        <f>IF(L252="","",IF(OR(COUNTIF(F252,"自ら生成した*"),COUNTIF(F252,"再生可能エネルギーを自家消費した電気")),"－",IF(F252="都市ガス13A",IF($AZ$48=5,#REF!,IF($AZ$48=16,IF(Z252="",#REF!,Z252*#REF!),AC252*AD252)),AC252*AD252)))</f>
        <v/>
      </c>
      <c r="AG252" s="172"/>
      <c r="AH252" s="52"/>
      <c r="AJ252" s="440"/>
      <c r="AK252" s="439" t="str">
        <f t="shared" si="89"/>
        <v/>
      </c>
      <c r="AL252" s="436" t="str">
        <f t="shared" si="90"/>
        <v/>
      </c>
      <c r="AM252" s="436" t="str">
        <f t="shared" si="91"/>
        <v/>
      </c>
      <c r="AN252" s="436" t="str">
        <f t="shared" si="92"/>
        <v/>
      </c>
      <c r="AO252" s="436" t="str">
        <f t="shared" si="93"/>
        <v/>
      </c>
      <c r="AP252" s="436" t="str">
        <f t="shared" si="94"/>
        <v/>
      </c>
      <c r="AQ252" s="436" t="str">
        <f t="shared" si="95"/>
        <v/>
      </c>
      <c r="AR252" s="436" t="str">
        <f t="shared" si="96"/>
        <v/>
      </c>
      <c r="AS252" s="436" t="str">
        <f t="shared" si="97"/>
        <v/>
      </c>
      <c r="AT252" s="436" t="str">
        <f t="shared" si="98"/>
        <v/>
      </c>
      <c r="AU252" s="436" t="str">
        <f t="shared" si="99"/>
        <v/>
      </c>
      <c r="AV252" s="437" t="str">
        <f t="shared" si="100"/>
        <v/>
      </c>
      <c r="CO252" s="334" t="str">
        <f t="shared" si="101"/>
        <v/>
      </c>
      <c r="CP252" s="334" t="str">
        <f t="shared" si="83"/>
        <v/>
      </c>
    </row>
    <row r="253" spans="2:94" ht="18" customHeight="1" x14ac:dyDescent="0.2">
      <c r="B253" s="48"/>
      <c r="D253" s="331"/>
      <c r="E253" s="57"/>
      <c r="F253" s="39"/>
      <c r="G253" s="39"/>
      <c r="H253" s="58"/>
      <c r="I253" s="39"/>
      <c r="J253" s="58"/>
      <c r="K253" s="39"/>
      <c r="L253" s="60"/>
      <c r="M253" s="67"/>
      <c r="N253" s="160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2"/>
      <c r="Z253" s="303"/>
      <c r="AA253" s="208">
        <f t="shared" si="84"/>
        <v>1</v>
      </c>
      <c r="AB253" s="63">
        <f t="shared" si="85"/>
        <v>0</v>
      </c>
      <c r="AC253" s="209" t="str">
        <f t="shared" si="86"/>
        <v/>
      </c>
      <c r="AD253" s="228" t="str">
        <f t="shared" si="87"/>
        <v/>
      </c>
      <c r="AE253" s="210">
        <f t="shared" si="88"/>
        <v>1</v>
      </c>
      <c r="AF253" s="211" t="str">
        <f>IF(L253="","",IF(OR(COUNTIF(F253,"自ら生成した*"),COUNTIF(F253,"再生可能エネルギーを自家消費した電気")),"－",IF(F253="都市ガス13A",IF($AZ$48=5,#REF!,IF($AZ$48=16,IF(Z253="",#REF!,Z253*#REF!),AC253*AD253)),AC253*AD253)))</f>
        <v/>
      </c>
      <c r="AG253" s="172"/>
      <c r="AH253" s="52"/>
      <c r="AJ253" s="440"/>
      <c r="AK253" s="439" t="str">
        <f t="shared" si="89"/>
        <v/>
      </c>
      <c r="AL253" s="436" t="str">
        <f t="shared" si="90"/>
        <v/>
      </c>
      <c r="AM253" s="436" t="str">
        <f t="shared" si="91"/>
        <v/>
      </c>
      <c r="AN253" s="436" t="str">
        <f t="shared" si="92"/>
        <v/>
      </c>
      <c r="AO253" s="436" t="str">
        <f t="shared" si="93"/>
        <v/>
      </c>
      <c r="AP253" s="436" t="str">
        <f t="shared" si="94"/>
        <v/>
      </c>
      <c r="AQ253" s="436" t="str">
        <f t="shared" si="95"/>
        <v/>
      </c>
      <c r="AR253" s="436" t="str">
        <f t="shared" si="96"/>
        <v/>
      </c>
      <c r="AS253" s="436" t="str">
        <f t="shared" si="97"/>
        <v/>
      </c>
      <c r="AT253" s="436" t="str">
        <f t="shared" si="98"/>
        <v/>
      </c>
      <c r="AU253" s="436" t="str">
        <f t="shared" si="99"/>
        <v/>
      </c>
      <c r="AV253" s="437" t="str">
        <f t="shared" si="100"/>
        <v/>
      </c>
      <c r="CO253" s="334" t="str">
        <f t="shared" si="101"/>
        <v/>
      </c>
      <c r="CP253" s="334" t="str">
        <f t="shared" si="83"/>
        <v/>
      </c>
    </row>
    <row r="254" spans="2:94" ht="18" customHeight="1" x14ac:dyDescent="0.2">
      <c r="B254" s="48"/>
      <c r="D254" s="331"/>
      <c r="E254" s="57"/>
      <c r="F254" s="39"/>
      <c r="G254" s="39"/>
      <c r="H254" s="58"/>
      <c r="I254" s="58"/>
      <c r="J254" s="58"/>
      <c r="K254" s="39"/>
      <c r="L254" s="60"/>
      <c r="M254" s="67"/>
      <c r="N254" s="160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2"/>
      <c r="Z254" s="303"/>
      <c r="AA254" s="208">
        <f t="shared" si="84"/>
        <v>1</v>
      </c>
      <c r="AB254" s="63">
        <f t="shared" si="85"/>
        <v>0</v>
      </c>
      <c r="AC254" s="209" t="str">
        <f t="shared" si="86"/>
        <v/>
      </c>
      <c r="AD254" s="228" t="str">
        <f t="shared" si="87"/>
        <v/>
      </c>
      <c r="AE254" s="210">
        <f t="shared" si="88"/>
        <v>1</v>
      </c>
      <c r="AF254" s="211" t="str">
        <f>IF(L254="","",IF(OR(COUNTIF(F254,"自ら生成した*"),COUNTIF(F254,"再生可能エネルギーを自家消費した電気")),"－",IF(F254="都市ガス13A",IF($AZ$48=5,#REF!,IF($AZ$48=16,IF(Z254="",#REF!,Z254*#REF!),AC254*AD254)),AC254*AD254)))</f>
        <v/>
      </c>
      <c r="AH254" s="52"/>
      <c r="AJ254" s="440"/>
      <c r="AK254" s="439" t="str">
        <f t="shared" si="89"/>
        <v/>
      </c>
      <c r="AL254" s="436" t="str">
        <f t="shared" si="90"/>
        <v/>
      </c>
      <c r="AM254" s="436" t="str">
        <f t="shared" si="91"/>
        <v/>
      </c>
      <c r="AN254" s="436" t="str">
        <f t="shared" si="92"/>
        <v/>
      </c>
      <c r="AO254" s="436" t="str">
        <f t="shared" si="93"/>
        <v/>
      </c>
      <c r="AP254" s="436" t="str">
        <f t="shared" si="94"/>
        <v/>
      </c>
      <c r="AQ254" s="436" t="str">
        <f t="shared" si="95"/>
        <v/>
      </c>
      <c r="AR254" s="436" t="str">
        <f t="shared" si="96"/>
        <v/>
      </c>
      <c r="AS254" s="436" t="str">
        <f t="shared" si="97"/>
        <v/>
      </c>
      <c r="AT254" s="436" t="str">
        <f t="shared" si="98"/>
        <v/>
      </c>
      <c r="AU254" s="436" t="str">
        <f t="shared" si="99"/>
        <v/>
      </c>
      <c r="AV254" s="437" t="str">
        <f t="shared" si="100"/>
        <v/>
      </c>
      <c r="CO254" s="334" t="str">
        <f t="shared" si="101"/>
        <v/>
      </c>
      <c r="CP254" s="334" t="str">
        <f t="shared" si="83"/>
        <v/>
      </c>
    </row>
    <row r="255" spans="2:94" ht="18" customHeight="1" x14ac:dyDescent="0.2">
      <c r="B255" s="48"/>
      <c r="D255" s="331"/>
      <c r="E255" s="57"/>
      <c r="F255" s="39"/>
      <c r="G255" s="39"/>
      <c r="H255" s="58"/>
      <c r="I255" s="39"/>
      <c r="J255" s="58"/>
      <c r="K255" s="39"/>
      <c r="L255" s="60"/>
      <c r="M255" s="67"/>
      <c r="N255" s="160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2"/>
      <c r="Z255" s="303"/>
      <c r="AA255" s="208">
        <f t="shared" si="84"/>
        <v>1</v>
      </c>
      <c r="AB255" s="63">
        <f t="shared" si="85"/>
        <v>0</v>
      </c>
      <c r="AC255" s="209" t="str">
        <f t="shared" si="86"/>
        <v/>
      </c>
      <c r="AD255" s="228" t="str">
        <f t="shared" si="87"/>
        <v/>
      </c>
      <c r="AE255" s="210">
        <f t="shared" si="88"/>
        <v>1</v>
      </c>
      <c r="AF255" s="211" t="str">
        <f>IF(L255="","",IF(OR(COUNTIF(F255,"自ら生成した*"),COUNTIF(F255,"再生可能エネルギーを自家消費した電気")),"－",IF(F255="都市ガス13A",IF($AZ$48=5,#REF!,IF($AZ$48=16,IF(Z255="",#REF!,Z255*#REF!),AC255*AD255)),AC255*AD255)))</f>
        <v/>
      </c>
      <c r="AG255" s="87"/>
      <c r="AH255" s="52"/>
      <c r="AJ255" s="440"/>
      <c r="AK255" s="439" t="str">
        <f t="shared" si="89"/>
        <v/>
      </c>
      <c r="AL255" s="436" t="str">
        <f t="shared" si="90"/>
        <v/>
      </c>
      <c r="AM255" s="436" t="str">
        <f t="shared" si="91"/>
        <v/>
      </c>
      <c r="AN255" s="436" t="str">
        <f t="shared" si="92"/>
        <v/>
      </c>
      <c r="AO255" s="436" t="str">
        <f t="shared" si="93"/>
        <v/>
      </c>
      <c r="AP255" s="436" t="str">
        <f t="shared" si="94"/>
        <v/>
      </c>
      <c r="AQ255" s="436" t="str">
        <f t="shared" si="95"/>
        <v/>
      </c>
      <c r="AR255" s="436" t="str">
        <f t="shared" si="96"/>
        <v/>
      </c>
      <c r="AS255" s="436" t="str">
        <f t="shared" si="97"/>
        <v/>
      </c>
      <c r="AT255" s="436" t="str">
        <f t="shared" si="98"/>
        <v/>
      </c>
      <c r="AU255" s="436" t="str">
        <f t="shared" si="99"/>
        <v/>
      </c>
      <c r="AV255" s="437" t="str">
        <f t="shared" si="100"/>
        <v/>
      </c>
      <c r="CO255" s="334" t="str">
        <f t="shared" si="101"/>
        <v/>
      </c>
      <c r="CP255" s="334" t="str">
        <f t="shared" si="83"/>
        <v/>
      </c>
    </row>
    <row r="256" spans="2:94" ht="18" customHeight="1" x14ac:dyDescent="0.2">
      <c r="B256" s="48"/>
      <c r="D256" s="331"/>
      <c r="E256" s="57"/>
      <c r="F256" s="39"/>
      <c r="G256" s="39"/>
      <c r="H256" s="58"/>
      <c r="I256" s="39"/>
      <c r="J256" s="58"/>
      <c r="K256" s="39"/>
      <c r="L256" s="60"/>
      <c r="M256" s="67"/>
      <c r="N256" s="160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2"/>
      <c r="Z256" s="303"/>
      <c r="AA256" s="208">
        <f t="shared" si="84"/>
        <v>1</v>
      </c>
      <c r="AB256" s="63">
        <f t="shared" si="85"/>
        <v>0</v>
      </c>
      <c r="AC256" s="209" t="str">
        <f t="shared" si="86"/>
        <v/>
      </c>
      <c r="AD256" s="228" t="str">
        <f t="shared" si="87"/>
        <v/>
      </c>
      <c r="AE256" s="210">
        <f t="shared" si="88"/>
        <v>1</v>
      </c>
      <c r="AF256" s="211" t="str">
        <f>IF(L256="","",IF(OR(COUNTIF(F256,"自ら生成した*"),COUNTIF(F256,"再生可能エネルギーを自家消費した電気")),"－",IF(F256="都市ガス13A",IF($AZ$48=5,#REF!,IF($AZ$48=16,IF(Z256="",#REF!,Z256*#REF!),AC256*AD256)),AC256*AD256)))</f>
        <v/>
      </c>
      <c r="AH256" s="52"/>
      <c r="AJ256" s="440"/>
      <c r="AK256" s="439" t="str">
        <f t="shared" si="89"/>
        <v/>
      </c>
      <c r="AL256" s="436" t="str">
        <f t="shared" si="90"/>
        <v/>
      </c>
      <c r="AM256" s="436" t="str">
        <f t="shared" si="91"/>
        <v/>
      </c>
      <c r="AN256" s="436" t="str">
        <f t="shared" si="92"/>
        <v/>
      </c>
      <c r="AO256" s="436" t="str">
        <f t="shared" si="93"/>
        <v/>
      </c>
      <c r="AP256" s="436" t="str">
        <f t="shared" si="94"/>
        <v/>
      </c>
      <c r="AQ256" s="436" t="str">
        <f t="shared" si="95"/>
        <v/>
      </c>
      <c r="AR256" s="436" t="str">
        <f t="shared" si="96"/>
        <v/>
      </c>
      <c r="AS256" s="436" t="str">
        <f t="shared" si="97"/>
        <v/>
      </c>
      <c r="AT256" s="436" t="str">
        <f t="shared" si="98"/>
        <v/>
      </c>
      <c r="AU256" s="436" t="str">
        <f t="shared" si="99"/>
        <v/>
      </c>
      <c r="AV256" s="437" t="str">
        <f t="shared" si="100"/>
        <v/>
      </c>
      <c r="CO256" s="334" t="str">
        <f t="shared" si="101"/>
        <v/>
      </c>
      <c r="CP256" s="334" t="str">
        <f t="shared" si="83"/>
        <v/>
      </c>
    </row>
    <row r="257" spans="2:94" ht="18" customHeight="1" x14ac:dyDescent="0.2">
      <c r="B257" s="48"/>
      <c r="D257" s="331"/>
      <c r="E257" s="57"/>
      <c r="F257" s="39"/>
      <c r="G257" s="39"/>
      <c r="H257" s="58"/>
      <c r="I257" s="39"/>
      <c r="J257" s="58"/>
      <c r="K257" s="39"/>
      <c r="L257" s="60"/>
      <c r="M257" s="67"/>
      <c r="N257" s="160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2"/>
      <c r="Z257" s="303"/>
      <c r="AA257" s="208">
        <f t="shared" si="84"/>
        <v>1</v>
      </c>
      <c r="AB257" s="63">
        <f t="shared" si="85"/>
        <v>0</v>
      </c>
      <c r="AC257" s="209" t="str">
        <f t="shared" si="86"/>
        <v/>
      </c>
      <c r="AD257" s="228" t="str">
        <f t="shared" si="87"/>
        <v/>
      </c>
      <c r="AE257" s="210">
        <f t="shared" si="88"/>
        <v>1</v>
      </c>
      <c r="AF257" s="211" t="str">
        <f>IF(L257="","",IF(OR(COUNTIF(F257,"自ら生成した*"),COUNTIF(F257,"再生可能エネルギーを自家消費した電気")),"－",IF(F257="都市ガス13A",IF($AZ$48=5,#REF!,IF($AZ$48=16,IF(Z257="",#REF!,Z257*#REF!),AC257*AD257)),AC257*AD257)))</f>
        <v/>
      </c>
      <c r="AH257" s="52"/>
      <c r="AJ257" s="440"/>
      <c r="AK257" s="439" t="str">
        <f t="shared" si="89"/>
        <v/>
      </c>
      <c r="AL257" s="436" t="str">
        <f t="shared" si="90"/>
        <v/>
      </c>
      <c r="AM257" s="436" t="str">
        <f t="shared" si="91"/>
        <v/>
      </c>
      <c r="AN257" s="436" t="str">
        <f t="shared" si="92"/>
        <v/>
      </c>
      <c r="AO257" s="436" t="str">
        <f t="shared" si="93"/>
        <v/>
      </c>
      <c r="AP257" s="436" t="str">
        <f t="shared" si="94"/>
        <v/>
      </c>
      <c r="AQ257" s="436" t="str">
        <f t="shared" si="95"/>
        <v/>
      </c>
      <c r="AR257" s="436" t="str">
        <f t="shared" si="96"/>
        <v/>
      </c>
      <c r="AS257" s="436" t="str">
        <f t="shared" si="97"/>
        <v/>
      </c>
      <c r="AT257" s="436" t="str">
        <f t="shared" si="98"/>
        <v/>
      </c>
      <c r="AU257" s="436" t="str">
        <f t="shared" si="99"/>
        <v/>
      </c>
      <c r="AV257" s="437" t="str">
        <f t="shared" si="100"/>
        <v/>
      </c>
      <c r="CO257" s="334" t="str">
        <f t="shared" si="101"/>
        <v/>
      </c>
      <c r="CP257" s="334" t="str">
        <f t="shared" si="83"/>
        <v/>
      </c>
    </row>
    <row r="258" spans="2:94" ht="18" customHeight="1" x14ac:dyDescent="0.2">
      <c r="B258" s="48"/>
      <c r="D258" s="331"/>
      <c r="E258" s="57"/>
      <c r="F258" s="39"/>
      <c r="G258" s="39"/>
      <c r="H258" s="58"/>
      <c r="I258" s="39"/>
      <c r="J258" s="58"/>
      <c r="K258" s="39"/>
      <c r="L258" s="60"/>
      <c r="M258" s="67"/>
      <c r="N258" s="160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2"/>
      <c r="Z258" s="303"/>
      <c r="AA258" s="208">
        <f t="shared" si="84"/>
        <v>1</v>
      </c>
      <c r="AB258" s="63">
        <f t="shared" si="85"/>
        <v>0</v>
      </c>
      <c r="AC258" s="209" t="str">
        <f t="shared" si="86"/>
        <v/>
      </c>
      <c r="AD258" s="228" t="str">
        <f t="shared" si="87"/>
        <v/>
      </c>
      <c r="AE258" s="210">
        <f t="shared" si="88"/>
        <v>1</v>
      </c>
      <c r="AF258" s="211" t="str">
        <f>IF(L258="","",IF(OR(COUNTIF(F258,"自ら生成した*"),COUNTIF(F258,"再生可能エネルギーを自家消費した電気")),"－",IF(F258="都市ガス13A",IF($AZ$48=5,#REF!,IF($AZ$48=16,IF(Z258="",#REF!,Z258*#REF!),AC258*AD258)),AC258*AD258)))</f>
        <v/>
      </c>
      <c r="AH258" s="52"/>
      <c r="AJ258" s="440"/>
      <c r="AK258" s="439" t="str">
        <f t="shared" si="89"/>
        <v/>
      </c>
      <c r="AL258" s="436" t="str">
        <f t="shared" si="90"/>
        <v/>
      </c>
      <c r="AM258" s="436" t="str">
        <f t="shared" si="91"/>
        <v/>
      </c>
      <c r="AN258" s="436" t="str">
        <f t="shared" si="92"/>
        <v/>
      </c>
      <c r="AO258" s="436" t="str">
        <f t="shared" si="93"/>
        <v/>
      </c>
      <c r="AP258" s="436" t="str">
        <f t="shared" si="94"/>
        <v/>
      </c>
      <c r="AQ258" s="436" t="str">
        <f t="shared" si="95"/>
        <v/>
      </c>
      <c r="AR258" s="436" t="str">
        <f t="shared" si="96"/>
        <v/>
      </c>
      <c r="AS258" s="436" t="str">
        <f t="shared" si="97"/>
        <v/>
      </c>
      <c r="AT258" s="436" t="str">
        <f t="shared" si="98"/>
        <v/>
      </c>
      <c r="AU258" s="436" t="str">
        <f t="shared" si="99"/>
        <v/>
      </c>
      <c r="AV258" s="437" t="str">
        <f t="shared" si="100"/>
        <v/>
      </c>
      <c r="CO258" s="334" t="str">
        <f t="shared" si="101"/>
        <v/>
      </c>
      <c r="CP258" s="334" t="str">
        <f t="shared" si="83"/>
        <v/>
      </c>
    </row>
    <row r="259" spans="2:94" ht="18" customHeight="1" x14ac:dyDescent="0.2">
      <c r="B259" s="48"/>
      <c r="D259" s="331"/>
      <c r="E259" s="57"/>
      <c r="F259" s="39"/>
      <c r="G259" s="39"/>
      <c r="H259" s="58"/>
      <c r="I259" s="39"/>
      <c r="J259" s="58"/>
      <c r="K259" s="39"/>
      <c r="L259" s="60"/>
      <c r="M259" s="67"/>
      <c r="N259" s="160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2"/>
      <c r="Z259" s="303"/>
      <c r="AA259" s="208">
        <f t="shared" si="84"/>
        <v>1</v>
      </c>
      <c r="AB259" s="63">
        <f t="shared" si="85"/>
        <v>0</v>
      </c>
      <c r="AC259" s="209" t="str">
        <f t="shared" si="86"/>
        <v/>
      </c>
      <c r="AD259" s="228" t="str">
        <f t="shared" si="87"/>
        <v/>
      </c>
      <c r="AE259" s="210">
        <f t="shared" si="88"/>
        <v>1</v>
      </c>
      <c r="AF259" s="211" t="str">
        <f>IF(L259="","",IF(OR(COUNTIF(F259,"自ら生成した*"),COUNTIF(F259,"再生可能エネルギーを自家消費した電気")),"－",IF(F259="都市ガス13A",IF($AZ$48=5,#REF!,IF($AZ$48=16,IF(Z259="",#REF!,Z259*#REF!),AC259*AD259)),AC259*AD259)))</f>
        <v/>
      </c>
      <c r="AH259" s="52"/>
      <c r="AJ259" s="440"/>
      <c r="AK259" s="439" t="str">
        <f t="shared" si="89"/>
        <v/>
      </c>
      <c r="AL259" s="436" t="str">
        <f t="shared" si="90"/>
        <v/>
      </c>
      <c r="AM259" s="436" t="str">
        <f t="shared" si="91"/>
        <v/>
      </c>
      <c r="AN259" s="436" t="str">
        <f t="shared" si="92"/>
        <v/>
      </c>
      <c r="AO259" s="436" t="str">
        <f t="shared" si="93"/>
        <v/>
      </c>
      <c r="AP259" s="436" t="str">
        <f t="shared" si="94"/>
        <v/>
      </c>
      <c r="AQ259" s="436" t="str">
        <f t="shared" si="95"/>
        <v/>
      </c>
      <c r="AR259" s="436" t="str">
        <f t="shared" si="96"/>
        <v/>
      </c>
      <c r="AS259" s="436" t="str">
        <f t="shared" si="97"/>
        <v/>
      </c>
      <c r="AT259" s="436" t="str">
        <f t="shared" si="98"/>
        <v/>
      </c>
      <c r="AU259" s="436" t="str">
        <f t="shared" si="99"/>
        <v/>
      </c>
      <c r="AV259" s="437" t="str">
        <f t="shared" si="100"/>
        <v/>
      </c>
      <c r="CO259" s="334" t="str">
        <f t="shared" si="101"/>
        <v/>
      </c>
      <c r="CP259" s="334" t="str">
        <f t="shared" ref="CP259:CP283" si="102">IF(AND(F254="再生可能エネルギーを自家消費した電気",J254="無"),1,"")</f>
        <v/>
      </c>
    </row>
    <row r="260" spans="2:94" ht="18" customHeight="1" x14ac:dyDescent="0.2">
      <c r="B260" s="48"/>
      <c r="D260" s="331"/>
      <c r="E260" s="57"/>
      <c r="F260" s="39"/>
      <c r="G260" s="39"/>
      <c r="H260" s="58"/>
      <c r="I260" s="39"/>
      <c r="J260" s="58"/>
      <c r="K260" s="39"/>
      <c r="L260" s="60"/>
      <c r="M260" s="67"/>
      <c r="N260" s="160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2"/>
      <c r="Z260" s="303"/>
      <c r="AA260" s="208">
        <f t="shared" si="84"/>
        <v>1</v>
      </c>
      <c r="AB260" s="63">
        <f t="shared" si="85"/>
        <v>0</v>
      </c>
      <c r="AC260" s="209" t="str">
        <f t="shared" si="86"/>
        <v/>
      </c>
      <c r="AD260" s="228" t="str">
        <f t="shared" si="87"/>
        <v/>
      </c>
      <c r="AE260" s="210">
        <f t="shared" si="88"/>
        <v>1</v>
      </c>
      <c r="AF260" s="211" t="str">
        <f>IF(L260="","",IF(OR(COUNTIF(F260,"自ら生成した*"),COUNTIF(F260,"再生可能エネルギーを自家消費した電気")),"－",IF(F260="都市ガス13A",IF($AZ$48=5,#REF!,IF($AZ$48=16,IF(Z260="",#REF!,Z260*#REF!),AC260*AD260)),AC260*AD260)))</f>
        <v/>
      </c>
      <c r="AH260" s="52"/>
      <c r="AJ260" s="440"/>
      <c r="AK260" s="439" t="str">
        <f t="shared" si="89"/>
        <v/>
      </c>
      <c r="AL260" s="436" t="str">
        <f t="shared" si="90"/>
        <v/>
      </c>
      <c r="AM260" s="436" t="str">
        <f t="shared" si="91"/>
        <v/>
      </c>
      <c r="AN260" s="436" t="str">
        <f t="shared" si="92"/>
        <v/>
      </c>
      <c r="AO260" s="436" t="str">
        <f t="shared" si="93"/>
        <v/>
      </c>
      <c r="AP260" s="436" t="str">
        <f t="shared" si="94"/>
        <v/>
      </c>
      <c r="AQ260" s="436" t="str">
        <f t="shared" si="95"/>
        <v/>
      </c>
      <c r="AR260" s="436" t="str">
        <f t="shared" si="96"/>
        <v/>
      </c>
      <c r="AS260" s="436" t="str">
        <f t="shared" si="97"/>
        <v/>
      </c>
      <c r="AT260" s="436" t="str">
        <f t="shared" si="98"/>
        <v/>
      </c>
      <c r="AU260" s="436" t="str">
        <f t="shared" si="99"/>
        <v/>
      </c>
      <c r="AV260" s="437" t="str">
        <f t="shared" si="100"/>
        <v/>
      </c>
      <c r="CO260" s="334" t="str">
        <f t="shared" si="101"/>
        <v/>
      </c>
      <c r="CP260" s="334" t="str">
        <f t="shared" si="102"/>
        <v/>
      </c>
    </row>
    <row r="261" spans="2:94" ht="18" customHeight="1" x14ac:dyDescent="0.2">
      <c r="B261" s="48"/>
      <c r="D261" s="329"/>
      <c r="E261" s="57"/>
      <c r="F261" s="39"/>
      <c r="G261" s="39"/>
      <c r="H261" s="58"/>
      <c r="I261" s="58"/>
      <c r="J261" s="58"/>
      <c r="K261" s="59"/>
      <c r="L261" s="60"/>
      <c r="M261" s="67"/>
      <c r="N261" s="160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2"/>
      <c r="Z261" s="303"/>
      <c r="AA261" s="208">
        <f t="shared" si="84"/>
        <v>1</v>
      </c>
      <c r="AB261" s="63">
        <f t="shared" si="85"/>
        <v>0</v>
      </c>
      <c r="AC261" s="209" t="str">
        <f t="shared" si="86"/>
        <v/>
      </c>
      <c r="AD261" s="228" t="str">
        <f t="shared" si="87"/>
        <v/>
      </c>
      <c r="AE261" s="210">
        <f t="shared" si="88"/>
        <v>1</v>
      </c>
      <c r="AF261" s="211" t="str">
        <f>IF(L261="","",IF(OR(COUNTIF(F261,"自ら生成した*"),COUNTIF(F261,"再生可能エネルギーを自家消費した電気")),"－",IF(F261="都市ガス13A",IF($AZ$48=5,#REF!,IF($AZ$48=16,IF(Z261="",#REF!,Z261*#REF!),AC261*AD261)),AC261*AD261)))</f>
        <v/>
      </c>
      <c r="AH261" s="52"/>
      <c r="AJ261" s="440"/>
      <c r="AK261" s="439" t="str">
        <f t="shared" si="89"/>
        <v/>
      </c>
      <c r="AL261" s="436" t="str">
        <f t="shared" si="90"/>
        <v/>
      </c>
      <c r="AM261" s="436" t="str">
        <f t="shared" si="91"/>
        <v/>
      </c>
      <c r="AN261" s="436" t="str">
        <f t="shared" si="92"/>
        <v/>
      </c>
      <c r="AO261" s="436" t="str">
        <f t="shared" si="93"/>
        <v/>
      </c>
      <c r="AP261" s="436" t="str">
        <f t="shared" si="94"/>
        <v/>
      </c>
      <c r="AQ261" s="436" t="str">
        <f t="shared" si="95"/>
        <v/>
      </c>
      <c r="AR261" s="436" t="str">
        <f t="shared" si="96"/>
        <v/>
      </c>
      <c r="AS261" s="436" t="str">
        <f t="shared" si="97"/>
        <v/>
      </c>
      <c r="AT261" s="436" t="str">
        <f t="shared" si="98"/>
        <v/>
      </c>
      <c r="AU261" s="436" t="str">
        <f t="shared" si="99"/>
        <v/>
      </c>
      <c r="AV261" s="437" t="str">
        <f t="shared" si="100"/>
        <v/>
      </c>
      <c r="CO261" s="334" t="str">
        <f t="shared" si="101"/>
        <v/>
      </c>
      <c r="CP261" s="334" t="str">
        <f t="shared" si="102"/>
        <v/>
      </c>
    </row>
    <row r="262" spans="2:94" ht="18" customHeight="1" x14ac:dyDescent="0.2">
      <c r="B262" s="48"/>
      <c r="D262" s="329"/>
      <c r="E262" s="57"/>
      <c r="F262" s="39"/>
      <c r="G262" s="39"/>
      <c r="H262" s="58"/>
      <c r="I262" s="58"/>
      <c r="J262" s="58"/>
      <c r="K262" s="39"/>
      <c r="L262" s="60"/>
      <c r="M262" s="67"/>
      <c r="N262" s="160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2"/>
      <c r="Z262" s="303"/>
      <c r="AA262" s="208">
        <f t="shared" si="84"/>
        <v>1</v>
      </c>
      <c r="AB262" s="63">
        <f t="shared" si="85"/>
        <v>0</v>
      </c>
      <c r="AC262" s="209" t="str">
        <f t="shared" si="86"/>
        <v/>
      </c>
      <c r="AD262" s="228" t="str">
        <f t="shared" si="87"/>
        <v/>
      </c>
      <c r="AE262" s="210">
        <f t="shared" si="88"/>
        <v>1</v>
      </c>
      <c r="AF262" s="211" t="str">
        <f>IF(L262="","",IF(OR(COUNTIF(F262,"自ら生成した*"),COUNTIF(F262,"再生可能エネルギーを自家消費した電気")),"－",IF(F262="都市ガス13A",IF($AZ$48=5,#REF!,IF($AZ$48=16,IF(Z262="",#REF!,Z262*#REF!),AC262*AD262)),AC262*AD262)))</f>
        <v/>
      </c>
      <c r="AH262" s="52"/>
      <c r="AJ262" s="440"/>
      <c r="AK262" s="439" t="str">
        <f t="shared" si="89"/>
        <v/>
      </c>
      <c r="AL262" s="436" t="str">
        <f t="shared" si="90"/>
        <v/>
      </c>
      <c r="AM262" s="436" t="str">
        <f t="shared" si="91"/>
        <v/>
      </c>
      <c r="AN262" s="436" t="str">
        <f t="shared" si="92"/>
        <v/>
      </c>
      <c r="AO262" s="436" t="str">
        <f t="shared" si="93"/>
        <v/>
      </c>
      <c r="AP262" s="436" t="str">
        <f t="shared" si="94"/>
        <v/>
      </c>
      <c r="AQ262" s="436" t="str">
        <f t="shared" si="95"/>
        <v/>
      </c>
      <c r="AR262" s="436" t="str">
        <f t="shared" si="96"/>
        <v/>
      </c>
      <c r="AS262" s="436" t="str">
        <f t="shared" si="97"/>
        <v/>
      </c>
      <c r="AT262" s="436" t="str">
        <f t="shared" si="98"/>
        <v/>
      </c>
      <c r="AU262" s="436" t="str">
        <f t="shared" si="99"/>
        <v/>
      </c>
      <c r="AV262" s="437" t="str">
        <f t="shared" si="100"/>
        <v/>
      </c>
      <c r="CO262" s="334" t="str">
        <f t="shared" si="101"/>
        <v/>
      </c>
      <c r="CP262" s="334" t="str">
        <f t="shared" si="102"/>
        <v/>
      </c>
    </row>
    <row r="263" spans="2:94" ht="18" customHeight="1" x14ac:dyDescent="0.2">
      <c r="B263" s="48"/>
      <c r="D263" s="329"/>
      <c r="E263" s="57"/>
      <c r="F263" s="39"/>
      <c r="G263" s="39"/>
      <c r="H263" s="58"/>
      <c r="I263" s="58"/>
      <c r="J263" s="58"/>
      <c r="K263" s="39"/>
      <c r="L263" s="60"/>
      <c r="M263" s="67"/>
      <c r="N263" s="160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2"/>
      <c r="Z263" s="303"/>
      <c r="AA263" s="208">
        <f t="shared" si="84"/>
        <v>1</v>
      </c>
      <c r="AB263" s="63">
        <f t="shared" si="85"/>
        <v>0</v>
      </c>
      <c r="AC263" s="209" t="str">
        <f t="shared" si="86"/>
        <v/>
      </c>
      <c r="AD263" s="228" t="str">
        <f t="shared" si="87"/>
        <v/>
      </c>
      <c r="AE263" s="210">
        <f t="shared" si="88"/>
        <v>1</v>
      </c>
      <c r="AF263" s="211" t="str">
        <f>IF(L263="","",IF(OR(COUNTIF(F263,"自ら生成した*"),COUNTIF(F263,"再生可能エネルギーを自家消費した電気")),"－",IF(F263="都市ガス13A",IF($AZ$48=5,#REF!,IF($AZ$48=16,IF(Z263="",#REF!,Z263*#REF!),AC263*AD263)),AC263*AD263)))</f>
        <v/>
      </c>
      <c r="AH263" s="52"/>
      <c r="AJ263" s="440"/>
      <c r="AK263" s="439" t="str">
        <f t="shared" si="89"/>
        <v/>
      </c>
      <c r="AL263" s="436" t="str">
        <f t="shared" si="90"/>
        <v/>
      </c>
      <c r="AM263" s="436" t="str">
        <f t="shared" si="91"/>
        <v/>
      </c>
      <c r="AN263" s="436" t="str">
        <f t="shared" si="92"/>
        <v/>
      </c>
      <c r="AO263" s="436" t="str">
        <f t="shared" si="93"/>
        <v/>
      </c>
      <c r="AP263" s="436" t="str">
        <f t="shared" si="94"/>
        <v/>
      </c>
      <c r="AQ263" s="436" t="str">
        <f t="shared" si="95"/>
        <v/>
      </c>
      <c r="AR263" s="436" t="str">
        <f t="shared" si="96"/>
        <v/>
      </c>
      <c r="AS263" s="436" t="str">
        <f t="shared" si="97"/>
        <v/>
      </c>
      <c r="AT263" s="436" t="str">
        <f t="shared" si="98"/>
        <v/>
      </c>
      <c r="AU263" s="436" t="str">
        <f t="shared" si="99"/>
        <v/>
      </c>
      <c r="AV263" s="437" t="str">
        <f t="shared" si="100"/>
        <v/>
      </c>
      <c r="CO263" s="334" t="str">
        <f t="shared" si="101"/>
        <v/>
      </c>
      <c r="CP263" s="334" t="str">
        <f t="shared" si="102"/>
        <v/>
      </c>
    </row>
    <row r="264" spans="2:94" ht="18" customHeight="1" x14ac:dyDescent="0.2">
      <c r="B264" s="48"/>
      <c r="D264" s="329"/>
      <c r="E264" s="57"/>
      <c r="F264" s="39"/>
      <c r="G264" s="39"/>
      <c r="H264" s="58"/>
      <c r="I264" s="58"/>
      <c r="J264" s="58"/>
      <c r="K264" s="39"/>
      <c r="L264" s="60"/>
      <c r="M264" s="67"/>
      <c r="N264" s="160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2"/>
      <c r="Z264" s="303"/>
      <c r="AA264" s="208">
        <f t="shared" si="84"/>
        <v>1</v>
      </c>
      <c r="AB264" s="63">
        <f t="shared" si="85"/>
        <v>0</v>
      </c>
      <c r="AC264" s="209" t="str">
        <f t="shared" si="86"/>
        <v/>
      </c>
      <c r="AD264" s="228" t="str">
        <f t="shared" si="87"/>
        <v/>
      </c>
      <c r="AE264" s="210">
        <f t="shared" si="88"/>
        <v>1</v>
      </c>
      <c r="AF264" s="211" t="str">
        <f>IF(L264="","",IF(OR(COUNTIF(F264,"自ら生成した*"),COUNTIF(F264,"再生可能エネルギーを自家消費した電気")),"－",IF(F264="都市ガス13A",IF($AZ$48=5,#REF!,IF($AZ$48=16,IF(Z264="",#REF!,Z264*#REF!),AC264*AD264)),AC264*AD264)))</f>
        <v/>
      </c>
      <c r="AH264" s="52"/>
      <c r="AJ264" s="440"/>
      <c r="AK264" s="439" t="str">
        <f t="shared" si="89"/>
        <v/>
      </c>
      <c r="AL264" s="436" t="str">
        <f t="shared" si="90"/>
        <v/>
      </c>
      <c r="AM264" s="436" t="str">
        <f t="shared" si="91"/>
        <v/>
      </c>
      <c r="AN264" s="436" t="str">
        <f t="shared" si="92"/>
        <v/>
      </c>
      <c r="AO264" s="436" t="str">
        <f t="shared" si="93"/>
        <v/>
      </c>
      <c r="AP264" s="436" t="str">
        <f t="shared" si="94"/>
        <v/>
      </c>
      <c r="AQ264" s="436" t="str">
        <f t="shared" si="95"/>
        <v/>
      </c>
      <c r="AR264" s="436" t="str">
        <f t="shared" si="96"/>
        <v/>
      </c>
      <c r="AS264" s="436" t="str">
        <f t="shared" si="97"/>
        <v/>
      </c>
      <c r="AT264" s="436" t="str">
        <f t="shared" si="98"/>
        <v/>
      </c>
      <c r="AU264" s="436" t="str">
        <f t="shared" si="99"/>
        <v/>
      </c>
      <c r="AV264" s="437" t="str">
        <f t="shared" si="100"/>
        <v/>
      </c>
      <c r="CO264" s="334" t="str">
        <f t="shared" si="101"/>
        <v/>
      </c>
      <c r="CP264" s="334" t="str">
        <f t="shared" si="102"/>
        <v/>
      </c>
    </row>
    <row r="265" spans="2:94" ht="18" customHeight="1" x14ac:dyDescent="0.2">
      <c r="B265" s="48"/>
      <c r="D265" s="329"/>
      <c r="E265" s="57"/>
      <c r="F265" s="39"/>
      <c r="G265" s="39"/>
      <c r="H265" s="58"/>
      <c r="I265" s="58"/>
      <c r="J265" s="58"/>
      <c r="K265" s="39"/>
      <c r="L265" s="60"/>
      <c r="M265" s="67"/>
      <c r="N265" s="160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2"/>
      <c r="Z265" s="303"/>
      <c r="AA265" s="208">
        <f t="shared" si="84"/>
        <v>1</v>
      </c>
      <c r="AB265" s="63">
        <f t="shared" si="85"/>
        <v>0</v>
      </c>
      <c r="AC265" s="209" t="str">
        <f t="shared" si="86"/>
        <v/>
      </c>
      <c r="AD265" s="228" t="str">
        <f t="shared" si="87"/>
        <v/>
      </c>
      <c r="AE265" s="210">
        <f t="shared" si="88"/>
        <v>1</v>
      </c>
      <c r="AF265" s="211" t="str">
        <f>IF(L265="","",IF(OR(COUNTIF(F265,"自ら生成した*"),COUNTIF(F265,"再生可能エネルギーを自家消費した電気")),"－",IF(F265="都市ガス13A",IF($AZ$48=5,#REF!,IF($AZ$48=16,IF(Z265="",#REF!,Z265*#REF!),AC265*AD265)),AC265*AD265)))</f>
        <v/>
      </c>
      <c r="AH265" s="52"/>
      <c r="AJ265" s="440"/>
      <c r="AK265" s="439" t="str">
        <f t="shared" si="89"/>
        <v/>
      </c>
      <c r="AL265" s="436" t="str">
        <f t="shared" si="90"/>
        <v/>
      </c>
      <c r="AM265" s="436" t="str">
        <f t="shared" si="91"/>
        <v/>
      </c>
      <c r="AN265" s="436" t="str">
        <f t="shared" si="92"/>
        <v/>
      </c>
      <c r="AO265" s="436" t="str">
        <f t="shared" si="93"/>
        <v/>
      </c>
      <c r="AP265" s="436" t="str">
        <f t="shared" si="94"/>
        <v/>
      </c>
      <c r="AQ265" s="436" t="str">
        <f t="shared" si="95"/>
        <v/>
      </c>
      <c r="AR265" s="436" t="str">
        <f t="shared" si="96"/>
        <v/>
      </c>
      <c r="AS265" s="436" t="str">
        <f t="shared" si="97"/>
        <v/>
      </c>
      <c r="AT265" s="436" t="str">
        <f t="shared" si="98"/>
        <v/>
      </c>
      <c r="AU265" s="436" t="str">
        <f t="shared" si="99"/>
        <v/>
      </c>
      <c r="AV265" s="437" t="str">
        <f t="shared" si="100"/>
        <v/>
      </c>
      <c r="CO265" s="334" t="str">
        <f t="shared" si="101"/>
        <v/>
      </c>
      <c r="CP265" s="334" t="str">
        <f t="shared" si="102"/>
        <v/>
      </c>
    </row>
    <row r="266" spans="2:94" ht="18" customHeight="1" x14ac:dyDescent="0.2">
      <c r="B266" s="48"/>
      <c r="D266" s="329"/>
      <c r="E266" s="57"/>
      <c r="F266" s="39"/>
      <c r="G266" s="39"/>
      <c r="H266" s="58"/>
      <c r="I266" s="58"/>
      <c r="J266" s="58"/>
      <c r="K266" s="39"/>
      <c r="L266" s="60"/>
      <c r="M266" s="67"/>
      <c r="N266" s="160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2"/>
      <c r="Z266" s="303"/>
      <c r="AA266" s="208">
        <f t="shared" si="84"/>
        <v>1</v>
      </c>
      <c r="AB266" s="63">
        <f t="shared" si="85"/>
        <v>0</v>
      </c>
      <c r="AC266" s="209" t="str">
        <f t="shared" si="86"/>
        <v/>
      </c>
      <c r="AD266" s="228" t="str">
        <f t="shared" si="87"/>
        <v/>
      </c>
      <c r="AE266" s="210">
        <f t="shared" si="88"/>
        <v>1</v>
      </c>
      <c r="AF266" s="211" t="str">
        <f>IF(L266="","",IF(OR(COUNTIF(F266,"自ら生成した*"),COUNTIF(F266,"再生可能エネルギーを自家消費した電気")),"－",IF(F266="都市ガス13A",IF($AZ$48=5,#REF!,IF($AZ$48=16,IF(Z266="",#REF!,Z266*#REF!),AC266*AD266)),AC266*AD266)))</f>
        <v/>
      </c>
      <c r="AH266" s="52"/>
      <c r="AJ266" s="440"/>
      <c r="AK266" s="439" t="str">
        <f t="shared" si="89"/>
        <v/>
      </c>
      <c r="AL266" s="436" t="str">
        <f t="shared" si="90"/>
        <v/>
      </c>
      <c r="AM266" s="436" t="str">
        <f t="shared" si="91"/>
        <v/>
      </c>
      <c r="AN266" s="436" t="str">
        <f t="shared" si="92"/>
        <v/>
      </c>
      <c r="AO266" s="436" t="str">
        <f t="shared" si="93"/>
        <v/>
      </c>
      <c r="AP266" s="436" t="str">
        <f t="shared" si="94"/>
        <v/>
      </c>
      <c r="AQ266" s="436" t="str">
        <f t="shared" si="95"/>
        <v/>
      </c>
      <c r="AR266" s="436" t="str">
        <f t="shared" si="96"/>
        <v/>
      </c>
      <c r="AS266" s="436" t="str">
        <f t="shared" si="97"/>
        <v/>
      </c>
      <c r="AT266" s="436" t="str">
        <f t="shared" si="98"/>
        <v/>
      </c>
      <c r="AU266" s="436" t="str">
        <f t="shared" si="99"/>
        <v/>
      </c>
      <c r="AV266" s="437" t="str">
        <f t="shared" si="100"/>
        <v/>
      </c>
      <c r="CO266" s="334" t="str">
        <f t="shared" si="101"/>
        <v/>
      </c>
      <c r="CP266" s="334" t="str">
        <f t="shared" si="102"/>
        <v/>
      </c>
    </row>
    <row r="267" spans="2:94" ht="18" customHeight="1" x14ac:dyDescent="0.2">
      <c r="B267" s="48"/>
      <c r="D267" s="329"/>
      <c r="E267" s="57"/>
      <c r="F267" s="39"/>
      <c r="G267" s="39"/>
      <c r="H267" s="58"/>
      <c r="I267" s="58"/>
      <c r="J267" s="58"/>
      <c r="K267" s="39"/>
      <c r="L267" s="60"/>
      <c r="M267" s="67"/>
      <c r="N267" s="160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2"/>
      <c r="Z267" s="303"/>
      <c r="AA267" s="208">
        <f t="shared" si="84"/>
        <v>1</v>
      </c>
      <c r="AB267" s="63">
        <f t="shared" si="85"/>
        <v>0</v>
      </c>
      <c r="AC267" s="209" t="str">
        <f t="shared" si="86"/>
        <v/>
      </c>
      <c r="AD267" s="228" t="str">
        <f t="shared" si="87"/>
        <v/>
      </c>
      <c r="AE267" s="210">
        <f t="shared" si="88"/>
        <v>1</v>
      </c>
      <c r="AF267" s="211" t="str">
        <f>IF(L267="","",IF(OR(COUNTIF(F267,"自ら生成した*"),COUNTIF(F267,"再生可能エネルギーを自家消費した電気")),"－",IF(F267="都市ガス13A",IF($AZ$48=5,#REF!,IF($AZ$48=16,IF(Z267="",#REF!,Z267*#REF!),AC267*AD267)),AC267*AD267)))</f>
        <v/>
      </c>
      <c r="AH267" s="52"/>
      <c r="AJ267" s="440"/>
      <c r="AK267" s="439" t="str">
        <f t="shared" si="89"/>
        <v/>
      </c>
      <c r="AL267" s="436" t="str">
        <f t="shared" si="90"/>
        <v/>
      </c>
      <c r="AM267" s="436" t="str">
        <f t="shared" si="91"/>
        <v/>
      </c>
      <c r="AN267" s="436" t="str">
        <f t="shared" si="92"/>
        <v/>
      </c>
      <c r="AO267" s="436" t="str">
        <f t="shared" si="93"/>
        <v/>
      </c>
      <c r="AP267" s="436" t="str">
        <f t="shared" si="94"/>
        <v/>
      </c>
      <c r="AQ267" s="436" t="str">
        <f t="shared" si="95"/>
        <v/>
      </c>
      <c r="AR267" s="436" t="str">
        <f t="shared" si="96"/>
        <v/>
      </c>
      <c r="AS267" s="436" t="str">
        <f t="shared" si="97"/>
        <v/>
      </c>
      <c r="AT267" s="436" t="str">
        <f t="shared" si="98"/>
        <v/>
      </c>
      <c r="AU267" s="436" t="str">
        <f t="shared" si="99"/>
        <v/>
      </c>
      <c r="AV267" s="437" t="str">
        <f t="shared" si="100"/>
        <v/>
      </c>
      <c r="CO267" s="334" t="str">
        <f t="shared" si="101"/>
        <v/>
      </c>
      <c r="CP267" s="334" t="str">
        <f t="shared" si="102"/>
        <v/>
      </c>
    </row>
    <row r="268" spans="2:94" ht="18" customHeight="1" x14ac:dyDescent="0.2">
      <c r="B268" s="48"/>
      <c r="D268" s="329"/>
      <c r="E268" s="57"/>
      <c r="F268" s="39"/>
      <c r="G268" s="39"/>
      <c r="H268" s="58"/>
      <c r="I268" s="58"/>
      <c r="J268" s="58"/>
      <c r="K268" s="39"/>
      <c r="L268" s="60"/>
      <c r="M268" s="67"/>
      <c r="N268" s="160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2"/>
      <c r="Z268" s="303"/>
      <c r="AA268" s="208">
        <f t="shared" si="84"/>
        <v>1</v>
      </c>
      <c r="AB268" s="63">
        <f t="shared" si="85"/>
        <v>0</v>
      </c>
      <c r="AC268" s="209" t="str">
        <f t="shared" si="86"/>
        <v/>
      </c>
      <c r="AD268" s="228" t="str">
        <f t="shared" si="87"/>
        <v/>
      </c>
      <c r="AE268" s="210">
        <f t="shared" si="88"/>
        <v>1</v>
      </c>
      <c r="AF268" s="211" t="str">
        <f>IF(L268="","",IF(OR(COUNTIF(F268,"自ら生成した*"),COUNTIF(F268,"再生可能エネルギーを自家消費した電気")),"－",IF(F268="都市ガス13A",IF($AZ$48=5,#REF!,IF($AZ$48=16,IF(Z268="",#REF!,Z268*#REF!),AC268*AD268)),AC268*AD268)))</f>
        <v/>
      </c>
      <c r="AH268" s="52"/>
      <c r="AJ268" s="440"/>
      <c r="AK268" s="439" t="str">
        <f t="shared" si="89"/>
        <v/>
      </c>
      <c r="AL268" s="436" t="str">
        <f t="shared" si="90"/>
        <v/>
      </c>
      <c r="AM268" s="436" t="str">
        <f t="shared" si="91"/>
        <v/>
      </c>
      <c r="AN268" s="436" t="str">
        <f t="shared" si="92"/>
        <v/>
      </c>
      <c r="AO268" s="436" t="str">
        <f t="shared" si="93"/>
        <v/>
      </c>
      <c r="AP268" s="436" t="str">
        <f t="shared" si="94"/>
        <v/>
      </c>
      <c r="AQ268" s="436" t="str">
        <f t="shared" si="95"/>
        <v/>
      </c>
      <c r="AR268" s="436" t="str">
        <f t="shared" si="96"/>
        <v/>
      </c>
      <c r="AS268" s="436" t="str">
        <f t="shared" si="97"/>
        <v/>
      </c>
      <c r="AT268" s="436" t="str">
        <f t="shared" si="98"/>
        <v/>
      </c>
      <c r="AU268" s="436" t="str">
        <f t="shared" si="99"/>
        <v/>
      </c>
      <c r="AV268" s="437" t="str">
        <f t="shared" si="100"/>
        <v/>
      </c>
      <c r="CO268" s="334" t="str">
        <f t="shared" si="101"/>
        <v/>
      </c>
      <c r="CP268" s="334" t="str">
        <f t="shared" si="102"/>
        <v/>
      </c>
    </row>
    <row r="269" spans="2:94" ht="18" customHeight="1" x14ac:dyDescent="0.2">
      <c r="B269" s="48"/>
      <c r="D269" s="329"/>
      <c r="E269" s="57"/>
      <c r="F269" s="39"/>
      <c r="G269" s="39"/>
      <c r="H269" s="58"/>
      <c r="I269" s="58"/>
      <c r="J269" s="58"/>
      <c r="K269" s="39"/>
      <c r="L269" s="60"/>
      <c r="M269" s="67"/>
      <c r="N269" s="160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2"/>
      <c r="Z269" s="303"/>
      <c r="AA269" s="208">
        <f t="shared" si="84"/>
        <v>1</v>
      </c>
      <c r="AB269" s="63">
        <f t="shared" si="85"/>
        <v>0</v>
      </c>
      <c r="AC269" s="209" t="str">
        <f t="shared" si="86"/>
        <v/>
      </c>
      <c r="AD269" s="228" t="str">
        <f t="shared" si="87"/>
        <v/>
      </c>
      <c r="AE269" s="210">
        <f t="shared" si="88"/>
        <v>1</v>
      </c>
      <c r="AF269" s="211" t="str">
        <f>IF(L269="","",IF(OR(COUNTIF(F269,"自ら生成した*"),COUNTIF(F269,"再生可能エネルギーを自家消費した電気")),"－",IF(F269="都市ガス13A",IF($AZ$48=5,#REF!,IF($AZ$48=16,IF(Z269="",#REF!,Z269*#REF!),AC269*AD269)),AC269*AD269)))</f>
        <v/>
      </c>
      <c r="AH269" s="52"/>
      <c r="AJ269" s="440"/>
      <c r="AK269" s="439" t="str">
        <f t="shared" si="89"/>
        <v/>
      </c>
      <c r="AL269" s="436" t="str">
        <f t="shared" si="90"/>
        <v/>
      </c>
      <c r="AM269" s="436" t="str">
        <f t="shared" si="91"/>
        <v/>
      </c>
      <c r="AN269" s="436" t="str">
        <f t="shared" si="92"/>
        <v/>
      </c>
      <c r="AO269" s="436" t="str">
        <f t="shared" si="93"/>
        <v/>
      </c>
      <c r="AP269" s="436" t="str">
        <f t="shared" si="94"/>
        <v/>
      </c>
      <c r="AQ269" s="436" t="str">
        <f t="shared" si="95"/>
        <v/>
      </c>
      <c r="AR269" s="436" t="str">
        <f t="shared" si="96"/>
        <v/>
      </c>
      <c r="AS269" s="436" t="str">
        <f t="shared" si="97"/>
        <v/>
      </c>
      <c r="AT269" s="436" t="str">
        <f t="shared" si="98"/>
        <v/>
      </c>
      <c r="AU269" s="436" t="str">
        <f t="shared" si="99"/>
        <v/>
      </c>
      <c r="AV269" s="437" t="str">
        <f t="shared" si="100"/>
        <v/>
      </c>
      <c r="CO269" s="334" t="str">
        <f t="shared" si="101"/>
        <v/>
      </c>
      <c r="CP269" s="334" t="str">
        <f t="shared" si="102"/>
        <v/>
      </c>
    </row>
    <row r="270" spans="2:94" ht="18" customHeight="1" x14ac:dyDescent="0.2">
      <c r="B270" s="48"/>
      <c r="D270" s="331"/>
      <c r="E270" s="57"/>
      <c r="F270" s="39"/>
      <c r="G270" s="39"/>
      <c r="H270" s="58"/>
      <c r="I270" s="58"/>
      <c r="J270" s="58"/>
      <c r="K270" s="39"/>
      <c r="L270" s="60"/>
      <c r="M270" s="67"/>
      <c r="N270" s="160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2"/>
      <c r="Z270" s="303"/>
      <c r="AA270" s="208">
        <f t="shared" si="84"/>
        <v>1</v>
      </c>
      <c r="AB270" s="63">
        <f t="shared" si="85"/>
        <v>0</v>
      </c>
      <c r="AC270" s="209" t="str">
        <f t="shared" si="86"/>
        <v/>
      </c>
      <c r="AD270" s="228" t="str">
        <f t="shared" si="87"/>
        <v/>
      </c>
      <c r="AE270" s="210">
        <f t="shared" si="88"/>
        <v>1</v>
      </c>
      <c r="AF270" s="211" t="str">
        <f>IF(L270="","",IF(OR(COUNTIF(F270,"自ら生成した*"),COUNTIF(F270,"再生可能エネルギーを自家消費した電気")),"－",IF(F270="都市ガス13A",IF($AZ$48=5,#REF!,IF($AZ$48=16,IF(Z270="",#REF!,Z270*#REF!),AC270*AD270)),AC270*AD270)))</f>
        <v/>
      </c>
      <c r="AH270" s="52"/>
      <c r="AJ270" s="440"/>
      <c r="AK270" s="439" t="str">
        <f t="shared" si="89"/>
        <v/>
      </c>
      <c r="AL270" s="436" t="str">
        <f t="shared" si="90"/>
        <v/>
      </c>
      <c r="AM270" s="436" t="str">
        <f t="shared" si="91"/>
        <v/>
      </c>
      <c r="AN270" s="436" t="str">
        <f t="shared" si="92"/>
        <v/>
      </c>
      <c r="AO270" s="436" t="str">
        <f t="shared" si="93"/>
        <v/>
      </c>
      <c r="AP270" s="436" t="str">
        <f t="shared" si="94"/>
        <v/>
      </c>
      <c r="AQ270" s="436" t="str">
        <f t="shared" si="95"/>
        <v/>
      </c>
      <c r="AR270" s="436" t="str">
        <f t="shared" si="96"/>
        <v/>
      </c>
      <c r="AS270" s="436" t="str">
        <f t="shared" si="97"/>
        <v/>
      </c>
      <c r="AT270" s="436" t="str">
        <f t="shared" si="98"/>
        <v/>
      </c>
      <c r="AU270" s="436" t="str">
        <f t="shared" si="99"/>
        <v/>
      </c>
      <c r="AV270" s="437" t="str">
        <f t="shared" si="100"/>
        <v/>
      </c>
      <c r="CO270" s="334" t="str">
        <f t="shared" si="101"/>
        <v/>
      </c>
      <c r="CP270" s="334" t="str">
        <f t="shared" si="102"/>
        <v/>
      </c>
    </row>
    <row r="271" spans="2:94" ht="18" customHeight="1" x14ac:dyDescent="0.2">
      <c r="B271" s="48"/>
      <c r="D271" s="331"/>
      <c r="E271" s="57"/>
      <c r="F271" s="39"/>
      <c r="G271" s="39"/>
      <c r="H271" s="58"/>
      <c r="I271" s="58"/>
      <c r="J271" s="58"/>
      <c r="K271" s="39"/>
      <c r="L271" s="60"/>
      <c r="M271" s="67"/>
      <c r="N271" s="160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2"/>
      <c r="Z271" s="303"/>
      <c r="AA271" s="208">
        <f t="shared" si="84"/>
        <v>1</v>
      </c>
      <c r="AB271" s="63">
        <f t="shared" si="85"/>
        <v>0</v>
      </c>
      <c r="AC271" s="209" t="str">
        <f t="shared" si="86"/>
        <v/>
      </c>
      <c r="AD271" s="228" t="str">
        <f t="shared" si="87"/>
        <v/>
      </c>
      <c r="AE271" s="210">
        <f t="shared" si="88"/>
        <v>1</v>
      </c>
      <c r="AF271" s="211" t="str">
        <f>IF(L271="","",IF(OR(COUNTIF(F271,"自ら生成した*"),COUNTIF(F271,"再生可能エネルギーを自家消費した電気")),"－",IF(F271="都市ガス13A",IF($AZ$48=5,#REF!,IF($AZ$48=16,IF(Z271="",#REF!,Z271*#REF!),AC271*AD271)),AC271*AD271)))</f>
        <v/>
      </c>
      <c r="AH271" s="52"/>
      <c r="AJ271" s="440"/>
      <c r="AK271" s="439" t="str">
        <f t="shared" si="89"/>
        <v/>
      </c>
      <c r="AL271" s="436" t="str">
        <f t="shared" si="90"/>
        <v/>
      </c>
      <c r="AM271" s="436" t="str">
        <f t="shared" si="91"/>
        <v/>
      </c>
      <c r="AN271" s="436" t="str">
        <f t="shared" si="92"/>
        <v/>
      </c>
      <c r="AO271" s="436" t="str">
        <f t="shared" si="93"/>
        <v/>
      </c>
      <c r="AP271" s="436" t="str">
        <f t="shared" si="94"/>
        <v/>
      </c>
      <c r="AQ271" s="436" t="str">
        <f t="shared" si="95"/>
        <v/>
      </c>
      <c r="AR271" s="436" t="str">
        <f t="shared" si="96"/>
        <v/>
      </c>
      <c r="AS271" s="436" t="str">
        <f t="shared" si="97"/>
        <v/>
      </c>
      <c r="AT271" s="436" t="str">
        <f t="shared" si="98"/>
        <v/>
      </c>
      <c r="AU271" s="436" t="str">
        <f t="shared" si="99"/>
        <v/>
      </c>
      <c r="AV271" s="437" t="str">
        <f t="shared" si="100"/>
        <v/>
      </c>
      <c r="CO271" s="334" t="str">
        <f t="shared" si="101"/>
        <v/>
      </c>
      <c r="CP271" s="334" t="str">
        <f t="shared" si="102"/>
        <v/>
      </c>
    </row>
    <row r="272" spans="2:94" ht="18" customHeight="1" x14ac:dyDescent="0.2">
      <c r="B272" s="48"/>
      <c r="D272" s="331"/>
      <c r="E272" s="57"/>
      <c r="F272" s="39"/>
      <c r="G272" s="39"/>
      <c r="H272" s="58"/>
      <c r="I272" s="39"/>
      <c r="J272" s="58"/>
      <c r="K272" s="39"/>
      <c r="L272" s="60"/>
      <c r="M272" s="67"/>
      <c r="N272" s="160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2"/>
      <c r="Z272" s="303"/>
      <c r="AA272" s="208">
        <f t="shared" si="84"/>
        <v>1</v>
      </c>
      <c r="AB272" s="63">
        <f t="shared" si="85"/>
        <v>0</v>
      </c>
      <c r="AC272" s="209" t="str">
        <f t="shared" si="86"/>
        <v/>
      </c>
      <c r="AD272" s="228" t="str">
        <f t="shared" si="87"/>
        <v/>
      </c>
      <c r="AE272" s="210">
        <f t="shared" si="88"/>
        <v>1</v>
      </c>
      <c r="AF272" s="211" t="str">
        <f>IF(L272="","",IF(OR(COUNTIF(F272,"自ら生成した*"),COUNTIF(F272,"再生可能エネルギーを自家消費した電気")),"－",IF(F272="都市ガス13A",IF($AZ$48=5,#REF!,IF($AZ$48=16,IF(Z272="",#REF!,Z272*#REF!),AC272*AD272)),AC272*AD272)))</f>
        <v/>
      </c>
      <c r="AH272" s="52"/>
      <c r="AJ272" s="440"/>
      <c r="AK272" s="439" t="str">
        <f t="shared" si="89"/>
        <v/>
      </c>
      <c r="AL272" s="436" t="str">
        <f t="shared" si="90"/>
        <v/>
      </c>
      <c r="AM272" s="436" t="str">
        <f t="shared" si="91"/>
        <v/>
      </c>
      <c r="AN272" s="436" t="str">
        <f t="shared" si="92"/>
        <v/>
      </c>
      <c r="AO272" s="436" t="str">
        <f t="shared" si="93"/>
        <v/>
      </c>
      <c r="AP272" s="436" t="str">
        <f t="shared" si="94"/>
        <v/>
      </c>
      <c r="AQ272" s="436" t="str">
        <f t="shared" si="95"/>
        <v/>
      </c>
      <c r="AR272" s="436" t="str">
        <f t="shared" si="96"/>
        <v/>
      </c>
      <c r="AS272" s="436" t="str">
        <f t="shared" si="97"/>
        <v/>
      </c>
      <c r="AT272" s="436" t="str">
        <f t="shared" si="98"/>
        <v/>
      </c>
      <c r="AU272" s="436" t="str">
        <f t="shared" si="99"/>
        <v/>
      </c>
      <c r="AV272" s="437" t="str">
        <f t="shared" si="100"/>
        <v/>
      </c>
      <c r="CO272" s="334" t="str">
        <f t="shared" si="101"/>
        <v/>
      </c>
      <c r="CP272" s="334" t="str">
        <f t="shared" si="102"/>
        <v/>
      </c>
    </row>
    <row r="273" spans="2:94" ht="18" customHeight="1" x14ac:dyDescent="0.2">
      <c r="B273" s="48"/>
      <c r="D273" s="331"/>
      <c r="E273" s="57"/>
      <c r="F273" s="39"/>
      <c r="G273" s="39"/>
      <c r="H273" s="58"/>
      <c r="I273" s="39"/>
      <c r="J273" s="58"/>
      <c r="K273" s="39"/>
      <c r="L273" s="60"/>
      <c r="M273" s="67"/>
      <c r="N273" s="160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2"/>
      <c r="Z273" s="303"/>
      <c r="AA273" s="208">
        <f t="shared" si="84"/>
        <v>1</v>
      </c>
      <c r="AB273" s="63">
        <f t="shared" si="85"/>
        <v>0</v>
      </c>
      <c r="AC273" s="209" t="str">
        <f t="shared" si="86"/>
        <v/>
      </c>
      <c r="AD273" s="228" t="str">
        <f t="shared" si="87"/>
        <v/>
      </c>
      <c r="AE273" s="210">
        <f t="shared" si="88"/>
        <v>1</v>
      </c>
      <c r="AF273" s="211" t="str">
        <f>IF(L273="","",IF(OR(COUNTIF(F273,"自ら生成した*"),COUNTIF(F273,"再生可能エネルギーを自家消費した電気")),"－",IF(F273="都市ガス13A",IF($AZ$48=5,#REF!,IF($AZ$48=16,IF(Z273="",#REF!,Z273*#REF!),AC273*AD273)),AC273*AD273)))</f>
        <v/>
      </c>
      <c r="AH273" s="52"/>
      <c r="AJ273" s="440"/>
      <c r="AK273" s="439" t="str">
        <f t="shared" si="89"/>
        <v/>
      </c>
      <c r="AL273" s="436" t="str">
        <f t="shared" si="90"/>
        <v/>
      </c>
      <c r="AM273" s="436" t="str">
        <f t="shared" si="91"/>
        <v/>
      </c>
      <c r="AN273" s="436" t="str">
        <f t="shared" si="92"/>
        <v/>
      </c>
      <c r="AO273" s="436" t="str">
        <f t="shared" si="93"/>
        <v/>
      </c>
      <c r="AP273" s="436" t="str">
        <f t="shared" si="94"/>
        <v/>
      </c>
      <c r="AQ273" s="436" t="str">
        <f t="shared" si="95"/>
        <v/>
      </c>
      <c r="AR273" s="436" t="str">
        <f t="shared" si="96"/>
        <v/>
      </c>
      <c r="AS273" s="436" t="str">
        <f t="shared" si="97"/>
        <v/>
      </c>
      <c r="AT273" s="436" t="str">
        <f t="shared" si="98"/>
        <v/>
      </c>
      <c r="AU273" s="436" t="str">
        <f t="shared" si="99"/>
        <v/>
      </c>
      <c r="AV273" s="437" t="str">
        <f t="shared" si="100"/>
        <v/>
      </c>
      <c r="CO273" s="334" t="str">
        <f t="shared" si="101"/>
        <v/>
      </c>
      <c r="CP273" s="334" t="str">
        <f t="shared" si="102"/>
        <v/>
      </c>
    </row>
    <row r="274" spans="2:94" ht="18" customHeight="1" x14ac:dyDescent="0.2">
      <c r="B274" s="48"/>
      <c r="D274" s="329"/>
      <c r="E274" s="57"/>
      <c r="F274" s="39"/>
      <c r="G274" s="39"/>
      <c r="H274" s="58"/>
      <c r="I274" s="58"/>
      <c r="J274" s="58"/>
      <c r="K274" s="39"/>
      <c r="L274" s="60"/>
      <c r="M274" s="67"/>
      <c r="N274" s="160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2"/>
      <c r="Z274" s="303"/>
      <c r="AA274" s="208">
        <f t="shared" si="84"/>
        <v>1</v>
      </c>
      <c r="AB274" s="63">
        <f t="shared" si="85"/>
        <v>0</v>
      </c>
      <c r="AC274" s="209" t="str">
        <f t="shared" si="86"/>
        <v/>
      </c>
      <c r="AD274" s="228" t="str">
        <f t="shared" si="87"/>
        <v/>
      </c>
      <c r="AE274" s="210">
        <f t="shared" si="88"/>
        <v>1</v>
      </c>
      <c r="AF274" s="211" t="str">
        <f>IF(L274="","",IF(OR(COUNTIF(F274,"自ら生成した*"),COUNTIF(F274,"再生可能エネルギーを自家消費した電気")),"－",IF(F274="都市ガス13A",IF($AZ$48=5,#REF!,IF($AZ$48=16,IF(Z274="",#REF!,Z274*#REF!),AC274*AD274)),AC274*AD274)))</f>
        <v/>
      </c>
      <c r="AH274" s="52"/>
      <c r="AJ274" s="440"/>
      <c r="AK274" s="439" t="str">
        <f t="shared" si="89"/>
        <v/>
      </c>
      <c r="AL274" s="436" t="str">
        <f t="shared" si="90"/>
        <v/>
      </c>
      <c r="AM274" s="436" t="str">
        <f t="shared" si="91"/>
        <v/>
      </c>
      <c r="AN274" s="436" t="str">
        <f t="shared" si="92"/>
        <v/>
      </c>
      <c r="AO274" s="436" t="str">
        <f t="shared" si="93"/>
        <v/>
      </c>
      <c r="AP274" s="436" t="str">
        <f t="shared" si="94"/>
        <v/>
      </c>
      <c r="AQ274" s="436" t="str">
        <f t="shared" si="95"/>
        <v/>
      </c>
      <c r="AR274" s="436" t="str">
        <f t="shared" si="96"/>
        <v/>
      </c>
      <c r="AS274" s="436" t="str">
        <f t="shared" si="97"/>
        <v/>
      </c>
      <c r="AT274" s="436" t="str">
        <f t="shared" si="98"/>
        <v/>
      </c>
      <c r="AU274" s="436" t="str">
        <f t="shared" si="99"/>
        <v/>
      </c>
      <c r="AV274" s="437" t="str">
        <f t="shared" si="100"/>
        <v/>
      </c>
      <c r="CO274" s="334" t="str">
        <f t="shared" si="101"/>
        <v/>
      </c>
      <c r="CP274" s="334" t="str">
        <f t="shared" si="102"/>
        <v/>
      </c>
    </row>
    <row r="275" spans="2:94" ht="18" customHeight="1" x14ac:dyDescent="0.2">
      <c r="B275" s="48"/>
      <c r="D275" s="331"/>
      <c r="E275" s="57"/>
      <c r="F275" s="39"/>
      <c r="G275" s="39"/>
      <c r="H275" s="58"/>
      <c r="I275" s="58"/>
      <c r="J275" s="58"/>
      <c r="K275" s="39"/>
      <c r="L275" s="60"/>
      <c r="M275" s="67"/>
      <c r="N275" s="160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2"/>
      <c r="Z275" s="303"/>
      <c r="AA275" s="208">
        <f t="shared" si="84"/>
        <v>1</v>
      </c>
      <c r="AB275" s="63">
        <f t="shared" si="85"/>
        <v>0</v>
      </c>
      <c r="AC275" s="209" t="str">
        <f t="shared" si="86"/>
        <v/>
      </c>
      <c r="AD275" s="228" t="str">
        <f t="shared" si="87"/>
        <v/>
      </c>
      <c r="AE275" s="210">
        <f t="shared" si="88"/>
        <v>1</v>
      </c>
      <c r="AF275" s="211" t="str">
        <f>IF(L275="","",IF(OR(COUNTIF(F275,"自ら生成した*"),COUNTIF(F275,"再生可能エネルギーを自家消費した電気")),"－",IF(F275="都市ガス13A",IF($AZ$48=5,#REF!,IF($AZ$48=16,IF(Z275="",#REF!,Z275*#REF!),AC275*AD275)),AC275*AD275)))</f>
        <v/>
      </c>
      <c r="AH275" s="52"/>
      <c r="AJ275" s="440"/>
      <c r="AK275" s="439" t="str">
        <f t="shared" si="89"/>
        <v/>
      </c>
      <c r="AL275" s="436" t="str">
        <f t="shared" si="90"/>
        <v/>
      </c>
      <c r="AM275" s="436" t="str">
        <f t="shared" si="91"/>
        <v/>
      </c>
      <c r="AN275" s="436" t="str">
        <f t="shared" si="92"/>
        <v/>
      </c>
      <c r="AO275" s="436" t="str">
        <f t="shared" si="93"/>
        <v/>
      </c>
      <c r="AP275" s="436" t="str">
        <f t="shared" si="94"/>
        <v/>
      </c>
      <c r="AQ275" s="436" t="str">
        <f t="shared" si="95"/>
        <v/>
      </c>
      <c r="AR275" s="436" t="str">
        <f t="shared" si="96"/>
        <v/>
      </c>
      <c r="AS275" s="436" t="str">
        <f t="shared" si="97"/>
        <v/>
      </c>
      <c r="AT275" s="436" t="str">
        <f t="shared" si="98"/>
        <v/>
      </c>
      <c r="AU275" s="436" t="str">
        <f t="shared" si="99"/>
        <v/>
      </c>
      <c r="AV275" s="437" t="str">
        <f t="shared" si="100"/>
        <v/>
      </c>
      <c r="CO275" s="334" t="str">
        <f t="shared" si="101"/>
        <v/>
      </c>
      <c r="CP275" s="334" t="str">
        <f t="shared" si="102"/>
        <v/>
      </c>
    </row>
    <row r="276" spans="2:94" ht="18" customHeight="1" x14ac:dyDescent="0.2">
      <c r="B276" s="48"/>
      <c r="D276" s="331"/>
      <c r="E276" s="57"/>
      <c r="F276" s="39"/>
      <c r="G276" s="39"/>
      <c r="H276" s="58"/>
      <c r="I276" s="58"/>
      <c r="J276" s="58"/>
      <c r="K276" s="39"/>
      <c r="L276" s="60"/>
      <c r="M276" s="67"/>
      <c r="N276" s="160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2"/>
      <c r="Z276" s="303"/>
      <c r="AA276" s="208">
        <f t="shared" si="84"/>
        <v>1</v>
      </c>
      <c r="AB276" s="63">
        <f t="shared" si="85"/>
        <v>0</v>
      </c>
      <c r="AC276" s="209" t="str">
        <f t="shared" si="86"/>
        <v/>
      </c>
      <c r="AD276" s="228" t="str">
        <f t="shared" si="87"/>
        <v/>
      </c>
      <c r="AE276" s="210">
        <f t="shared" si="88"/>
        <v>1</v>
      </c>
      <c r="AF276" s="211" t="str">
        <f>IF(L276="","",IF(OR(COUNTIF(F276,"自ら生成した*"),COUNTIF(F276,"再生可能エネルギーを自家消費した電気")),"－",IF(F276="都市ガス13A",IF($AZ$48=5,#REF!,IF($AZ$48=16,IF(Z276="",#REF!,Z276*#REF!),AC276*AD276)),AC276*AD276)))</f>
        <v/>
      </c>
      <c r="AH276" s="52"/>
      <c r="AJ276" s="440"/>
      <c r="AK276" s="439" t="str">
        <f t="shared" si="89"/>
        <v/>
      </c>
      <c r="AL276" s="436" t="str">
        <f t="shared" si="90"/>
        <v/>
      </c>
      <c r="AM276" s="436" t="str">
        <f t="shared" si="91"/>
        <v/>
      </c>
      <c r="AN276" s="436" t="str">
        <f t="shared" si="92"/>
        <v/>
      </c>
      <c r="AO276" s="436" t="str">
        <f t="shared" si="93"/>
        <v/>
      </c>
      <c r="AP276" s="436" t="str">
        <f t="shared" si="94"/>
        <v/>
      </c>
      <c r="AQ276" s="436" t="str">
        <f t="shared" si="95"/>
        <v/>
      </c>
      <c r="AR276" s="436" t="str">
        <f t="shared" si="96"/>
        <v/>
      </c>
      <c r="AS276" s="436" t="str">
        <f t="shared" si="97"/>
        <v/>
      </c>
      <c r="AT276" s="436" t="str">
        <f t="shared" si="98"/>
        <v/>
      </c>
      <c r="AU276" s="436" t="str">
        <f t="shared" si="99"/>
        <v/>
      </c>
      <c r="AV276" s="437" t="str">
        <f t="shared" si="100"/>
        <v/>
      </c>
      <c r="CO276" s="334" t="str">
        <f t="shared" si="101"/>
        <v/>
      </c>
      <c r="CP276" s="334" t="str">
        <f t="shared" si="102"/>
        <v/>
      </c>
    </row>
    <row r="277" spans="2:94" ht="18" customHeight="1" x14ac:dyDescent="0.2">
      <c r="B277" s="48"/>
      <c r="D277" s="331"/>
      <c r="E277" s="57"/>
      <c r="F277" s="39"/>
      <c r="G277" s="39"/>
      <c r="H277" s="58"/>
      <c r="I277" s="39"/>
      <c r="J277" s="58"/>
      <c r="K277" s="39"/>
      <c r="L277" s="60"/>
      <c r="M277" s="67"/>
      <c r="N277" s="160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2"/>
      <c r="Z277" s="303"/>
      <c r="AA277" s="208">
        <f t="shared" si="84"/>
        <v>1</v>
      </c>
      <c r="AB277" s="63">
        <f t="shared" si="85"/>
        <v>0</v>
      </c>
      <c r="AC277" s="209" t="str">
        <f t="shared" si="86"/>
        <v/>
      </c>
      <c r="AD277" s="228" t="str">
        <f t="shared" si="87"/>
        <v/>
      </c>
      <c r="AE277" s="210">
        <f t="shared" si="88"/>
        <v>1</v>
      </c>
      <c r="AF277" s="211" t="str">
        <f>IF(L277="","",IF(OR(COUNTIF(F277,"自ら生成した*"),COUNTIF(F277,"再生可能エネルギーを自家消費した電気")),"－",IF(F277="都市ガス13A",IF($AZ$48=5,#REF!,IF($AZ$48=16,IF(Z277="",#REF!,Z277*#REF!),AC277*AD277)),AC277*AD277)))</f>
        <v/>
      </c>
      <c r="AH277" s="52"/>
      <c r="AJ277" s="440"/>
      <c r="AK277" s="439" t="str">
        <f t="shared" si="89"/>
        <v/>
      </c>
      <c r="AL277" s="436" t="str">
        <f t="shared" si="90"/>
        <v/>
      </c>
      <c r="AM277" s="436" t="str">
        <f t="shared" si="91"/>
        <v/>
      </c>
      <c r="AN277" s="436" t="str">
        <f t="shared" si="92"/>
        <v/>
      </c>
      <c r="AO277" s="436" t="str">
        <f t="shared" si="93"/>
        <v/>
      </c>
      <c r="AP277" s="436" t="str">
        <f t="shared" si="94"/>
        <v/>
      </c>
      <c r="AQ277" s="436" t="str">
        <f t="shared" si="95"/>
        <v/>
      </c>
      <c r="AR277" s="436" t="str">
        <f t="shared" si="96"/>
        <v/>
      </c>
      <c r="AS277" s="436" t="str">
        <f t="shared" si="97"/>
        <v/>
      </c>
      <c r="AT277" s="436" t="str">
        <f t="shared" si="98"/>
        <v/>
      </c>
      <c r="AU277" s="436" t="str">
        <f t="shared" si="99"/>
        <v/>
      </c>
      <c r="AV277" s="437" t="str">
        <f t="shared" si="100"/>
        <v/>
      </c>
      <c r="CO277" s="334" t="str">
        <f t="shared" si="101"/>
        <v/>
      </c>
      <c r="CP277" s="334" t="str">
        <f t="shared" si="102"/>
        <v/>
      </c>
    </row>
    <row r="278" spans="2:94" ht="18" customHeight="1" thickBot="1" x14ac:dyDescent="0.25">
      <c r="B278" s="48"/>
      <c r="D278" s="331"/>
      <c r="E278" s="57"/>
      <c r="F278" s="39"/>
      <c r="G278" s="39"/>
      <c r="H278" s="58"/>
      <c r="I278" s="39"/>
      <c r="J278" s="58"/>
      <c r="K278" s="39"/>
      <c r="L278" s="60"/>
      <c r="M278" s="67"/>
      <c r="N278" s="160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2"/>
      <c r="Z278" s="304"/>
      <c r="AA278" s="296">
        <f t="shared" si="84"/>
        <v>1</v>
      </c>
      <c r="AB278" s="297">
        <f t="shared" si="85"/>
        <v>0</v>
      </c>
      <c r="AC278" s="298" t="str">
        <f t="shared" si="86"/>
        <v/>
      </c>
      <c r="AD278" s="342" t="str">
        <f t="shared" si="87"/>
        <v/>
      </c>
      <c r="AE278" s="299">
        <f t="shared" si="88"/>
        <v>1</v>
      </c>
      <c r="AF278" s="300" t="str">
        <f>IF(L278="","",IF(OR(COUNTIF(F278,"自ら生成した*"),COUNTIF(F278,"再生可能エネルギーを自家消費した電気")),"－",IF(F278="都市ガス13A",IF($AZ$48=5,#REF!,IF($AZ$48=16,IF(Z278="",#REF!,Z278*#REF!),AC278*AD278)),AC278*AD278)))</f>
        <v/>
      </c>
      <c r="AH278" s="52"/>
      <c r="AJ278" s="440"/>
      <c r="AK278" s="442" t="str">
        <f t="shared" si="89"/>
        <v/>
      </c>
      <c r="AL278" s="443" t="str">
        <f t="shared" si="90"/>
        <v/>
      </c>
      <c r="AM278" s="443" t="str">
        <f t="shared" si="91"/>
        <v/>
      </c>
      <c r="AN278" s="443" t="str">
        <f t="shared" si="92"/>
        <v/>
      </c>
      <c r="AO278" s="443" t="str">
        <f t="shared" si="93"/>
        <v/>
      </c>
      <c r="AP278" s="443" t="str">
        <f t="shared" si="94"/>
        <v/>
      </c>
      <c r="AQ278" s="443" t="str">
        <f t="shared" si="95"/>
        <v/>
      </c>
      <c r="AR278" s="443" t="str">
        <f t="shared" si="96"/>
        <v/>
      </c>
      <c r="AS278" s="443" t="str">
        <f t="shared" si="97"/>
        <v/>
      </c>
      <c r="AT278" s="443" t="str">
        <f t="shared" si="98"/>
        <v/>
      </c>
      <c r="AU278" s="443" t="str">
        <f t="shared" si="99"/>
        <v/>
      </c>
      <c r="AV278" s="441" t="str">
        <f t="shared" si="100"/>
        <v/>
      </c>
      <c r="CO278" s="334" t="str">
        <f t="shared" si="101"/>
        <v/>
      </c>
      <c r="CP278" s="334" t="str">
        <f t="shared" si="102"/>
        <v/>
      </c>
    </row>
    <row r="279" spans="2:94" ht="10.5" customHeight="1" x14ac:dyDescent="0.2">
      <c r="B279" s="48"/>
      <c r="D279" s="224"/>
      <c r="E279" s="222"/>
      <c r="F279" s="222"/>
      <c r="G279" s="222"/>
      <c r="H279" s="225"/>
      <c r="I279" s="222"/>
      <c r="J279" s="225"/>
      <c r="K279" s="222"/>
      <c r="L279" s="225"/>
      <c r="M279" s="225"/>
      <c r="N279" s="226"/>
      <c r="O279" s="226"/>
      <c r="P279" s="226"/>
      <c r="Q279" s="226"/>
      <c r="R279" s="226"/>
      <c r="S279" s="226"/>
      <c r="T279" s="226"/>
      <c r="U279" s="226"/>
      <c r="V279" s="226"/>
      <c r="W279" s="226"/>
      <c r="X279" s="226"/>
      <c r="Y279" s="226"/>
      <c r="Z279" s="290"/>
      <c r="AA279" s="291"/>
      <c r="AB279" s="292"/>
      <c r="AC279" s="293"/>
      <c r="AD279" s="294"/>
      <c r="AE279" s="295"/>
      <c r="AF279" s="172"/>
      <c r="AH279" s="52"/>
      <c r="AJ279" s="440"/>
      <c r="AK279" s="440"/>
      <c r="AL279" s="440"/>
      <c r="AM279" s="440"/>
      <c r="AN279" s="440"/>
      <c r="AO279" s="440"/>
      <c r="AP279" s="440"/>
      <c r="AQ279" s="440"/>
      <c r="AR279" s="440"/>
      <c r="AS279" s="440"/>
      <c r="AT279" s="440"/>
      <c r="AU279" s="440"/>
      <c r="AV279" s="440"/>
      <c r="CO279" s="334" t="str">
        <f t="shared" si="101"/>
        <v/>
      </c>
      <c r="CP279" s="334" t="str">
        <f t="shared" si="102"/>
        <v/>
      </c>
    </row>
    <row r="280" spans="2:94" ht="3" customHeight="1" x14ac:dyDescent="0.2">
      <c r="B280" s="91"/>
      <c r="C280" s="92"/>
      <c r="D280" s="92"/>
      <c r="E280" s="92"/>
      <c r="F280" s="92"/>
      <c r="G280" s="92"/>
      <c r="H280" s="92"/>
      <c r="I280" s="92"/>
      <c r="J280" s="92"/>
      <c r="K280" s="92"/>
      <c r="L280" s="93"/>
      <c r="M280" s="93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4"/>
      <c r="CO280" s="334" t="str">
        <f t="shared" si="101"/>
        <v/>
      </c>
      <c r="CP280" s="334" t="str">
        <f t="shared" si="102"/>
        <v/>
      </c>
    </row>
    <row r="281" spans="2:94" x14ac:dyDescent="0.2">
      <c r="AG281" s="87" t="s">
        <v>220</v>
      </c>
      <c r="CO281" s="334" t="str">
        <f t="shared" si="101"/>
        <v/>
      </c>
      <c r="CP281" s="334" t="str">
        <f t="shared" si="102"/>
        <v/>
      </c>
    </row>
    <row r="282" spans="2:94" x14ac:dyDescent="0.2">
      <c r="CO282" s="334" t="str">
        <f t="shared" si="101"/>
        <v/>
      </c>
      <c r="CP282" s="334" t="str">
        <f t="shared" si="102"/>
        <v/>
      </c>
    </row>
    <row r="283" spans="2:94" x14ac:dyDescent="0.2">
      <c r="CO283" s="334" t="str">
        <f t="shared" si="101"/>
        <v/>
      </c>
      <c r="CP283" s="334" t="str">
        <f t="shared" si="102"/>
        <v/>
      </c>
    </row>
  </sheetData>
  <sheetProtection algorithmName="SHA-512" hashValue="7wx8m74aX4kiR35oPXxQCoo5rayOohi3EUtM4lnMl0kA6rsl5n9ppuE1SLkdM8gkqgqT4YsEXtqjJAgoA1fFOQ==" saltValue="7HtK156uSv+T0EcAo5Fhbw==" spinCount="100000" sheet="1" objects="1" scenarios="1"/>
  <mergeCells count="50">
    <mergeCell ref="U5:X5"/>
    <mergeCell ref="V6:V7"/>
    <mergeCell ref="W6:W7"/>
    <mergeCell ref="P6:P7"/>
    <mergeCell ref="T6:T7"/>
    <mergeCell ref="BN43:BN44"/>
    <mergeCell ref="BN32:BO32"/>
    <mergeCell ref="BN33:BO33"/>
    <mergeCell ref="BN35:BO35"/>
    <mergeCell ref="BN36:BO36"/>
    <mergeCell ref="BN38:BN39"/>
    <mergeCell ref="BN41:BN42"/>
    <mergeCell ref="D5:D7"/>
    <mergeCell ref="M5:M7"/>
    <mergeCell ref="I30:L30"/>
    <mergeCell ref="J5:J7"/>
    <mergeCell ref="K5:K7"/>
    <mergeCell ref="F5:F7"/>
    <mergeCell ref="E5:E7"/>
    <mergeCell ref="G5:G7"/>
    <mergeCell ref="L5:L7"/>
    <mergeCell ref="H5:H7"/>
    <mergeCell ref="G32:H32"/>
    <mergeCell ref="AZ49:AZ50"/>
    <mergeCell ref="I32:L32"/>
    <mergeCell ref="I5:I7"/>
    <mergeCell ref="G30:H30"/>
    <mergeCell ref="O6:O7"/>
    <mergeCell ref="Q6:Q7"/>
    <mergeCell ref="R6:R7"/>
    <mergeCell ref="S6:S7"/>
    <mergeCell ref="X6:X7"/>
    <mergeCell ref="AK6:AV6"/>
    <mergeCell ref="U6:U7"/>
    <mergeCell ref="Y6:Y7"/>
    <mergeCell ref="AE6:AE7"/>
    <mergeCell ref="P5:S5"/>
    <mergeCell ref="N5:O5"/>
    <mergeCell ref="CO6:CP6"/>
    <mergeCell ref="G31:H31"/>
    <mergeCell ref="I31:L31"/>
    <mergeCell ref="BL22:BL23"/>
    <mergeCell ref="BN24:BN26"/>
    <mergeCell ref="BN30:BO30"/>
    <mergeCell ref="BN31:BO31"/>
    <mergeCell ref="AB6:AB7"/>
    <mergeCell ref="AA6:AA7"/>
    <mergeCell ref="AC6:AC7"/>
    <mergeCell ref="Z6:Z7"/>
    <mergeCell ref="N6:N7"/>
  </mergeCells>
  <phoneticPr fontId="19"/>
  <conditionalFormatting sqref="D8:D26 D54:D278">
    <cfRule type="expression" dxfId="12" priority="2">
      <formula>AND(COUNTA($E8)&gt;0,$D8="")</formula>
    </cfRule>
  </conditionalFormatting>
  <conditionalFormatting sqref="E8:E26 E54:E278">
    <cfRule type="expression" dxfId="11" priority="3">
      <formula>AND(COUNTA($D8)&gt;0,$E8="")</formula>
    </cfRule>
  </conditionalFormatting>
  <conditionalFormatting sqref="F8:F26 F54:F278">
    <cfRule type="expression" dxfId="10" priority="4">
      <formula>AND(COUNTA($D8)&gt;0,$F8="")</formula>
    </cfRule>
  </conditionalFormatting>
  <conditionalFormatting sqref="G8:G26 G54:G278">
    <cfRule type="expression" dxfId="9" priority="5">
      <formula>AND(COUNTIF($F8,"都市ガス*"),$G8="")</formula>
    </cfRule>
  </conditionalFormatting>
  <conditionalFormatting sqref="H8:H26 H54:H278">
    <cfRule type="expression" dxfId="8" priority="6">
      <formula>AND(COUNTA($D8)&gt;0,$H8="")</formula>
    </cfRule>
  </conditionalFormatting>
  <conditionalFormatting sqref="I8:I26 I54:I278">
    <cfRule type="expression" dxfId="7" priority="7">
      <formula>AND($H8="実",$I8="")</formula>
    </cfRule>
  </conditionalFormatting>
  <conditionalFormatting sqref="J8:J26 J54:J278">
    <cfRule type="expression" dxfId="6" priority="8">
      <formula>AND($H8="実",$J8="")</formula>
    </cfRule>
  </conditionalFormatting>
  <conditionalFormatting sqref="K8:K26 K54:K278">
    <cfRule type="expression" dxfId="5" priority="9">
      <formula>AND(COUNTIF($F8,"都市ガス*"),$K8="")</formula>
    </cfRule>
  </conditionalFormatting>
  <conditionalFormatting sqref="L8:L26 L54:L278">
    <cfRule type="expression" dxfId="4" priority="11">
      <formula>AND(COUNTA($D8)&gt;0,$L8="")</formula>
    </cfRule>
  </conditionalFormatting>
  <conditionalFormatting sqref="M8:M26 M54:M278">
    <cfRule type="expression" dxfId="3" priority="12">
      <formula>AND($H8="実",$M8="")</formula>
    </cfRule>
  </conditionalFormatting>
  <conditionalFormatting sqref="O29:O30">
    <cfRule type="expression" dxfId="2" priority="26">
      <formula>SUM($CO$8:$CO$31,$CO$59:$CO$283)&gt;0</formula>
    </cfRule>
  </conditionalFormatting>
  <conditionalFormatting sqref="O31:O32">
    <cfRule type="expression" dxfId="1" priority="27">
      <formula>SUM($CP$8:$CP$31,$CP$59:$CP$283)&gt;0</formula>
    </cfRule>
  </conditionalFormatting>
  <conditionalFormatting sqref="Z8:Z26 Z54:Z278">
    <cfRule type="expression" dxfId="0" priority="14">
      <formula>AND($J8="無",$Z8="")</formula>
    </cfRule>
  </conditionalFormatting>
  <dataValidations xWindow="567" yWindow="727" count="12">
    <dataValidation type="list" allowBlank="1" showInputMessage="1" showErrorMessage="1" sqref="L54:L279 L8:L26" xr:uid="{00000000-0002-0000-0300-000000000000}">
      <formula1>INDIRECT(F8)</formula1>
    </dataValidation>
    <dataValidation type="list" allowBlank="1" showInputMessage="1" showErrorMessage="1" sqref="F54:F279 F8:F26" xr:uid="{00000000-0002-0000-0300-000001000000}">
      <formula1>INDIRECT(E8)</formula1>
    </dataValidation>
    <dataValidation type="list" showInputMessage="1" showErrorMessage="1" promptTitle="注意！" prompt="「都市ガス」のときのみ記入必要。それ以外のときは不要。" sqref="K54:K279 K8:K26" xr:uid="{00000000-0002-0000-0300-000003000000}">
      <formula1>$AX$14:$AX$16</formula1>
    </dataValidation>
    <dataValidation type="list" showInputMessage="1" showErrorMessage="1" sqref="H54:H279 H8:H26" xr:uid="{00000000-0002-0000-0300-000004000000}">
      <formula1>$AX$8:$AX$10</formula1>
    </dataValidation>
    <dataValidation type="list" showInputMessage="1" showErrorMessage="1" sqref="M8:M26 M54:M279" xr:uid="{00000000-0002-0000-0300-000005000000}">
      <formula1>$AX$17:$AX$19</formula1>
    </dataValidation>
    <dataValidation type="list" showInputMessage="1" showErrorMessage="1" sqref="J8:J26 J54:J279" xr:uid="{00000000-0002-0000-0300-000006000000}">
      <formula1>$AX$11:$AX$13</formula1>
    </dataValidation>
    <dataValidation type="list" showInputMessage="1" showErrorMessage="1" sqref="G31:H32" xr:uid="{00000000-0002-0000-0300-000007000000}">
      <formula1>$CD$63:$CD$66</formula1>
    </dataValidation>
    <dataValidation type="list" allowBlank="1" showInputMessage="1" showErrorMessage="1" sqref="E8:E26 E54:E279" xr:uid="{00000000-0002-0000-0300-000008000000}">
      <formula1>排出活動5</formula1>
    </dataValidation>
    <dataValidation type="decimal" imeMode="disabled" operator="greaterThanOrEqual" allowBlank="1" showInputMessage="1" showErrorMessage="1" sqref="N8:Y26" xr:uid="{00000000-0002-0000-0300-000009000000}">
      <formula1>0</formula1>
    </dataValidation>
    <dataValidation type="list" imeMode="disabled" operator="greaterThanOrEqual" allowBlank="1" showInputMessage="1" showErrorMessage="1" sqref="Z8:Z26 Z54:Z278" xr:uid="{00000000-0002-0000-0300-00000A000000}">
      <formula1>INDIRECT(J8)</formula1>
    </dataValidation>
    <dataValidation allowBlank="1" showInputMessage="1" showErrorMessage="1" promptTitle="注意！" prompt="把握方法が「実測」のときのみ記入必要。それ以外のときは不要。" sqref="I8:I26 I54:I278" xr:uid="{00000000-0002-0000-0300-00000B000000}"/>
    <dataValidation type="list" showInputMessage="1" showErrorMessage="1" promptTitle="注意！" prompt="「都市ガス」のときのみ記入必要。それ以外のときは不要。" sqref="G54:G279 G8:G26" xr:uid="{00000000-0002-0000-0300-000002000000}">
      <formula1>INDIRECT(#REF!)</formula1>
    </dataValidation>
  </dataValidations>
  <printOptions horizontalCentered="1"/>
  <pageMargins left="0.2" right="0.19685039370078741" top="0.43307086614173229" bottom="0.43" header="0.23622047244094491" footer="0.44"/>
  <pageSetup paperSize="9" scale="65" orientation="landscape" r:id="rId1"/>
  <headerFooter alignWithMargins="0">
    <oddHeader>&amp;L(&amp;P/&amp;N)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3"/>
  <sheetViews>
    <sheetView showGridLines="0" view="pageBreakPreview" zoomScale="85" zoomScaleNormal="100" zoomScaleSheetLayoutView="85" workbookViewId="0">
      <selection activeCell="N6" sqref="N6"/>
    </sheetView>
  </sheetViews>
  <sheetFormatPr defaultColWidth="9" defaultRowHeight="13.2" x14ac:dyDescent="0.2"/>
  <cols>
    <col min="1" max="1" width="2.33203125" style="96" customWidth="1"/>
    <col min="2" max="2" width="0.44140625" style="96" customWidth="1"/>
    <col min="3" max="3" width="2.109375" style="96" customWidth="1"/>
    <col min="4" max="4" width="2.33203125" style="96" customWidth="1"/>
    <col min="5" max="5" width="2.6640625" style="96" customWidth="1"/>
    <col min="6" max="7" width="2.33203125" style="96" customWidth="1"/>
    <col min="8" max="8" width="24" style="96" customWidth="1"/>
    <col min="9" max="10" width="2.33203125" style="96" customWidth="1"/>
    <col min="11" max="11" width="16.44140625" style="96" customWidth="1"/>
    <col min="12" max="12" width="2.33203125" style="96" customWidth="1"/>
    <col min="13" max="13" width="7.109375" style="96" customWidth="1"/>
    <col min="14" max="14" width="10.109375" style="96" customWidth="1"/>
    <col min="15" max="15" width="9.88671875" style="96" customWidth="1"/>
    <col min="16" max="16" width="2.109375" style="97" customWidth="1"/>
    <col min="17" max="17" width="0.44140625" style="96" customWidth="1"/>
    <col min="18" max="18" width="2.33203125" style="96" customWidth="1"/>
    <col min="19" max="22" width="9" style="96"/>
    <col min="23" max="23" width="9" style="98"/>
    <col min="24" max="24" width="11.33203125" style="96" customWidth="1"/>
    <col min="25" max="16384" width="9" style="96"/>
  </cols>
  <sheetData>
    <row r="1" spans="1:23" ht="12" customHeight="1" x14ac:dyDescent="0.2">
      <c r="A1" s="96" t="s">
        <v>250</v>
      </c>
    </row>
    <row r="2" spans="1:23" ht="3" customHeight="1" x14ac:dyDescent="0.2">
      <c r="B2" s="99"/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103"/>
    </row>
    <row r="3" spans="1:23" ht="12" customHeight="1" x14ac:dyDescent="0.2">
      <c r="B3" s="173"/>
      <c r="C3" s="174"/>
      <c r="D3" s="174"/>
      <c r="Q3" s="108"/>
      <c r="U3" s="98"/>
      <c r="W3" s="96"/>
    </row>
    <row r="4" spans="1:23" ht="16.5" customHeight="1" thickBot="1" x14ac:dyDescent="0.25">
      <c r="B4" s="104"/>
      <c r="D4" s="41" t="s">
        <v>246</v>
      </c>
      <c r="E4" s="41"/>
      <c r="F4" s="41"/>
      <c r="G4" s="41"/>
      <c r="K4" s="41"/>
      <c r="L4" s="41"/>
      <c r="M4" s="41"/>
      <c r="N4" s="41"/>
      <c r="Q4" s="105"/>
      <c r="R4" s="41"/>
      <c r="U4" s="98"/>
      <c r="W4" s="96"/>
    </row>
    <row r="5" spans="1:23" ht="15.75" customHeight="1" x14ac:dyDescent="0.2">
      <c r="B5" s="104"/>
      <c r="D5" s="106"/>
      <c r="E5" s="550" t="s">
        <v>124</v>
      </c>
      <c r="F5" s="550"/>
      <c r="G5" s="550"/>
      <c r="H5" s="550"/>
      <c r="I5" s="550"/>
      <c r="J5" s="550"/>
      <c r="K5" s="550"/>
      <c r="L5" s="107"/>
      <c r="M5" s="552" t="s">
        <v>125</v>
      </c>
      <c r="N5" s="552"/>
      <c r="O5" s="547" t="s">
        <v>126</v>
      </c>
      <c r="P5" s="88"/>
      <c r="Q5" s="108"/>
      <c r="S5" s="109"/>
      <c r="T5" s="109"/>
      <c r="U5" s="98"/>
      <c r="W5" s="96"/>
    </row>
    <row r="6" spans="1:23" ht="30" customHeight="1" x14ac:dyDescent="0.2">
      <c r="B6" s="104"/>
      <c r="D6" s="110"/>
      <c r="E6" s="551"/>
      <c r="F6" s="551"/>
      <c r="G6" s="551"/>
      <c r="H6" s="551"/>
      <c r="I6" s="551"/>
      <c r="J6" s="551"/>
      <c r="K6" s="551"/>
      <c r="L6" s="111"/>
      <c r="M6" s="112" t="s">
        <v>187</v>
      </c>
      <c r="N6" s="113" t="str">
        <f>IF(その１!G4="","",その１!G4)</f>
        <v/>
      </c>
      <c r="O6" s="548"/>
      <c r="P6" s="175"/>
      <c r="Q6" s="114"/>
      <c r="R6" s="115"/>
      <c r="S6" s="109"/>
      <c r="T6" s="109"/>
      <c r="U6" s="116"/>
      <c r="V6" s="117"/>
      <c r="W6" s="96"/>
    </row>
    <row r="7" spans="1:23" ht="18" customHeight="1" x14ac:dyDescent="0.2">
      <c r="B7" s="104"/>
      <c r="D7" s="554" t="s">
        <v>127</v>
      </c>
      <c r="E7" s="555"/>
      <c r="F7" s="556"/>
      <c r="G7" s="118"/>
      <c r="H7" s="540" t="s">
        <v>56</v>
      </c>
      <c r="I7" s="540"/>
      <c r="J7" s="540"/>
      <c r="K7" s="540"/>
      <c r="L7" s="120"/>
      <c r="M7" s="121" t="s">
        <v>188</v>
      </c>
      <c r="N7" s="122">
        <f>SUMIF(その4!$F$8:$F$26,その4!$BH69,その4!$AC$8:$AC$26)+SUMIF(その4!$F$54:$F$278,その4!$BH69,その4!$AC$54:$AC$278)</f>
        <v>0</v>
      </c>
      <c r="O7" s="343">
        <f>SUMIF(その4!$F$8:$F$26,その4!$BH69,その4!$AF$8:$AF$26)+SUMIF(その4!$F$54:$F$278,その4!$BH69,その4!$AF$54:$AF$278)</f>
        <v>0</v>
      </c>
      <c r="P7" s="140"/>
      <c r="Q7" s="114"/>
      <c r="R7" s="115"/>
      <c r="V7" s="98"/>
      <c r="W7" s="96"/>
    </row>
    <row r="8" spans="1:23" ht="18" customHeight="1" x14ac:dyDescent="0.2">
      <c r="B8" s="104"/>
      <c r="D8" s="557"/>
      <c r="E8" s="558"/>
      <c r="F8" s="559"/>
      <c r="G8" s="118"/>
      <c r="H8" s="540" t="s">
        <v>128</v>
      </c>
      <c r="I8" s="540"/>
      <c r="J8" s="540"/>
      <c r="K8" s="540"/>
      <c r="L8" s="123"/>
      <c r="M8" s="121" t="s">
        <v>188</v>
      </c>
      <c r="N8" s="122">
        <f>SUMIF(その4!$F$8:$F$26,その4!$BH70,その4!$AC$8:$AC$26)+SUMIF(その4!$F$54:$F$278,その4!$BH70,その4!$AC$54:$AC$278)</f>
        <v>0</v>
      </c>
      <c r="O8" s="343">
        <f>SUMIF(その4!$F$8:$F$26,その4!$BH70,その4!$AF$8:$AF$26)+SUMIF(その4!$F$54:$F$278,その4!$BH70,その4!$AF$54:$AF$278)</f>
        <v>0</v>
      </c>
      <c r="P8" s="140"/>
      <c r="Q8" s="108"/>
      <c r="V8" s="98"/>
      <c r="W8" s="96"/>
    </row>
    <row r="9" spans="1:23" ht="18" customHeight="1" x14ac:dyDescent="0.2">
      <c r="B9" s="104"/>
      <c r="D9" s="557"/>
      <c r="E9" s="558"/>
      <c r="F9" s="559"/>
      <c r="G9" s="118"/>
      <c r="H9" s="540" t="s">
        <v>129</v>
      </c>
      <c r="I9" s="540"/>
      <c r="J9" s="540"/>
      <c r="K9" s="540"/>
      <c r="L9" s="120"/>
      <c r="M9" s="121" t="s">
        <v>188</v>
      </c>
      <c r="N9" s="122">
        <f>SUMIF(その4!$F$8:$F$26,その4!$BH71,その4!$AC$8:$AC$26)+SUMIF(その4!$F$54:$F$278,その4!$BH71,その4!$AC$54:$AC$278)</f>
        <v>0</v>
      </c>
      <c r="O9" s="343">
        <f>SUMIF(その4!$F$8:$F$26,その4!$BH71,その4!$AF$8:$AF$26)+SUMIF(その4!$F$54:$F$278,その4!$BH71,その4!$AF$54:$AF$278)</f>
        <v>0</v>
      </c>
      <c r="P9" s="140"/>
      <c r="Q9" s="108"/>
      <c r="V9" s="98"/>
      <c r="W9" s="96"/>
    </row>
    <row r="10" spans="1:23" ht="18" customHeight="1" x14ac:dyDescent="0.2">
      <c r="B10" s="104"/>
      <c r="D10" s="557"/>
      <c r="E10" s="558"/>
      <c r="F10" s="559"/>
      <c r="G10" s="118"/>
      <c r="H10" s="540" t="s">
        <v>189</v>
      </c>
      <c r="I10" s="540"/>
      <c r="J10" s="540"/>
      <c r="K10" s="540"/>
      <c r="L10" s="120"/>
      <c r="M10" s="121" t="s">
        <v>188</v>
      </c>
      <c r="N10" s="122">
        <f>SUMIF(その4!$F$8:$F$26,その4!$BH72,その4!$AC$8:$AC$26)+SUMIF(その4!$F$54:$F$278,その4!$BH72,その4!$AC$54:$AC$278)</f>
        <v>0</v>
      </c>
      <c r="O10" s="343">
        <f>SUMIF(その4!$F$8:$F$26,その4!$BH72,その4!$AF$8:$AF$26)+SUMIF(その4!$F$54:$F$278,その4!$BH72,その4!$AF$54:$AF$278)</f>
        <v>0</v>
      </c>
      <c r="P10" s="140"/>
      <c r="Q10" s="108"/>
      <c r="V10" s="98"/>
      <c r="W10" s="96"/>
    </row>
    <row r="11" spans="1:23" ht="18" customHeight="1" x14ac:dyDescent="0.2">
      <c r="B11" s="104"/>
      <c r="D11" s="557"/>
      <c r="E11" s="558"/>
      <c r="F11" s="559"/>
      <c r="G11" s="118"/>
      <c r="H11" s="540" t="s">
        <v>223</v>
      </c>
      <c r="I11" s="540"/>
      <c r="J11" s="540"/>
      <c r="K11" s="540"/>
      <c r="L11" s="120"/>
      <c r="M11" s="121" t="s">
        <v>188</v>
      </c>
      <c r="N11" s="122">
        <f>SUMIF(その4!$F$8:$F$26,その4!$BH73,その4!$AC$8:$AC$26)+SUMIF(その4!$F$54:$F$278,その4!$BH73,その4!$AC$54:$AC$278)</f>
        <v>0</v>
      </c>
      <c r="O11" s="343">
        <f>SUMIF(その4!$F$8:$F$26,その4!$BH73,その4!$AF$8:$AF$26)+SUMIF(その4!$F$54:$F$278,その4!$BH73,その4!$AF$54:$AF$278)</f>
        <v>0</v>
      </c>
      <c r="P11" s="140"/>
      <c r="Q11" s="108"/>
      <c r="V11" s="98"/>
      <c r="W11" s="96"/>
    </row>
    <row r="12" spans="1:23" ht="18" customHeight="1" x14ac:dyDescent="0.2">
      <c r="B12" s="104"/>
      <c r="D12" s="557"/>
      <c r="E12" s="558"/>
      <c r="F12" s="559"/>
      <c r="G12" s="118"/>
      <c r="H12" s="540" t="s">
        <v>62</v>
      </c>
      <c r="I12" s="540"/>
      <c r="J12" s="540"/>
      <c r="K12" s="540"/>
      <c r="L12" s="120"/>
      <c r="M12" s="121" t="s">
        <v>188</v>
      </c>
      <c r="N12" s="122">
        <f>SUMIF(その4!$F$8:$F$26,その4!$BH74,その4!$AC$8:$AC$26)+SUMIF(その4!$F$54:$F$278,その4!$BH74,その4!$AC$54:$AC$278)</f>
        <v>0</v>
      </c>
      <c r="O12" s="343">
        <f>SUMIF(その4!$F$8:$F$26,その4!$BH74,その4!$AF$8:$AF$26)+SUMIF(その4!$F$54:$F$278,その4!$BH74,その4!$AF$54:$AF$278)</f>
        <v>0</v>
      </c>
      <c r="P12" s="140"/>
      <c r="Q12" s="108"/>
      <c r="V12" s="98"/>
      <c r="W12" s="96"/>
    </row>
    <row r="13" spans="1:23" ht="18" customHeight="1" x14ac:dyDescent="0.2">
      <c r="B13" s="104"/>
      <c r="D13" s="557"/>
      <c r="E13" s="558"/>
      <c r="F13" s="559"/>
      <c r="G13" s="118"/>
      <c r="H13" s="540" t="s">
        <v>65</v>
      </c>
      <c r="I13" s="540"/>
      <c r="J13" s="540"/>
      <c r="K13" s="540"/>
      <c r="L13" s="120"/>
      <c r="M13" s="121" t="s">
        <v>188</v>
      </c>
      <c r="N13" s="122">
        <f>SUMIF(その4!$F$8:$F$26,その4!$BH75,その4!$AC$8:$AC$26)+SUMIF(その4!$F$54:$F$278,その4!$BH75,その4!$AC$54:$AC$278)</f>
        <v>0</v>
      </c>
      <c r="O13" s="343">
        <f>SUMIF(その4!$F$8:$F$26,その4!$BH75,その4!$AF$8:$AF$26)+SUMIF(その4!$F$54:$F$278,その4!$BH75,その4!$AF$54:$AF$278)</f>
        <v>0</v>
      </c>
      <c r="P13" s="140"/>
      <c r="Q13" s="108"/>
      <c r="V13" s="98"/>
      <c r="W13" s="96"/>
    </row>
    <row r="14" spans="1:23" ht="18" customHeight="1" x14ac:dyDescent="0.2">
      <c r="B14" s="104"/>
      <c r="D14" s="557"/>
      <c r="E14" s="558"/>
      <c r="F14" s="559"/>
      <c r="G14" s="118"/>
      <c r="H14" s="540" t="s">
        <v>130</v>
      </c>
      <c r="I14" s="540"/>
      <c r="J14" s="540"/>
      <c r="K14" s="540"/>
      <c r="L14" s="120"/>
      <c r="M14" s="121" t="s">
        <v>188</v>
      </c>
      <c r="N14" s="122">
        <f>SUMIF(その4!$F$8:$F$26,その4!$BH76,その4!$AC$8:$AC$26)+SUMIF(その4!$F$54:$F$278,その4!$BH76,その4!$AC$54:$AC$278)</f>
        <v>0</v>
      </c>
      <c r="O14" s="343">
        <f>SUMIF(その4!$F$8:$F$26,その4!$BH76,その4!$AF$8:$AF$26)+SUMIF(その4!$F$54:$F$278,その4!$BH76,その4!$AF$54:$AF$278)</f>
        <v>0</v>
      </c>
      <c r="P14" s="140"/>
      <c r="Q14" s="108"/>
      <c r="V14" s="98"/>
      <c r="W14" s="96"/>
    </row>
    <row r="15" spans="1:23" ht="18" customHeight="1" x14ac:dyDescent="0.2">
      <c r="B15" s="104"/>
      <c r="D15" s="557"/>
      <c r="E15" s="558"/>
      <c r="F15" s="559"/>
      <c r="G15" s="118"/>
      <c r="H15" s="540" t="s">
        <v>190</v>
      </c>
      <c r="I15" s="540"/>
      <c r="J15" s="540"/>
      <c r="K15" s="540"/>
      <c r="L15" s="120"/>
      <c r="M15" s="121" t="s">
        <v>188</v>
      </c>
      <c r="N15" s="122">
        <f>SUMIF(その4!$F$8:$F$26,その4!$BH77,その4!$AC$8:$AC$26)+SUMIF(その4!$F$54:$F$278,その4!$BH77,その4!$AC$54:$AC$278)</f>
        <v>0</v>
      </c>
      <c r="O15" s="343">
        <f>SUMIF(その4!$F$8:$F$26,その4!$BH77,その4!$AF$8:$AF$26)+SUMIF(その4!$F$54:$F$278,その4!$BH77,その4!$AF$54:$AF$278)</f>
        <v>0</v>
      </c>
      <c r="P15" s="140"/>
      <c r="Q15" s="108"/>
      <c r="V15" s="98"/>
      <c r="W15" s="96"/>
    </row>
    <row r="16" spans="1:23" ht="18" customHeight="1" x14ac:dyDescent="0.2">
      <c r="B16" s="104"/>
      <c r="D16" s="557"/>
      <c r="E16" s="558"/>
      <c r="F16" s="559"/>
      <c r="G16" s="118"/>
      <c r="H16" s="540" t="s">
        <v>224</v>
      </c>
      <c r="I16" s="540"/>
      <c r="J16" s="540"/>
      <c r="K16" s="540"/>
      <c r="L16" s="120"/>
      <c r="M16" s="121" t="s">
        <v>188</v>
      </c>
      <c r="N16" s="122">
        <f>SUMIF(その4!$F$8:$F$26,その4!$BH78,その4!$AC$8:$AC$26)+SUMIF(その4!$F$54:$F$278,その4!$BH78,その4!$AC$54:$AC$278)</f>
        <v>0</v>
      </c>
      <c r="O16" s="343">
        <f>SUMIF(その4!$F$8:$F$26,その4!$BH78,その4!$AF$8:$AF$26)+SUMIF(その4!$F$54:$F$278,その4!$BH78,その4!$AF$54:$AF$278)</f>
        <v>0</v>
      </c>
      <c r="P16" s="140"/>
      <c r="Q16" s="108"/>
      <c r="V16" s="98"/>
      <c r="W16" s="96"/>
    </row>
    <row r="17" spans="2:24" ht="18" customHeight="1" x14ac:dyDescent="0.2">
      <c r="B17" s="104"/>
      <c r="D17" s="557"/>
      <c r="E17" s="558"/>
      <c r="F17" s="559"/>
      <c r="G17" s="118"/>
      <c r="H17" s="540" t="s">
        <v>72</v>
      </c>
      <c r="I17" s="540"/>
      <c r="J17" s="540"/>
      <c r="K17" s="540"/>
      <c r="L17" s="120"/>
      <c r="M17" s="121" t="s">
        <v>191</v>
      </c>
      <c r="N17" s="122">
        <f>SUMIF(その4!$F$8:$F$26,その4!$BH79,その4!$AC$8:$AC$26)+SUMIF(その4!$F$54:$F$278,その4!$BH79,その4!$AC$54:$AC$278)</f>
        <v>0</v>
      </c>
      <c r="O17" s="343">
        <f>SUMIF(その4!$F$8:$F$26,その4!$BH79,その4!$AF$8:$AF$26)+SUMIF(その4!$F$54:$F$278,その4!$BH79,その4!$AF$54:$AF$278)</f>
        <v>0</v>
      </c>
      <c r="P17" s="140"/>
      <c r="Q17" s="108"/>
      <c r="W17" s="96"/>
      <c r="X17" s="98"/>
    </row>
    <row r="18" spans="2:24" ht="18" customHeight="1" x14ac:dyDescent="0.2">
      <c r="B18" s="104"/>
      <c r="D18" s="557"/>
      <c r="E18" s="558"/>
      <c r="F18" s="559"/>
      <c r="G18" s="124"/>
      <c r="H18" s="544" t="s">
        <v>225</v>
      </c>
      <c r="I18" s="540"/>
      <c r="J18" s="540"/>
      <c r="K18" s="540"/>
      <c r="L18" s="120"/>
      <c r="M18" s="121" t="s">
        <v>191</v>
      </c>
      <c r="N18" s="122">
        <f>SUMIF(その4!$F$8:$F$26,その4!$BH80,その4!$AC$8:$AC$26)+SUMIF(その4!$F$54:$F$278,その4!$BH80,その4!$AC$54:$AC$278)</f>
        <v>0</v>
      </c>
      <c r="O18" s="343">
        <f>SUMIF(その4!$F$8:$F$26,その4!$BH80,その4!$AF$8:$AF$26)+SUMIF(その4!$F$54:$F$278,その4!$BH80,その4!$AF$54:$AF$278)</f>
        <v>0</v>
      </c>
      <c r="P18" s="140"/>
      <c r="Q18" s="108"/>
      <c r="W18" s="96"/>
      <c r="X18" s="98"/>
    </row>
    <row r="19" spans="2:24" ht="18" customHeight="1" x14ac:dyDescent="0.2">
      <c r="B19" s="104"/>
      <c r="D19" s="557"/>
      <c r="E19" s="558"/>
      <c r="F19" s="559"/>
      <c r="G19" s="538"/>
      <c r="H19" s="540" t="s">
        <v>132</v>
      </c>
      <c r="I19" s="125"/>
      <c r="J19" s="126"/>
      <c r="K19" s="127" t="s">
        <v>133</v>
      </c>
      <c r="L19" s="120"/>
      <c r="M19" s="121" t="s">
        <v>131</v>
      </c>
      <c r="N19" s="122">
        <f>SUMIF(その4!$F$8:$F$26,その4!$BH81,その4!$AC$8:$AC$26)+SUMIF(その4!$F$54:$F$278,その4!$BH81,その4!$AC$54:$AC$278)</f>
        <v>0</v>
      </c>
      <c r="O19" s="343">
        <f>SUMIF(その4!$F$8:$F$26,その4!$BH81,その4!$AF$8:$AF$26)+SUMIF(その4!$F$54:$F$278,その4!$BH81,その4!$AF$54:$AF$278)</f>
        <v>0</v>
      </c>
      <c r="P19" s="140"/>
      <c r="Q19" s="108"/>
      <c r="W19" s="96"/>
      <c r="X19" s="98"/>
    </row>
    <row r="20" spans="2:24" ht="18" customHeight="1" x14ac:dyDescent="0.2">
      <c r="B20" s="104"/>
      <c r="D20" s="557"/>
      <c r="E20" s="558"/>
      <c r="F20" s="559"/>
      <c r="G20" s="549"/>
      <c r="H20" s="540"/>
      <c r="I20" s="128"/>
      <c r="J20" s="126"/>
      <c r="K20" s="127" t="s">
        <v>76</v>
      </c>
      <c r="L20" s="120"/>
      <c r="M20" s="112" t="s">
        <v>245</v>
      </c>
      <c r="N20" s="122">
        <f>SUMIF(その4!$F$8:$F$26,その4!$BH82,その4!$AC$8:$AC$26)+SUMIF(その4!$F$54:$F$278,その4!$BH82,その4!$AC$54:$AC$278)</f>
        <v>0</v>
      </c>
      <c r="O20" s="343">
        <f>SUMIF(その4!$F$8:$F$26,その4!$BH82,その4!$AF$8:$AF$26)+SUMIF(その4!$F$54:$F$278,その4!$BH82,その4!$AF$54:$AF$278)</f>
        <v>0</v>
      </c>
      <c r="P20" s="140"/>
      <c r="Q20" s="105"/>
      <c r="R20" s="41"/>
      <c r="W20" s="96"/>
      <c r="X20" s="98"/>
    </row>
    <row r="21" spans="2:24" ht="18" customHeight="1" x14ac:dyDescent="0.2">
      <c r="B21" s="104"/>
      <c r="D21" s="557"/>
      <c r="E21" s="558"/>
      <c r="F21" s="559"/>
      <c r="G21" s="538"/>
      <c r="H21" s="563" t="s">
        <v>134</v>
      </c>
      <c r="I21" s="129"/>
      <c r="J21" s="130"/>
      <c r="K21" s="127" t="s">
        <v>135</v>
      </c>
      <c r="L21" s="120"/>
      <c r="M21" s="121" t="s">
        <v>192</v>
      </c>
      <c r="N21" s="122">
        <f>SUMIF(その4!$F$8:$F$26,その4!$BH83,その4!$AC$8:$AC$26)+SUMIF(その4!$F$54:$F$278,その4!$BH83,その4!$AC$54:$AC$278)</f>
        <v>0</v>
      </c>
      <c r="O21" s="343">
        <f>SUMIF(その4!$F$8:$F$26,その4!$BH83,その4!$AF$8:$AF$26)+SUMIF(その4!$F$54:$F$278,その4!$BH83,その4!$AF$54:$AF$278)</f>
        <v>0</v>
      </c>
      <c r="P21" s="140"/>
      <c r="Q21" s="105"/>
      <c r="R21" s="41"/>
      <c r="W21" s="96"/>
      <c r="X21" s="98"/>
    </row>
    <row r="22" spans="2:24" ht="18" customHeight="1" x14ac:dyDescent="0.2">
      <c r="B22" s="104"/>
      <c r="D22" s="557"/>
      <c r="E22" s="558"/>
      <c r="F22" s="559"/>
      <c r="G22" s="549"/>
      <c r="H22" s="563"/>
      <c r="I22" s="131"/>
      <c r="J22" s="130"/>
      <c r="K22" s="127" t="s">
        <v>78</v>
      </c>
      <c r="L22" s="120"/>
      <c r="M22" s="112" t="s">
        <v>245</v>
      </c>
      <c r="N22" s="122">
        <f>SUMIF(その4!$F$8:$F$26,その4!$BH84,その4!$AC$8:$AC$26)+SUMIF(その4!$F$54:$F$278,その4!$BH84,その4!$AC$54:$AC$278)</f>
        <v>0</v>
      </c>
      <c r="O22" s="343">
        <f>SUMIF(その4!$F$8:$F$26,その4!$BH84,その4!$AF$8:$AF$26)+SUMIF(その4!$F$54:$F$278,その4!$BH84,その4!$AF$54:$AF$278)</f>
        <v>0</v>
      </c>
      <c r="P22" s="140"/>
      <c r="Q22" s="105"/>
      <c r="R22" s="41"/>
      <c r="W22" s="96"/>
      <c r="X22" s="98"/>
    </row>
    <row r="23" spans="2:24" ht="18" customHeight="1" x14ac:dyDescent="0.2">
      <c r="B23" s="104"/>
      <c r="D23" s="557"/>
      <c r="E23" s="558"/>
      <c r="F23" s="559"/>
      <c r="G23" s="538"/>
      <c r="H23" s="541" t="s">
        <v>136</v>
      </c>
      <c r="I23" s="125"/>
      <c r="J23" s="398"/>
      <c r="K23" s="119" t="s">
        <v>234</v>
      </c>
      <c r="L23" s="120"/>
      <c r="M23" s="121" t="s">
        <v>193</v>
      </c>
      <c r="N23" s="122">
        <f>SUMIF(その4!$F$8:$F$26,その4!$BH85,その4!$AC$8:$AC$26)+SUMIF(その4!$F$54:$F$278,その4!$BH85,その4!$AC$54:$AC$278)</f>
        <v>0</v>
      </c>
      <c r="O23" s="343">
        <f>SUMIF(その4!$F$8:$F$26,その4!$BH85,その4!$AF$8:$AF$26)+SUMIF(その4!$F$54:$F$278,その4!$BH85,その4!$AF$54:$AF$278)</f>
        <v>0</v>
      </c>
      <c r="P23" s="140"/>
      <c r="Q23" s="105"/>
      <c r="R23" s="41"/>
      <c r="W23" s="96"/>
      <c r="X23" s="98"/>
    </row>
    <row r="24" spans="2:24" ht="18" customHeight="1" x14ac:dyDescent="0.2">
      <c r="B24" s="104"/>
      <c r="D24" s="557"/>
      <c r="E24" s="558"/>
      <c r="F24" s="559"/>
      <c r="G24" s="539"/>
      <c r="H24" s="542"/>
      <c r="I24" s="105"/>
      <c r="J24" s="398"/>
      <c r="K24" s="119" t="s">
        <v>235</v>
      </c>
      <c r="L24" s="120"/>
      <c r="M24" s="121" t="s">
        <v>131</v>
      </c>
      <c r="N24" s="122">
        <f>SUMIF(その4!$F$8:$F$26,その4!$BH86,その4!$AC$8:$AC$26)+SUMIF(その4!$F$54:$F$278,その4!$BH86,その4!$AC$54:$AC$278)</f>
        <v>0</v>
      </c>
      <c r="O24" s="343">
        <f>SUMIF(その4!$F$8:$F$26,その4!$BH86,その4!$AF$8:$AF$26)+SUMIF(その4!$F$54:$F$278,その4!$BH86,その4!$AF$54:$AF$278)</f>
        <v>0</v>
      </c>
      <c r="P24" s="140"/>
      <c r="Q24" s="105"/>
      <c r="R24" s="41"/>
      <c r="W24" s="96"/>
      <c r="X24" s="98"/>
    </row>
    <row r="25" spans="2:24" ht="18" customHeight="1" x14ac:dyDescent="0.2">
      <c r="B25" s="104"/>
      <c r="D25" s="557"/>
      <c r="E25" s="558"/>
      <c r="F25" s="559"/>
      <c r="G25" s="539"/>
      <c r="H25" s="542"/>
      <c r="I25" s="105"/>
      <c r="J25" s="398"/>
      <c r="K25" s="119" t="s">
        <v>236</v>
      </c>
      <c r="L25" s="120"/>
      <c r="M25" s="121" t="s">
        <v>131</v>
      </c>
      <c r="N25" s="122">
        <f>SUMIF(その4!$F$8:$F$26,その4!$BH87,その4!$AC$8:$AC$26)+SUMIF(その4!$F$54:$F$278,その4!$BH87,その4!$AC$54:$AC$278)</f>
        <v>0</v>
      </c>
      <c r="O25" s="343">
        <f>SUMIF(その4!$F$8:$F$26,その4!$BH87,その4!$AF$8:$AF$26)+SUMIF(その4!$F$54:$F$278,その4!$BH87,その4!$AF$54:$AF$278)</f>
        <v>0</v>
      </c>
      <c r="P25" s="140"/>
      <c r="Q25" s="105"/>
      <c r="R25" s="41"/>
      <c r="W25" s="96"/>
      <c r="X25" s="98"/>
    </row>
    <row r="26" spans="2:24" ht="18" customHeight="1" x14ac:dyDescent="0.2">
      <c r="B26" s="104"/>
      <c r="D26" s="557"/>
      <c r="E26" s="558"/>
      <c r="F26" s="559"/>
      <c r="G26" s="351"/>
      <c r="H26" s="542"/>
      <c r="I26" s="105"/>
      <c r="J26" s="398"/>
      <c r="K26" s="119" t="s">
        <v>237</v>
      </c>
      <c r="L26" s="120"/>
      <c r="M26" s="121" t="s">
        <v>131</v>
      </c>
      <c r="N26" s="122">
        <f>SUMIF(その4!$F$8:$F$26,その4!$BH88,その4!$AC$8:$AC$26)+SUMIF(その4!$F$54:$F$278,その4!$BH88,その4!$AC$54:$AC$278)</f>
        <v>0</v>
      </c>
      <c r="O26" s="343">
        <f>SUMIF(その4!$F$8:$F$26,その4!$BH88,その4!$AF$8:$AF$26)+SUMIF(その4!$F$54:$F$278,その4!$BH88,その4!$AF$54:$AF$278)</f>
        <v>0</v>
      </c>
      <c r="P26" s="140"/>
      <c r="Q26" s="105"/>
      <c r="R26" s="41"/>
      <c r="W26" s="96"/>
      <c r="X26" s="98"/>
    </row>
    <row r="27" spans="2:24" ht="18" customHeight="1" x14ac:dyDescent="0.2">
      <c r="B27" s="104"/>
      <c r="D27" s="557"/>
      <c r="E27" s="558"/>
      <c r="F27" s="559"/>
      <c r="G27" s="351"/>
      <c r="H27" s="542"/>
      <c r="I27" s="105"/>
      <c r="J27" s="398"/>
      <c r="K27" s="119" t="s">
        <v>240</v>
      </c>
      <c r="L27" s="120"/>
      <c r="M27" s="121" t="s">
        <v>131</v>
      </c>
      <c r="N27" s="122">
        <f>SUMIF(その4!$F$8:$F$26,その4!$BH89,その4!$AC$8:$AC$26)+SUMIF(その4!$F$54:$F$278,その4!$BH89,その4!$AC$54:$AC$278)</f>
        <v>0</v>
      </c>
      <c r="O27" s="343">
        <f>SUMIF(その4!$F$8:$F$26,その4!$BH89,その4!$AF$8:$AF$26)+SUMIF(その4!$F$54:$F$278,その4!$BH89,その4!$AF$54:$AF$278)</f>
        <v>0</v>
      </c>
      <c r="P27" s="140"/>
      <c r="Q27" s="105"/>
      <c r="R27" s="41"/>
      <c r="W27" s="96"/>
      <c r="X27" s="98"/>
    </row>
    <row r="28" spans="2:24" ht="18" customHeight="1" x14ac:dyDescent="0.2">
      <c r="B28" s="104"/>
      <c r="D28" s="557"/>
      <c r="E28" s="558"/>
      <c r="F28" s="559"/>
      <c r="G28" s="350"/>
      <c r="H28" s="543"/>
      <c r="I28" s="128"/>
      <c r="J28" s="398"/>
      <c r="K28" s="119" t="s">
        <v>241</v>
      </c>
      <c r="L28" s="120"/>
      <c r="M28" s="121" t="s">
        <v>131</v>
      </c>
      <c r="N28" s="122">
        <f>SUMIF(その4!$F$8:$F$26,その4!$BH90,その4!$AC$8:$AC$26)+SUMIF(その4!$F$54:$F$278,その4!$BH90,その4!$AC$54:$AC$278)</f>
        <v>0</v>
      </c>
      <c r="O28" s="343">
        <f>SUMIF(その4!$F$8:$F$26,その4!$BH90,その4!$AF$8:$AF$26)+SUMIF(その4!$F$54:$F$278,その4!$BH90,その4!$AF$54:$AF$278)</f>
        <v>0</v>
      </c>
      <c r="P28" s="140"/>
      <c r="Q28" s="105"/>
      <c r="R28" s="41"/>
      <c r="W28" s="96"/>
      <c r="X28" s="98"/>
    </row>
    <row r="29" spans="2:24" ht="18" customHeight="1" x14ac:dyDescent="0.2">
      <c r="B29" s="104"/>
      <c r="D29" s="557"/>
      <c r="E29" s="558"/>
      <c r="F29" s="559"/>
      <c r="G29" s="118"/>
      <c r="H29" s="540" t="s">
        <v>83</v>
      </c>
      <c r="I29" s="540"/>
      <c r="J29" s="540"/>
      <c r="K29" s="540"/>
      <c r="L29" s="120"/>
      <c r="M29" s="121" t="s">
        <v>191</v>
      </c>
      <c r="N29" s="122">
        <f>SUMIF(その4!$F$8:$F$26,その4!$BH91,その4!$AC$8:$AC$26)+SUMIF(その4!$F$54:$F$278,その4!$BH91,その4!$AC$54:$AC$278)</f>
        <v>0</v>
      </c>
      <c r="O29" s="343">
        <f>SUMIF(その4!$F$8:$F$26,その4!$BH91,その4!$AF$8:$AF$26)+SUMIF(その4!$F$54:$F$278,その4!$BH91,その4!$AF$54:$AF$278)</f>
        <v>0</v>
      </c>
      <c r="P29" s="140"/>
      <c r="Q29" s="105"/>
      <c r="R29" s="41"/>
      <c r="W29" s="96"/>
      <c r="X29" s="98"/>
    </row>
    <row r="30" spans="2:24" ht="18" customHeight="1" x14ac:dyDescent="0.2">
      <c r="B30" s="104"/>
      <c r="D30" s="557"/>
      <c r="E30" s="558"/>
      <c r="F30" s="559"/>
      <c r="G30" s="118"/>
      <c r="H30" s="540" t="s">
        <v>194</v>
      </c>
      <c r="I30" s="540"/>
      <c r="J30" s="540"/>
      <c r="K30" s="540"/>
      <c r="L30" s="120"/>
      <c r="M30" s="121" t="s">
        <v>191</v>
      </c>
      <c r="N30" s="122">
        <f>SUMIF(その4!$F$8:$F$26,その4!$BH92,その4!$AC$8:$AC$26)+SUMIF(その4!$F$54:$F$278,その4!$BH92,その4!$AC$54:$AC$278)</f>
        <v>0</v>
      </c>
      <c r="O30" s="343">
        <f>SUMIF(その4!$F$8:$F$26,その4!$BH92,その4!$AF$8:$AF$26)+SUMIF(その4!$F$54:$F$278,その4!$BH92,その4!$AF$54:$AF$278)</f>
        <v>0</v>
      </c>
      <c r="P30" s="140"/>
      <c r="Q30" s="105"/>
      <c r="R30" s="41"/>
      <c r="W30" s="96"/>
      <c r="X30" s="98"/>
    </row>
    <row r="31" spans="2:24" ht="18" customHeight="1" x14ac:dyDescent="0.2">
      <c r="B31" s="104"/>
      <c r="D31" s="557"/>
      <c r="E31" s="558"/>
      <c r="F31" s="559"/>
      <c r="G31" s="118"/>
      <c r="H31" s="540" t="s">
        <v>87</v>
      </c>
      <c r="I31" s="540"/>
      <c r="J31" s="540"/>
      <c r="K31" s="540"/>
      <c r="L31" s="120"/>
      <c r="M31" s="112" t="s">
        <v>245</v>
      </c>
      <c r="N31" s="122">
        <f>SUMIF(その4!$F$8:$F$26,その4!$BH93,その4!$AC$8:$AC$26)+SUMIF(その4!$F$54:$F$278,その4!$BH93,その4!$AC$54:$AC$278)</f>
        <v>0</v>
      </c>
      <c r="O31" s="343">
        <f>SUMIF(その4!$F$8:$F$26,その4!$BH93,その4!$AF$8:$AF$26)+SUMIF(その4!$F$54:$F$278,その4!$BH93,その4!$AF$54:$AF$278)</f>
        <v>0</v>
      </c>
      <c r="P31" s="140"/>
      <c r="Q31" s="105"/>
      <c r="R31" s="41"/>
      <c r="W31" s="96"/>
      <c r="X31" s="98"/>
    </row>
    <row r="32" spans="2:24" ht="18" customHeight="1" x14ac:dyDescent="0.2">
      <c r="B32" s="104"/>
      <c r="D32" s="557"/>
      <c r="E32" s="558"/>
      <c r="F32" s="559"/>
      <c r="G32" s="118"/>
      <c r="H32" s="540" t="s">
        <v>88</v>
      </c>
      <c r="I32" s="540"/>
      <c r="J32" s="540"/>
      <c r="K32" s="540"/>
      <c r="L32" s="120"/>
      <c r="M32" s="112" t="s">
        <v>245</v>
      </c>
      <c r="N32" s="122">
        <f>SUMIF(その4!$F$8:$F$26,その4!$BH94,その4!$AC$8:$AC$26)+SUMIF(その4!$F$54:$F$278,その4!$BH94,その4!$AC$54:$AC$278)</f>
        <v>0</v>
      </c>
      <c r="O32" s="343">
        <f>SUMIF(その4!$F$8:$F$26,その4!$BH94,その4!$AF$8:$AF$26)+SUMIF(その4!$F$54:$F$278,その4!$BH94,その4!$AF$54:$AF$278)</f>
        <v>0</v>
      </c>
      <c r="P32" s="140"/>
      <c r="Q32" s="105"/>
      <c r="R32" s="41"/>
      <c r="W32" s="96"/>
      <c r="X32" s="98"/>
    </row>
    <row r="33" spans="2:24" ht="18" customHeight="1" x14ac:dyDescent="0.2">
      <c r="B33" s="104"/>
      <c r="D33" s="557"/>
      <c r="E33" s="558"/>
      <c r="F33" s="559"/>
      <c r="G33" s="118"/>
      <c r="H33" s="540" t="s">
        <v>226</v>
      </c>
      <c r="I33" s="540"/>
      <c r="J33" s="540"/>
      <c r="K33" s="540"/>
      <c r="L33" s="120"/>
      <c r="M33" s="112" t="s">
        <v>245</v>
      </c>
      <c r="N33" s="122">
        <f>SUMIF(その4!$F$8:$F$26,その4!$BH95,その4!$AC$8:$AC$26)+SUMIF(その4!$F$54:$F$278,その4!$BH95,その4!$AC$54:$AC$278)</f>
        <v>0</v>
      </c>
      <c r="O33" s="343">
        <f>SUMIF(その4!$F$8:$F$26,その4!$BH95,その4!$AF$8:$AF$26)+SUMIF(その4!$F$54:$F$278,その4!$BH95,その4!$AF$54:$AF$278)</f>
        <v>0</v>
      </c>
      <c r="P33" s="140"/>
      <c r="Q33" s="105"/>
      <c r="R33" s="41"/>
      <c r="W33" s="96"/>
      <c r="X33" s="98"/>
    </row>
    <row r="34" spans="2:24" ht="18" customHeight="1" x14ac:dyDescent="0.2">
      <c r="B34" s="104"/>
      <c r="D34" s="557"/>
      <c r="E34" s="558"/>
      <c r="F34" s="559"/>
      <c r="G34" s="118"/>
      <c r="H34" s="540" t="s">
        <v>89</v>
      </c>
      <c r="I34" s="540"/>
      <c r="J34" s="540"/>
      <c r="K34" s="540"/>
      <c r="L34" s="120"/>
      <c r="M34" s="112" t="s">
        <v>245</v>
      </c>
      <c r="N34" s="122">
        <f>SUMIF(その4!$F$8:$F$26,その4!$BH96,その4!$AC$8:$AC$26)+SUMIF(その4!$F$54:$F$278,その4!$BH96,その4!$AC$54:$AC$278)</f>
        <v>0</v>
      </c>
      <c r="O34" s="343">
        <f>SUMIF(その4!$F$8:$F$26,その4!$BH96,その4!$AF$8:$AF$26)+SUMIF(その4!$F$54:$F$278,その4!$BH96,その4!$AF$54:$AF$278)</f>
        <v>0</v>
      </c>
      <c r="P34" s="140"/>
      <c r="Q34" s="105"/>
      <c r="R34" s="41"/>
      <c r="W34" s="96"/>
      <c r="X34" s="98"/>
    </row>
    <row r="35" spans="2:24" ht="18" customHeight="1" x14ac:dyDescent="0.2">
      <c r="B35" s="104"/>
      <c r="D35" s="557"/>
      <c r="E35" s="558"/>
      <c r="F35" s="559"/>
      <c r="G35" s="408"/>
      <c r="H35" s="544" t="s">
        <v>251</v>
      </c>
      <c r="I35" s="544"/>
      <c r="J35" s="544"/>
      <c r="K35" s="544"/>
      <c r="L35" s="125"/>
      <c r="M35" s="112" t="s">
        <v>245</v>
      </c>
      <c r="N35" s="122">
        <f>SUMIF(その4!$F$8:$F$26,その4!$BH97,その4!$AC$8:$AC$26)+SUMIF(その4!$F$54:$F$278,その4!$BH97,その4!$AC$54:$AC$278)</f>
        <v>0</v>
      </c>
      <c r="O35" s="343">
        <f>SUMIF(その4!$F$8:$F$26,その4!$BH97,その4!$AF$8:$AF$26)+SUMIF(その4!$F$54:$F$278,その4!$BH97,その4!$AF$54:$AF$278)</f>
        <v>0</v>
      </c>
      <c r="P35" s="140"/>
      <c r="Q35" s="105"/>
      <c r="R35" s="41"/>
      <c r="W35" s="96"/>
      <c r="X35" s="98"/>
    </row>
    <row r="36" spans="2:24" ht="18" customHeight="1" x14ac:dyDescent="0.2">
      <c r="B36" s="104"/>
      <c r="D36" s="557"/>
      <c r="E36" s="558"/>
      <c r="F36" s="559"/>
      <c r="G36" s="538"/>
      <c r="H36" s="545" t="s">
        <v>137</v>
      </c>
      <c r="I36" s="565"/>
      <c r="J36" s="409"/>
      <c r="K36" s="205">
        <f>その4!F31</f>
        <v>0</v>
      </c>
      <c r="L36" s="133"/>
      <c r="M36" s="206" t="str">
        <f>IF(その4!G31="","",その4!G31)</f>
        <v/>
      </c>
      <c r="N36" s="122">
        <f>SUMIF(その4!$F$8:$F$26,その4!$BH98,その4!$AC$8:$AC$26)+SUMIF(その4!$F$54:$F$278,その4!$BH98,その4!$AC$54:$AC$278)</f>
        <v>0</v>
      </c>
      <c r="O36" s="343">
        <f>SUMIF(その4!$F$8:$F$26,その4!$BH98,その4!$AF$8:$AF$26)+SUMIF(その4!$F$54:$F$278,その4!$BH98,その4!$AF$54:$AF$278)</f>
        <v>0</v>
      </c>
      <c r="P36" s="140"/>
      <c r="Q36" s="105"/>
      <c r="R36" s="41"/>
    </row>
    <row r="37" spans="2:24" ht="18" customHeight="1" x14ac:dyDescent="0.2">
      <c r="B37" s="104"/>
      <c r="D37" s="557"/>
      <c r="E37" s="558"/>
      <c r="F37" s="559"/>
      <c r="G37" s="549"/>
      <c r="H37" s="546"/>
      <c r="I37" s="566"/>
      <c r="J37" s="409"/>
      <c r="K37" s="205">
        <f>その4!F32</f>
        <v>0</v>
      </c>
      <c r="L37" s="133"/>
      <c r="M37" s="206" t="str">
        <f>IF(その4!G32="","",その4!G32)</f>
        <v/>
      </c>
      <c r="N37" s="122">
        <f>SUMIF(その4!$F$8:$F$26,その4!$BH99,その4!$AC$8:$AC$26)+SUMIF(その4!$F$54:$F$278,その4!$BH99,その4!$AC$54:$AC$278)</f>
        <v>0</v>
      </c>
      <c r="O37" s="343">
        <f>SUMIF(その4!$F$8:$F$26,その4!$BH99,その4!$AF$8:$AF$26)+SUMIF(その4!$F$54:$F$278,その4!$BH99,その4!$AF$54:$AF$278)</f>
        <v>0</v>
      </c>
      <c r="P37" s="140"/>
      <c r="Q37" s="105"/>
      <c r="R37" s="41"/>
    </row>
    <row r="38" spans="2:24" ht="18" customHeight="1" x14ac:dyDescent="0.2">
      <c r="B38" s="104"/>
      <c r="D38" s="557"/>
      <c r="E38" s="558"/>
      <c r="F38" s="559"/>
      <c r="G38" s="118"/>
      <c r="H38" s="540" t="s">
        <v>195</v>
      </c>
      <c r="I38" s="540"/>
      <c r="J38" s="540"/>
      <c r="K38" s="540"/>
      <c r="L38" s="120"/>
      <c r="M38" s="121" t="s">
        <v>196</v>
      </c>
      <c r="N38" s="122">
        <f>SUMIF(その4!$F$8:$F$26,その4!$BH100,その4!$AC$8:$AC$26)+SUMIF(その4!$F$54:$F$278,その4!$BH100,その4!$AC$54:$AC$278)</f>
        <v>0</v>
      </c>
      <c r="O38" s="343">
        <f>SUMIF(その4!$F$8:$F$26,その4!$BH100,その4!$AF$8:$AF$26)+SUMIF(その4!$F$54:$F$278,その4!$BH100,その4!$AF$54:$AF$278)</f>
        <v>0</v>
      </c>
      <c r="P38" s="140"/>
      <c r="Q38" s="105"/>
      <c r="R38" s="41"/>
      <c r="V38" s="98"/>
    </row>
    <row r="39" spans="2:24" ht="18" customHeight="1" x14ac:dyDescent="0.2">
      <c r="B39" s="104"/>
      <c r="D39" s="557"/>
      <c r="E39" s="558"/>
      <c r="F39" s="559"/>
      <c r="G39" s="118"/>
      <c r="H39" s="540" t="s">
        <v>197</v>
      </c>
      <c r="I39" s="540"/>
      <c r="J39" s="540"/>
      <c r="K39" s="540"/>
      <c r="L39" s="120"/>
      <c r="M39" s="121" t="s">
        <v>196</v>
      </c>
      <c r="N39" s="122">
        <f>SUMIF(その4!$F$8:$F$26,その4!$BH101,その4!$AC$8:$AC$26)+SUMIF(その4!$F$54:$F$278,その4!$BH101,その4!$AC$54:$AC$278)</f>
        <v>0</v>
      </c>
      <c r="O39" s="343">
        <f>SUMIF(その4!$F$8:$F$26,その4!$BH101,その4!$AF$8:$AF$26)+SUMIF(その4!$F$54:$F$278,その4!$BH101,その4!$AF$54:$AF$278)</f>
        <v>0</v>
      </c>
      <c r="P39" s="140"/>
      <c r="Q39" s="105"/>
      <c r="R39" s="41"/>
    </row>
    <row r="40" spans="2:24" ht="18" customHeight="1" x14ac:dyDescent="0.2">
      <c r="B40" s="104"/>
      <c r="D40" s="557"/>
      <c r="E40" s="558"/>
      <c r="F40" s="559"/>
      <c r="G40" s="118"/>
      <c r="H40" s="540" t="s">
        <v>198</v>
      </c>
      <c r="I40" s="540"/>
      <c r="J40" s="540"/>
      <c r="K40" s="540"/>
      <c r="L40" s="120"/>
      <c r="M40" s="121" t="s">
        <v>196</v>
      </c>
      <c r="N40" s="122">
        <f>SUMIF(その4!$F$8:$F$26,その4!$BH102,その4!$AC$8:$AC$26)+SUMIF(その4!$F$54:$F$278,その4!$BH102,その4!$AC$54:$AC$278)</f>
        <v>0</v>
      </c>
      <c r="O40" s="343">
        <f>SUMIF(その4!$F$8:$F$26,その4!$BH102,その4!$AF$8:$AF$26)+SUMIF(その4!$F$54:$F$278,その4!$BH102,その4!$AF$54:$AF$278)</f>
        <v>0</v>
      </c>
      <c r="P40" s="140"/>
      <c r="Q40" s="105"/>
      <c r="R40" s="41"/>
    </row>
    <row r="41" spans="2:24" ht="18" customHeight="1" x14ac:dyDescent="0.2">
      <c r="B41" s="104"/>
      <c r="D41" s="557"/>
      <c r="E41" s="558"/>
      <c r="F41" s="559"/>
      <c r="G41" s="124"/>
      <c r="H41" s="544" t="s">
        <v>199</v>
      </c>
      <c r="I41" s="544"/>
      <c r="J41" s="544"/>
      <c r="K41" s="544"/>
      <c r="L41" s="125"/>
      <c r="M41" s="286" t="s">
        <v>196</v>
      </c>
      <c r="N41" s="122">
        <f>SUMIF(その4!$F$8:$F$26,その4!$BH103,その4!$AC$8:$AC$26)+SUMIF(その4!$F$54:$F$278,その4!$BH103,その4!$AC$54:$AC$278)</f>
        <v>0</v>
      </c>
      <c r="O41" s="343">
        <f>SUMIF(その4!$F$8:$F$26,その4!$BH103,その4!$AF$8:$AF$26)+SUMIF(その4!$F$54:$F$278,その4!$BH103,その4!$AF$54:$AF$278)</f>
        <v>0</v>
      </c>
      <c r="P41" s="140"/>
      <c r="Q41" s="105"/>
      <c r="R41" s="41"/>
    </row>
    <row r="42" spans="2:24" s="41" customFormat="1" ht="25.5" customHeight="1" thickBot="1" x14ac:dyDescent="0.25">
      <c r="B42" s="134"/>
      <c r="D42" s="560" t="s">
        <v>139</v>
      </c>
      <c r="E42" s="561"/>
      <c r="F42" s="562"/>
      <c r="G42" s="135"/>
      <c r="H42" s="564" t="s">
        <v>222</v>
      </c>
      <c r="I42" s="564"/>
      <c r="J42" s="564"/>
      <c r="K42" s="564"/>
      <c r="L42" s="349"/>
      <c r="M42" s="136" t="s">
        <v>140</v>
      </c>
      <c r="N42" s="122">
        <f>SUMIF(その4!$F$8:$F$26,その4!$BH104,その4!$AC$8:$AC$26)+SUMIF(その4!$F$54:$F$278,その4!$BH104,その4!$AC$54:$AC$278)</f>
        <v>0</v>
      </c>
      <c r="O42" s="343">
        <f>SUMIF(その4!$F$8:$F$26,その4!$BH104,その4!$AF$8:$AF$26)+SUMIF(その4!$F$54:$F$278,その4!$BH104,その4!$AF$54:$AF$278)</f>
        <v>0</v>
      </c>
      <c r="P42" s="140"/>
      <c r="Q42" s="105"/>
      <c r="W42" s="98"/>
    </row>
    <row r="43" spans="2:24" s="41" customFormat="1" ht="18" customHeight="1" thickTop="1" thickBot="1" x14ac:dyDescent="0.25">
      <c r="B43" s="134"/>
      <c r="D43" s="344"/>
      <c r="E43" s="553" t="s">
        <v>141</v>
      </c>
      <c r="F43" s="553"/>
      <c r="G43" s="553"/>
      <c r="H43" s="553"/>
      <c r="I43" s="553"/>
      <c r="J43" s="553"/>
      <c r="K43" s="553"/>
      <c r="L43" s="345"/>
      <c r="M43" s="346" t="s">
        <v>138</v>
      </c>
      <c r="N43" s="347"/>
      <c r="O43" s="348">
        <f>SUM(O7:O42)</f>
        <v>0</v>
      </c>
      <c r="P43" s="141"/>
      <c r="Q43" s="105"/>
      <c r="W43" s="98"/>
    </row>
    <row r="44" spans="2:24" s="41" customFormat="1" ht="15.75" customHeight="1" x14ac:dyDescent="0.2">
      <c r="B44" s="134"/>
      <c r="D44" s="41" t="s">
        <v>253</v>
      </c>
      <c r="E44" s="132"/>
      <c r="F44" s="132"/>
      <c r="G44" s="132"/>
      <c r="H44" s="132"/>
      <c r="I44" s="137"/>
      <c r="J44" s="137"/>
      <c r="K44" s="138"/>
      <c r="L44" s="137"/>
      <c r="M44" s="139"/>
      <c r="N44" s="140"/>
      <c r="O44" s="140"/>
      <c r="P44" s="141"/>
      <c r="Q44" s="105"/>
      <c r="W44" s="98"/>
    </row>
    <row r="45" spans="2:24" s="41" customFormat="1" ht="9" customHeight="1" x14ac:dyDescent="0.2">
      <c r="B45" s="134"/>
      <c r="H45" s="142"/>
      <c r="I45" s="142"/>
      <c r="J45" s="142"/>
      <c r="K45" s="142"/>
      <c r="L45" s="142"/>
      <c r="M45" s="143"/>
      <c r="N45" s="144"/>
      <c r="O45" s="145"/>
      <c r="P45" s="146"/>
      <c r="Q45" s="105"/>
      <c r="W45" s="98"/>
    </row>
    <row r="46" spans="2:24" s="41" customFormat="1" ht="18" customHeight="1" x14ac:dyDescent="0.2">
      <c r="B46" s="134"/>
      <c r="E46" s="177"/>
      <c r="F46" s="177"/>
      <c r="G46" s="177"/>
      <c r="H46" s="132"/>
      <c r="I46" s="137"/>
      <c r="J46" s="137"/>
      <c r="K46" s="138"/>
      <c r="L46" s="137"/>
      <c r="M46" s="139"/>
      <c r="N46" s="140"/>
      <c r="O46" s="140"/>
      <c r="P46" s="141"/>
      <c r="Q46" s="105"/>
      <c r="W46" s="98"/>
    </row>
    <row r="47" spans="2:24" s="41" customFormat="1" ht="3" customHeight="1" x14ac:dyDescent="0.2">
      <c r="B47" s="147"/>
      <c r="C47" s="148"/>
      <c r="D47" s="148"/>
      <c r="E47" s="148"/>
      <c r="F47" s="148"/>
      <c r="G47" s="148"/>
      <c r="H47" s="149"/>
      <c r="I47" s="149"/>
      <c r="J47" s="149"/>
      <c r="K47" s="149"/>
      <c r="L47" s="149"/>
      <c r="M47" s="150"/>
      <c r="N47" s="151"/>
      <c r="O47" s="152"/>
      <c r="P47" s="153"/>
      <c r="Q47" s="128"/>
      <c r="W47" s="98"/>
    </row>
    <row r="48" spans="2:24" s="41" customFormat="1" ht="13.5" customHeight="1" x14ac:dyDescent="0.2">
      <c r="H48" s="142"/>
      <c r="I48" s="142"/>
      <c r="J48" s="142"/>
      <c r="K48" s="142"/>
      <c r="L48" s="142"/>
      <c r="M48" s="143"/>
      <c r="N48" s="154"/>
      <c r="O48" s="44"/>
      <c r="P48" s="176" t="s">
        <v>220</v>
      </c>
      <c r="Q48" s="27"/>
      <c r="W48" s="98"/>
    </row>
    <row r="49" spans="8:23" s="41" customFormat="1" ht="13.5" customHeight="1" x14ac:dyDescent="0.2">
      <c r="H49" s="142"/>
      <c r="I49" s="142"/>
      <c r="J49" s="142"/>
      <c r="K49" s="142"/>
      <c r="L49" s="142"/>
      <c r="M49" s="143"/>
      <c r="N49" s="154"/>
      <c r="O49" s="44"/>
      <c r="P49" s="141"/>
      <c r="W49" s="155"/>
    </row>
    <row r="50" spans="8:23" s="41" customFormat="1" ht="9" customHeight="1" x14ac:dyDescent="0.2">
      <c r="H50" s="44"/>
      <c r="I50" s="44"/>
      <c r="J50" s="44"/>
      <c r="K50" s="142"/>
      <c r="L50" s="142"/>
      <c r="M50" s="143"/>
      <c r="N50" s="154"/>
      <c r="O50" s="44"/>
      <c r="P50" s="141"/>
      <c r="W50" s="155"/>
    </row>
    <row r="51" spans="8:23" x14ac:dyDescent="0.2">
      <c r="Q51" s="156"/>
      <c r="R51" s="156"/>
      <c r="S51" s="28"/>
    </row>
    <row r="52" spans="8:23" x14ac:dyDescent="0.2">
      <c r="S52" s="28"/>
    </row>
    <row r="53" spans="8:23" x14ac:dyDescent="0.2">
      <c r="S53" s="28"/>
    </row>
  </sheetData>
  <sheetProtection algorithmName="SHA-512" hashValue="X/VI6Z8D4K9GvEHAD85wZN5kA/Wu73jDYt/8L8LSOFCWvlshJNvM4/28NNbpDLNExJw/6sX03cSnQDRdxsfqhA==" saltValue="bc64jxNVNmpXAal9h3VrHw==" spinCount="100000" sheet="1" objects="1" scenarios="1"/>
  <mergeCells count="39">
    <mergeCell ref="E43:K43"/>
    <mergeCell ref="D7:F41"/>
    <mergeCell ref="H34:K34"/>
    <mergeCell ref="H32:K32"/>
    <mergeCell ref="H14:K14"/>
    <mergeCell ref="H13:K13"/>
    <mergeCell ref="D42:F42"/>
    <mergeCell ref="H8:K8"/>
    <mergeCell ref="H7:K7"/>
    <mergeCell ref="H21:H22"/>
    <mergeCell ref="H12:K12"/>
    <mergeCell ref="G19:G20"/>
    <mergeCell ref="H42:K42"/>
    <mergeCell ref="G36:G37"/>
    <mergeCell ref="I36:I37"/>
    <mergeCell ref="H41:K41"/>
    <mergeCell ref="O5:O6"/>
    <mergeCell ref="H9:K9"/>
    <mergeCell ref="H10:K10"/>
    <mergeCell ref="H11:K11"/>
    <mergeCell ref="G21:G22"/>
    <mergeCell ref="E5:K6"/>
    <mergeCell ref="M5:N5"/>
    <mergeCell ref="H18:K18"/>
    <mergeCell ref="H15:K15"/>
    <mergeCell ref="H16:K16"/>
    <mergeCell ref="H17:K17"/>
    <mergeCell ref="H19:H20"/>
    <mergeCell ref="H40:K40"/>
    <mergeCell ref="H33:K33"/>
    <mergeCell ref="H30:K30"/>
    <mergeCell ref="H31:K31"/>
    <mergeCell ref="H35:K35"/>
    <mergeCell ref="H36:H37"/>
    <mergeCell ref="G23:G25"/>
    <mergeCell ref="H29:K29"/>
    <mergeCell ref="H23:H28"/>
    <mergeCell ref="H38:K38"/>
    <mergeCell ref="H39:K39"/>
  </mergeCells>
  <phoneticPr fontId="19"/>
  <printOptions horizontalCentered="1"/>
  <pageMargins left="0.19685039370078741" right="0.19685039370078741" top="0.62992125984251968" bottom="0.39370078740157483" header="0.43307086614173229" footer="0.19685039370078741"/>
  <pageSetup paperSize="9" orientation="portrait" horizontalDpi="30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AT44"/>
  <sheetViews>
    <sheetView view="pageBreakPreview" topLeftCell="A4" zoomScale="75" zoomScaleNormal="100" workbookViewId="0">
      <pane xSplit="1" topLeftCell="B1" activePane="topRight" state="frozen"/>
      <selection pane="topRight" activeCell="AD46" sqref="AD46"/>
    </sheetView>
  </sheetViews>
  <sheetFormatPr defaultRowHeight="13.2" x14ac:dyDescent="0.2"/>
  <cols>
    <col min="1" max="1" width="30.88671875" bestFit="1" customWidth="1"/>
    <col min="16" max="16" width="12.88671875" bestFit="1" customWidth="1"/>
    <col min="17" max="17" width="11.6640625" bestFit="1" customWidth="1"/>
    <col min="33" max="33" width="31" bestFit="1" customWidth="1"/>
    <col min="46" max="46" width="11.109375" bestFit="1" customWidth="1"/>
  </cols>
  <sheetData>
    <row r="1" spans="1:45" ht="13.8" thickBot="1" x14ac:dyDescent="0.25">
      <c r="A1" s="257"/>
      <c r="B1" s="257" t="s">
        <v>178</v>
      </c>
      <c r="P1" s="257" t="s">
        <v>175</v>
      </c>
      <c r="AG1" s="257" t="s">
        <v>177</v>
      </c>
    </row>
    <row r="2" spans="1:45" x14ac:dyDescent="0.2">
      <c r="A2" s="275" t="s">
        <v>171</v>
      </c>
      <c r="B2" s="276" t="s">
        <v>170</v>
      </c>
      <c r="C2" s="276" t="s">
        <v>46</v>
      </c>
      <c r="D2" s="276" t="s">
        <v>0</v>
      </c>
      <c r="E2" s="276" t="s">
        <v>1</v>
      </c>
      <c r="F2" s="276" t="s">
        <v>2</v>
      </c>
      <c r="G2" s="276" t="s">
        <v>3</v>
      </c>
      <c r="H2" s="276" t="s">
        <v>4</v>
      </c>
      <c r="I2" s="276" t="s">
        <v>5</v>
      </c>
      <c r="J2" s="276" t="s">
        <v>6</v>
      </c>
      <c r="K2" s="276" t="s">
        <v>7</v>
      </c>
      <c r="L2" s="276" t="s">
        <v>8</v>
      </c>
      <c r="M2" s="276" t="s">
        <v>9</v>
      </c>
      <c r="N2" s="277" t="s">
        <v>10</v>
      </c>
      <c r="O2" s="243"/>
      <c r="P2" s="279"/>
      <c r="Q2" s="280" t="s">
        <v>170</v>
      </c>
      <c r="R2" s="276" t="s">
        <v>46</v>
      </c>
      <c r="S2" s="276" t="s">
        <v>0</v>
      </c>
      <c r="T2" s="276" t="s">
        <v>1</v>
      </c>
      <c r="U2" s="276" t="s">
        <v>2</v>
      </c>
      <c r="V2" s="276" t="s">
        <v>3</v>
      </c>
      <c r="W2" s="276" t="s">
        <v>4</v>
      </c>
      <c r="X2" s="276" t="s">
        <v>5</v>
      </c>
      <c r="Y2" s="276" t="s">
        <v>6</v>
      </c>
      <c r="Z2" s="276" t="s">
        <v>7</v>
      </c>
      <c r="AA2" s="276" t="s">
        <v>8</v>
      </c>
      <c r="AB2" s="276" t="s">
        <v>9</v>
      </c>
      <c r="AC2" s="277" t="s">
        <v>10</v>
      </c>
      <c r="AE2" s="259" t="s">
        <v>176</v>
      </c>
      <c r="AG2" s="279"/>
      <c r="AH2" s="282" t="s">
        <v>46</v>
      </c>
      <c r="AI2" s="282" t="s">
        <v>0</v>
      </c>
      <c r="AJ2" s="282" t="s">
        <v>1</v>
      </c>
      <c r="AK2" s="282" t="s">
        <v>2</v>
      </c>
      <c r="AL2" s="282" t="s">
        <v>3</v>
      </c>
      <c r="AM2" s="282" t="s">
        <v>4</v>
      </c>
      <c r="AN2" s="282" t="s">
        <v>5</v>
      </c>
      <c r="AO2" s="282" t="s">
        <v>6</v>
      </c>
      <c r="AP2" s="282" t="s">
        <v>7</v>
      </c>
      <c r="AQ2" s="282" t="s">
        <v>8</v>
      </c>
      <c r="AR2" s="282" t="s">
        <v>9</v>
      </c>
      <c r="AS2" s="283" t="s">
        <v>10</v>
      </c>
    </row>
    <row r="3" spans="1:45" x14ac:dyDescent="0.2">
      <c r="A3" s="272" t="s">
        <v>56</v>
      </c>
      <c r="B3" s="273">
        <f>SUMIF(その4!$F$8:$F$26,$A3,その4!$AC$8:$AC$26)+SUMIF(その4!$F$54:$F$278,$A3,その4!$AC$54:$AC$278)</f>
        <v>0</v>
      </c>
      <c r="C3" s="273">
        <f>SUMIF(その4!$F$8:$F$26,$A3,その4!AK$8:AK$26)+SUMIF(その4!$F$54:$F$278,$A3,その4!AK$54:AK$278)</f>
        <v>0</v>
      </c>
      <c r="D3" s="273">
        <f>SUMIF(その4!$F$8:$F$26,$A3,その4!AL$8:AL$26)+SUMIF(その4!$F$54:$F$278,$A3,その4!AL$54:AL$278)</f>
        <v>0</v>
      </c>
      <c r="E3" s="273">
        <f>SUMIF(その4!$F$8:$F$26,$A3,その4!AM$8:AM$26)+SUMIF(その4!$F$54:$F$278,$A3,その4!AM$54:AM$278)</f>
        <v>0</v>
      </c>
      <c r="F3" s="273">
        <f>SUMIF(その4!$F$8:$F$26,$A3,その4!AN$8:AN$26)+SUMIF(その4!$F$54:$F$278,$A3,その4!AN$54:AN$278)</f>
        <v>0</v>
      </c>
      <c r="G3" s="273">
        <f>SUMIF(その4!$F$8:$F$26,$A3,その4!AO$8:AO$26)+SUMIF(その4!$F$54:$F$278,$A3,その4!AO$54:AO$278)</f>
        <v>0</v>
      </c>
      <c r="H3" s="273">
        <f>SUMIF(その4!$F$8:$F$26,$A3,その4!AP$8:AP$26)+SUMIF(その4!$F$54:$F$278,$A3,その4!AP$54:AP$278)</f>
        <v>0</v>
      </c>
      <c r="I3" s="273">
        <f>SUMIF(その4!$F$8:$F$26,$A3,その4!AQ$8:AQ$26)+SUMIF(その4!$F$54:$F$278,$A3,その4!AQ$54:AQ$278)</f>
        <v>0</v>
      </c>
      <c r="J3" s="273">
        <f>SUMIF(その4!$F$8:$F$26,$A3,その4!AR$8:AR$26)+SUMIF(その4!$F$54:$F$278,$A3,その4!AR$54:AR$278)</f>
        <v>0</v>
      </c>
      <c r="K3" s="273">
        <f>SUMIF(その4!$F$8:$F$26,$A3,その4!AS$8:AS$26)+SUMIF(その4!$F$54:$F$278,$A3,その4!AS$54:AS$278)</f>
        <v>0</v>
      </c>
      <c r="L3" s="273">
        <f>SUMIF(その4!$F$8:$F$26,$A3,その4!AT$8:AT$26)+SUMIF(その4!$F$54:$F$278,$A3,その4!AT$54:AT$278)</f>
        <v>0</v>
      </c>
      <c r="M3" s="273">
        <f>SUMIF(その4!$F$8:$F$26,$A3,その4!AU$8:AU$26)+SUMIF(その4!$F$54:$F$278,$A3,その4!AU$54:AU$278)</f>
        <v>0</v>
      </c>
      <c r="N3" s="274">
        <f>SUMIF(その4!$F$8:$F$26,$A3,その4!AV$8:AV$26)+SUMIF(その4!$F$54:$F$278,$A3,その4!AV$54:AV$278)</f>
        <v>0</v>
      </c>
      <c r="O3" s="239"/>
      <c r="P3" s="272"/>
      <c r="Q3" s="278">
        <f>SUMIF(その4!$F$8:$F$26,$A3,その4!$AF$8:$AF$26)+SUMIF(その4!$F$54:$F$278,$A3,その4!$AF$54:$AF$278)</f>
        <v>0</v>
      </c>
      <c r="R3" s="273">
        <f>IF($B3=0,0,$Q3*C3/$B3)</f>
        <v>0</v>
      </c>
      <c r="S3" s="273">
        <f t="shared" ref="S3:S28" si="0">IF($B3=0,0,$Q3*D3/$B3)</f>
        <v>0</v>
      </c>
      <c r="T3" s="273">
        <f t="shared" ref="T3:T28" si="1">IF($B3=0,0,$Q3*E3/$B3)</f>
        <v>0</v>
      </c>
      <c r="U3" s="273">
        <f t="shared" ref="U3:U28" si="2">IF($B3=0,0,$Q3*F3/$B3)</f>
        <v>0</v>
      </c>
      <c r="V3" s="273">
        <f t="shared" ref="V3:V28" si="3">IF($B3=0,0,$Q3*G3/$B3)</f>
        <v>0</v>
      </c>
      <c r="W3" s="273">
        <f t="shared" ref="W3:W28" si="4">IF($B3=0,0,$Q3*H3/$B3)</f>
        <v>0</v>
      </c>
      <c r="X3" s="273">
        <f t="shared" ref="X3:X28" si="5">IF($B3=0,0,$Q3*I3/$B3)</f>
        <v>0</v>
      </c>
      <c r="Y3" s="273">
        <f t="shared" ref="Y3:Y28" si="6">IF($B3=0,0,$Q3*J3/$B3)</f>
        <v>0</v>
      </c>
      <c r="Z3" s="273">
        <f t="shared" ref="Z3:Z28" si="7">IF($B3=0,0,$Q3*K3/$B3)</f>
        <v>0</v>
      </c>
      <c r="AA3" s="273">
        <f t="shared" ref="AA3:AA28" si="8">IF($B3=0,0,$Q3*L3/$B3)</f>
        <v>0</v>
      </c>
      <c r="AB3" s="273">
        <f t="shared" ref="AB3:AB28" si="9">IF($B3=0,0,$Q3*M3/$B3)</f>
        <v>0</v>
      </c>
      <c r="AC3" s="274">
        <f t="shared" ref="AC3:AC28" si="10">IF($B3=0,0,$Q3*N3/$B3)</f>
        <v>0</v>
      </c>
      <c r="AE3" s="313" t="e">
        <f>その5!#REF!</f>
        <v>#REF!</v>
      </c>
      <c r="AG3" s="281"/>
      <c r="AH3" s="273" t="e">
        <f>R3*$AE3*44/12</f>
        <v>#REF!</v>
      </c>
      <c r="AI3" s="273" t="e">
        <f t="shared" ref="AI3:AI28" si="11">S3*$AE3*44/12</f>
        <v>#REF!</v>
      </c>
      <c r="AJ3" s="273" t="e">
        <f t="shared" ref="AJ3:AJ28" si="12">T3*$AE3*44/12</f>
        <v>#REF!</v>
      </c>
      <c r="AK3" s="273" t="e">
        <f t="shared" ref="AK3:AK28" si="13">U3*$AE3*44/12</f>
        <v>#REF!</v>
      </c>
      <c r="AL3" s="273" t="e">
        <f t="shared" ref="AL3:AL28" si="14">V3*$AE3*44/12</f>
        <v>#REF!</v>
      </c>
      <c r="AM3" s="273" t="e">
        <f t="shared" ref="AM3:AM28" si="15">W3*$AE3*44/12</f>
        <v>#REF!</v>
      </c>
      <c r="AN3" s="273" t="e">
        <f t="shared" ref="AN3:AN28" si="16">X3*$AE3*44/12</f>
        <v>#REF!</v>
      </c>
      <c r="AO3" s="273" t="e">
        <f t="shared" ref="AO3:AO28" si="17">Y3*$AE3*44/12</f>
        <v>#REF!</v>
      </c>
      <c r="AP3" s="273" t="e">
        <f t="shared" ref="AP3:AP28" si="18">Z3*$AE3*44/12</f>
        <v>#REF!</v>
      </c>
      <c r="AQ3" s="273" t="e">
        <f t="shared" ref="AQ3:AQ28" si="19">AA3*$AE3*44/12</f>
        <v>#REF!</v>
      </c>
      <c r="AR3" s="273" t="e">
        <f t="shared" ref="AR3:AR28" si="20">AB3*$AE3*44/12</f>
        <v>#REF!</v>
      </c>
      <c r="AS3" s="274" t="e">
        <f t="shared" ref="AS3:AS28" si="21">AC3*$AE3*44/12</f>
        <v>#REF!</v>
      </c>
    </row>
    <row r="4" spans="1:45" x14ac:dyDescent="0.2">
      <c r="A4" s="232" t="s">
        <v>59</v>
      </c>
      <c r="B4" s="235">
        <f>SUMIF(その4!$F$8:$F$26,$A4,その4!$AC$8:$AC$26)+SUMIF(その4!$F$54:$F$278,$A4,その4!$AC$54:$AC$278)</f>
        <v>0</v>
      </c>
      <c r="C4" s="235">
        <f>SUMIF(その4!$F$8:$F$26,$A4,その4!AK$8:AK$26)+SUMIF(その4!$F$54:$F$278,$A4,その4!AK$54:AK$278)</f>
        <v>0</v>
      </c>
      <c r="D4" s="235">
        <f>SUMIF(その4!$F$8:$F$26,$A4,その4!AL$8:AL$26)+SUMIF(その4!$F$54:$F$278,$A4,その4!AL$54:AL$278)</f>
        <v>0</v>
      </c>
      <c r="E4" s="235">
        <f>SUMIF(その4!$F$8:$F$26,$A4,その4!AM$8:AM$26)+SUMIF(その4!$F$54:$F$278,$A4,その4!AM$54:AM$278)</f>
        <v>0</v>
      </c>
      <c r="F4" s="235">
        <f>SUMIF(その4!$F$8:$F$26,$A4,その4!AN$8:AN$26)+SUMIF(その4!$F$54:$F$278,$A4,その4!AN$54:AN$278)</f>
        <v>0</v>
      </c>
      <c r="G4" s="235">
        <f>SUMIF(その4!$F$8:$F$26,$A4,その4!AO$8:AO$26)+SUMIF(その4!$F$54:$F$278,$A4,その4!AO$54:AO$278)</f>
        <v>0</v>
      </c>
      <c r="H4" s="235">
        <f>SUMIF(その4!$F$8:$F$26,$A4,その4!AP$8:AP$26)+SUMIF(その4!$F$54:$F$278,$A4,その4!AP$54:AP$278)</f>
        <v>0</v>
      </c>
      <c r="I4" s="235">
        <f>SUMIF(その4!$F$8:$F$26,$A4,その4!AQ$8:AQ$26)+SUMIF(その4!$F$54:$F$278,$A4,その4!AQ$54:AQ$278)</f>
        <v>0</v>
      </c>
      <c r="J4" s="235">
        <f>SUMIF(その4!$F$8:$F$26,$A4,その4!AR$8:AR$26)+SUMIF(その4!$F$54:$F$278,$A4,その4!AR$54:AR$278)</f>
        <v>0</v>
      </c>
      <c r="K4" s="235">
        <f>SUMIF(その4!$F$8:$F$26,$A4,その4!AS$8:AS$26)+SUMIF(その4!$F$54:$F$278,$A4,その4!AS$54:AS$278)</f>
        <v>0</v>
      </c>
      <c r="L4" s="235">
        <f>SUMIF(その4!$F$8:$F$26,$A4,その4!AT$8:AT$26)+SUMIF(その4!$F$54:$F$278,$A4,その4!AT$54:AT$278)</f>
        <v>0</v>
      </c>
      <c r="M4" s="235">
        <f>SUMIF(その4!$F$8:$F$26,$A4,その4!AU$8:AU$26)+SUMIF(その4!$F$54:$F$278,$A4,その4!AU$54:AU$278)</f>
        <v>0</v>
      </c>
      <c r="N4" s="236">
        <f>SUMIF(その4!$F$8:$F$26,$A4,その4!AV$8:AV$26)+SUMIF(その4!$F$54:$F$278,$A4,その4!AV$54:AV$278)</f>
        <v>0</v>
      </c>
      <c r="O4" s="239"/>
      <c r="P4" s="232"/>
      <c r="Q4" s="250">
        <f>SUMIF(その4!$F$8:$F$26,$A4,その4!$AF$8:$AF$26)+SUMIF(その4!$F$54:$F$278,$A4,その4!$AF$54:$AF$278)</f>
        <v>0</v>
      </c>
      <c r="R4" s="235">
        <f t="shared" ref="R4:R28" si="22">IF($B4=0,0,$Q4*C4/$B4)</f>
        <v>0</v>
      </c>
      <c r="S4" s="235">
        <f t="shared" si="0"/>
        <v>0</v>
      </c>
      <c r="T4" s="235">
        <f t="shared" si="1"/>
        <v>0</v>
      </c>
      <c r="U4" s="235">
        <f t="shared" si="2"/>
        <v>0</v>
      </c>
      <c r="V4" s="235">
        <f t="shared" si="3"/>
        <v>0</v>
      </c>
      <c r="W4" s="235">
        <f t="shared" si="4"/>
        <v>0</v>
      </c>
      <c r="X4" s="235">
        <f t="shared" si="5"/>
        <v>0</v>
      </c>
      <c r="Y4" s="235">
        <f t="shared" si="6"/>
        <v>0</v>
      </c>
      <c r="Z4" s="235">
        <f t="shared" si="7"/>
        <v>0</v>
      </c>
      <c r="AA4" s="235">
        <f t="shared" si="8"/>
        <v>0</v>
      </c>
      <c r="AB4" s="235">
        <f t="shared" si="9"/>
        <v>0</v>
      </c>
      <c r="AC4" s="236">
        <f t="shared" si="10"/>
        <v>0</v>
      </c>
      <c r="AE4" s="313" t="e">
        <f>その5!#REF!</f>
        <v>#REF!</v>
      </c>
      <c r="AG4" s="263"/>
      <c r="AH4" s="235" t="e">
        <f t="shared" ref="AH4:AH28" si="23">R4*$AE4*44/12</f>
        <v>#REF!</v>
      </c>
      <c r="AI4" s="235" t="e">
        <f t="shared" si="11"/>
        <v>#REF!</v>
      </c>
      <c r="AJ4" s="235" t="e">
        <f t="shared" si="12"/>
        <v>#REF!</v>
      </c>
      <c r="AK4" s="235" t="e">
        <f t="shared" si="13"/>
        <v>#REF!</v>
      </c>
      <c r="AL4" s="235" t="e">
        <f t="shared" si="14"/>
        <v>#REF!</v>
      </c>
      <c r="AM4" s="235" t="e">
        <f t="shared" si="15"/>
        <v>#REF!</v>
      </c>
      <c r="AN4" s="235" t="e">
        <f t="shared" si="16"/>
        <v>#REF!</v>
      </c>
      <c r="AO4" s="235" t="e">
        <f t="shared" si="17"/>
        <v>#REF!</v>
      </c>
      <c r="AP4" s="235" t="e">
        <f t="shared" si="18"/>
        <v>#REF!</v>
      </c>
      <c r="AQ4" s="235" t="e">
        <f t="shared" si="19"/>
        <v>#REF!</v>
      </c>
      <c r="AR4" s="235" t="e">
        <f t="shared" si="20"/>
        <v>#REF!</v>
      </c>
      <c r="AS4" s="236" t="e">
        <f t="shared" si="21"/>
        <v>#REF!</v>
      </c>
    </row>
    <row r="5" spans="1:45" x14ac:dyDescent="0.2">
      <c r="A5" s="232" t="s">
        <v>12</v>
      </c>
      <c r="B5" s="235">
        <f>SUMIF(その4!$F$8:$F$26,$A5,その4!$AC$8:$AC$26)+SUMIF(その4!$F$54:$F$278,$A5,その4!$AC$54:$AC$278)</f>
        <v>0</v>
      </c>
      <c r="C5" s="235">
        <f>SUMIF(その4!$F$8:$F$26,$A5,その4!AK$8:AK$26)+SUMIF(その4!$F$54:$F$278,$A5,その4!AK$54:AK$278)</f>
        <v>0</v>
      </c>
      <c r="D5" s="235">
        <f>SUMIF(その4!$F$8:$F$26,$A5,その4!AL$8:AL$26)+SUMIF(その4!$F$54:$F$278,$A5,その4!AL$54:AL$278)</f>
        <v>0</v>
      </c>
      <c r="E5" s="235">
        <f>SUMIF(その4!$F$8:$F$26,$A5,その4!AM$8:AM$26)+SUMIF(その4!$F$54:$F$278,$A5,その4!AM$54:AM$278)</f>
        <v>0</v>
      </c>
      <c r="F5" s="235">
        <f>SUMIF(その4!$F$8:$F$26,$A5,その4!AN$8:AN$26)+SUMIF(その4!$F$54:$F$278,$A5,その4!AN$54:AN$278)</f>
        <v>0</v>
      </c>
      <c r="G5" s="235">
        <f>SUMIF(その4!$F$8:$F$26,$A5,その4!AO$8:AO$26)+SUMIF(その4!$F$54:$F$278,$A5,その4!AO$54:AO$278)</f>
        <v>0</v>
      </c>
      <c r="H5" s="235">
        <f>SUMIF(その4!$F$8:$F$26,$A5,その4!AP$8:AP$26)+SUMIF(その4!$F$54:$F$278,$A5,その4!AP$54:AP$278)</f>
        <v>0</v>
      </c>
      <c r="I5" s="235">
        <f>SUMIF(その4!$F$8:$F$26,$A5,その4!AQ$8:AQ$26)+SUMIF(その4!$F$54:$F$278,$A5,その4!AQ$54:AQ$278)</f>
        <v>0</v>
      </c>
      <c r="J5" s="235">
        <f>SUMIF(その4!$F$8:$F$26,$A5,その4!AR$8:AR$26)+SUMIF(その4!$F$54:$F$278,$A5,その4!AR$54:AR$278)</f>
        <v>0</v>
      </c>
      <c r="K5" s="235">
        <f>SUMIF(その4!$F$8:$F$26,$A5,その4!AS$8:AS$26)+SUMIF(その4!$F$54:$F$278,$A5,その4!AS$54:AS$278)</f>
        <v>0</v>
      </c>
      <c r="L5" s="235">
        <f>SUMIF(その4!$F$8:$F$26,$A5,その4!AT$8:AT$26)+SUMIF(その4!$F$54:$F$278,$A5,その4!AT$54:AT$278)</f>
        <v>0</v>
      </c>
      <c r="M5" s="235">
        <f>SUMIF(その4!$F$8:$F$26,$A5,その4!AU$8:AU$26)+SUMIF(その4!$F$54:$F$278,$A5,その4!AU$54:AU$278)</f>
        <v>0</v>
      </c>
      <c r="N5" s="236">
        <f>SUMIF(その4!$F$8:$F$26,$A5,その4!AV$8:AV$26)+SUMIF(その4!$F$54:$F$278,$A5,その4!AV$54:AV$278)</f>
        <v>0</v>
      </c>
      <c r="O5" s="239"/>
      <c r="P5" s="232"/>
      <c r="Q5" s="250">
        <f>SUMIF(その4!$F$8:$F$26,$A5,その4!$AF$8:$AF$26)+SUMIF(その4!$F$54:$F$278,$A5,その4!$AF$54:$AF$278)</f>
        <v>0</v>
      </c>
      <c r="R5" s="235">
        <f t="shared" si="22"/>
        <v>0</v>
      </c>
      <c r="S5" s="235">
        <f t="shared" si="0"/>
        <v>0</v>
      </c>
      <c r="T5" s="235">
        <f t="shared" si="1"/>
        <v>0</v>
      </c>
      <c r="U5" s="235">
        <f t="shared" si="2"/>
        <v>0</v>
      </c>
      <c r="V5" s="235">
        <f t="shared" si="3"/>
        <v>0</v>
      </c>
      <c r="W5" s="235">
        <f t="shared" si="4"/>
        <v>0</v>
      </c>
      <c r="X5" s="235">
        <f t="shared" si="5"/>
        <v>0</v>
      </c>
      <c r="Y5" s="235">
        <f t="shared" si="6"/>
        <v>0</v>
      </c>
      <c r="Z5" s="235">
        <f t="shared" si="7"/>
        <v>0</v>
      </c>
      <c r="AA5" s="235">
        <f t="shared" si="8"/>
        <v>0</v>
      </c>
      <c r="AB5" s="235">
        <f t="shared" si="9"/>
        <v>0</v>
      </c>
      <c r="AC5" s="236">
        <f t="shared" si="10"/>
        <v>0</v>
      </c>
      <c r="AE5" s="313" t="e">
        <f>その5!#REF!</f>
        <v>#REF!</v>
      </c>
      <c r="AG5" s="263"/>
      <c r="AH5" s="235" t="e">
        <f t="shared" si="23"/>
        <v>#REF!</v>
      </c>
      <c r="AI5" s="235" t="e">
        <f t="shared" si="11"/>
        <v>#REF!</v>
      </c>
      <c r="AJ5" s="235" t="e">
        <f t="shared" si="12"/>
        <v>#REF!</v>
      </c>
      <c r="AK5" s="235" t="e">
        <f t="shared" si="13"/>
        <v>#REF!</v>
      </c>
      <c r="AL5" s="235" t="e">
        <f t="shared" si="14"/>
        <v>#REF!</v>
      </c>
      <c r="AM5" s="235" t="e">
        <f t="shared" si="15"/>
        <v>#REF!</v>
      </c>
      <c r="AN5" s="235" t="e">
        <f t="shared" si="16"/>
        <v>#REF!</v>
      </c>
      <c r="AO5" s="235" t="e">
        <f t="shared" si="17"/>
        <v>#REF!</v>
      </c>
      <c r="AP5" s="235" t="e">
        <f t="shared" si="18"/>
        <v>#REF!</v>
      </c>
      <c r="AQ5" s="235" t="e">
        <f t="shared" si="19"/>
        <v>#REF!</v>
      </c>
      <c r="AR5" s="235" t="e">
        <f t="shared" si="20"/>
        <v>#REF!</v>
      </c>
      <c r="AS5" s="236" t="e">
        <f t="shared" si="21"/>
        <v>#REF!</v>
      </c>
    </row>
    <row r="6" spans="1:45" x14ac:dyDescent="0.2">
      <c r="A6" s="232" t="s">
        <v>13</v>
      </c>
      <c r="B6" s="235">
        <f>SUMIF(その4!$F$8:$F$26,$A6,その4!$AC$8:$AC$26)+SUMIF(その4!$F$54:$F$278,$A6,その4!$AC$54:$AC$278)</f>
        <v>0</v>
      </c>
      <c r="C6" s="235">
        <f>SUMIF(その4!$F$8:$F$26,$A6,その4!AK$8:AK$26)+SUMIF(その4!$F$54:$F$278,$A6,その4!AK$54:AK$278)</f>
        <v>0</v>
      </c>
      <c r="D6" s="235">
        <f>SUMIF(その4!$F$8:$F$26,$A6,その4!AL$8:AL$26)+SUMIF(その4!$F$54:$F$278,$A6,その4!AL$54:AL$278)</f>
        <v>0</v>
      </c>
      <c r="E6" s="235">
        <f>SUMIF(その4!$F$8:$F$26,$A6,その4!AM$8:AM$26)+SUMIF(その4!$F$54:$F$278,$A6,その4!AM$54:AM$278)</f>
        <v>0</v>
      </c>
      <c r="F6" s="235">
        <f>SUMIF(その4!$F$8:$F$26,$A6,その4!AN$8:AN$26)+SUMIF(その4!$F$54:$F$278,$A6,その4!AN$54:AN$278)</f>
        <v>0</v>
      </c>
      <c r="G6" s="235">
        <f>SUMIF(その4!$F$8:$F$26,$A6,その4!AO$8:AO$26)+SUMIF(その4!$F$54:$F$278,$A6,その4!AO$54:AO$278)</f>
        <v>0</v>
      </c>
      <c r="H6" s="235">
        <f>SUMIF(その4!$F$8:$F$26,$A6,その4!AP$8:AP$26)+SUMIF(その4!$F$54:$F$278,$A6,その4!AP$54:AP$278)</f>
        <v>0</v>
      </c>
      <c r="I6" s="235">
        <f>SUMIF(その4!$F$8:$F$26,$A6,その4!AQ$8:AQ$26)+SUMIF(その4!$F$54:$F$278,$A6,その4!AQ$54:AQ$278)</f>
        <v>0</v>
      </c>
      <c r="J6" s="235">
        <f>SUMIF(その4!$F$8:$F$26,$A6,その4!AR$8:AR$26)+SUMIF(その4!$F$54:$F$278,$A6,その4!AR$54:AR$278)</f>
        <v>0</v>
      </c>
      <c r="K6" s="235">
        <f>SUMIF(その4!$F$8:$F$26,$A6,その4!AS$8:AS$26)+SUMIF(その4!$F$54:$F$278,$A6,その4!AS$54:AS$278)</f>
        <v>0</v>
      </c>
      <c r="L6" s="235">
        <f>SUMIF(その4!$F$8:$F$26,$A6,その4!AT$8:AT$26)+SUMIF(その4!$F$54:$F$278,$A6,その4!AT$54:AT$278)</f>
        <v>0</v>
      </c>
      <c r="M6" s="235">
        <f>SUMIF(その4!$F$8:$F$26,$A6,その4!AU$8:AU$26)+SUMIF(その4!$F$54:$F$278,$A6,その4!AU$54:AU$278)</f>
        <v>0</v>
      </c>
      <c r="N6" s="236">
        <f>SUMIF(その4!$F$8:$F$26,$A6,その4!AV$8:AV$26)+SUMIF(その4!$F$54:$F$278,$A6,その4!AV$54:AV$278)</f>
        <v>0</v>
      </c>
      <c r="O6" s="239"/>
      <c r="P6" s="232"/>
      <c r="Q6" s="250">
        <f>SUMIF(その4!$F$8:$F$26,$A6,その4!$AF$8:$AF$26)+SUMIF(その4!$F$54:$F$278,$A6,その4!$AF$54:$AF$278)</f>
        <v>0</v>
      </c>
      <c r="R6" s="235">
        <f t="shared" si="22"/>
        <v>0</v>
      </c>
      <c r="S6" s="235">
        <f t="shared" si="0"/>
        <v>0</v>
      </c>
      <c r="T6" s="235">
        <f t="shared" si="1"/>
        <v>0</v>
      </c>
      <c r="U6" s="235">
        <f t="shared" si="2"/>
        <v>0</v>
      </c>
      <c r="V6" s="235">
        <f t="shared" si="3"/>
        <v>0</v>
      </c>
      <c r="W6" s="235">
        <f t="shared" si="4"/>
        <v>0</v>
      </c>
      <c r="X6" s="235">
        <f t="shared" si="5"/>
        <v>0</v>
      </c>
      <c r="Y6" s="235">
        <f t="shared" si="6"/>
        <v>0</v>
      </c>
      <c r="Z6" s="235">
        <f t="shared" si="7"/>
        <v>0</v>
      </c>
      <c r="AA6" s="235">
        <f t="shared" si="8"/>
        <v>0</v>
      </c>
      <c r="AB6" s="235">
        <f t="shared" si="9"/>
        <v>0</v>
      </c>
      <c r="AC6" s="236">
        <f t="shared" si="10"/>
        <v>0</v>
      </c>
      <c r="AE6" s="313" t="e">
        <f>その5!#REF!</f>
        <v>#REF!</v>
      </c>
      <c r="AG6" s="263"/>
      <c r="AH6" s="235" t="e">
        <f t="shared" si="23"/>
        <v>#REF!</v>
      </c>
      <c r="AI6" s="235" t="e">
        <f t="shared" si="11"/>
        <v>#REF!</v>
      </c>
      <c r="AJ6" s="235" t="e">
        <f t="shared" si="12"/>
        <v>#REF!</v>
      </c>
      <c r="AK6" s="235" t="e">
        <f t="shared" si="13"/>
        <v>#REF!</v>
      </c>
      <c r="AL6" s="235" t="e">
        <f t="shared" si="14"/>
        <v>#REF!</v>
      </c>
      <c r="AM6" s="235" t="e">
        <f t="shared" si="15"/>
        <v>#REF!</v>
      </c>
      <c r="AN6" s="235" t="e">
        <f t="shared" si="16"/>
        <v>#REF!</v>
      </c>
      <c r="AO6" s="235" t="e">
        <f t="shared" si="17"/>
        <v>#REF!</v>
      </c>
      <c r="AP6" s="235" t="e">
        <f t="shared" si="18"/>
        <v>#REF!</v>
      </c>
      <c r="AQ6" s="235" t="e">
        <f t="shared" si="19"/>
        <v>#REF!</v>
      </c>
      <c r="AR6" s="235" t="e">
        <f t="shared" si="20"/>
        <v>#REF!</v>
      </c>
      <c r="AS6" s="236" t="e">
        <f t="shared" si="21"/>
        <v>#REF!</v>
      </c>
    </row>
    <row r="7" spans="1:45" x14ac:dyDescent="0.2">
      <c r="A7" s="232" t="s">
        <v>62</v>
      </c>
      <c r="B7" s="235">
        <f>SUMIF(その4!$F$8:$F$26,$A7,その4!$AC$8:$AC$26)+SUMIF(その4!$F$54:$F$278,$A7,その4!$AC$54:$AC$278)</f>
        <v>0</v>
      </c>
      <c r="C7" s="235">
        <f>SUMIF(その4!$F$8:$F$26,$A7,その4!AK$8:AK$26)+SUMIF(その4!$F$54:$F$278,$A7,その4!AK$54:AK$278)</f>
        <v>0</v>
      </c>
      <c r="D7" s="235">
        <f>SUMIF(その4!$F$8:$F$26,$A7,その4!AL$8:AL$26)+SUMIF(その4!$F$54:$F$278,$A7,その4!AL$54:AL$278)</f>
        <v>0</v>
      </c>
      <c r="E7" s="235">
        <f>SUMIF(その4!$F$8:$F$26,$A7,その4!AM$8:AM$26)+SUMIF(その4!$F$54:$F$278,$A7,その4!AM$54:AM$278)</f>
        <v>0</v>
      </c>
      <c r="F7" s="235">
        <f>SUMIF(その4!$F$8:$F$26,$A7,その4!AN$8:AN$26)+SUMIF(その4!$F$54:$F$278,$A7,その4!AN$54:AN$278)</f>
        <v>0</v>
      </c>
      <c r="G7" s="235">
        <f>SUMIF(その4!$F$8:$F$26,$A7,その4!AO$8:AO$26)+SUMIF(その4!$F$54:$F$278,$A7,その4!AO$54:AO$278)</f>
        <v>0</v>
      </c>
      <c r="H7" s="235">
        <f>SUMIF(その4!$F$8:$F$26,$A7,その4!AP$8:AP$26)+SUMIF(その4!$F$54:$F$278,$A7,その4!AP$54:AP$278)</f>
        <v>0</v>
      </c>
      <c r="I7" s="235">
        <f>SUMIF(その4!$F$8:$F$26,$A7,その4!AQ$8:AQ$26)+SUMIF(その4!$F$54:$F$278,$A7,その4!AQ$54:AQ$278)</f>
        <v>0</v>
      </c>
      <c r="J7" s="235">
        <f>SUMIF(その4!$F$8:$F$26,$A7,その4!AR$8:AR$26)+SUMIF(その4!$F$54:$F$278,$A7,その4!AR$54:AR$278)</f>
        <v>0</v>
      </c>
      <c r="K7" s="235">
        <f>SUMIF(その4!$F$8:$F$26,$A7,その4!AS$8:AS$26)+SUMIF(その4!$F$54:$F$278,$A7,その4!AS$54:AS$278)</f>
        <v>0</v>
      </c>
      <c r="L7" s="235">
        <f>SUMIF(その4!$F$8:$F$26,$A7,その4!AT$8:AT$26)+SUMIF(その4!$F$54:$F$278,$A7,その4!AT$54:AT$278)</f>
        <v>0</v>
      </c>
      <c r="M7" s="235">
        <f>SUMIF(その4!$F$8:$F$26,$A7,その4!AU$8:AU$26)+SUMIF(その4!$F$54:$F$278,$A7,その4!AU$54:AU$278)</f>
        <v>0</v>
      </c>
      <c r="N7" s="236">
        <f>SUMIF(その4!$F$8:$F$26,$A7,その4!AV$8:AV$26)+SUMIF(その4!$F$54:$F$278,$A7,その4!AV$54:AV$278)</f>
        <v>0</v>
      </c>
      <c r="O7" s="239"/>
      <c r="P7" s="232"/>
      <c r="Q7" s="250">
        <f>SUMIF(その4!$F$8:$F$26,$A7,その4!$AF$8:$AF$26)+SUMIF(その4!$F$54:$F$278,$A7,その4!$AF$54:$AF$278)</f>
        <v>0</v>
      </c>
      <c r="R7" s="235">
        <f t="shared" si="22"/>
        <v>0</v>
      </c>
      <c r="S7" s="235">
        <f t="shared" si="0"/>
        <v>0</v>
      </c>
      <c r="T7" s="235">
        <f t="shared" si="1"/>
        <v>0</v>
      </c>
      <c r="U7" s="235">
        <f t="shared" si="2"/>
        <v>0</v>
      </c>
      <c r="V7" s="235">
        <f t="shared" si="3"/>
        <v>0</v>
      </c>
      <c r="W7" s="235">
        <f t="shared" si="4"/>
        <v>0</v>
      </c>
      <c r="X7" s="235">
        <f t="shared" si="5"/>
        <v>0</v>
      </c>
      <c r="Y7" s="235">
        <f t="shared" si="6"/>
        <v>0</v>
      </c>
      <c r="Z7" s="235">
        <f t="shared" si="7"/>
        <v>0</v>
      </c>
      <c r="AA7" s="235">
        <f t="shared" si="8"/>
        <v>0</v>
      </c>
      <c r="AB7" s="235">
        <f t="shared" si="9"/>
        <v>0</v>
      </c>
      <c r="AC7" s="236">
        <f t="shared" si="10"/>
        <v>0</v>
      </c>
      <c r="AE7" s="313" t="e">
        <f>その5!#REF!</f>
        <v>#REF!</v>
      </c>
      <c r="AG7" s="263"/>
      <c r="AH7" s="235" t="e">
        <f t="shared" si="23"/>
        <v>#REF!</v>
      </c>
      <c r="AI7" s="235" t="e">
        <f t="shared" si="11"/>
        <v>#REF!</v>
      </c>
      <c r="AJ7" s="235" t="e">
        <f t="shared" si="12"/>
        <v>#REF!</v>
      </c>
      <c r="AK7" s="235" t="e">
        <f t="shared" si="13"/>
        <v>#REF!</v>
      </c>
      <c r="AL7" s="235" t="e">
        <f t="shared" si="14"/>
        <v>#REF!</v>
      </c>
      <c r="AM7" s="235" t="e">
        <f t="shared" si="15"/>
        <v>#REF!</v>
      </c>
      <c r="AN7" s="235" t="e">
        <f t="shared" si="16"/>
        <v>#REF!</v>
      </c>
      <c r="AO7" s="235" t="e">
        <f t="shared" si="17"/>
        <v>#REF!</v>
      </c>
      <c r="AP7" s="235" t="e">
        <f t="shared" si="18"/>
        <v>#REF!</v>
      </c>
      <c r="AQ7" s="235" t="e">
        <f t="shared" si="19"/>
        <v>#REF!</v>
      </c>
      <c r="AR7" s="235" t="e">
        <f t="shared" si="20"/>
        <v>#REF!</v>
      </c>
      <c r="AS7" s="236" t="e">
        <f t="shared" si="21"/>
        <v>#REF!</v>
      </c>
    </row>
    <row r="8" spans="1:45" x14ac:dyDescent="0.2">
      <c r="A8" s="232" t="s">
        <v>65</v>
      </c>
      <c r="B8" s="235">
        <f>SUMIF(その4!$F$8:$F$26,$A8,その4!$AC$8:$AC$26)+SUMIF(その4!$F$54:$F$278,$A8,その4!$AC$54:$AC$278)</f>
        <v>0</v>
      </c>
      <c r="C8" s="235">
        <f>SUMIF(その4!$F$8:$F$26,$A8,その4!AK$8:AK$26)+SUMIF(その4!$F$54:$F$278,$A8,その4!AK$54:AK$278)</f>
        <v>0</v>
      </c>
      <c r="D8" s="235">
        <f>SUMIF(その4!$F$8:$F$26,$A8,その4!AL$8:AL$26)+SUMIF(その4!$F$54:$F$278,$A8,その4!AL$54:AL$278)</f>
        <v>0</v>
      </c>
      <c r="E8" s="235">
        <f>SUMIF(その4!$F$8:$F$26,$A8,その4!AM$8:AM$26)+SUMIF(その4!$F$54:$F$278,$A8,その4!AM$54:AM$278)</f>
        <v>0</v>
      </c>
      <c r="F8" s="235">
        <f>SUMIF(その4!$F$8:$F$26,$A8,その4!AN$8:AN$26)+SUMIF(その4!$F$54:$F$278,$A8,その4!AN$54:AN$278)</f>
        <v>0</v>
      </c>
      <c r="G8" s="235">
        <f>SUMIF(その4!$F$8:$F$26,$A8,その4!AO$8:AO$26)+SUMIF(その4!$F$54:$F$278,$A8,その4!AO$54:AO$278)</f>
        <v>0</v>
      </c>
      <c r="H8" s="235">
        <f>SUMIF(その4!$F$8:$F$26,$A8,その4!AP$8:AP$26)+SUMIF(その4!$F$54:$F$278,$A8,その4!AP$54:AP$278)</f>
        <v>0</v>
      </c>
      <c r="I8" s="235">
        <f>SUMIF(その4!$F$8:$F$26,$A8,その4!AQ$8:AQ$26)+SUMIF(その4!$F$54:$F$278,$A8,その4!AQ$54:AQ$278)</f>
        <v>0</v>
      </c>
      <c r="J8" s="235">
        <f>SUMIF(その4!$F$8:$F$26,$A8,その4!AR$8:AR$26)+SUMIF(その4!$F$54:$F$278,$A8,その4!AR$54:AR$278)</f>
        <v>0</v>
      </c>
      <c r="K8" s="235">
        <f>SUMIF(その4!$F$8:$F$26,$A8,その4!AS$8:AS$26)+SUMIF(その4!$F$54:$F$278,$A8,その4!AS$54:AS$278)</f>
        <v>0</v>
      </c>
      <c r="L8" s="235">
        <f>SUMIF(その4!$F$8:$F$26,$A8,その4!AT$8:AT$26)+SUMIF(その4!$F$54:$F$278,$A8,その4!AT$54:AT$278)</f>
        <v>0</v>
      </c>
      <c r="M8" s="235">
        <f>SUMIF(その4!$F$8:$F$26,$A8,その4!AU$8:AU$26)+SUMIF(その4!$F$54:$F$278,$A8,その4!AU$54:AU$278)</f>
        <v>0</v>
      </c>
      <c r="N8" s="236">
        <f>SUMIF(その4!$F$8:$F$26,$A8,その4!AV$8:AV$26)+SUMIF(その4!$F$54:$F$278,$A8,その4!AV$54:AV$278)</f>
        <v>0</v>
      </c>
      <c r="O8" s="239"/>
      <c r="P8" s="232"/>
      <c r="Q8" s="250">
        <f>SUMIF(その4!$F$8:$F$26,$A8,その4!$AF$8:$AF$26)+SUMIF(その4!$F$54:$F$278,$A8,その4!$AF$54:$AF$278)</f>
        <v>0</v>
      </c>
      <c r="R8" s="235">
        <f t="shared" si="22"/>
        <v>0</v>
      </c>
      <c r="S8" s="235">
        <f t="shared" si="0"/>
        <v>0</v>
      </c>
      <c r="T8" s="235">
        <f t="shared" si="1"/>
        <v>0</v>
      </c>
      <c r="U8" s="235">
        <f t="shared" si="2"/>
        <v>0</v>
      </c>
      <c r="V8" s="235">
        <f t="shared" si="3"/>
        <v>0</v>
      </c>
      <c r="W8" s="235">
        <f t="shared" si="4"/>
        <v>0</v>
      </c>
      <c r="X8" s="235">
        <f t="shared" si="5"/>
        <v>0</v>
      </c>
      <c r="Y8" s="235">
        <f t="shared" si="6"/>
        <v>0</v>
      </c>
      <c r="Z8" s="235">
        <f t="shared" si="7"/>
        <v>0</v>
      </c>
      <c r="AA8" s="235">
        <f t="shared" si="8"/>
        <v>0</v>
      </c>
      <c r="AB8" s="235">
        <f t="shared" si="9"/>
        <v>0</v>
      </c>
      <c r="AC8" s="236">
        <f t="shared" si="10"/>
        <v>0</v>
      </c>
      <c r="AE8" s="313" t="e">
        <f>その5!#REF!</f>
        <v>#REF!</v>
      </c>
      <c r="AG8" s="263"/>
      <c r="AH8" s="235" t="e">
        <f t="shared" si="23"/>
        <v>#REF!</v>
      </c>
      <c r="AI8" s="235" t="e">
        <f t="shared" si="11"/>
        <v>#REF!</v>
      </c>
      <c r="AJ8" s="235" t="e">
        <f t="shared" si="12"/>
        <v>#REF!</v>
      </c>
      <c r="AK8" s="235" t="e">
        <f t="shared" si="13"/>
        <v>#REF!</v>
      </c>
      <c r="AL8" s="235" t="e">
        <f t="shared" si="14"/>
        <v>#REF!</v>
      </c>
      <c r="AM8" s="235" t="e">
        <f t="shared" si="15"/>
        <v>#REF!</v>
      </c>
      <c r="AN8" s="235" t="e">
        <f t="shared" si="16"/>
        <v>#REF!</v>
      </c>
      <c r="AO8" s="235" t="e">
        <f t="shared" si="17"/>
        <v>#REF!</v>
      </c>
      <c r="AP8" s="235" t="e">
        <f t="shared" si="18"/>
        <v>#REF!</v>
      </c>
      <c r="AQ8" s="235" t="e">
        <f t="shared" si="19"/>
        <v>#REF!</v>
      </c>
      <c r="AR8" s="235" t="e">
        <f t="shared" si="20"/>
        <v>#REF!</v>
      </c>
      <c r="AS8" s="236" t="e">
        <f t="shared" si="21"/>
        <v>#REF!</v>
      </c>
    </row>
    <row r="9" spans="1:45" x14ac:dyDescent="0.2">
      <c r="A9" s="232" t="s">
        <v>67</v>
      </c>
      <c r="B9" s="235">
        <f>SUMIF(その4!$F$8:$F$26,$A9,その4!$AC$8:$AC$26)+SUMIF(その4!$F$54:$F$278,$A9,その4!$AC$54:$AC$278)</f>
        <v>0</v>
      </c>
      <c r="C9" s="235">
        <f>SUMIF(その4!$F$8:$F$26,$A9,その4!AK$8:AK$26)+SUMIF(その4!$F$54:$F$278,$A9,その4!AK$54:AK$278)</f>
        <v>0</v>
      </c>
      <c r="D9" s="235">
        <f>SUMIF(その4!$F$8:$F$26,$A9,その4!AL$8:AL$26)+SUMIF(その4!$F$54:$F$278,$A9,その4!AL$54:AL$278)</f>
        <v>0</v>
      </c>
      <c r="E9" s="235">
        <f>SUMIF(その4!$F$8:$F$26,$A9,その4!AM$8:AM$26)+SUMIF(その4!$F$54:$F$278,$A9,その4!AM$54:AM$278)</f>
        <v>0</v>
      </c>
      <c r="F9" s="235">
        <f>SUMIF(その4!$F$8:$F$26,$A9,その4!AN$8:AN$26)+SUMIF(その4!$F$54:$F$278,$A9,その4!AN$54:AN$278)</f>
        <v>0</v>
      </c>
      <c r="G9" s="235">
        <f>SUMIF(その4!$F$8:$F$26,$A9,その4!AO$8:AO$26)+SUMIF(その4!$F$54:$F$278,$A9,その4!AO$54:AO$278)</f>
        <v>0</v>
      </c>
      <c r="H9" s="235">
        <f>SUMIF(その4!$F$8:$F$26,$A9,その4!AP$8:AP$26)+SUMIF(その4!$F$54:$F$278,$A9,その4!AP$54:AP$278)</f>
        <v>0</v>
      </c>
      <c r="I9" s="235">
        <f>SUMIF(その4!$F$8:$F$26,$A9,その4!AQ$8:AQ$26)+SUMIF(その4!$F$54:$F$278,$A9,その4!AQ$54:AQ$278)</f>
        <v>0</v>
      </c>
      <c r="J9" s="235">
        <f>SUMIF(その4!$F$8:$F$26,$A9,その4!AR$8:AR$26)+SUMIF(その4!$F$54:$F$278,$A9,その4!AR$54:AR$278)</f>
        <v>0</v>
      </c>
      <c r="K9" s="235">
        <f>SUMIF(その4!$F$8:$F$26,$A9,その4!AS$8:AS$26)+SUMIF(その4!$F$54:$F$278,$A9,その4!AS$54:AS$278)</f>
        <v>0</v>
      </c>
      <c r="L9" s="235">
        <f>SUMIF(その4!$F$8:$F$26,$A9,その4!AT$8:AT$26)+SUMIF(その4!$F$54:$F$278,$A9,その4!AT$54:AT$278)</f>
        <v>0</v>
      </c>
      <c r="M9" s="235">
        <f>SUMIF(その4!$F$8:$F$26,$A9,その4!AU$8:AU$26)+SUMIF(その4!$F$54:$F$278,$A9,その4!AU$54:AU$278)</f>
        <v>0</v>
      </c>
      <c r="N9" s="236">
        <f>SUMIF(その4!$F$8:$F$26,$A9,その4!AV$8:AV$26)+SUMIF(その4!$F$54:$F$278,$A9,その4!AV$54:AV$278)</f>
        <v>0</v>
      </c>
      <c r="O9" s="239"/>
      <c r="P9" s="232"/>
      <c r="Q9" s="250">
        <f>SUMIF(その4!$F$8:$F$26,$A9,その4!$AF$8:$AF$26)+SUMIF(その4!$F$54:$F$278,$A9,その4!$AF$54:$AF$278)</f>
        <v>0</v>
      </c>
      <c r="R9" s="235">
        <f t="shared" si="22"/>
        <v>0</v>
      </c>
      <c r="S9" s="235">
        <f t="shared" si="0"/>
        <v>0</v>
      </c>
      <c r="T9" s="235">
        <f t="shared" si="1"/>
        <v>0</v>
      </c>
      <c r="U9" s="235">
        <f t="shared" si="2"/>
        <v>0</v>
      </c>
      <c r="V9" s="235">
        <f t="shared" si="3"/>
        <v>0</v>
      </c>
      <c r="W9" s="235">
        <f t="shared" si="4"/>
        <v>0</v>
      </c>
      <c r="X9" s="235">
        <f t="shared" si="5"/>
        <v>0</v>
      </c>
      <c r="Y9" s="235">
        <f t="shared" si="6"/>
        <v>0</v>
      </c>
      <c r="Z9" s="235">
        <f t="shared" si="7"/>
        <v>0</v>
      </c>
      <c r="AA9" s="235">
        <f t="shared" si="8"/>
        <v>0</v>
      </c>
      <c r="AB9" s="235">
        <f t="shared" si="9"/>
        <v>0</v>
      </c>
      <c r="AC9" s="236">
        <f t="shared" si="10"/>
        <v>0</v>
      </c>
      <c r="AE9" s="313" t="e">
        <f>その5!#REF!</f>
        <v>#REF!</v>
      </c>
      <c r="AG9" s="263"/>
      <c r="AH9" s="235" t="e">
        <f t="shared" si="23"/>
        <v>#REF!</v>
      </c>
      <c r="AI9" s="235" t="e">
        <f t="shared" si="11"/>
        <v>#REF!</v>
      </c>
      <c r="AJ9" s="235" t="e">
        <f t="shared" si="12"/>
        <v>#REF!</v>
      </c>
      <c r="AK9" s="235" t="e">
        <f t="shared" si="13"/>
        <v>#REF!</v>
      </c>
      <c r="AL9" s="235" t="e">
        <f t="shared" si="14"/>
        <v>#REF!</v>
      </c>
      <c r="AM9" s="235" t="e">
        <f t="shared" si="15"/>
        <v>#REF!</v>
      </c>
      <c r="AN9" s="235" t="e">
        <f t="shared" si="16"/>
        <v>#REF!</v>
      </c>
      <c r="AO9" s="235" t="e">
        <f t="shared" si="17"/>
        <v>#REF!</v>
      </c>
      <c r="AP9" s="235" t="e">
        <f t="shared" si="18"/>
        <v>#REF!</v>
      </c>
      <c r="AQ9" s="235" t="e">
        <f t="shared" si="19"/>
        <v>#REF!</v>
      </c>
      <c r="AR9" s="235" t="e">
        <f t="shared" si="20"/>
        <v>#REF!</v>
      </c>
      <c r="AS9" s="236" t="e">
        <f t="shared" si="21"/>
        <v>#REF!</v>
      </c>
    </row>
    <row r="10" spans="1:45" x14ac:dyDescent="0.2">
      <c r="A10" s="232" t="s">
        <v>14</v>
      </c>
      <c r="B10" s="235">
        <f>SUMIF(その4!$F$8:$F$26,$A10,その4!$AC$8:$AC$26)+SUMIF(その4!$F$54:$F$278,$A10,その4!$AC$54:$AC$278)</f>
        <v>0</v>
      </c>
      <c r="C10" s="235">
        <f>SUMIF(その4!$F$8:$F$26,$A10,その4!AK$8:AK$26)+SUMIF(その4!$F$54:$F$278,$A10,その4!AK$54:AK$278)</f>
        <v>0</v>
      </c>
      <c r="D10" s="235">
        <f>SUMIF(その4!$F$8:$F$26,$A10,その4!AL$8:AL$26)+SUMIF(その4!$F$54:$F$278,$A10,その4!AL$54:AL$278)</f>
        <v>0</v>
      </c>
      <c r="E10" s="235">
        <f>SUMIF(その4!$F$8:$F$26,$A10,その4!AM$8:AM$26)+SUMIF(その4!$F$54:$F$278,$A10,その4!AM$54:AM$278)</f>
        <v>0</v>
      </c>
      <c r="F10" s="235">
        <f>SUMIF(その4!$F$8:$F$26,$A10,その4!AN$8:AN$26)+SUMIF(その4!$F$54:$F$278,$A10,その4!AN$54:AN$278)</f>
        <v>0</v>
      </c>
      <c r="G10" s="235">
        <f>SUMIF(その4!$F$8:$F$26,$A10,その4!AO$8:AO$26)+SUMIF(その4!$F$54:$F$278,$A10,その4!AO$54:AO$278)</f>
        <v>0</v>
      </c>
      <c r="H10" s="235">
        <f>SUMIF(その4!$F$8:$F$26,$A10,その4!AP$8:AP$26)+SUMIF(その4!$F$54:$F$278,$A10,その4!AP$54:AP$278)</f>
        <v>0</v>
      </c>
      <c r="I10" s="235">
        <f>SUMIF(その4!$F$8:$F$26,$A10,その4!AQ$8:AQ$26)+SUMIF(その4!$F$54:$F$278,$A10,その4!AQ$54:AQ$278)</f>
        <v>0</v>
      </c>
      <c r="J10" s="235">
        <f>SUMIF(その4!$F$8:$F$26,$A10,その4!AR$8:AR$26)+SUMIF(その4!$F$54:$F$278,$A10,その4!AR$54:AR$278)</f>
        <v>0</v>
      </c>
      <c r="K10" s="235">
        <f>SUMIF(その4!$F$8:$F$26,$A10,その4!AS$8:AS$26)+SUMIF(その4!$F$54:$F$278,$A10,その4!AS$54:AS$278)</f>
        <v>0</v>
      </c>
      <c r="L10" s="235">
        <f>SUMIF(その4!$F$8:$F$26,$A10,その4!AT$8:AT$26)+SUMIF(その4!$F$54:$F$278,$A10,その4!AT$54:AT$278)</f>
        <v>0</v>
      </c>
      <c r="M10" s="235">
        <f>SUMIF(その4!$F$8:$F$26,$A10,その4!AU$8:AU$26)+SUMIF(その4!$F$54:$F$278,$A10,その4!AU$54:AU$278)</f>
        <v>0</v>
      </c>
      <c r="N10" s="236">
        <f>SUMIF(その4!$F$8:$F$26,$A10,その4!AV$8:AV$26)+SUMIF(その4!$F$54:$F$278,$A10,その4!AV$54:AV$278)</f>
        <v>0</v>
      </c>
      <c r="O10" s="239"/>
      <c r="P10" s="232"/>
      <c r="Q10" s="250">
        <f>SUMIF(その4!$F$8:$F$26,$A10,その4!$AF$8:$AF$26)+SUMIF(その4!$F$54:$F$278,$A10,その4!$AF$54:$AF$278)</f>
        <v>0</v>
      </c>
      <c r="R10" s="235">
        <f t="shared" si="22"/>
        <v>0</v>
      </c>
      <c r="S10" s="235">
        <f t="shared" si="0"/>
        <v>0</v>
      </c>
      <c r="T10" s="235">
        <f t="shared" si="1"/>
        <v>0</v>
      </c>
      <c r="U10" s="235">
        <f t="shared" si="2"/>
        <v>0</v>
      </c>
      <c r="V10" s="235">
        <f t="shared" si="3"/>
        <v>0</v>
      </c>
      <c r="W10" s="235">
        <f t="shared" si="4"/>
        <v>0</v>
      </c>
      <c r="X10" s="235">
        <f t="shared" si="5"/>
        <v>0</v>
      </c>
      <c r="Y10" s="235">
        <f t="shared" si="6"/>
        <v>0</v>
      </c>
      <c r="Z10" s="235">
        <f t="shared" si="7"/>
        <v>0</v>
      </c>
      <c r="AA10" s="235">
        <f t="shared" si="8"/>
        <v>0</v>
      </c>
      <c r="AB10" s="235">
        <f t="shared" si="9"/>
        <v>0</v>
      </c>
      <c r="AC10" s="236">
        <f t="shared" si="10"/>
        <v>0</v>
      </c>
      <c r="AE10" s="313" t="e">
        <f>その5!#REF!</f>
        <v>#REF!</v>
      </c>
      <c r="AG10" s="263"/>
      <c r="AH10" s="235" t="e">
        <f t="shared" si="23"/>
        <v>#REF!</v>
      </c>
      <c r="AI10" s="235" t="e">
        <f t="shared" si="11"/>
        <v>#REF!</v>
      </c>
      <c r="AJ10" s="235" t="e">
        <f t="shared" si="12"/>
        <v>#REF!</v>
      </c>
      <c r="AK10" s="235" t="e">
        <f t="shared" si="13"/>
        <v>#REF!</v>
      </c>
      <c r="AL10" s="235" t="e">
        <f t="shared" si="14"/>
        <v>#REF!</v>
      </c>
      <c r="AM10" s="235" t="e">
        <f t="shared" si="15"/>
        <v>#REF!</v>
      </c>
      <c r="AN10" s="235" t="e">
        <f t="shared" si="16"/>
        <v>#REF!</v>
      </c>
      <c r="AO10" s="235" t="e">
        <f t="shared" si="17"/>
        <v>#REF!</v>
      </c>
      <c r="AP10" s="235" t="e">
        <f t="shared" si="18"/>
        <v>#REF!</v>
      </c>
      <c r="AQ10" s="235" t="e">
        <f t="shared" si="19"/>
        <v>#REF!</v>
      </c>
      <c r="AR10" s="235" t="e">
        <f t="shared" si="20"/>
        <v>#REF!</v>
      </c>
      <c r="AS10" s="236" t="e">
        <f t="shared" si="21"/>
        <v>#REF!</v>
      </c>
    </row>
    <row r="11" spans="1:45" x14ac:dyDescent="0.2">
      <c r="A11" s="232" t="s">
        <v>72</v>
      </c>
      <c r="B11" s="235">
        <f>SUMIF(その4!$F$8:$F$26,$A11,その4!$AC$8:$AC$26)+SUMIF(その4!$F$54:$F$278,$A11,その4!$AC$54:$AC$278)</f>
        <v>0</v>
      </c>
      <c r="C11" s="235">
        <f>SUMIF(その4!$F$8:$F$26,$A11,その4!AK$8:AK$26)+SUMIF(その4!$F$54:$F$278,$A11,その4!AK$54:AK$278)</f>
        <v>0</v>
      </c>
      <c r="D11" s="235">
        <f>SUMIF(その4!$F$8:$F$26,$A11,その4!AL$8:AL$26)+SUMIF(その4!$F$54:$F$278,$A11,その4!AL$54:AL$278)</f>
        <v>0</v>
      </c>
      <c r="E11" s="235">
        <f>SUMIF(その4!$F$8:$F$26,$A11,その4!AM$8:AM$26)+SUMIF(その4!$F$54:$F$278,$A11,その4!AM$54:AM$278)</f>
        <v>0</v>
      </c>
      <c r="F11" s="235">
        <f>SUMIF(その4!$F$8:$F$26,$A11,その4!AN$8:AN$26)+SUMIF(その4!$F$54:$F$278,$A11,その4!AN$54:AN$278)</f>
        <v>0</v>
      </c>
      <c r="G11" s="235">
        <f>SUMIF(その4!$F$8:$F$26,$A11,その4!AO$8:AO$26)+SUMIF(その4!$F$54:$F$278,$A11,その4!AO$54:AO$278)</f>
        <v>0</v>
      </c>
      <c r="H11" s="235">
        <f>SUMIF(その4!$F$8:$F$26,$A11,その4!AP$8:AP$26)+SUMIF(その4!$F$54:$F$278,$A11,その4!AP$54:AP$278)</f>
        <v>0</v>
      </c>
      <c r="I11" s="235">
        <f>SUMIF(その4!$F$8:$F$26,$A11,その4!AQ$8:AQ$26)+SUMIF(その4!$F$54:$F$278,$A11,その4!AQ$54:AQ$278)</f>
        <v>0</v>
      </c>
      <c r="J11" s="235">
        <f>SUMIF(その4!$F$8:$F$26,$A11,その4!AR$8:AR$26)+SUMIF(その4!$F$54:$F$278,$A11,その4!AR$54:AR$278)</f>
        <v>0</v>
      </c>
      <c r="K11" s="235">
        <f>SUMIF(その4!$F$8:$F$26,$A11,その4!AS$8:AS$26)+SUMIF(その4!$F$54:$F$278,$A11,その4!AS$54:AS$278)</f>
        <v>0</v>
      </c>
      <c r="L11" s="235">
        <f>SUMIF(その4!$F$8:$F$26,$A11,その4!AT$8:AT$26)+SUMIF(その4!$F$54:$F$278,$A11,その4!AT$54:AT$278)</f>
        <v>0</v>
      </c>
      <c r="M11" s="235">
        <f>SUMIF(その4!$F$8:$F$26,$A11,その4!AU$8:AU$26)+SUMIF(その4!$F$54:$F$278,$A11,その4!AU$54:AU$278)</f>
        <v>0</v>
      </c>
      <c r="N11" s="236">
        <f>SUMIF(その4!$F$8:$F$26,$A11,その4!AV$8:AV$26)+SUMIF(その4!$F$54:$F$278,$A11,その4!AV$54:AV$278)</f>
        <v>0</v>
      </c>
      <c r="O11" s="239"/>
      <c r="P11" s="232"/>
      <c r="Q11" s="250">
        <f>SUMIF(その4!$F$8:$F$26,$A11,その4!$AF$8:$AF$26)+SUMIF(その4!$F$54:$F$278,$A11,その4!$AF$54:$AF$278)</f>
        <v>0</v>
      </c>
      <c r="R11" s="235">
        <f t="shared" si="22"/>
        <v>0</v>
      </c>
      <c r="S11" s="235">
        <f t="shared" si="0"/>
        <v>0</v>
      </c>
      <c r="T11" s="235">
        <f t="shared" si="1"/>
        <v>0</v>
      </c>
      <c r="U11" s="235">
        <f t="shared" si="2"/>
        <v>0</v>
      </c>
      <c r="V11" s="235">
        <f t="shared" si="3"/>
        <v>0</v>
      </c>
      <c r="W11" s="235">
        <f t="shared" si="4"/>
        <v>0</v>
      </c>
      <c r="X11" s="235">
        <f t="shared" si="5"/>
        <v>0</v>
      </c>
      <c r="Y11" s="235">
        <f t="shared" si="6"/>
        <v>0</v>
      </c>
      <c r="Z11" s="235">
        <f t="shared" si="7"/>
        <v>0</v>
      </c>
      <c r="AA11" s="235">
        <f t="shared" si="8"/>
        <v>0</v>
      </c>
      <c r="AB11" s="235">
        <f t="shared" si="9"/>
        <v>0</v>
      </c>
      <c r="AC11" s="236">
        <f t="shared" si="10"/>
        <v>0</v>
      </c>
      <c r="AE11" s="313" t="e">
        <f>その5!#REF!</f>
        <v>#REF!</v>
      </c>
      <c r="AG11" s="263"/>
      <c r="AH11" s="235" t="e">
        <f t="shared" si="23"/>
        <v>#REF!</v>
      </c>
      <c r="AI11" s="235" t="e">
        <f t="shared" si="11"/>
        <v>#REF!</v>
      </c>
      <c r="AJ11" s="235" t="e">
        <f t="shared" si="12"/>
        <v>#REF!</v>
      </c>
      <c r="AK11" s="235" t="e">
        <f t="shared" si="13"/>
        <v>#REF!</v>
      </c>
      <c r="AL11" s="235" t="e">
        <f t="shared" si="14"/>
        <v>#REF!</v>
      </c>
      <c r="AM11" s="235" t="e">
        <f t="shared" si="15"/>
        <v>#REF!</v>
      </c>
      <c r="AN11" s="235" t="e">
        <f t="shared" si="16"/>
        <v>#REF!</v>
      </c>
      <c r="AO11" s="235" t="e">
        <f t="shared" si="17"/>
        <v>#REF!</v>
      </c>
      <c r="AP11" s="235" t="e">
        <f t="shared" si="18"/>
        <v>#REF!</v>
      </c>
      <c r="AQ11" s="235" t="e">
        <f t="shared" si="19"/>
        <v>#REF!</v>
      </c>
      <c r="AR11" s="235" t="e">
        <f t="shared" si="20"/>
        <v>#REF!</v>
      </c>
      <c r="AS11" s="236" t="e">
        <f t="shared" si="21"/>
        <v>#REF!</v>
      </c>
    </row>
    <row r="12" spans="1:45" x14ac:dyDescent="0.2">
      <c r="A12" s="232" t="s">
        <v>73</v>
      </c>
      <c r="B12" s="235">
        <f>SUMIF(その4!$F$8:$F$26,$A12,その4!$AC$8:$AC$26)+SUMIF(その4!$F$54:$F$278,$A12,その4!$AC$54:$AC$278)</f>
        <v>0</v>
      </c>
      <c r="C12" s="235">
        <f>SUMIF(その4!$F$8:$F$26,$A12,その4!AK$8:AK$26)+SUMIF(その4!$F$54:$F$278,$A12,その4!AK$54:AK$278)</f>
        <v>0</v>
      </c>
      <c r="D12" s="235">
        <f>SUMIF(その4!$F$8:$F$26,$A12,その4!AL$8:AL$26)+SUMIF(その4!$F$54:$F$278,$A12,その4!AL$54:AL$278)</f>
        <v>0</v>
      </c>
      <c r="E12" s="235">
        <f>SUMIF(その4!$F$8:$F$26,$A12,その4!AM$8:AM$26)+SUMIF(その4!$F$54:$F$278,$A12,その4!AM$54:AM$278)</f>
        <v>0</v>
      </c>
      <c r="F12" s="235">
        <f>SUMIF(その4!$F$8:$F$26,$A12,その4!AN$8:AN$26)+SUMIF(その4!$F$54:$F$278,$A12,その4!AN$54:AN$278)</f>
        <v>0</v>
      </c>
      <c r="G12" s="235">
        <f>SUMIF(その4!$F$8:$F$26,$A12,その4!AO$8:AO$26)+SUMIF(その4!$F$54:$F$278,$A12,その4!AO$54:AO$278)</f>
        <v>0</v>
      </c>
      <c r="H12" s="235">
        <f>SUMIF(その4!$F$8:$F$26,$A12,その4!AP$8:AP$26)+SUMIF(その4!$F$54:$F$278,$A12,その4!AP$54:AP$278)</f>
        <v>0</v>
      </c>
      <c r="I12" s="235">
        <f>SUMIF(その4!$F$8:$F$26,$A12,その4!AQ$8:AQ$26)+SUMIF(その4!$F$54:$F$278,$A12,その4!AQ$54:AQ$278)</f>
        <v>0</v>
      </c>
      <c r="J12" s="235">
        <f>SUMIF(その4!$F$8:$F$26,$A12,その4!AR$8:AR$26)+SUMIF(その4!$F$54:$F$278,$A12,その4!AR$54:AR$278)</f>
        <v>0</v>
      </c>
      <c r="K12" s="235">
        <f>SUMIF(その4!$F$8:$F$26,$A12,その4!AS$8:AS$26)+SUMIF(その4!$F$54:$F$278,$A12,その4!AS$54:AS$278)</f>
        <v>0</v>
      </c>
      <c r="L12" s="235">
        <f>SUMIF(その4!$F$8:$F$26,$A12,その4!AT$8:AT$26)+SUMIF(その4!$F$54:$F$278,$A12,その4!AT$54:AT$278)</f>
        <v>0</v>
      </c>
      <c r="M12" s="235">
        <f>SUMIF(その4!$F$8:$F$26,$A12,その4!AU$8:AU$26)+SUMIF(その4!$F$54:$F$278,$A12,その4!AU$54:AU$278)</f>
        <v>0</v>
      </c>
      <c r="N12" s="236">
        <f>SUMIF(その4!$F$8:$F$26,$A12,その4!AV$8:AV$26)+SUMIF(その4!$F$54:$F$278,$A12,その4!AV$54:AV$278)</f>
        <v>0</v>
      </c>
      <c r="O12" s="239"/>
      <c r="P12" s="232"/>
      <c r="Q12" s="250">
        <f>SUMIF(その4!$F$8:$F$26,$A12,その4!$AF$8:$AF$26)+SUMIF(その4!$F$54:$F$278,$A12,その4!$AF$54:$AF$278)</f>
        <v>0</v>
      </c>
      <c r="R12" s="235">
        <f t="shared" si="22"/>
        <v>0</v>
      </c>
      <c r="S12" s="235">
        <f t="shared" si="0"/>
        <v>0</v>
      </c>
      <c r="T12" s="235">
        <f t="shared" si="1"/>
        <v>0</v>
      </c>
      <c r="U12" s="235">
        <f t="shared" si="2"/>
        <v>0</v>
      </c>
      <c r="V12" s="235">
        <f t="shared" si="3"/>
        <v>0</v>
      </c>
      <c r="W12" s="235">
        <f t="shared" si="4"/>
        <v>0</v>
      </c>
      <c r="X12" s="235">
        <f t="shared" si="5"/>
        <v>0</v>
      </c>
      <c r="Y12" s="235">
        <f t="shared" si="6"/>
        <v>0</v>
      </c>
      <c r="Z12" s="235">
        <f t="shared" si="7"/>
        <v>0</v>
      </c>
      <c r="AA12" s="235">
        <f t="shared" si="8"/>
        <v>0</v>
      </c>
      <c r="AB12" s="235">
        <f t="shared" si="9"/>
        <v>0</v>
      </c>
      <c r="AC12" s="236">
        <f t="shared" si="10"/>
        <v>0</v>
      </c>
      <c r="AE12" s="313" t="e">
        <f>その5!#REF!</f>
        <v>#REF!</v>
      </c>
      <c r="AG12" s="263"/>
      <c r="AH12" s="235" t="e">
        <f t="shared" si="23"/>
        <v>#REF!</v>
      </c>
      <c r="AI12" s="235" t="e">
        <f t="shared" si="11"/>
        <v>#REF!</v>
      </c>
      <c r="AJ12" s="235" t="e">
        <f t="shared" si="12"/>
        <v>#REF!</v>
      </c>
      <c r="AK12" s="235" t="e">
        <f t="shared" si="13"/>
        <v>#REF!</v>
      </c>
      <c r="AL12" s="235" t="e">
        <f t="shared" si="14"/>
        <v>#REF!</v>
      </c>
      <c r="AM12" s="235" t="e">
        <f t="shared" si="15"/>
        <v>#REF!</v>
      </c>
      <c r="AN12" s="235" t="e">
        <f t="shared" si="16"/>
        <v>#REF!</v>
      </c>
      <c r="AO12" s="235" t="e">
        <f t="shared" si="17"/>
        <v>#REF!</v>
      </c>
      <c r="AP12" s="235" t="e">
        <f t="shared" si="18"/>
        <v>#REF!</v>
      </c>
      <c r="AQ12" s="235" t="e">
        <f t="shared" si="19"/>
        <v>#REF!</v>
      </c>
      <c r="AR12" s="235" t="e">
        <f t="shared" si="20"/>
        <v>#REF!</v>
      </c>
      <c r="AS12" s="236" t="e">
        <f t="shared" si="21"/>
        <v>#REF!</v>
      </c>
    </row>
    <row r="13" spans="1:45" x14ac:dyDescent="0.2">
      <c r="A13" s="232" t="s">
        <v>18</v>
      </c>
      <c r="B13" s="235">
        <f>SUMIF(その4!$F$8:$F$26,$A13,その4!$AC$8:$AC$26)+SUMIF(その4!$F$54:$F$278,$A13,その4!$AC$54:$AC$278)</f>
        <v>0</v>
      </c>
      <c r="C13" s="235">
        <f>SUMIF(その4!$F$8:$F$26,$A13,その4!AK$8:AK$26)+SUMIF(その4!$F$54:$F$278,$A13,その4!AK$54:AK$278)</f>
        <v>0</v>
      </c>
      <c r="D13" s="235">
        <f>SUMIF(その4!$F$8:$F$26,$A13,その4!AL$8:AL$26)+SUMIF(その4!$F$54:$F$278,$A13,その4!AL$54:AL$278)</f>
        <v>0</v>
      </c>
      <c r="E13" s="235">
        <f>SUMIF(その4!$F$8:$F$26,$A13,その4!AM$8:AM$26)+SUMIF(その4!$F$54:$F$278,$A13,その4!AM$54:AM$278)</f>
        <v>0</v>
      </c>
      <c r="F13" s="235">
        <f>SUMIF(その4!$F$8:$F$26,$A13,その4!AN$8:AN$26)+SUMIF(その4!$F$54:$F$278,$A13,その4!AN$54:AN$278)</f>
        <v>0</v>
      </c>
      <c r="G13" s="235">
        <f>SUMIF(その4!$F$8:$F$26,$A13,その4!AO$8:AO$26)+SUMIF(その4!$F$54:$F$278,$A13,その4!AO$54:AO$278)</f>
        <v>0</v>
      </c>
      <c r="H13" s="235">
        <f>SUMIF(その4!$F$8:$F$26,$A13,その4!AP$8:AP$26)+SUMIF(その4!$F$54:$F$278,$A13,その4!AP$54:AP$278)</f>
        <v>0</v>
      </c>
      <c r="I13" s="235">
        <f>SUMIF(その4!$F$8:$F$26,$A13,その4!AQ$8:AQ$26)+SUMIF(その4!$F$54:$F$278,$A13,その4!AQ$54:AQ$278)</f>
        <v>0</v>
      </c>
      <c r="J13" s="235">
        <f>SUMIF(その4!$F$8:$F$26,$A13,その4!AR$8:AR$26)+SUMIF(その4!$F$54:$F$278,$A13,その4!AR$54:AR$278)</f>
        <v>0</v>
      </c>
      <c r="K13" s="235">
        <f>SUMIF(その4!$F$8:$F$26,$A13,その4!AS$8:AS$26)+SUMIF(その4!$F$54:$F$278,$A13,その4!AS$54:AS$278)</f>
        <v>0</v>
      </c>
      <c r="L13" s="235">
        <f>SUMIF(その4!$F$8:$F$26,$A13,その4!AT$8:AT$26)+SUMIF(その4!$F$54:$F$278,$A13,その4!AT$54:AT$278)</f>
        <v>0</v>
      </c>
      <c r="M13" s="235">
        <f>SUMIF(その4!$F$8:$F$26,$A13,その4!AU$8:AU$26)+SUMIF(その4!$F$54:$F$278,$A13,その4!AU$54:AU$278)</f>
        <v>0</v>
      </c>
      <c r="N13" s="236">
        <f>SUMIF(その4!$F$8:$F$26,$A13,その4!AV$8:AV$26)+SUMIF(その4!$F$54:$F$278,$A13,その4!AV$54:AV$278)</f>
        <v>0</v>
      </c>
      <c r="O13" s="239"/>
      <c r="P13" s="232"/>
      <c r="Q13" s="250">
        <f>SUMIF(その4!$F$8:$F$26,$A13,その4!$AF$8:$AF$26)+SUMIF(その4!$F$54:$F$278,$A13,その4!$AF$54:$AF$278)</f>
        <v>0</v>
      </c>
      <c r="R13" s="235">
        <f t="shared" si="22"/>
        <v>0</v>
      </c>
      <c r="S13" s="235">
        <f t="shared" si="0"/>
        <v>0</v>
      </c>
      <c r="T13" s="235">
        <f t="shared" si="1"/>
        <v>0</v>
      </c>
      <c r="U13" s="235">
        <f t="shared" si="2"/>
        <v>0</v>
      </c>
      <c r="V13" s="235">
        <f t="shared" si="3"/>
        <v>0</v>
      </c>
      <c r="W13" s="235">
        <f t="shared" si="4"/>
        <v>0</v>
      </c>
      <c r="X13" s="235">
        <f t="shared" si="5"/>
        <v>0</v>
      </c>
      <c r="Y13" s="235">
        <f t="shared" si="6"/>
        <v>0</v>
      </c>
      <c r="Z13" s="235">
        <f t="shared" si="7"/>
        <v>0</v>
      </c>
      <c r="AA13" s="235">
        <f t="shared" si="8"/>
        <v>0</v>
      </c>
      <c r="AB13" s="235">
        <f t="shared" si="9"/>
        <v>0</v>
      </c>
      <c r="AC13" s="236">
        <f t="shared" si="10"/>
        <v>0</v>
      </c>
      <c r="AE13" s="313" t="e">
        <f>その5!#REF!</f>
        <v>#REF!</v>
      </c>
      <c r="AG13" s="263"/>
      <c r="AH13" s="235" t="e">
        <f t="shared" si="23"/>
        <v>#REF!</v>
      </c>
      <c r="AI13" s="235" t="e">
        <f t="shared" si="11"/>
        <v>#REF!</v>
      </c>
      <c r="AJ13" s="235" t="e">
        <f t="shared" si="12"/>
        <v>#REF!</v>
      </c>
      <c r="AK13" s="235" t="e">
        <f t="shared" si="13"/>
        <v>#REF!</v>
      </c>
      <c r="AL13" s="235" t="e">
        <f t="shared" si="14"/>
        <v>#REF!</v>
      </c>
      <c r="AM13" s="235" t="e">
        <f t="shared" si="15"/>
        <v>#REF!</v>
      </c>
      <c r="AN13" s="235" t="e">
        <f t="shared" si="16"/>
        <v>#REF!</v>
      </c>
      <c r="AO13" s="235" t="e">
        <f t="shared" si="17"/>
        <v>#REF!</v>
      </c>
      <c r="AP13" s="235" t="e">
        <f t="shared" si="18"/>
        <v>#REF!</v>
      </c>
      <c r="AQ13" s="235" t="e">
        <f t="shared" si="19"/>
        <v>#REF!</v>
      </c>
      <c r="AR13" s="235" t="e">
        <f t="shared" si="20"/>
        <v>#REF!</v>
      </c>
      <c r="AS13" s="236" t="e">
        <f t="shared" si="21"/>
        <v>#REF!</v>
      </c>
    </row>
    <row r="14" spans="1:45" x14ac:dyDescent="0.2">
      <c r="A14" s="232" t="s">
        <v>76</v>
      </c>
      <c r="B14" s="235">
        <f>SUMIF(その4!$F$8:$F$26,$A14,その4!$AC$8:$AC$26)+SUMIF(その4!$F$54:$F$278,$A14,その4!$AC$54:$AC$278)</f>
        <v>0</v>
      </c>
      <c r="C14" s="235">
        <f>SUMIF(その4!$F$8:$F$26,$A14,その4!AK$8:AK$26)+SUMIF(その4!$F$54:$F$278,$A14,その4!AK$54:AK$278)</f>
        <v>0</v>
      </c>
      <c r="D14" s="235">
        <f>SUMIF(その4!$F$8:$F$26,$A14,その4!AL$8:AL$26)+SUMIF(その4!$F$54:$F$278,$A14,その4!AL$54:AL$278)</f>
        <v>0</v>
      </c>
      <c r="E14" s="235">
        <f>SUMIF(その4!$F$8:$F$26,$A14,その4!AM$8:AM$26)+SUMIF(その4!$F$54:$F$278,$A14,その4!AM$54:AM$278)</f>
        <v>0</v>
      </c>
      <c r="F14" s="235">
        <f>SUMIF(その4!$F$8:$F$26,$A14,その4!AN$8:AN$26)+SUMIF(その4!$F$54:$F$278,$A14,その4!AN$54:AN$278)</f>
        <v>0</v>
      </c>
      <c r="G14" s="235">
        <f>SUMIF(その4!$F$8:$F$26,$A14,その4!AO$8:AO$26)+SUMIF(その4!$F$54:$F$278,$A14,その4!AO$54:AO$278)</f>
        <v>0</v>
      </c>
      <c r="H14" s="235">
        <f>SUMIF(その4!$F$8:$F$26,$A14,その4!AP$8:AP$26)+SUMIF(その4!$F$54:$F$278,$A14,その4!AP$54:AP$278)</f>
        <v>0</v>
      </c>
      <c r="I14" s="235">
        <f>SUMIF(その4!$F$8:$F$26,$A14,その4!AQ$8:AQ$26)+SUMIF(その4!$F$54:$F$278,$A14,その4!AQ$54:AQ$278)</f>
        <v>0</v>
      </c>
      <c r="J14" s="235">
        <f>SUMIF(その4!$F$8:$F$26,$A14,その4!AR$8:AR$26)+SUMIF(その4!$F$54:$F$278,$A14,その4!AR$54:AR$278)</f>
        <v>0</v>
      </c>
      <c r="K14" s="235">
        <f>SUMIF(その4!$F$8:$F$26,$A14,その4!AS$8:AS$26)+SUMIF(その4!$F$54:$F$278,$A14,その4!AS$54:AS$278)</f>
        <v>0</v>
      </c>
      <c r="L14" s="235">
        <f>SUMIF(その4!$F$8:$F$26,$A14,その4!AT$8:AT$26)+SUMIF(その4!$F$54:$F$278,$A14,その4!AT$54:AT$278)</f>
        <v>0</v>
      </c>
      <c r="M14" s="235">
        <f>SUMIF(その4!$F$8:$F$26,$A14,その4!AU$8:AU$26)+SUMIF(その4!$F$54:$F$278,$A14,その4!AU$54:AU$278)</f>
        <v>0</v>
      </c>
      <c r="N14" s="236">
        <f>SUMIF(その4!$F$8:$F$26,$A14,その4!AV$8:AV$26)+SUMIF(その4!$F$54:$F$278,$A14,その4!AV$54:AV$278)</f>
        <v>0</v>
      </c>
      <c r="O14" s="239"/>
      <c r="P14" s="232"/>
      <c r="Q14" s="250">
        <f>SUMIF(その4!$F$8:$F$26,$A14,その4!$AF$8:$AF$26)+SUMIF(その4!$F$54:$F$278,$A14,その4!$AF$54:$AF$278)</f>
        <v>0</v>
      </c>
      <c r="R14" s="235">
        <f t="shared" si="22"/>
        <v>0</v>
      </c>
      <c r="S14" s="235">
        <f t="shared" si="0"/>
        <v>0</v>
      </c>
      <c r="T14" s="235">
        <f t="shared" si="1"/>
        <v>0</v>
      </c>
      <c r="U14" s="235">
        <f t="shared" si="2"/>
        <v>0</v>
      </c>
      <c r="V14" s="235">
        <f t="shared" si="3"/>
        <v>0</v>
      </c>
      <c r="W14" s="235">
        <f t="shared" si="4"/>
        <v>0</v>
      </c>
      <c r="X14" s="235">
        <f t="shared" si="5"/>
        <v>0</v>
      </c>
      <c r="Y14" s="235">
        <f t="shared" si="6"/>
        <v>0</v>
      </c>
      <c r="Z14" s="235">
        <f t="shared" si="7"/>
        <v>0</v>
      </c>
      <c r="AA14" s="235">
        <f t="shared" si="8"/>
        <v>0</v>
      </c>
      <c r="AB14" s="235">
        <f t="shared" si="9"/>
        <v>0</v>
      </c>
      <c r="AC14" s="236">
        <f t="shared" si="10"/>
        <v>0</v>
      </c>
      <c r="AE14" s="313" t="e">
        <f>その5!#REF!</f>
        <v>#REF!</v>
      </c>
      <c r="AG14" s="263"/>
      <c r="AH14" s="235" t="e">
        <f t="shared" si="23"/>
        <v>#REF!</v>
      </c>
      <c r="AI14" s="235" t="e">
        <f t="shared" si="11"/>
        <v>#REF!</v>
      </c>
      <c r="AJ14" s="235" t="e">
        <f t="shared" si="12"/>
        <v>#REF!</v>
      </c>
      <c r="AK14" s="235" t="e">
        <f t="shared" si="13"/>
        <v>#REF!</v>
      </c>
      <c r="AL14" s="235" t="e">
        <f t="shared" si="14"/>
        <v>#REF!</v>
      </c>
      <c r="AM14" s="235" t="e">
        <f t="shared" si="15"/>
        <v>#REF!</v>
      </c>
      <c r="AN14" s="235" t="e">
        <f t="shared" si="16"/>
        <v>#REF!</v>
      </c>
      <c r="AO14" s="235" t="e">
        <f t="shared" si="17"/>
        <v>#REF!</v>
      </c>
      <c r="AP14" s="235" t="e">
        <f t="shared" si="18"/>
        <v>#REF!</v>
      </c>
      <c r="AQ14" s="235" t="e">
        <f t="shared" si="19"/>
        <v>#REF!</v>
      </c>
      <c r="AR14" s="235" t="e">
        <f t="shared" si="20"/>
        <v>#REF!</v>
      </c>
      <c r="AS14" s="236" t="e">
        <f t="shared" si="21"/>
        <v>#REF!</v>
      </c>
    </row>
    <row r="15" spans="1:45" x14ac:dyDescent="0.2">
      <c r="A15" s="232" t="s">
        <v>164</v>
      </c>
      <c r="B15" s="235">
        <f>SUMIF(その4!$F$8:$F$26,$A15,その4!$AC$8:$AC$26)+SUMIF(その4!$F$54:$F$278,$A15,その4!$AC$54:$AC$278)</f>
        <v>0</v>
      </c>
      <c r="C15" s="235">
        <f>SUMIF(その4!$F$8:$F$26,$A15,その4!AK$8:AK$26)+SUMIF(その4!$F$54:$F$278,$A15,その4!AK$54:AK$278)</f>
        <v>0</v>
      </c>
      <c r="D15" s="235">
        <f>SUMIF(その4!$F$8:$F$26,$A15,その4!AL$8:AL$26)+SUMIF(その4!$F$54:$F$278,$A15,その4!AL$54:AL$278)</f>
        <v>0</v>
      </c>
      <c r="E15" s="235">
        <f>SUMIF(その4!$F$8:$F$26,$A15,その4!AM$8:AM$26)+SUMIF(その4!$F$54:$F$278,$A15,その4!AM$54:AM$278)</f>
        <v>0</v>
      </c>
      <c r="F15" s="235">
        <f>SUMIF(その4!$F$8:$F$26,$A15,その4!AN$8:AN$26)+SUMIF(その4!$F$54:$F$278,$A15,その4!AN$54:AN$278)</f>
        <v>0</v>
      </c>
      <c r="G15" s="235">
        <f>SUMIF(その4!$F$8:$F$26,$A15,その4!AO$8:AO$26)+SUMIF(その4!$F$54:$F$278,$A15,その4!AO$54:AO$278)</f>
        <v>0</v>
      </c>
      <c r="H15" s="235">
        <f>SUMIF(その4!$F$8:$F$26,$A15,その4!AP$8:AP$26)+SUMIF(その4!$F$54:$F$278,$A15,その4!AP$54:AP$278)</f>
        <v>0</v>
      </c>
      <c r="I15" s="235">
        <f>SUMIF(その4!$F$8:$F$26,$A15,その4!AQ$8:AQ$26)+SUMIF(その4!$F$54:$F$278,$A15,その4!AQ$54:AQ$278)</f>
        <v>0</v>
      </c>
      <c r="J15" s="235">
        <f>SUMIF(その4!$F$8:$F$26,$A15,その4!AR$8:AR$26)+SUMIF(その4!$F$54:$F$278,$A15,その4!AR$54:AR$278)</f>
        <v>0</v>
      </c>
      <c r="K15" s="235">
        <f>SUMIF(その4!$F$8:$F$26,$A15,その4!AS$8:AS$26)+SUMIF(その4!$F$54:$F$278,$A15,その4!AS$54:AS$278)</f>
        <v>0</v>
      </c>
      <c r="L15" s="235">
        <f>SUMIF(その4!$F$8:$F$26,$A15,その4!AT$8:AT$26)+SUMIF(その4!$F$54:$F$278,$A15,その4!AT$54:AT$278)</f>
        <v>0</v>
      </c>
      <c r="M15" s="235">
        <f>SUMIF(その4!$F$8:$F$26,$A15,その4!AU$8:AU$26)+SUMIF(その4!$F$54:$F$278,$A15,その4!AU$54:AU$278)</f>
        <v>0</v>
      </c>
      <c r="N15" s="236">
        <f>SUMIF(その4!$F$8:$F$26,$A15,その4!AV$8:AV$26)+SUMIF(その4!$F$54:$F$278,$A15,その4!AV$54:AV$278)</f>
        <v>0</v>
      </c>
      <c r="O15" s="239"/>
      <c r="P15" s="232"/>
      <c r="Q15" s="250">
        <f>SUMIF(その4!$F$8:$F$26,$A15,その4!$AF$8:$AF$26)+SUMIF(その4!$F$54:$F$278,$A15,その4!$AF$54:$AF$278)</f>
        <v>0</v>
      </c>
      <c r="R15" s="235">
        <f t="shared" si="22"/>
        <v>0</v>
      </c>
      <c r="S15" s="235">
        <f t="shared" si="0"/>
        <v>0</v>
      </c>
      <c r="T15" s="235">
        <f t="shared" si="1"/>
        <v>0</v>
      </c>
      <c r="U15" s="235">
        <f t="shared" si="2"/>
        <v>0</v>
      </c>
      <c r="V15" s="235">
        <f t="shared" si="3"/>
        <v>0</v>
      </c>
      <c r="W15" s="235">
        <f t="shared" si="4"/>
        <v>0</v>
      </c>
      <c r="X15" s="235">
        <f t="shared" si="5"/>
        <v>0</v>
      </c>
      <c r="Y15" s="235">
        <f t="shared" si="6"/>
        <v>0</v>
      </c>
      <c r="Z15" s="235">
        <f t="shared" si="7"/>
        <v>0</v>
      </c>
      <c r="AA15" s="235">
        <f t="shared" si="8"/>
        <v>0</v>
      </c>
      <c r="AB15" s="235">
        <f t="shared" si="9"/>
        <v>0</v>
      </c>
      <c r="AC15" s="236">
        <f t="shared" si="10"/>
        <v>0</v>
      </c>
      <c r="AE15" s="313" t="e">
        <f>その5!#REF!</f>
        <v>#REF!</v>
      </c>
      <c r="AG15" s="263"/>
      <c r="AH15" s="235" t="e">
        <f t="shared" si="23"/>
        <v>#REF!</v>
      </c>
      <c r="AI15" s="235" t="e">
        <f t="shared" si="11"/>
        <v>#REF!</v>
      </c>
      <c r="AJ15" s="235" t="e">
        <f t="shared" si="12"/>
        <v>#REF!</v>
      </c>
      <c r="AK15" s="235" t="e">
        <f t="shared" si="13"/>
        <v>#REF!</v>
      </c>
      <c r="AL15" s="235" t="e">
        <f t="shared" si="14"/>
        <v>#REF!</v>
      </c>
      <c r="AM15" s="235" t="e">
        <f t="shared" si="15"/>
        <v>#REF!</v>
      </c>
      <c r="AN15" s="235" t="e">
        <f t="shared" si="16"/>
        <v>#REF!</v>
      </c>
      <c r="AO15" s="235" t="e">
        <f t="shared" si="17"/>
        <v>#REF!</v>
      </c>
      <c r="AP15" s="235" t="e">
        <f t="shared" si="18"/>
        <v>#REF!</v>
      </c>
      <c r="AQ15" s="235" t="e">
        <f t="shared" si="19"/>
        <v>#REF!</v>
      </c>
      <c r="AR15" s="235" t="e">
        <f t="shared" si="20"/>
        <v>#REF!</v>
      </c>
      <c r="AS15" s="236" t="e">
        <f t="shared" si="21"/>
        <v>#REF!</v>
      </c>
    </row>
    <row r="16" spans="1:45" x14ac:dyDescent="0.2">
      <c r="A16" s="232" t="s">
        <v>78</v>
      </c>
      <c r="B16" s="235">
        <f>SUMIF(その4!$F$8:$F$26,$A16,その4!$AC$8:$AC$26)+SUMIF(その4!$F$54:$F$278,$A16,その4!$AC$54:$AC$278)</f>
        <v>0</v>
      </c>
      <c r="C16" s="235">
        <f>SUMIF(その4!$F$8:$F$26,$A16,その4!AK$8:AK$26)+SUMIF(その4!$F$54:$F$278,$A16,その4!AK$54:AK$278)</f>
        <v>0</v>
      </c>
      <c r="D16" s="235">
        <f>SUMIF(その4!$F$8:$F$26,$A16,その4!AL$8:AL$26)+SUMIF(その4!$F$54:$F$278,$A16,その4!AL$54:AL$278)</f>
        <v>0</v>
      </c>
      <c r="E16" s="235">
        <f>SUMIF(その4!$F$8:$F$26,$A16,その4!AM$8:AM$26)+SUMIF(その4!$F$54:$F$278,$A16,その4!AM$54:AM$278)</f>
        <v>0</v>
      </c>
      <c r="F16" s="235">
        <f>SUMIF(その4!$F$8:$F$26,$A16,その4!AN$8:AN$26)+SUMIF(その4!$F$54:$F$278,$A16,その4!AN$54:AN$278)</f>
        <v>0</v>
      </c>
      <c r="G16" s="235">
        <f>SUMIF(その4!$F$8:$F$26,$A16,その4!AO$8:AO$26)+SUMIF(その4!$F$54:$F$278,$A16,その4!AO$54:AO$278)</f>
        <v>0</v>
      </c>
      <c r="H16" s="235">
        <f>SUMIF(その4!$F$8:$F$26,$A16,その4!AP$8:AP$26)+SUMIF(その4!$F$54:$F$278,$A16,その4!AP$54:AP$278)</f>
        <v>0</v>
      </c>
      <c r="I16" s="235">
        <f>SUMIF(その4!$F$8:$F$26,$A16,その4!AQ$8:AQ$26)+SUMIF(その4!$F$54:$F$278,$A16,その4!AQ$54:AQ$278)</f>
        <v>0</v>
      </c>
      <c r="J16" s="235">
        <f>SUMIF(その4!$F$8:$F$26,$A16,その4!AR$8:AR$26)+SUMIF(その4!$F$54:$F$278,$A16,その4!AR$54:AR$278)</f>
        <v>0</v>
      </c>
      <c r="K16" s="235">
        <f>SUMIF(その4!$F$8:$F$26,$A16,その4!AS$8:AS$26)+SUMIF(その4!$F$54:$F$278,$A16,その4!AS$54:AS$278)</f>
        <v>0</v>
      </c>
      <c r="L16" s="235">
        <f>SUMIF(その4!$F$8:$F$26,$A16,その4!AT$8:AT$26)+SUMIF(その4!$F$54:$F$278,$A16,その4!AT$54:AT$278)</f>
        <v>0</v>
      </c>
      <c r="M16" s="235">
        <f>SUMIF(その4!$F$8:$F$26,$A16,その4!AU$8:AU$26)+SUMIF(その4!$F$54:$F$278,$A16,その4!AU$54:AU$278)</f>
        <v>0</v>
      </c>
      <c r="N16" s="236">
        <f>SUMIF(その4!$F$8:$F$26,$A16,その4!AV$8:AV$26)+SUMIF(その4!$F$54:$F$278,$A16,その4!AV$54:AV$278)</f>
        <v>0</v>
      </c>
      <c r="O16" s="239"/>
      <c r="P16" s="232"/>
      <c r="Q16" s="250">
        <f>SUMIF(その4!$F$8:$F$26,$A16,その4!$AF$8:$AF$26)+SUMIF(その4!$F$54:$F$278,$A16,その4!$AF$54:$AF$278)</f>
        <v>0</v>
      </c>
      <c r="R16" s="235">
        <f t="shared" si="22"/>
        <v>0</v>
      </c>
      <c r="S16" s="235">
        <f t="shared" si="0"/>
        <v>0</v>
      </c>
      <c r="T16" s="235">
        <f t="shared" si="1"/>
        <v>0</v>
      </c>
      <c r="U16" s="235">
        <f t="shared" si="2"/>
        <v>0</v>
      </c>
      <c r="V16" s="235">
        <f t="shared" si="3"/>
        <v>0</v>
      </c>
      <c r="W16" s="235">
        <f t="shared" si="4"/>
        <v>0</v>
      </c>
      <c r="X16" s="235">
        <f t="shared" si="5"/>
        <v>0</v>
      </c>
      <c r="Y16" s="235">
        <f t="shared" si="6"/>
        <v>0</v>
      </c>
      <c r="Z16" s="235">
        <f t="shared" si="7"/>
        <v>0</v>
      </c>
      <c r="AA16" s="235">
        <f t="shared" si="8"/>
        <v>0</v>
      </c>
      <c r="AB16" s="235">
        <f t="shared" si="9"/>
        <v>0</v>
      </c>
      <c r="AC16" s="236">
        <f t="shared" si="10"/>
        <v>0</v>
      </c>
      <c r="AE16" s="313" t="e">
        <f>その5!#REF!</f>
        <v>#REF!</v>
      </c>
      <c r="AG16" s="263"/>
      <c r="AH16" s="235" t="e">
        <f t="shared" si="23"/>
        <v>#REF!</v>
      </c>
      <c r="AI16" s="235" t="e">
        <f t="shared" si="11"/>
        <v>#REF!</v>
      </c>
      <c r="AJ16" s="235" t="e">
        <f t="shared" si="12"/>
        <v>#REF!</v>
      </c>
      <c r="AK16" s="235" t="e">
        <f t="shared" si="13"/>
        <v>#REF!</v>
      </c>
      <c r="AL16" s="235" t="e">
        <f t="shared" si="14"/>
        <v>#REF!</v>
      </c>
      <c r="AM16" s="235" t="e">
        <f t="shared" si="15"/>
        <v>#REF!</v>
      </c>
      <c r="AN16" s="235" t="e">
        <f t="shared" si="16"/>
        <v>#REF!</v>
      </c>
      <c r="AO16" s="235" t="e">
        <f t="shared" si="17"/>
        <v>#REF!</v>
      </c>
      <c r="AP16" s="235" t="e">
        <f t="shared" si="18"/>
        <v>#REF!</v>
      </c>
      <c r="AQ16" s="235" t="e">
        <f t="shared" si="19"/>
        <v>#REF!</v>
      </c>
      <c r="AR16" s="235" t="e">
        <f t="shared" si="20"/>
        <v>#REF!</v>
      </c>
      <c r="AS16" s="236" t="e">
        <f t="shared" si="21"/>
        <v>#REF!</v>
      </c>
    </row>
    <row r="17" spans="1:46" x14ac:dyDescent="0.2">
      <c r="A17" s="232" t="s">
        <v>79</v>
      </c>
      <c r="B17" s="235">
        <f>SUMIF(その4!$F$8:$F$26,$A17,その4!$AC$8:$AC$26)+SUMIF(その4!$F$54:$F$278,$A17,その4!$AC$54:$AC$278)</f>
        <v>0</v>
      </c>
      <c r="C17" s="235">
        <f>SUMIF(その4!$F$8:$F$26,$A17,その4!AK$8:AK$26)+SUMIF(その4!$F$54:$F$278,$A17,その4!AK$54:AK$278)</f>
        <v>0</v>
      </c>
      <c r="D17" s="235">
        <f>SUMIF(その4!$F$8:$F$26,$A17,その4!AL$8:AL$26)+SUMIF(その4!$F$54:$F$278,$A17,その4!AL$54:AL$278)</f>
        <v>0</v>
      </c>
      <c r="E17" s="235">
        <f>SUMIF(その4!$F$8:$F$26,$A17,その4!AM$8:AM$26)+SUMIF(その4!$F$54:$F$278,$A17,その4!AM$54:AM$278)</f>
        <v>0</v>
      </c>
      <c r="F17" s="235">
        <f>SUMIF(その4!$F$8:$F$26,$A17,その4!AN$8:AN$26)+SUMIF(その4!$F$54:$F$278,$A17,その4!AN$54:AN$278)</f>
        <v>0</v>
      </c>
      <c r="G17" s="235">
        <f>SUMIF(その4!$F$8:$F$26,$A17,その4!AO$8:AO$26)+SUMIF(その4!$F$54:$F$278,$A17,その4!AO$54:AO$278)</f>
        <v>0</v>
      </c>
      <c r="H17" s="235">
        <f>SUMIF(その4!$F$8:$F$26,$A17,その4!AP$8:AP$26)+SUMIF(その4!$F$54:$F$278,$A17,その4!AP$54:AP$278)</f>
        <v>0</v>
      </c>
      <c r="I17" s="235">
        <f>SUMIF(その4!$F$8:$F$26,$A17,その4!AQ$8:AQ$26)+SUMIF(その4!$F$54:$F$278,$A17,その4!AQ$54:AQ$278)</f>
        <v>0</v>
      </c>
      <c r="J17" s="235">
        <f>SUMIF(その4!$F$8:$F$26,$A17,その4!AR$8:AR$26)+SUMIF(その4!$F$54:$F$278,$A17,その4!AR$54:AR$278)</f>
        <v>0</v>
      </c>
      <c r="K17" s="235">
        <f>SUMIF(その4!$F$8:$F$26,$A17,その4!AS$8:AS$26)+SUMIF(その4!$F$54:$F$278,$A17,その4!AS$54:AS$278)</f>
        <v>0</v>
      </c>
      <c r="L17" s="235">
        <f>SUMIF(その4!$F$8:$F$26,$A17,その4!AT$8:AT$26)+SUMIF(その4!$F$54:$F$278,$A17,その4!AT$54:AT$278)</f>
        <v>0</v>
      </c>
      <c r="M17" s="235">
        <f>SUMIF(その4!$F$8:$F$26,$A17,その4!AU$8:AU$26)+SUMIF(その4!$F$54:$F$278,$A17,その4!AU$54:AU$278)</f>
        <v>0</v>
      </c>
      <c r="N17" s="236">
        <f>SUMIF(その4!$F$8:$F$26,$A17,その4!AV$8:AV$26)+SUMIF(その4!$F$54:$F$278,$A17,その4!AV$54:AV$278)</f>
        <v>0</v>
      </c>
      <c r="O17" s="239"/>
      <c r="P17" s="232"/>
      <c r="Q17" s="250">
        <f>SUMIF(その4!$F$8:$F$26,$A17,その4!$AF$8:$AF$26)+SUMIF(その4!$F$54:$F$278,$A17,その4!$AF$54:$AF$278)</f>
        <v>0</v>
      </c>
      <c r="R17" s="235">
        <f t="shared" si="22"/>
        <v>0</v>
      </c>
      <c r="S17" s="235">
        <f t="shared" si="0"/>
        <v>0</v>
      </c>
      <c r="T17" s="235">
        <f t="shared" si="1"/>
        <v>0</v>
      </c>
      <c r="U17" s="235">
        <f t="shared" si="2"/>
        <v>0</v>
      </c>
      <c r="V17" s="235">
        <f t="shared" si="3"/>
        <v>0</v>
      </c>
      <c r="W17" s="235">
        <f t="shared" si="4"/>
        <v>0</v>
      </c>
      <c r="X17" s="235">
        <f t="shared" si="5"/>
        <v>0</v>
      </c>
      <c r="Y17" s="235">
        <f t="shared" si="6"/>
        <v>0</v>
      </c>
      <c r="Z17" s="235">
        <f t="shared" si="7"/>
        <v>0</v>
      </c>
      <c r="AA17" s="235">
        <f t="shared" si="8"/>
        <v>0</v>
      </c>
      <c r="AB17" s="235">
        <f t="shared" si="9"/>
        <v>0</v>
      </c>
      <c r="AC17" s="236">
        <f t="shared" si="10"/>
        <v>0</v>
      </c>
      <c r="AE17" s="313" t="e">
        <f>その5!#REF!</f>
        <v>#REF!</v>
      </c>
      <c r="AG17" s="263"/>
      <c r="AH17" s="235" t="e">
        <f t="shared" si="23"/>
        <v>#REF!</v>
      </c>
      <c r="AI17" s="235" t="e">
        <f t="shared" si="11"/>
        <v>#REF!</v>
      </c>
      <c r="AJ17" s="235" t="e">
        <f t="shared" si="12"/>
        <v>#REF!</v>
      </c>
      <c r="AK17" s="235" t="e">
        <f t="shared" si="13"/>
        <v>#REF!</v>
      </c>
      <c r="AL17" s="235" t="e">
        <f t="shared" si="14"/>
        <v>#REF!</v>
      </c>
      <c r="AM17" s="235" t="e">
        <f t="shared" si="15"/>
        <v>#REF!</v>
      </c>
      <c r="AN17" s="235" t="e">
        <f t="shared" si="16"/>
        <v>#REF!</v>
      </c>
      <c r="AO17" s="235" t="e">
        <f t="shared" si="17"/>
        <v>#REF!</v>
      </c>
      <c r="AP17" s="235" t="e">
        <f t="shared" si="18"/>
        <v>#REF!</v>
      </c>
      <c r="AQ17" s="235" t="e">
        <f t="shared" si="19"/>
        <v>#REF!</v>
      </c>
      <c r="AR17" s="235" t="e">
        <f t="shared" si="20"/>
        <v>#REF!</v>
      </c>
      <c r="AS17" s="236" t="e">
        <f t="shared" si="21"/>
        <v>#REF!</v>
      </c>
    </row>
    <row r="18" spans="1:46" x14ac:dyDescent="0.2">
      <c r="A18" s="232" t="s">
        <v>80</v>
      </c>
      <c r="B18" s="235">
        <f>SUMIF(その4!$F$8:$F$26,$A18,その4!$AC$8:$AC$26)+SUMIF(その4!$F$54:$F$278,$A18,その4!$AC$54:$AC$278)</f>
        <v>0</v>
      </c>
      <c r="C18" s="235">
        <f>SUMIF(その4!$F$8:$F$26,$A18,その4!AK$8:AK$26)+SUMIF(その4!$F$54:$F$278,$A18,その4!AK$54:AK$278)</f>
        <v>0</v>
      </c>
      <c r="D18" s="235">
        <f>SUMIF(その4!$F$8:$F$26,$A18,その4!AL$8:AL$26)+SUMIF(その4!$F$54:$F$278,$A18,その4!AL$54:AL$278)</f>
        <v>0</v>
      </c>
      <c r="E18" s="235">
        <f>SUMIF(その4!$F$8:$F$26,$A18,その4!AM$8:AM$26)+SUMIF(その4!$F$54:$F$278,$A18,その4!AM$54:AM$278)</f>
        <v>0</v>
      </c>
      <c r="F18" s="235">
        <f>SUMIF(その4!$F$8:$F$26,$A18,その4!AN$8:AN$26)+SUMIF(その4!$F$54:$F$278,$A18,その4!AN$54:AN$278)</f>
        <v>0</v>
      </c>
      <c r="G18" s="235">
        <f>SUMIF(その4!$F$8:$F$26,$A18,その4!AO$8:AO$26)+SUMIF(その4!$F$54:$F$278,$A18,その4!AO$54:AO$278)</f>
        <v>0</v>
      </c>
      <c r="H18" s="235">
        <f>SUMIF(その4!$F$8:$F$26,$A18,その4!AP$8:AP$26)+SUMIF(その4!$F$54:$F$278,$A18,その4!AP$54:AP$278)</f>
        <v>0</v>
      </c>
      <c r="I18" s="235">
        <f>SUMIF(その4!$F$8:$F$26,$A18,その4!AQ$8:AQ$26)+SUMIF(その4!$F$54:$F$278,$A18,その4!AQ$54:AQ$278)</f>
        <v>0</v>
      </c>
      <c r="J18" s="235">
        <f>SUMIF(その4!$F$8:$F$26,$A18,その4!AR$8:AR$26)+SUMIF(その4!$F$54:$F$278,$A18,その4!AR$54:AR$278)</f>
        <v>0</v>
      </c>
      <c r="K18" s="235">
        <f>SUMIF(その4!$F$8:$F$26,$A18,その4!AS$8:AS$26)+SUMIF(その4!$F$54:$F$278,$A18,その4!AS$54:AS$278)</f>
        <v>0</v>
      </c>
      <c r="L18" s="235">
        <f>SUMIF(その4!$F$8:$F$26,$A18,その4!AT$8:AT$26)+SUMIF(その4!$F$54:$F$278,$A18,その4!AT$54:AT$278)</f>
        <v>0</v>
      </c>
      <c r="M18" s="235">
        <f>SUMIF(その4!$F$8:$F$26,$A18,その4!AU$8:AU$26)+SUMIF(その4!$F$54:$F$278,$A18,その4!AU$54:AU$278)</f>
        <v>0</v>
      </c>
      <c r="N18" s="236">
        <f>SUMIF(その4!$F$8:$F$26,$A18,その4!AV$8:AV$26)+SUMIF(その4!$F$54:$F$278,$A18,その4!AV$54:AV$278)</f>
        <v>0</v>
      </c>
      <c r="O18" s="239"/>
      <c r="P18" s="232"/>
      <c r="Q18" s="250">
        <f>SUMIF(その4!$F$8:$F$26,$A18,その4!$AF$8:$AF$26)+SUMIF(その4!$F$54:$F$278,$A18,その4!$AF$54:$AF$278)</f>
        <v>0</v>
      </c>
      <c r="R18" s="235">
        <f t="shared" si="22"/>
        <v>0</v>
      </c>
      <c r="S18" s="235">
        <f t="shared" si="0"/>
        <v>0</v>
      </c>
      <c r="T18" s="235">
        <f t="shared" si="1"/>
        <v>0</v>
      </c>
      <c r="U18" s="235">
        <f t="shared" si="2"/>
        <v>0</v>
      </c>
      <c r="V18" s="235">
        <f t="shared" si="3"/>
        <v>0</v>
      </c>
      <c r="W18" s="235">
        <f t="shared" si="4"/>
        <v>0</v>
      </c>
      <c r="X18" s="235">
        <f t="shared" si="5"/>
        <v>0</v>
      </c>
      <c r="Y18" s="235">
        <f t="shared" si="6"/>
        <v>0</v>
      </c>
      <c r="Z18" s="235">
        <f t="shared" si="7"/>
        <v>0</v>
      </c>
      <c r="AA18" s="235">
        <f t="shared" si="8"/>
        <v>0</v>
      </c>
      <c r="AB18" s="235">
        <f t="shared" si="9"/>
        <v>0</v>
      </c>
      <c r="AC18" s="236">
        <f t="shared" si="10"/>
        <v>0</v>
      </c>
      <c r="AE18" s="313" t="e">
        <f>その5!#REF!</f>
        <v>#REF!</v>
      </c>
      <c r="AG18" s="263"/>
      <c r="AH18" s="235" t="e">
        <f t="shared" si="23"/>
        <v>#REF!</v>
      </c>
      <c r="AI18" s="235" t="e">
        <f t="shared" si="11"/>
        <v>#REF!</v>
      </c>
      <c r="AJ18" s="235" t="e">
        <f t="shared" si="12"/>
        <v>#REF!</v>
      </c>
      <c r="AK18" s="235" t="e">
        <f t="shared" si="13"/>
        <v>#REF!</v>
      </c>
      <c r="AL18" s="235" t="e">
        <f t="shared" si="14"/>
        <v>#REF!</v>
      </c>
      <c r="AM18" s="235" t="e">
        <f t="shared" si="15"/>
        <v>#REF!</v>
      </c>
      <c r="AN18" s="235" t="e">
        <f t="shared" si="16"/>
        <v>#REF!</v>
      </c>
      <c r="AO18" s="235" t="e">
        <f t="shared" si="17"/>
        <v>#REF!</v>
      </c>
      <c r="AP18" s="235" t="e">
        <f t="shared" si="18"/>
        <v>#REF!</v>
      </c>
      <c r="AQ18" s="235" t="e">
        <f t="shared" si="19"/>
        <v>#REF!</v>
      </c>
      <c r="AR18" s="235" t="e">
        <f t="shared" si="20"/>
        <v>#REF!</v>
      </c>
      <c r="AS18" s="236" t="e">
        <f t="shared" si="21"/>
        <v>#REF!</v>
      </c>
    </row>
    <row r="19" spans="1:46" x14ac:dyDescent="0.2">
      <c r="A19" s="232" t="s">
        <v>81</v>
      </c>
      <c r="B19" s="235">
        <f>SUMIF(その4!$F$8:$F$26,$A19,その4!$AC$8:$AC$26)+SUMIF(その4!$F$54:$F$278,$A19,その4!$AC$54:$AC$278)</f>
        <v>0</v>
      </c>
      <c r="C19" s="235">
        <f>SUMIF(その4!$F$8:$F$26,$A19,その4!AK$8:AK$26)+SUMIF(その4!$F$54:$F$278,$A19,その4!AK$54:AK$278)</f>
        <v>0</v>
      </c>
      <c r="D19" s="235">
        <f>SUMIF(その4!$F$8:$F$26,$A19,その4!AL$8:AL$26)+SUMIF(その4!$F$54:$F$278,$A19,その4!AL$54:AL$278)</f>
        <v>0</v>
      </c>
      <c r="E19" s="235">
        <f>SUMIF(その4!$F$8:$F$26,$A19,その4!AM$8:AM$26)+SUMIF(その4!$F$54:$F$278,$A19,その4!AM$54:AM$278)</f>
        <v>0</v>
      </c>
      <c r="F19" s="235">
        <f>SUMIF(その4!$F$8:$F$26,$A19,その4!AN$8:AN$26)+SUMIF(その4!$F$54:$F$278,$A19,その4!AN$54:AN$278)</f>
        <v>0</v>
      </c>
      <c r="G19" s="235">
        <f>SUMIF(その4!$F$8:$F$26,$A19,その4!AO$8:AO$26)+SUMIF(その4!$F$54:$F$278,$A19,その4!AO$54:AO$278)</f>
        <v>0</v>
      </c>
      <c r="H19" s="235">
        <f>SUMIF(その4!$F$8:$F$26,$A19,その4!AP$8:AP$26)+SUMIF(その4!$F$54:$F$278,$A19,その4!AP$54:AP$278)</f>
        <v>0</v>
      </c>
      <c r="I19" s="235">
        <f>SUMIF(その4!$F$8:$F$26,$A19,その4!AQ$8:AQ$26)+SUMIF(その4!$F$54:$F$278,$A19,その4!AQ$54:AQ$278)</f>
        <v>0</v>
      </c>
      <c r="J19" s="235">
        <f>SUMIF(その4!$F$8:$F$26,$A19,その4!AR$8:AR$26)+SUMIF(その4!$F$54:$F$278,$A19,その4!AR$54:AR$278)</f>
        <v>0</v>
      </c>
      <c r="K19" s="235">
        <f>SUMIF(その4!$F$8:$F$26,$A19,その4!AS$8:AS$26)+SUMIF(その4!$F$54:$F$278,$A19,その4!AS$54:AS$278)</f>
        <v>0</v>
      </c>
      <c r="L19" s="235">
        <f>SUMIF(その4!$F$8:$F$26,$A19,その4!AT$8:AT$26)+SUMIF(その4!$F$54:$F$278,$A19,その4!AT$54:AT$278)</f>
        <v>0</v>
      </c>
      <c r="M19" s="235">
        <f>SUMIF(その4!$F$8:$F$26,$A19,その4!AU$8:AU$26)+SUMIF(その4!$F$54:$F$278,$A19,その4!AU$54:AU$278)</f>
        <v>0</v>
      </c>
      <c r="N19" s="236">
        <f>SUMIF(その4!$F$8:$F$26,$A19,その4!AV$8:AV$26)+SUMIF(その4!$F$54:$F$278,$A19,その4!AV$54:AV$278)</f>
        <v>0</v>
      </c>
      <c r="O19" s="239"/>
      <c r="P19" s="232"/>
      <c r="Q19" s="250">
        <f>SUMIF(その4!$F$8:$F$26,$A19,その4!$AF$8:$AF$26)+SUMIF(その4!$F$54:$F$278,$A19,その4!$AF$54:$AF$278)</f>
        <v>0</v>
      </c>
      <c r="R19" s="235">
        <f t="shared" si="22"/>
        <v>0</v>
      </c>
      <c r="S19" s="235">
        <f t="shared" si="0"/>
        <v>0</v>
      </c>
      <c r="T19" s="235">
        <f t="shared" si="1"/>
        <v>0</v>
      </c>
      <c r="U19" s="235">
        <f t="shared" si="2"/>
        <v>0</v>
      </c>
      <c r="V19" s="235">
        <f t="shared" si="3"/>
        <v>0</v>
      </c>
      <c r="W19" s="235">
        <f t="shared" si="4"/>
        <v>0</v>
      </c>
      <c r="X19" s="235">
        <f t="shared" si="5"/>
        <v>0</v>
      </c>
      <c r="Y19" s="235">
        <f t="shared" si="6"/>
        <v>0</v>
      </c>
      <c r="Z19" s="235">
        <f t="shared" si="7"/>
        <v>0</v>
      </c>
      <c r="AA19" s="235">
        <f t="shared" si="8"/>
        <v>0</v>
      </c>
      <c r="AB19" s="235">
        <f t="shared" si="9"/>
        <v>0</v>
      </c>
      <c r="AC19" s="236">
        <f t="shared" si="10"/>
        <v>0</v>
      </c>
      <c r="AE19" s="313" t="e">
        <f>その5!#REF!</f>
        <v>#REF!</v>
      </c>
      <c r="AG19" s="263"/>
      <c r="AH19" s="235" t="e">
        <f t="shared" si="23"/>
        <v>#REF!</v>
      </c>
      <c r="AI19" s="235" t="e">
        <f t="shared" si="11"/>
        <v>#REF!</v>
      </c>
      <c r="AJ19" s="235" t="e">
        <f t="shared" si="12"/>
        <v>#REF!</v>
      </c>
      <c r="AK19" s="235" t="e">
        <f t="shared" si="13"/>
        <v>#REF!</v>
      </c>
      <c r="AL19" s="235" t="e">
        <f t="shared" si="14"/>
        <v>#REF!</v>
      </c>
      <c r="AM19" s="235" t="e">
        <f t="shared" si="15"/>
        <v>#REF!</v>
      </c>
      <c r="AN19" s="235" t="e">
        <f t="shared" si="16"/>
        <v>#REF!</v>
      </c>
      <c r="AO19" s="235" t="e">
        <f t="shared" si="17"/>
        <v>#REF!</v>
      </c>
      <c r="AP19" s="235" t="e">
        <f t="shared" si="18"/>
        <v>#REF!</v>
      </c>
      <c r="AQ19" s="235" t="e">
        <f t="shared" si="19"/>
        <v>#REF!</v>
      </c>
      <c r="AR19" s="235" t="e">
        <f t="shared" si="20"/>
        <v>#REF!</v>
      </c>
      <c r="AS19" s="236" t="e">
        <f t="shared" si="21"/>
        <v>#REF!</v>
      </c>
    </row>
    <row r="20" spans="1:46" x14ac:dyDescent="0.2">
      <c r="A20" s="232" t="s">
        <v>83</v>
      </c>
      <c r="B20" s="235">
        <f>SUMIF(その4!$F$8:$F$26,$A20,その4!$AC$8:$AC$26)+SUMIF(その4!$F$54:$F$278,$A20,その4!$AC$54:$AC$278)</f>
        <v>0</v>
      </c>
      <c r="C20" s="235">
        <f>SUMIF(その4!$F$8:$F$26,$A20,その4!AK$8:AK$26)+SUMIF(その4!$F$54:$F$278,$A20,その4!AK$54:AK$278)</f>
        <v>0</v>
      </c>
      <c r="D20" s="235">
        <f>SUMIF(その4!$F$8:$F$26,$A20,その4!AL$8:AL$26)+SUMIF(その4!$F$54:$F$278,$A20,その4!AL$54:AL$278)</f>
        <v>0</v>
      </c>
      <c r="E20" s="235">
        <f>SUMIF(その4!$F$8:$F$26,$A20,その4!AM$8:AM$26)+SUMIF(その4!$F$54:$F$278,$A20,その4!AM$54:AM$278)</f>
        <v>0</v>
      </c>
      <c r="F20" s="235">
        <f>SUMIF(その4!$F$8:$F$26,$A20,その4!AN$8:AN$26)+SUMIF(その4!$F$54:$F$278,$A20,その4!AN$54:AN$278)</f>
        <v>0</v>
      </c>
      <c r="G20" s="235">
        <f>SUMIF(その4!$F$8:$F$26,$A20,その4!AO$8:AO$26)+SUMIF(その4!$F$54:$F$278,$A20,その4!AO$54:AO$278)</f>
        <v>0</v>
      </c>
      <c r="H20" s="235">
        <f>SUMIF(その4!$F$8:$F$26,$A20,その4!AP$8:AP$26)+SUMIF(その4!$F$54:$F$278,$A20,その4!AP$54:AP$278)</f>
        <v>0</v>
      </c>
      <c r="I20" s="235">
        <f>SUMIF(その4!$F$8:$F$26,$A20,その4!AQ$8:AQ$26)+SUMIF(その4!$F$54:$F$278,$A20,その4!AQ$54:AQ$278)</f>
        <v>0</v>
      </c>
      <c r="J20" s="235">
        <f>SUMIF(その4!$F$8:$F$26,$A20,その4!AR$8:AR$26)+SUMIF(その4!$F$54:$F$278,$A20,その4!AR$54:AR$278)</f>
        <v>0</v>
      </c>
      <c r="K20" s="235">
        <f>SUMIF(その4!$F$8:$F$26,$A20,その4!AS$8:AS$26)+SUMIF(その4!$F$54:$F$278,$A20,その4!AS$54:AS$278)</f>
        <v>0</v>
      </c>
      <c r="L20" s="235">
        <f>SUMIF(その4!$F$8:$F$26,$A20,その4!AT$8:AT$26)+SUMIF(その4!$F$54:$F$278,$A20,その4!AT$54:AT$278)</f>
        <v>0</v>
      </c>
      <c r="M20" s="235">
        <f>SUMIF(その4!$F$8:$F$26,$A20,その4!AU$8:AU$26)+SUMIF(その4!$F$54:$F$278,$A20,その4!AU$54:AU$278)</f>
        <v>0</v>
      </c>
      <c r="N20" s="236">
        <f>SUMIF(その4!$F$8:$F$26,$A20,その4!AV$8:AV$26)+SUMIF(その4!$F$54:$F$278,$A20,その4!AV$54:AV$278)</f>
        <v>0</v>
      </c>
      <c r="O20" s="239"/>
      <c r="P20" s="232"/>
      <c r="Q20" s="250">
        <f>SUMIF(その4!$F$8:$F$26,$A20,その4!$AF$8:$AF$26)+SUMIF(その4!$F$54:$F$278,$A20,その4!$AF$54:$AF$278)</f>
        <v>0</v>
      </c>
      <c r="R20" s="235">
        <f t="shared" si="22"/>
        <v>0</v>
      </c>
      <c r="S20" s="235">
        <f t="shared" si="0"/>
        <v>0</v>
      </c>
      <c r="T20" s="235">
        <f t="shared" si="1"/>
        <v>0</v>
      </c>
      <c r="U20" s="235">
        <f t="shared" si="2"/>
        <v>0</v>
      </c>
      <c r="V20" s="235">
        <f t="shared" si="3"/>
        <v>0</v>
      </c>
      <c r="W20" s="235">
        <f t="shared" si="4"/>
        <v>0</v>
      </c>
      <c r="X20" s="235">
        <f t="shared" si="5"/>
        <v>0</v>
      </c>
      <c r="Y20" s="235">
        <f t="shared" si="6"/>
        <v>0</v>
      </c>
      <c r="Z20" s="235">
        <f t="shared" si="7"/>
        <v>0</v>
      </c>
      <c r="AA20" s="235">
        <f t="shared" si="8"/>
        <v>0</v>
      </c>
      <c r="AB20" s="235">
        <f t="shared" si="9"/>
        <v>0</v>
      </c>
      <c r="AC20" s="236">
        <f t="shared" si="10"/>
        <v>0</v>
      </c>
      <c r="AE20" s="313" t="e">
        <f>その5!#REF!</f>
        <v>#REF!</v>
      </c>
      <c r="AG20" s="263"/>
      <c r="AH20" s="235" t="e">
        <f t="shared" si="23"/>
        <v>#REF!</v>
      </c>
      <c r="AI20" s="235" t="e">
        <f t="shared" si="11"/>
        <v>#REF!</v>
      </c>
      <c r="AJ20" s="235" t="e">
        <f t="shared" si="12"/>
        <v>#REF!</v>
      </c>
      <c r="AK20" s="235" t="e">
        <f t="shared" si="13"/>
        <v>#REF!</v>
      </c>
      <c r="AL20" s="235" t="e">
        <f t="shared" si="14"/>
        <v>#REF!</v>
      </c>
      <c r="AM20" s="235" t="e">
        <f t="shared" si="15"/>
        <v>#REF!</v>
      </c>
      <c r="AN20" s="235" t="e">
        <f t="shared" si="16"/>
        <v>#REF!</v>
      </c>
      <c r="AO20" s="235" t="e">
        <f t="shared" si="17"/>
        <v>#REF!</v>
      </c>
      <c r="AP20" s="235" t="e">
        <f t="shared" si="18"/>
        <v>#REF!</v>
      </c>
      <c r="AQ20" s="235" t="e">
        <f t="shared" si="19"/>
        <v>#REF!</v>
      </c>
      <c r="AR20" s="235" t="e">
        <f t="shared" si="20"/>
        <v>#REF!</v>
      </c>
      <c r="AS20" s="236" t="e">
        <f t="shared" si="21"/>
        <v>#REF!</v>
      </c>
    </row>
    <row r="21" spans="1:46" x14ac:dyDescent="0.2">
      <c r="A21" s="232" t="s">
        <v>15</v>
      </c>
      <c r="B21" s="235">
        <f>SUMIF(その4!$F$8:$F$26,$A21,その4!$AC$8:$AC$26)+SUMIF(その4!$F$54:$F$278,$A21,その4!$AC$54:$AC$278)</f>
        <v>0</v>
      </c>
      <c r="C21" s="235">
        <f>SUMIF(その4!$F$8:$F$26,$A21,その4!AK$8:AK$26)+SUMIF(その4!$F$54:$F$278,$A21,その4!AK$54:AK$278)</f>
        <v>0</v>
      </c>
      <c r="D21" s="235">
        <f>SUMIF(その4!$F$8:$F$26,$A21,その4!AL$8:AL$26)+SUMIF(その4!$F$54:$F$278,$A21,その4!AL$54:AL$278)</f>
        <v>0</v>
      </c>
      <c r="E21" s="235">
        <f>SUMIF(その4!$F$8:$F$26,$A21,その4!AM$8:AM$26)+SUMIF(その4!$F$54:$F$278,$A21,その4!AM$54:AM$278)</f>
        <v>0</v>
      </c>
      <c r="F21" s="235">
        <f>SUMIF(その4!$F$8:$F$26,$A21,その4!AN$8:AN$26)+SUMIF(その4!$F$54:$F$278,$A21,その4!AN$54:AN$278)</f>
        <v>0</v>
      </c>
      <c r="G21" s="235">
        <f>SUMIF(その4!$F$8:$F$26,$A21,その4!AO$8:AO$26)+SUMIF(その4!$F$54:$F$278,$A21,その4!AO$54:AO$278)</f>
        <v>0</v>
      </c>
      <c r="H21" s="235">
        <f>SUMIF(その4!$F$8:$F$26,$A21,その4!AP$8:AP$26)+SUMIF(その4!$F$54:$F$278,$A21,その4!AP$54:AP$278)</f>
        <v>0</v>
      </c>
      <c r="I21" s="235">
        <f>SUMIF(その4!$F$8:$F$26,$A21,その4!AQ$8:AQ$26)+SUMIF(その4!$F$54:$F$278,$A21,その4!AQ$54:AQ$278)</f>
        <v>0</v>
      </c>
      <c r="J21" s="235">
        <f>SUMIF(その4!$F$8:$F$26,$A21,その4!AR$8:AR$26)+SUMIF(その4!$F$54:$F$278,$A21,その4!AR$54:AR$278)</f>
        <v>0</v>
      </c>
      <c r="K21" s="235">
        <f>SUMIF(その4!$F$8:$F$26,$A21,その4!AS$8:AS$26)+SUMIF(その4!$F$54:$F$278,$A21,その4!AS$54:AS$278)</f>
        <v>0</v>
      </c>
      <c r="L21" s="235">
        <f>SUMIF(その4!$F$8:$F$26,$A21,その4!AT$8:AT$26)+SUMIF(その4!$F$54:$F$278,$A21,その4!AT$54:AT$278)</f>
        <v>0</v>
      </c>
      <c r="M21" s="235">
        <f>SUMIF(その4!$F$8:$F$26,$A21,その4!AU$8:AU$26)+SUMIF(その4!$F$54:$F$278,$A21,その4!AU$54:AU$278)</f>
        <v>0</v>
      </c>
      <c r="N21" s="236">
        <f>SUMIF(その4!$F$8:$F$26,$A21,その4!AV$8:AV$26)+SUMIF(その4!$F$54:$F$278,$A21,その4!AV$54:AV$278)</f>
        <v>0</v>
      </c>
      <c r="O21" s="239"/>
      <c r="P21" s="232"/>
      <c r="Q21" s="250">
        <f>SUMIF(その4!$F$8:$F$26,$A21,その4!$AF$8:$AF$26)+SUMIF(その4!$F$54:$F$278,$A21,その4!$AF$54:$AF$278)</f>
        <v>0</v>
      </c>
      <c r="R21" s="235">
        <f t="shared" si="22"/>
        <v>0</v>
      </c>
      <c r="S21" s="235">
        <f t="shared" si="0"/>
        <v>0</v>
      </c>
      <c r="T21" s="235">
        <f t="shared" si="1"/>
        <v>0</v>
      </c>
      <c r="U21" s="235">
        <f t="shared" si="2"/>
        <v>0</v>
      </c>
      <c r="V21" s="235">
        <f t="shared" si="3"/>
        <v>0</v>
      </c>
      <c r="W21" s="235">
        <f t="shared" si="4"/>
        <v>0</v>
      </c>
      <c r="X21" s="235">
        <f t="shared" si="5"/>
        <v>0</v>
      </c>
      <c r="Y21" s="235">
        <f t="shared" si="6"/>
        <v>0</v>
      </c>
      <c r="Z21" s="235">
        <f t="shared" si="7"/>
        <v>0</v>
      </c>
      <c r="AA21" s="235">
        <f t="shared" si="8"/>
        <v>0</v>
      </c>
      <c r="AB21" s="235">
        <f t="shared" si="9"/>
        <v>0</v>
      </c>
      <c r="AC21" s="236">
        <f t="shared" si="10"/>
        <v>0</v>
      </c>
      <c r="AE21" s="313" t="e">
        <f>その5!#REF!</f>
        <v>#REF!</v>
      </c>
      <c r="AG21" s="263"/>
      <c r="AH21" s="235" t="e">
        <f t="shared" si="23"/>
        <v>#REF!</v>
      </c>
      <c r="AI21" s="235" t="e">
        <f t="shared" si="11"/>
        <v>#REF!</v>
      </c>
      <c r="AJ21" s="235" t="e">
        <f t="shared" si="12"/>
        <v>#REF!</v>
      </c>
      <c r="AK21" s="235" t="e">
        <f t="shared" si="13"/>
        <v>#REF!</v>
      </c>
      <c r="AL21" s="235" t="e">
        <f t="shared" si="14"/>
        <v>#REF!</v>
      </c>
      <c r="AM21" s="235" t="e">
        <f t="shared" si="15"/>
        <v>#REF!</v>
      </c>
      <c r="AN21" s="235" t="e">
        <f t="shared" si="16"/>
        <v>#REF!</v>
      </c>
      <c r="AO21" s="235" t="e">
        <f t="shared" si="17"/>
        <v>#REF!</v>
      </c>
      <c r="AP21" s="235" t="e">
        <f t="shared" si="18"/>
        <v>#REF!</v>
      </c>
      <c r="AQ21" s="235" t="e">
        <f t="shared" si="19"/>
        <v>#REF!</v>
      </c>
      <c r="AR21" s="235" t="e">
        <f t="shared" si="20"/>
        <v>#REF!</v>
      </c>
      <c r="AS21" s="236" t="e">
        <f t="shared" si="21"/>
        <v>#REF!</v>
      </c>
    </row>
    <row r="22" spans="1:46" x14ac:dyDescent="0.2">
      <c r="A22" s="232" t="s">
        <v>87</v>
      </c>
      <c r="B22" s="235">
        <f>SUMIF(その4!$F$8:$F$26,$A22,その4!$AC$8:$AC$26)+SUMIF(その4!$F$54:$F$278,$A22,その4!$AC$54:$AC$278)</f>
        <v>0</v>
      </c>
      <c r="C22" s="235">
        <f>SUMIF(その4!$F$8:$F$26,$A22,その4!AK$8:AK$26)+SUMIF(その4!$F$54:$F$278,$A22,その4!AK$54:AK$278)</f>
        <v>0</v>
      </c>
      <c r="D22" s="235">
        <f>SUMIF(その4!$F$8:$F$26,$A22,その4!AL$8:AL$26)+SUMIF(その4!$F$54:$F$278,$A22,その4!AL$54:AL$278)</f>
        <v>0</v>
      </c>
      <c r="E22" s="235">
        <f>SUMIF(その4!$F$8:$F$26,$A22,その4!AM$8:AM$26)+SUMIF(その4!$F$54:$F$278,$A22,その4!AM$54:AM$278)</f>
        <v>0</v>
      </c>
      <c r="F22" s="235">
        <f>SUMIF(その4!$F$8:$F$26,$A22,その4!AN$8:AN$26)+SUMIF(その4!$F$54:$F$278,$A22,その4!AN$54:AN$278)</f>
        <v>0</v>
      </c>
      <c r="G22" s="235">
        <f>SUMIF(その4!$F$8:$F$26,$A22,その4!AO$8:AO$26)+SUMIF(その4!$F$54:$F$278,$A22,その4!AO$54:AO$278)</f>
        <v>0</v>
      </c>
      <c r="H22" s="235">
        <f>SUMIF(その4!$F$8:$F$26,$A22,その4!AP$8:AP$26)+SUMIF(その4!$F$54:$F$278,$A22,その4!AP$54:AP$278)</f>
        <v>0</v>
      </c>
      <c r="I22" s="235">
        <f>SUMIF(その4!$F$8:$F$26,$A22,その4!AQ$8:AQ$26)+SUMIF(その4!$F$54:$F$278,$A22,その4!AQ$54:AQ$278)</f>
        <v>0</v>
      </c>
      <c r="J22" s="235">
        <f>SUMIF(その4!$F$8:$F$26,$A22,その4!AR$8:AR$26)+SUMIF(その4!$F$54:$F$278,$A22,その4!AR$54:AR$278)</f>
        <v>0</v>
      </c>
      <c r="K22" s="235">
        <f>SUMIF(その4!$F$8:$F$26,$A22,その4!AS$8:AS$26)+SUMIF(その4!$F$54:$F$278,$A22,その4!AS$54:AS$278)</f>
        <v>0</v>
      </c>
      <c r="L22" s="235">
        <f>SUMIF(その4!$F$8:$F$26,$A22,その4!AT$8:AT$26)+SUMIF(その4!$F$54:$F$278,$A22,その4!AT$54:AT$278)</f>
        <v>0</v>
      </c>
      <c r="M22" s="235">
        <f>SUMIF(その4!$F$8:$F$26,$A22,その4!AU$8:AU$26)+SUMIF(その4!$F$54:$F$278,$A22,その4!AU$54:AU$278)</f>
        <v>0</v>
      </c>
      <c r="N22" s="236">
        <f>SUMIF(その4!$F$8:$F$26,$A22,その4!AV$8:AV$26)+SUMIF(その4!$F$54:$F$278,$A22,その4!AV$54:AV$278)</f>
        <v>0</v>
      </c>
      <c r="O22" s="239"/>
      <c r="P22" s="232"/>
      <c r="Q22" s="250">
        <f>SUMIF(その4!$F$8:$F$26,$A22,その4!$AF$8:$AF$26)+SUMIF(その4!$F$54:$F$278,$A22,その4!$AF$54:$AF$278)</f>
        <v>0</v>
      </c>
      <c r="R22" s="235">
        <f t="shared" si="22"/>
        <v>0</v>
      </c>
      <c r="S22" s="235">
        <f t="shared" si="0"/>
        <v>0</v>
      </c>
      <c r="T22" s="235">
        <f t="shared" si="1"/>
        <v>0</v>
      </c>
      <c r="U22" s="235">
        <f t="shared" si="2"/>
        <v>0</v>
      </c>
      <c r="V22" s="235">
        <f t="shared" si="3"/>
        <v>0</v>
      </c>
      <c r="W22" s="235">
        <f t="shared" si="4"/>
        <v>0</v>
      </c>
      <c r="X22" s="235">
        <f t="shared" si="5"/>
        <v>0</v>
      </c>
      <c r="Y22" s="235">
        <f t="shared" si="6"/>
        <v>0</v>
      </c>
      <c r="Z22" s="235">
        <f t="shared" si="7"/>
        <v>0</v>
      </c>
      <c r="AA22" s="235">
        <f t="shared" si="8"/>
        <v>0</v>
      </c>
      <c r="AB22" s="235">
        <f t="shared" si="9"/>
        <v>0</v>
      </c>
      <c r="AC22" s="236">
        <f t="shared" si="10"/>
        <v>0</v>
      </c>
      <c r="AE22" s="313" t="e">
        <f>その5!#REF!</f>
        <v>#REF!</v>
      </c>
      <c r="AG22" s="263"/>
      <c r="AH22" s="235" t="e">
        <f t="shared" si="23"/>
        <v>#REF!</v>
      </c>
      <c r="AI22" s="235" t="e">
        <f t="shared" si="11"/>
        <v>#REF!</v>
      </c>
      <c r="AJ22" s="235" t="e">
        <f t="shared" si="12"/>
        <v>#REF!</v>
      </c>
      <c r="AK22" s="235" t="e">
        <f t="shared" si="13"/>
        <v>#REF!</v>
      </c>
      <c r="AL22" s="235" t="e">
        <f t="shared" si="14"/>
        <v>#REF!</v>
      </c>
      <c r="AM22" s="235" t="e">
        <f t="shared" si="15"/>
        <v>#REF!</v>
      </c>
      <c r="AN22" s="235" t="e">
        <f t="shared" si="16"/>
        <v>#REF!</v>
      </c>
      <c r="AO22" s="235" t="e">
        <f t="shared" si="17"/>
        <v>#REF!</v>
      </c>
      <c r="AP22" s="235" t="e">
        <f t="shared" si="18"/>
        <v>#REF!</v>
      </c>
      <c r="AQ22" s="235" t="e">
        <f t="shared" si="19"/>
        <v>#REF!</v>
      </c>
      <c r="AR22" s="235" t="e">
        <f t="shared" si="20"/>
        <v>#REF!</v>
      </c>
      <c r="AS22" s="236" t="e">
        <f t="shared" si="21"/>
        <v>#REF!</v>
      </c>
    </row>
    <row r="23" spans="1:46" x14ac:dyDescent="0.2">
      <c r="A23" s="232" t="s">
        <v>88</v>
      </c>
      <c r="B23" s="235">
        <f>SUMIF(その4!$F$8:$F$26,$A23,その4!$AC$8:$AC$26)+SUMIF(その4!$F$54:$F$278,$A23,その4!$AC$54:$AC$278)</f>
        <v>0</v>
      </c>
      <c r="C23" s="235">
        <f>SUMIF(その4!$F$8:$F$26,$A23,その4!AK$8:AK$26)+SUMIF(その4!$F$54:$F$278,$A23,その4!AK$54:AK$278)</f>
        <v>0</v>
      </c>
      <c r="D23" s="235">
        <f>SUMIF(その4!$F$8:$F$26,$A23,その4!AL$8:AL$26)+SUMIF(その4!$F$54:$F$278,$A23,その4!AL$54:AL$278)</f>
        <v>0</v>
      </c>
      <c r="E23" s="235">
        <f>SUMIF(その4!$F$8:$F$26,$A23,その4!AM$8:AM$26)+SUMIF(その4!$F$54:$F$278,$A23,その4!AM$54:AM$278)</f>
        <v>0</v>
      </c>
      <c r="F23" s="235">
        <f>SUMIF(その4!$F$8:$F$26,$A23,その4!AN$8:AN$26)+SUMIF(その4!$F$54:$F$278,$A23,その4!AN$54:AN$278)</f>
        <v>0</v>
      </c>
      <c r="G23" s="235">
        <f>SUMIF(その4!$F$8:$F$26,$A23,その4!AO$8:AO$26)+SUMIF(その4!$F$54:$F$278,$A23,その4!AO$54:AO$278)</f>
        <v>0</v>
      </c>
      <c r="H23" s="235">
        <f>SUMIF(その4!$F$8:$F$26,$A23,その4!AP$8:AP$26)+SUMIF(その4!$F$54:$F$278,$A23,その4!AP$54:AP$278)</f>
        <v>0</v>
      </c>
      <c r="I23" s="235">
        <f>SUMIF(その4!$F$8:$F$26,$A23,その4!AQ$8:AQ$26)+SUMIF(その4!$F$54:$F$278,$A23,その4!AQ$54:AQ$278)</f>
        <v>0</v>
      </c>
      <c r="J23" s="235">
        <f>SUMIF(その4!$F$8:$F$26,$A23,その4!AR$8:AR$26)+SUMIF(その4!$F$54:$F$278,$A23,その4!AR$54:AR$278)</f>
        <v>0</v>
      </c>
      <c r="K23" s="235">
        <f>SUMIF(その4!$F$8:$F$26,$A23,その4!AS$8:AS$26)+SUMIF(その4!$F$54:$F$278,$A23,その4!AS$54:AS$278)</f>
        <v>0</v>
      </c>
      <c r="L23" s="235">
        <f>SUMIF(その4!$F$8:$F$26,$A23,その4!AT$8:AT$26)+SUMIF(その4!$F$54:$F$278,$A23,その4!AT$54:AT$278)</f>
        <v>0</v>
      </c>
      <c r="M23" s="235">
        <f>SUMIF(その4!$F$8:$F$26,$A23,その4!AU$8:AU$26)+SUMIF(その4!$F$54:$F$278,$A23,その4!AU$54:AU$278)</f>
        <v>0</v>
      </c>
      <c r="N23" s="236">
        <f>SUMIF(その4!$F$8:$F$26,$A23,その4!AV$8:AV$26)+SUMIF(その4!$F$54:$F$278,$A23,その4!AV$54:AV$278)</f>
        <v>0</v>
      </c>
      <c r="O23" s="239"/>
      <c r="P23" s="232"/>
      <c r="Q23" s="250">
        <f>SUMIF(その4!$F$8:$F$26,$A23,その4!$AF$8:$AF$26)+SUMIF(その4!$F$54:$F$278,$A23,その4!$AF$54:$AF$278)</f>
        <v>0</v>
      </c>
      <c r="R23" s="235">
        <f t="shared" si="22"/>
        <v>0</v>
      </c>
      <c r="S23" s="235">
        <f t="shared" si="0"/>
        <v>0</v>
      </c>
      <c r="T23" s="235">
        <f t="shared" si="1"/>
        <v>0</v>
      </c>
      <c r="U23" s="235">
        <f t="shared" si="2"/>
        <v>0</v>
      </c>
      <c r="V23" s="235">
        <f t="shared" si="3"/>
        <v>0</v>
      </c>
      <c r="W23" s="235">
        <f t="shared" si="4"/>
        <v>0</v>
      </c>
      <c r="X23" s="235">
        <f t="shared" si="5"/>
        <v>0</v>
      </c>
      <c r="Y23" s="235">
        <f t="shared" si="6"/>
        <v>0</v>
      </c>
      <c r="Z23" s="235">
        <f t="shared" si="7"/>
        <v>0</v>
      </c>
      <c r="AA23" s="235">
        <f t="shared" si="8"/>
        <v>0</v>
      </c>
      <c r="AB23" s="235">
        <f t="shared" si="9"/>
        <v>0</v>
      </c>
      <c r="AC23" s="236">
        <f t="shared" si="10"/>
        <v>0</v>
      </c>
      <c r="AE23" s="313" t="e">
        <f>その5!#REF!</f>
        <v>#REF!</v>
      </c>
      <c r="AG23" s="263"/>
      <c r="AH23" s="235" t="e">
        <f t="shared" si="23"/>
        <v>#REF!</v>
      </c>
      <c r="AI23" s="235" t="e">
        <f t="shared" si="11"/>
        <v>#REF!</v>
      </c>
      <c r="AJ23" s="235" t="e">
        <f t="shared" si="12"/>
        <v>#REF!</v>
      </c>
      <c r="AK23" s="235" t="e">
        <f t="shared" si="13"/>
        <v>#REF!</v>
      </c>
      <c r="AL23" s="235" t="e">
        <f t="shared" si="14"/>
        <v>#REF!</v>
      </c>
      <c r="AM23" s="235" t="e">
        <f t="shared" si="15"/>
        <v>#REF!</v>
      </c>
      <c r="AN23" s="235" t="e">
        <f t="shared" si="16"/>
        <v>#REF!</v>
      </c>
      <c r="AO23" s="235" t="e">
        <f t="shared" si="17"/>
        <v>#REF!</v>
      </c>
      <c r="AP23" s="235" t="e">
        <f t="shared" si="18"/>
        <v>#REF!</v>
      </c>
      <c r="AQ23" s="235" t="e">
        <f t="shared" si="19"/>
        <v>#REF!</v>
      </c>
      <c r="AR23" s="235" t="e">
        <f t="shared" si="20"/>
        <v>#REF!</v>
      </c>
      <c r="AS23" s="236" t="e">
        <f t="shared" si="21"/>
        <v>#REF!</v>
      </c>
    </row>
    <row r="24" spans="1:46" x14ac:dyDescent="0.2">
      <c r="A24" s="232" t="s">
        <v>89</v>
      </c>
      <c r="B24" s="235">
        <f>SUMIF(その4!$F$8:$F$26,$A24,その4!$AC$8:$AC$26)+SUMIF(その4!$F$54:$F$278,$A24,その4!$AC$54:$AC$278)</f>
        <v>0</v>
      </c>
      <c r="C24" s="235">
        <f>SUMIF(その4!$F$8:$F$26,$A24,その4!AK$8:AK$26)+SUMIF(その4!$F$54:$F$278,$A24,その4!AK$54:AK$278)</f>
        <v>0</v>
      </c>
      <c r="D24" s="235">
        <f>SUMIF(その4!$F$8:$F$26,$A24,その4!AL$8:AL$26)+SUMIF(その4!$F$54:$F$278,$A24,その4!AL$54:AL$278)</f>
        <v>0</v>
      </c>
      <c r="E24" s="235">
        <f>SUMIF(その4!$F$8:$F$26,$A24,その4!AM$8:AM$26)+SUMIF(その4!$F$54:$F$278,$A24,その4!AM$54:AM$278)</f>
        <v>0</v>
      </c>
      <c r="F24" s="235">
        <f>SUMIF(その4!$F$8:$F$26,$A24,その4!AN$8:AN$26)+SUMIF(その4!$F$54:$F$278,$A24,その4!AN$54:AN$278)</f>
        <v>0</v>
      </c>
      <c r="G24" s="235">
        <f>SUMIF(その4!$F$8:$F$26,$A24,その4!AO$8:AO$26)+SUMIF(その4!$F$54:$F$278,$A24,その4!AO$54:AO$278)</f>
        <v>0</v>
      </c>
      <c r="H24" s="235">
        <f>SUMIF(その4!$F$8:$F$26,$A24,その4!AP$8:AP$26)+SUMIF(その4!$F$54:$F$278,$A24,その4!AP$54:AP$278)</f>
        <v>0</v>
      </c>
      <c r="I24" s="235">
        <f>SUMIF(その4!$F$8:$F$26,$A24,その4!AQ$8:AQ$26)+SUMIF(その4!$F$54:$F$278,$A24,その4!AQ$54:AQ$278)</f>
        <v>0</v>
      </c>
      <c r="J24" s="235">
        <f>SUMIF(その4!$F$8:$F$26,$A24,その4!AR$8:AR$26)+SUMIF(その4!$F$54:$F$278,$A24,その4!AR$54:AR$278)</f>
        <v>0</v>
      </c>
      <c r="K24" s="235">
        <f>SUMIF(その4!$F$8:$F$26,$A24,その4!AS$8:AS$26)+SUMIF(その4!$F$54:$F$278,$A24,その4!AS$54:AS$278)</f>
        <v>0</v>
      </c>
      <c r="L24" s="235">
        <f>SUMIF(その4!$F$8:$F$26,$A24,その4!AT$8:AT$26)+SUMIF(その4!$F$54:$F$278,$A24,その4!AT$54:AT$278)</f>
        <v>0</v>
      </c>
      <c r="M24" s="235">
        <f>SUMIF(その4!$F$8:$F$26,$A24,その4!AU$8:AU$26)+SUMIF(その4!$F$54:$F$278,$A24,その4!AU$54:AU$278)</f>
        <v>0</v>
      </c>
      <c r="N24" s="236">
        <f>SUMIF(その4!$F$8:$F$26,$A24,その4!AV$8:AV$26)+SUMIF(その4!$F$54:$F$278,$A24,その4!AV$54:AV$278)</f>
        <v>0</v>
      </c>
      <c r="O24" s="239"/>
      <c r="P24" s="232"/>
      <c r="Q24" s="250">
        <f>SUMIF(その4!$F$8:$F$26,$A24,その4!$AF$8:$AF$26)+SUMIF(その4!$F$54:$F$278,$A24,その4!$AF$54:$AF$278)</f>
        <v>0</v>
      </c>
      <c r="R24" s="235">
        <f t="shared" si="22"/>
        <v>0</v>
      </c>
      <c r="S24" s="235">
        <f t="shared" si="0"/>
        <v>0</v>
      </c>
      <c r="T24" s="235">
        <f t="shared" si="1"/>
        <v>0</v>
      </c>
      <c r="U24" s="235">
        <f t="shared" si="2"/>
        <v>0</v>
      </c>
      <c r="V24" s="235">
        <f t="shared" si="3"/>
        <v>0</v>
      </c>
      <c r="W24" s="235">
        <f t="shared" si="4"/>
        <v>0</v>
      </c>
      <c r="X24" s="235">
        <f t="shared" si="5"/>
        <v>0</v>
      </c>
      <c r="Y24" s="235">
        <f t="shared" si="6"/>
        <v>0</v>
      </c>
      <c r="Z24" s="235">
        <f t="shared" si="7"/>
        <v>0</v>
      </c>
      <c r="AA24" s="235">
        <f t="shared" si="8"/>
        <v>0</v>
      </c>
      <c r="AB24" s="235">
        <f t="shared" si="9"/>
        <v>0</v>
      </c>
      <c r="AC24" s="236">
        <f t="shared" si="10"/>
        <v>0</v>
      </c>
      <c r="AE24" s="313" t="e">
        <f>その5!#REF!</f>
        <v>#REF!</v>
      </c>
      <c r="AG24" s="263"/>
      <c r="AH24" s="235" t="e">
        <f t="shared" si="23"/>
        <v>#REF!</v>
      </c>
      <c r="AI24" s="235" t="e">
        <f t="shared" si="11"/>
        <v>#REF!</v>
      </c>
      <c r="AJ24" s="235" t="e">
        <f t="shared" si="12"/>
        <v>#REF!</v>
      </c>
      <c r="AK24" s="235" t="e">
        <f t="shared" si="13"/>
        <v>#REF!</v>
      </c>
      <c r="AL24" s="235" t="e">
        <f t="shared" si="14"/>
        <v>#REF!</v>
      </c>
      <c r="AM24" s="235" t="e">
        <f t="shared" si="15"/>
        <v>#REF!</v>
      </c>
      <c r="AN24" s="235" t="e">
        <f t="shared" si="16"/>
        <v>#REF!</v>
      </c>
      <c r="AO24" s="235" t="e">
        <f t="shared" si="17"/>
        <v>#REF!</v>
      </c>
      <c r="AP24" s="235" t="e">
        <f t="shared" si="18"/>
        <v>#REF!</v>
      </c>
      <c r="AQ24" s="235" t="e">
        <f t="shared" si="19"/>
        <v>#REF!</v>
      </c>
      <c r="AR24" s="235" t="e">
        <f t="shared" si="20"/>
        <v>#REF!</v>
      </c>
      <c r="AS24" s="236" t="e">
        <f t="shared" si="21"/>
        <v>#REF!</v>
      </c>
    </row>
    <row r="25" spans="1:46" x14ac:dyDescent="0.2">
      <c r="A25" s="232" t="s">
        <v>165</v>
      </c>
      <c r="B25" s="235">
        <f>SUMIF(その4!$F$8:$F$26,$A25,その4!$AC$8:$AC$26)+SUMIF(その4!$F$54:$F$278,$A25,その4!$AC$54:$AC$278)</f>
        <v>0</v>
      </c>
      <c r="C25" s="235">
        <f>SUMIF(その4!$F$8:$F$26,$A25,その4!AK$8:AK$26)+SUMIF(その4!$F$54:$F$278,$A25,その4!AK$54:AK$278)</f>
        <v>0</v>
      </c>
      <c r="D25" s="235">
        <f>SUMIF(その4!$F$8:$F$26,$A25,その4!AL$8:AL$26)+SUMIF(その4!$F$54:$F$278,$A25,その4!AL$54:AL$278)</f>
        <v>0</v>
      </c>
      <c r="E25" s="235">
        <f>SUMIF(その4!$F$8:$F$26,$A25,その4!AM$8:AM$26)+SUMIF(その4!$F$54:$F$278,$A25,その4!AM$54:AM$278)</f>
        <v>0</v>
      </c>
      <c r="F25" s="235">
        <f>SUMIF(その4!$F$8:$F$26,$A25,その4!AN$8:AN$26)+SUMIF(その4!$F$54:$F$278,$A25,その4!AN$54:AN$278)</f>
        <v>0</v>
      </c>
      <c r="G25" s="235">
        <f>SUMIF(その4!$F$8:$F$26,$A25,その4!AO$8:AO$26)+SUMIF(その4!$F$54:$F$278,$A25,その4!AO$54:AO$278)</f>
        <v>0</v>
      </c>
      <c r="H25" s="235">
        <f>SUMIF(その4!$F$8:$F$26,$A25,その4!AP$8:AP$26)+SUMIF(その4!$F$54:$F$278,$A25,その4!AP$54:AP$278)</f>
        <v>0</v>
      </c>
      <c r="I25" s="235">
        <f>SUMIF(その4!$F$8:$F$26,$A25,その4!AQ$8:AQ$26)+SUMIF(その4!$F$54:$F$278,$A25,その4!AQ$54:AQ$278)</f>
        <v>0</v>
      </c>
      <c r="J25" s="235">
        <f>SUMIF(その4!$F$8:$F$26,$A25,その4!AR$8:AR$26)+SUMIF(その4!$F$54:$F$278,$A25,その4!AR$54:AR$278)</f>
        <v>0</v>
      </c>
      <c r="K25" s="235">
        <f>SUMIF(その4!$F$8:$F$26,$A25,その4!AS$8:AS$26)+SUMIF(その4!$F$54:$F$278,$A25,その4!AS$54:AS$278)</f>
        <v>0</v>
      </c>
      <c r="L25" s="235">
        <f>SUMIF(その4!$F$8:$F$26,$A25,その4!AT$8:AT$26)+SUMIF(その4!$F$54:$F$278,$A25,その4!AT$54:AT$278)</f>
        <v>0</v>
      </c>
      <c r="M25" s="235">
        <f>SUMIF(その4!$F$8:$F$26,$A25,その4!AU$8:AU$26)+SUMIF(その4!$F$54:$F$278,$A25,その4!AU$54:AU$278)</f>
        <v>0</v>
      </c>
      <c r="N25" s="236">
        <f>SUMIF(その4!$F$8:$F$26,$A25,その4!AV$8:AV$26)+SUMIF(その4!$F$54:$F$278,$A25,その4!AV$54:AV$278)</f>
        <v>0</v>
      </c>
      <c r="O25" s="239"/>
      <c r="P25" s="232"/>
      <c r="Q25" s="250">
        <f>SUMIF(その4!$F$8:$F$26,$A25,その4!$AF$8:$AF$26)+SUMIF(その4!$F$54:$F$278,$A25,その4!$AF$54:$AF$278)</f>
        <v>0</v>
      </c>
      <c r="R25" s="235">
        <f t="shared" si="22"/>
        <v>0</v>
      </c>
      <c r="S25" s="235">
        <f t="shared" si="0"/>
        <v>0</v>
      </c>
      <c r="T25" s="235">
        <f t="shared" si="1"/>
        <v>0</v>
      </c>
      <c r="U25" s="235">
        <f t="shared" si="2"/>
        <v>0</v>
      </c>
      <c r="V25" s="235">
        <f t="shared" si="3"/>
        <v>0</v>
      </c>
      <c r="W25" s="235">
        <f t="shared" si="4"/>
        <v>0</v>
      </c>
      <c r="X25" s="235">
        <f t="shared" si="5"/>
        <v>0</v>
      </c>
      <c r="Y25" s="235">
        <f t="shared" si="6"/>
        <v>0</v>
      </c>
      <c r="Z25" s="235">
        <f t="shared" si="7"/>
        <v>0</v>
      </c>
      <c r="AA25" s="235">
        <f t="shared" si="8"/>
        <v>0</v>
      </c>
      <c r="AB25" s="235">
        <f t="shared" si="9"/>
        <v>0</v>
      </c>
      <c r="AC25" s="236">
        <f t="shared" si="10"/>
        <v>0</v>
      </c>
      <c r="AE25" s="313" t="e">
        <f>その5!#REF!</f>
        <v>#REF!</v>
      </c>
      <c r="AG25" s="263"/>
      <c r="AH25" s="235" t="e">
        <f t="shared" si="23"/>
        <v>#REF!</v>
      </c>
      <c r="AI25" s="235" t="e">
        <f t="shared" si="11"/>
        <v>#REF!</v>
      </c>
      <c r="AJ25" s="235" t="e">
        <f t="shared" si="12"/>
        <v>#REF!</v>
      </c>
      <c r="AK25" s="235" t="e">
        <f t="shared" si="13"/>
        <v>#REF!</v>
      </c>
      <c r="AL25" s="235" t="e">
        <f t="shared" si="14"/>
        <v>#REF!</v>
      </c>
      <c r="AM25" s="235" t="e">
        <f t="shared" si="15"/>
        <v>#REF!</v>
      </c>
      <c r="AN25" s="235" t="e">
        <f t="shared" si="16"/>
        <v>#REF!</v>
      </c>
      <c r="AO25" s="235" t="e">
        <f t="shared" si="17"/>
        <v>#REF!</v>
      </c>
      <c r="AP25" s="235" t="e">
        <f t="shared" si="18"/>
        <v>#REF!</v>
      </c>
      <c r="AQ25" s="235" t="e">
        <f t="shared" si="19"/>
        <v>#REF!</v>
      </c>
      <c r="AR25" s="235" t="e">
        <f t="shared" si="20"/>
        <v>#REF!</v>
      </c>
      <c r="AS25" s="236" t="e">
        <f t="shared" si="21"/>
        <v>#REF!</v>
      </c>
    </row>
    <row r="26" spans="1:46" x14ac:dyDescent="0.2">
      <c r="A26" s="232" t="s">
        <v>17</v>
      </c>
      <c r="B26" s="235">
        <f>SUMIF(その4!$F$8:$F$26,$A26,その4!$AC$8:$AC$26)+SUMIF(その4!$F$54:$F$278,$A26,その4!$AC$54:$AC$278)</f>
        <v>0</v>
      </c>
      <c r="C26" s="235">
        <f>SUMIF(その4!$F$8:$F$26,$A26,その4!AK$8:AK$26)+SUMIF(その4!$F$54:$F$278,$A26,その4!AK$54:AK$278)</f>
        <v>0</v>
      </c>
      <c r="D26" s="235">
        <f>SUMIF(その4!$F$8:$F$26,$A26,その4!AL$8:AL$26)+SUMIF(その4!$F$54:$F$278,$A26,その4!AL$54:AL$278)</f>
        <v>0</v>
      </c>
      <c r="E26" s="235">
        <f>SUMIF(その4!$F$8:$F$26,$A26,その4!AM$8:AM$26)+SUMIF(その4!$F$54:$F$278,$A26,その4!AM$54:AM$278)</f>
        <v>0</v>
      </c>
      <c r="F26" s="235">
        <f>SUMIF(その4!$F$8:$F$26,$A26,その4!AN$8:AN$26)+SUMIF(その4!$F$54:$F$278,$A26,その4!AN$54:AN$278)</f>
        <v>0</v>
      </c>
      <c r="G26" s="235">
        <f>SUMIF(その4!$F$8:$F$26,$A26,その4!AO$8:AO$26)+SUMIF(その4!$F$54:$F$278,$A26,その4!AO$54:AO$278)</f>
        <v>0</v>
      </c>
      <c r="H26" s="235">
        <f>SUMIF(その4!$F$8:$F$26,$A26,その4!AP$8:AP$26)+SUMIF(その4!$F$54:$F$278,$A26,その4!AP$54:AP$278)</f>
        <v>0</v>
      </c>
      <c r="I26" s="235">
        <f>SUMIF(その4!$F$8:$F$26,$A26,その4!AQ$8:AQ$26)+SUMIF(その4!$F$54:$F$278,$A26,その4!AQ$54:AQ$278)</f>
        <v>0</v>
      </c>
      <c r="J26" s="235">
        <f>SUMIF(その4!$F$8:$F$26,$A26,その4!AR$8:AR$26)+SUMIF(その4!$F$54:$F$278,$A26,その4!AR$54:AR$278)</f>
        <v>0</v>
      </c>
      <c r="K26" s="235">
        <f>SUMIF(その4!$F$8:$F$26,$A26,その4!AS$8:AS$26)+SUMIF(その4!$F$54:$F$278,$A26,その4!AS$54:AS$278)</f>
        <v>0</v>
      </c>
      <c r="L26" s="235">
        <f>SUMIF(その4!$F$8:$F$26,$A26,その4!AT$8:AT$26)+SUMIF(その4!$F$54:$F$278,$A26,その4!AT$54:AT$278)</f>
        <v>0</v>
      </c>
      <c r="M26" s="235">
        <f>SUMIF(その4!$F$8:$F$26,$A26,その4!AU$8:AU$26)+SUMIF(その4!$F$54:$F$278,$A26,その4!AU$54:AU$278)</f>
        <v>0</v>
      </c>
      <c r="N26" s="236">
        <f>SUMIF(その4!$F$8:$F$26,$A26,その4!AV$8:AV$26)+SUMIF(その4!$F$54:$F$278,$A26,その4!AV$54:AV$278)</f>
        <v>0</v>
      </c>
      <c r="O26" s="239"/>
      <c r="P26" s="232"/>
      <c r="Q26" s="250">
        <f>SUMIF(その4!$F$8:$F$26,$A26,その4!$AF$8:$AF$26)+SUMIF(その4!$F$54:$F$278,$A26,その4!$AF$54:$AF$278)</f>
        <v>0</v>
      </c>
      <c r="R26" s="235">
        <f t="shared" si="22"/>
        <v>0</v>
      </c>
      <c r="S26" s="235">
        <f t="shared" si="0"/>
        <v>0</v>
      </c>
      <c r="T26" s="235">
        <f t="shared" si="1"/>
        <v>0</v>
      </c>
      <c r="U26" s="235">
        <f t="shared" si="2"/>
        <v>0</v>
      </c>
      <c r="V26" s="235">
        <f t="shared" si="3"/>
        <v>0</v>
      </c>
      <c r="W26" s="235">
        <f t="shared" si="4"/>
        <v>0</v>
      </c>
      <c r="X26" s="235">
        <f t="shared" si="5"/>
        <v>0</v>
      </c>
      <c r="Y26" s="235">
        <f t="shared" si="6"/>
        <v>0</v>
      </c>
      <c r="Z26" s="235">
        <f t="shared" si="7"/>
        <v>0</v>
      </c>
      <c r="AA26" s="235">
        <f t="shared" si="8"/>
        <v>0</v>
      </c>
      <c r="AB26" s="235">
        <f t="shared" si="9"/>
        <v>0</v>
      </c>
      <c r="AC26" s="236">
        <f t="shared" si="10"/>
        <v>0</v>
      </c>
      <c r="AE26" s="313" t="e">
        <f>その5!#REF!</f>
        <v>#REF!</v>
      </c>
      <c r="AG26" s="263"/>
      <c r="AH26" s="235" t="e">
        <f t="shared" si="23"/>
        <v>#REF!</v>
      </c>
      <c r="AI26" s="235" t="e">
        <f t="shared" si="11"/>
        <v>#REF!</v>
      </c>
      <c r="AJ26" s="235" t="e">
        <f t="shared" si="12"/>
        <v>#REF!</v>
      </c>
      <c r="AK26" s="235" t="e">
        <f t="shared" si="13"/>
        <v>#REF!</v>
      </c>
      <c r="AL26" s="235" t="e">
        <f t="shared" si="14"/>
        <v>#REF!</v>
      </c>
      <c r="AM26" s="235" t="e">
        <f t="shared" si="15"/>
        <v>#REF!</v>
      </c>
      <c r="AN26" s="235" t="e">
        <f t="shared" si="16"/>
        <v>#REF!</v>
      </c>
      <c r="AO26" s="235" t="e">
        <f t="shared" si="17"/>
        <v>#REF!</v>
      </c>
      <c r="AP26" s="235" t="e">
        <f t="shared" si="18"/>
        <v>#REF!</v>
      </c>
      <c r="AQ26" s="235" t="e">
        <f t="shared" si="19"/>
        <v>#REF!</v>
      </c>
      <c r="AR26" s="235" t="e">
        <f t="shared" si="20"/>
        <v>#REF!</v>
      </c>
      <c r="AS26" s="236" t="e">
        <f t="shared" si="21"/>
        <v>#REF!</v>
      </c>
    </row>
    <row r="27" spans="1:46" x14ac:dyDescent="0.2">
      <c r="A27" s="232" t="s">
        <v>94</v>
      </c>
      <c r="B27" s="235">
        <f>SUMIF(その4!$F$8:$F$26,$A27,その4!$AC$8:$AC$26)+SUMIF(その4!$F$54:$F$278,$A27,その4!$AC$54:$AC$278)</f>
        <v>0</v>
      </c>
      <c r="C27" s="235">
        <f>SUMIF(その4!$F$8:$F$26,$A27,その4!AK$8:AK$26)+SUMIF(その4!$F$54:$F$278,$A27,その4!AK$54:AK$278)</f>
        <v>0</v>
      </c>
      <c r="D27" s="235">
        <f>SUMIF(その4!$F$8:$F$26,$A27,その4!AL$8:AL$26)+SUMIF(その4!$F$54:$F$278,$A27,その4!AL$54:AL$278)</f>
        <v>0</v>
      </c>
      <c r="E27" s="235">
        <f>SUMIF(その4!$F$8:$F$26,$A27,その4!AM$8:AM$26)+SUMIF(その4!$F$54:$F$278,$A27,その4!AM$54:AM$278)</f>
        <v>0</v>
      </c>
      <c r="F27" s="235">
        <f>SUMIF(その4!$F$8:$F$26,$A27,その4!AN$8:AN$26)+SUMIF(その4!$F$54:$F$278,$A27,その4!AN$54:AN$278)</f>
        <v>0</v>
      </c>
      <c r="G27" s="235">
        <f>SUMIF(その4!$F$8:$F$26,$A27,その4!AO$8:AO$26)+SUMIF(その4!$F$54:$F$278,$A27,その4!AO$54:AO$278)</f>
        <v>0</v>
      </c>
      <c r="H27" s="235">
        <f>SUMIF(その4!$F$8:$F$26,$A27,その4!AP$8:AP$26)+SUMIF(その4!$F$54:$F$278,$A27,その4!AP$54:AP$278)</f>
        <v>0</v>
      </c>
      <c r="I27" s="235">
        <f>SUMIF(その4!$F$8:$F$26,$A27,その4!AQ$8:AQ$26)+SUMIF(その4!$F$54:$F$278,$A27,その4!AQ$54:AQ$278)</f>
        <v>0</v>
      </c>
      <c r="J27" s="235">
        <f>SUMIF(その4!$F$8:$F$26,$A27,その4!AR$8:AR$26)+SUMIF(その4!$F$54:$F$278,$A27,その4!AR$54:AR$278)</f>
        <v>0</v>
      </c>
      <c r="K27" s="235">
        <f>SUMIF(その4!$F$8:$F$26,$A27,その4!AS$8:AS$26)+SUMIF(その4!$F$54:$F$278,$A27,その4!AS$54:AS$278)</f>
        <v>0</v>
      </c>
      <c r="L27" s="235">
        <f>SUMIF(その4!$F$8:$F$26,$A27,その4!AT$8:AT$26)+SUMIF(その4!$F$54:$F$278,$A27,その4!AT$54:AT$278)</f>
        <v>0</v>
      </c>
      <c r="M27" s="235">
        <f>SUMIF(その4!$F$8:$F$26,$A27,その4!AU$8:AU$26)+SUMIF(その4!$F$54:$F$278,$A27,その4!AU$54:AU$278)</f>
        <v>0</v>
      </c>
      <c r="N27" s="236">
        <f>SUMIF(その4!$F$8:$F$26,$A27,その4!AV$8:AV$26)+SUMIF(その4!$F$54:$F$278,$A27,その4!AV$54:AV$278)</f>
        <v>0</v>
      </c>
      <c r="O27" s="239"/>
      <c r="P27" s="232"/>
      <c r="Q27" s="250">
        <f>SUMIF(その4!$F$8:$F$26,$A27,その4!$AF$8:$AF$26)+SUMIF(その4!$F$54:$F$278,$A27,その4!$AF$54:$AF$278)</f>
        <v>0</v>
      </c>
      <c r="R27" s="235">
        <f t="shared" si="22"/>
        <v>0</v>
      </c>
      <c r="S27" s="235">
        <f t="shared" si="0"/>
        <v>0</v>
      </c>
      <c r="T27" s="235">
        <f t="shared" si="1"/>
        <v>0</v>
      </c>
      <c r="U27" s="235">
        <f t="shared" si="2"/>
        <v>0</v>
      </c>
      <c r="V27" s="235">
        <f t="shared" si="3"/>
        <v>0</v>
      </c>
      <c r="W27" s="235">
        <f t="shared" si="4"/>
        <v>0</v>
      </c>
      <c r="X27" s="235">
        <f t="shared" si="5"/>
        <v>0</v>
      </c>
      <c r="Y27" s="235">
        <f t="shared" si="6"/>
        <v>0</v>
      </c>
      <c r="Z27" s="235">
        <f t="shared" si="7"/>
        <v>0</v>
      </c>
      <c r="AA27" s="235">
        <f t="shared" si="8"/>
        <v>0</v>
      </c>
      <c r="AB27" s="235">
        <f t="shared" si="9"/>
        <v>0</v>
      </c>
      <c r="AC27" s="236">
        <f t="shared" si="10"/>
        <v>0</v>
      </c>
      <c r="AE27" s="313" t="e">
        <f>その5!#REF!</f>
        <v>#REF!</v>
      </c>
      <c r="AG27" s="263"/>
      <c r="AH27" s="235" t="e">
        <f t="shared" si="23"/>
        <v>#REF!</v>
      </c>
      <c r="AI27" s="235" t="e">
        <f t="shared" si="11"/>
        <v>#REF!</v>
      </c>
      <c r="AJ27" s="235" t="e">
        <f t="shared" si="12"/>
        <v>#REF!</v>
      </c>
      <c r="AK27" s="235" t="e">
        <f t="shared" si="13"/>
        <v>#REF!</v>
      </c>
      <c r="AL27" s="235" t="e">
        <f t="shared" si="14"/>
        <v>#REF!</v>
      </c>
      <c r="AM27" s="235" t="e">
        <f t="shared" si="15"/>
        <v>#REF!</v>
      </c>
      <c r="AN27" s="235" t="e">
        <f t="shared" si="16"/>
        <v>#REF!</v>
      </c>
      <c r="AO27" s="235" t="e">
        <f t="shared" si="17"/>
        <v>#REF!</v>
      </c>
      <c r="AP27" s="235" t="e">
        <f t="shared" si="18"/>
        <v>#REF!</v>
      </c>
      <c r="AQ27" s="235" t="e">
        <f t="shared" si="19"/>
        <v>#REF!</v>
      </c>
      <c r="AR27" s="235" t="e">
        <f t="shared" si="20"/>
        <v>#REF!</v>
      </c>
      <c r="AS27" s="236" t="e">
        <f t="shared" si="21"/>
        <v>#REF!</v>
      </c>
    </row>
    <row r="28" spans="1:46" x14ac:dyDescent="0.2">
      <c r="A28" s="233" t="s">
        <v>95</v>
      </c>
      <c r="B28" s="237">
        <f>SUMIF(その4!$F$8:$F$26,$A28,その4!$AC$8:$AC$26)+SUMIF(その4!$F$54:$F$278,$A28,その4!$AC$54:$AC$278)</f>
        <v>0</v>
      </c>
      <c r="C28" s="237">
        <f>SUMIF(その4!$F$8:$F$26,$A28,その4!AK$8:AK$26)+SUMIF(その4!$F$54:$F$278,$A28,その4!AK$54:AK$278)</f>
        <v>0</v>
      </c>
      <c r="D28" s="237">
        <f>SUMIF(その4!$F$8:$F$26,$A28,その4!AL$8:AL$26)+SUMIF(その4!$F$54:$F$278,$A28,その4!AL$54:AL$278)</f>
        <v>0</v>
      </c>
      <c r="E28" s="237">
        <f>SUMIF(その4!$F$8:$F$26,$A28,その4!AM$8:AM$26)+SUMIF(その4!$F$54:$F$278,$A28,その4!AM$54:AM$278)</f>
        <v>0</v>
      </c>
      <c r="F28" s="237">
        <f>SUMIF(その4!$F$8:$F$26,$A28,その4!AN$8:AN$26)+SUMIF(その4!$F$54:$F$278,$A28,その4!AN$54:AN$278)</f>
        <v>0</v>
      </c>
      <c r="G28" s="237">
        <f>SUMIF(その4!$F$8:$F$26,$A28,その4!AO$8:AO$26)+SUMIF(その4!$F$54:$F$278,$A28,その4!AO$54:AO$278)</f>
        <v>0</v>
      </c>
      <c r="H28" s="237">
        <f>SUMIF(その4!$F$8:$F$26,$A28,その4!AP$8:AP$26)+SUMIF(その4!$F$54:$F$278,$A28,その4!AP$54:AP$278)</f>
        <v>0</v>
      </c>
      <c r="I28" s="237">
        <f>SUMIF(その4!$F$8:$F$26,$A28,その4!AQ$8:AQ$26)+SUMIF(その4!$F$54:$F$278,$A28,その4!AQ$54:AQ$278)</f>
        <v>0</v>
      </c>
      <c r="J28" s="237">
        <f>SUMIF(その4!$F$8:$F$26,$A28,その4!AR$8:AR$26)+SUMIF(その4!$F$54:$F$278,$A28,その4!AR$54:AR$278)</f>
        <v>0</v>
      </c>
      <c r="K28" s="237">
        <f>SUMIF(その4!$F$8:$F$26,$A28,その4!AS$8:AS$26)+SUMIF(その4!$F$54:$F$278,$A28,その4!AS$54:AS$278)</f>
        <v>0</v>
      </c>
      <c r="L28" s="237">
        <f>SUMIF(その4!$F$8:$F$26,$A28,その4!AT$8:AT$26)+SUMIF(その4!$F$54:$F$278,$A28,その4!AT$54:AT$278)</f>
        <v>0</v>
      </c>
      <c r="M28" s="237">
        <f>SUMIF(その4!$F$8:$F$26,$A28,その4!AU$8:AU$26)+SUMIF(その4!$F$54:$F$278,$A28,その4!AU$54:AU$278)</f>
        <v>0</v>
      </c>
      <c r="N28" s="238">
        <f>SUMIF(その4!$F$8:$F$26,$A28,その4!AV$8:AV$26)+SUMIF(その4!$F$54:$F$278,$A28,その4!AV$54:AV$278)</f>
        <v>0</v>
      </c>
      <c r="O28" s="239"/>
      <c r="P28" s="251"/>
      <c r="Q28" s="252">
        <f>SUMIF(その4!$F$8:$F$26,$A28,その4!$AF$8:$AF$26)+SUMIF(その4!$F$54:$F$278,$A28,その4!$AF$54:$AF$278)</f>
        <v>0</v>
      </c>
      <c r="R28" s="253">
        <f t="shared" si="22"/>
        <v>0</v>
      </c>
      <c r="S28" s="253">
        <f t="shared" si="0"/>
        <v>0</v>
      </c>
      <c r="T28" s="253">
        <f t="shared" si="1"/>
        <v>0</v>
      </c>
      <c r="U28" s="253">
        <f t="shared" si="2"/>
        <v>0</v>
      </c>
      <c r="V28" s="253">
        <f t="shared" si="3"/>
        <v>0</v>
      </c>
      <c r="W28" s="253">
        <f t="shared" si="4"/>
        <v>0</v>
      </c>
      <c r="X28" s="253">
        <f t="shared" si="5"/>
        <v>0</v>
      </c>
      <c r="Y28" s="253">
        <f t="shared" si="6"/>
        <v>0</v>
      </c>
      <c r="Z28" s="253">
        <f t="shared" si="7"/>
        <v>0</v>
      </c>
      <c r="AA28" s="253">
        <f t="shared" si="8"/>
        <v>0</v>
      </c>
      <c r="AB28" s="253">
        <f t="shared" si="9"/>
        <v>0</v>
      </c>
      <c r="AC28" s="254">
        <f t="shared" si="10"/>
        <v>0</v>
      </c>
      <c r="AE28" s="314" t="e">
        <f>その5!#REF!</f>
        <v>#REF!</v>
      </c>
      <c r="AG28" s="264"/>
      <c r="AH28" s="253" t="e">
        <f t="shared" si="23"/>
        <v>#REF!</v>
      </c>
      <c r="AI28" s="253" t="e">
        <f t="shared" si="11"/>
        <v>#REF!</v>
      </c>
      <c r="AJ28" s="253" t="e">
        <f t="shared" si="12"/>
        <v>#REF!</v>
      </c>
      <c r="AK28" s="253" t="e">
        <f t="shared" si="13"/>
        <v>#REF!</v>
      </c>
      <c r="AL28" s="253" t="e">
        <f t="shared" si="14"/>
        <v>#REF!</v>
      </c>
      <c r="AM28" s="253" t="e">
        <f t="shared" si="15"/>
        <v>#REF!</v>
      </c>
      <c r="AN28" s="253" t="e">
        <f t="shared" si="16"/>
        <v>#REF!</v>
      </c>
      <c r="AO28" s="253" t="e">
        <f t="shared" si="17"/>
        <v>#REF!</v>
      </c>
      <c r="AP28" s="253" t="e">
        <f t="shared" si="18"/>
        <v>#REF!</v>
      </c>
      <c r="AQ28" s="253" t="e">
        <f t="shared" si="19"/>
        <v>#REF!</v>
      </c>
      <c r="AR28" s="253" t="e">
        <f t="shared" si="20"/>
        <v>#REF!</v>
      </c>
      <c r="AS28" s="254" t="e">
        <f t="shared" si="21"/>
        <v>#REF!</v>
      </c>
    </row>
    <row r="29" spans="1:46" ht="15.6" x14ac:dyDescent="0.3">
      <c r="A29" s="230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40"/>
      <c r="O29" s="239"/>
      <c r="P29" s="256" t="s">
        <v>174</v>
      </c>
      <c r="Q29" s="255">
        <f>SUM(Q3:Q28)</f>
        <v>0</v>
      </c>
      <c r="R29" s="244">
        <f t="shared" ref="R29:AC29" si="24">SUM(R3:R28)</f>
        <v>0</v>
      </c>
      <c r="S29" s="244">
        <f t="shared" si="24"/>
        <v>0</v>
      </c>
      <c r="T29" s="244">
        <f t="shared" si="24"/>
        <v>0</v>
      </c>
      <c r="U29" s="244">
        <f t="shared" si="24"/>
        <v>0</v>
      </c>
      <c r="V29" s="244">
        <f t="shared" si="24"/>
        <v>0</v>
      </c>
      <c r="W29" s="244">
        <f t="shared" si="24"/>
        <v>0</v>
      </c>
      <c r="X29" s="244">
        <f t="shared" si="24"/>
        <v>0</v>
      </c>
      <c r="Y29" s="244">
        <f t="shared" si="24"/>
        <v>0</v>
      </c>
      <c r="Z29" s="244">
        <f t="shared" si="24"/>
        <v>0</v>
      </c>
      <c r="AA29" s="244">
        <f t="shared" si="24"/>
        <v>0</v>
      </c>
      <c r="AB29" s="244">
        <f t="shared" si="24"/>
        <v>0</v>
      </c>
      <c r="AC29" s="245">
        <f t="shared" si="24"/>
        <v>0</v>
      </c>
      <c r="AE29" s="260"/>
      <c r="AG29" s="265" t="s">
        <v>179</v>
      </c>
      <c r="AH29" s="244" t="e">
        <f>SUM(AH3:AH28)</f>
        <v>#REF!</v>
      </c>
      <c r="AI29" s="244" t="e">
        <f t="shared" ref="AI29:AS29" si="25">SUM(AI3:AI28)</f>
        <v>#REF!</v>
      </c>
      <c r="AJ29" s="244" t="e">
        <f t="shared" si="25"/>
        <v>#REF!</v>
      </c>
      <c r="AK29" s="244" t="e">
        <f t="shared" si="25"/>
        <v>#REF!</v>
      </c>
      <c r="AL29" s="244" t="e">
        <f t="shared" si="25"/>
        <v>#REF!</v>
      </c>
      <c r="AM29" s="244" t="e">
        <f t="shared" si="25"/>
        <v>#REF!</v>
      </c>
      <c r="AN29" s="244" t="e">
        <f t="shared" si="25"/>
        <v>#REF!</v>
      </c>
      <c r="AO29" s="244" t="e">
        <f t="shared" si="25"/>
        <v>#REF!</v>
      </c>
      <c r="AP29" s="244" t="e">
        <f t="shared" si="25"/>
        <v>#REF!</v>
      </c>
      <c r="AQ29" s="244" t="e">
        <f t="shared" si="25"/>
        <v>#REF!</v>
      </c>
      <c r="AR29" s="244" t="e">
        <f t="shared" si="25"/>
        <v>#REF!</v>
      </c>
      <c r="AS29" s="245" t="e">
        <f t="shared" si="25"/>
        <v>#REF!</v>
      </c>
      <c r="AT29" s="269" t="e">
        <f>SUM(AH29:AS29)</f>
        <v>#REF!</v>
      </c>
    </row>
    <row r="30" spans="1:46" x14ac:dyDescent="0.2">
      <c r="A30" s="229"/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40"/>
      <c r="O30" s="239"/>
      <c r="P30" s="22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40"/>
      <c r="AE30" s="260"/>
      <c r="AG30" s="266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40"/>
    </row>
    <row r="31" spans="1:46" x14ac:dyDescent="0.2">
      <c r="A31" s="234" t="s">
        <v>166</v>
      </c>
      <c r="B31" s="307">
        <f>SUMIF(その4!$F$8:$F$26,$A31,その4!$AC$8:$AC$26)+SUMIF(その4!$F$54:$F$278,$A31,その4!$AC$54:$AC$278)</f>
        <v>0</v>
      </c>
      <c r="C31" s="241">
        <f>SUMIF(その4!$F$8:$F$26,$A31,その4!AK$8:AK$26)+SUMIF(その4!$F$54:$F$278,$A31,その4!AK$54:AK$278)</f>
        <v>0</v>
      </c>
      <c r="D31" s="241">
        <f>SUMIF(その4!$F$8:$F$26,$A31,その4!AL$8:AL$26)+SUMIF(その4!$F$54:$F$278,$A31,その4!AL$54:AL$278)</f>
        <v>0</v>
      </c>
      <c r="E31" s="241">
        <f>SUMIF(その4!$F$8:$F$26,$A31,その4!AM$8:AM$26)+SUMIF(その4!$F$54:$F$278,$A31,その4!AM$54:AM$278)</f>
        <v>0</v>
      </c>
      <c r="F31" s="241">
        <f>SUMIF(その4!$F$8:$F$26,$A31,その4!AN$8:AN$26)+SUMIF(その4!$F$54:$F$278,$A31,その4!AN$54:AN$278)</f>
        <v>0</v>
      </c>
      <c r="G31" s="241">
        <f>SUMIF(その4!$F$8:$F$26,$A31,その4!AO$8:AO$26)+SUMIF(その4!$F$54:$F$278,$A31,その4!AO$54:AO$278)</f>
        <v>0</v>
      </c>
      <c r="H31" s="241">
        <f>SUMIF(その4!$F$8:$F$26,$A31,その4!AP$8:AP$26)+SUMIF(その4!$F$54:$F$278,$A31,その4!AP$54:AP$278)</f>
        <v>0</v>
      </c>
      <c r="I31" s="241">
        <f>SUMIF(その4!$F$8:$F$26,$A31,その4!AQ$8:AQ$26)+SUMIF(その4!$F$54:$F$278,$A31,その4!AQ$54:AQ$278)</f>
        <v>0</v>
      </c>
      <c r="J31" s="241">
        <f>SUMIF(その4!$F$8:$F$26,$A31,その4!AR$8:AR$26)+SUMIF(その4!$F$54:$F$278,$A31,その4!AR$54:AR$278)</f>
        <v>0</v>
      </c>
      <c r="K31" s="241">
        <f>SUMIF(その4!$F$8:$F$26,$A31,その4!AS$8:AS$26)+SUMIF(その4!$F$54:$F$278,$A31,その4!AS$54:AS$278)</f>
        <v>0</v>
      </c>
      <c r="L31" s="241">
        <f>SUMIF(その4!$F$8:$F$26,$A31,その4!AT$8:AT$26)+SUMIF(その4!$F$54:$F$278,$A31,その4!AT$54:AT$278)</f>
        <v>0</v>
      </c>
      <c r="M31" s="241">
        <f>SUMIF(その4!$F$8:$F$26,$A31,その4!AU$8:AU$26)+SUMIF(その4!$F$54:$F$278,$A31,その4!AU$54:AU$278)</f>
        <v>0</v>
      </c>
      <c r="N31" s="242">
        <f>SUMIF(その4!$F$8:$F$26,$A31,その4!AV$8:AV$26)+SUMIF(その4!$F$54:$F$278,$A31,その4!AV$54:AV$278)</f>
        <v>0</v>
      </c>
      <c r="O31" s="239"/>
      <c r="P31" s="22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40"/>
      <c r="AE31" s="315" t="e">
        <f>その5!#REF!</f>
        <v>#REF!</v>
      </c>
      <c r="AG31" s="267"/>
      <c r="AH31" s="241" t="e">
        <f t="shared" ref="AH31:AQ34" si="26">C31*$AE31</f>
        <v>#REF!</v>
      </c>
      <c r="AI31" s="241" t="e">
        <f t="shared" si="26"/>
        <v>#REF!</v>
      </c>
      <c r="AJ31" s="241" t="e">
        <f t="shared" si="26"/>
        <v>#REF!</v>
      </c>
      <c r="AK31" s="241" t="e">
        <f t="shared" si="26"/>
        <v>#REF!</v>
      </c>
      <c r="AL31" s="241" t="e">
        <f t="shared" si="26"/>
        <v>#REF!</v>
      </c>
      <c r="AM31" s="241" t="e">
        <f t="shared" si="26"/>
        <v>#REF!</v>
      </c>
      <c r="AN31" s="241" t="e">
        <f t="shared" si="26"/>
        <v>#REF!</v>
      </c>
      <c r="AO31" s="241" t="e">
        <f t="shared" si="26"/>
        <v>#REF!</v>
      </c>
      <c r="AP31" s="241" t="e">
        <f t="shared" si="26"/>
        <v>#REF!</v>
      </c>
      <c r="AQ31" s="241" t="e">
        <f t="shared" si="26"/>
        <v>#REF!</v>
      </c>
      <c r="AR31" s="241" t="e">
        <f t="shared" ref="AR31:AS34" si="27">M31*$AE31</f>
        <v>#REF!</v>
      </c>
      <c r="AS31" s="242" t="e">
        <f t="shared" si="27"/>
        <v>#REF!</v>
      </c>
    </row>
    <row r="32" spans="1:46" x14ac:dyDescent="0.2">
      <c r="A32" s="232" t="s">
        <v>167</v>
      </c>
      <c r="B32" s="308">
        <f>SUMIF(その4!$F$8:$F$26,$A32,その4!$AC$8:$AC$26)+SUMIF(その4!$F$54:$F$278,$A32,その4!$AC$54:$AC$278)</f>
        <v>0</v>
      </c>
      <c r="C32" s="235">
        <f>SUMIF(その4!$F$8:$F$26,$A32,その4!AK$8:AK$26)+SUMIF(その4!$F$54:$F$278,$A32,その4!AK$54:AK$278)</f>
        <v>0</v>
      </c>
      <c r="D32" s="235">
        <f>SUMIF(その4!$F$8:$F$26,$A32,その4!AL$8:AL$26)+SUMIF(その4!$F$54:$F$278,$A32,その4!AL$54:AL$278)</f>
        <v>0</v>
      </c>
      <c r="E32" s="235">
        <f>SUMIF(その4!$F$8:$F$26,$A32,その4!AM$8:AM$26)+SUMIF(その4!$F$54:$F$278,$A32,その4!AM$54:AM$278)</f>
        <v>0</v>
      </c>
      <c r="F32" s="235">
        <f>SUMIF(その4!$F$8:$F$26,$A32,その4!AN$8:AN$26)+SUMIF(その4!$F$54:$F$278,$A32,その4!AN$54:AN$278)</f>
        <v>0</v>
      </c>
      <c r="G32" s="235">
        <f>SUMIF(その4!$F$8:$F$26,$A32,その4!AO$8:AO$26)+SUMIF(その4!$F$54:$F$278,$A32,その4!AO$54:AO$278)</f>
        <v>0</v>
      </c>
      <c r="H32" s="235">
        <f>SUMIF(その4!$F$8:$F$26,$A32,その4!AP$8:AP$26)+SUMIF(その4!$F$54:$F$278,$A32,その4!AP$54:AP$278)</f>
        <v>0</v>
      </c>
      <c r="I32" s="235">
        <f>SUMIF(その4!$F$8:$F$26,$A32,その4!AQ$8:AQ$26)+SUMIF(その4!$F$54:$F$278,$A32,その4!AQ$54:AQ$278)</f>
        <v>0</v>
      </c>
      <c r="J32" s="235">
        <f>SUMIF(その4!$F$8:$F$26,$A32,その4!AR$8:AR$26)+SUMIF(その4!$F$54:$F$278,$A32,その4!AR$54:AR$278)</f>
        <v>0</v>
      </c>
      <c r="K32" s="235">
        <f>SUMIF(その4!$F$8:$F$26,$A32,その4!AS$8:AS$26)+SUMIF(その4!$F$54:$F$278,$A32,その4!AS$54:AS$278)</f>
        <v>0</v>
      </c>
      <c r="L32" s="235">
        <f>SUMIF(その4!$F$8:$F$26,$A32,その4!AT$8:AT$26)+SUMIF(その4!$F$54:$F$278,$A32,その4!AT$54:AT$278)</f>
        <v>0</v>
      </c>
      <c r="M32" s="235">
        <f>SUMIF(その4!$F$8:$F$26,$A32,その4!AU$8:AU$26)+SUMIF(その4!$F$54:$F$278,$A32,その4!AU$54:AU$278)</f>
        <v>0</v>
      </c>
      <c r="N32" s="236">
        <f>SUMIF(その4!$F$8:$F$26,$A32,その4!AV$8:AV$26)+SUMIF(その4!$F$54:$F$278,$A32,その4!AV$54:AV$278)</f>
        <v>0</v>
      </c>
      <c r="O32" s="239"/>
      <c r="P32" s="22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40"/>
      <c r="AE32" s="316" t="e">
        <f>その5!#REF!</f>
        <v>#REF!</v>
      </c>
      <c r="AG32" s="263"/>
      <c r="AH32" s="235" t="e">
        <f t="shared" si="26"/>
        <v>#REF!</v>
      </c>
      <c r="AI32" s="235" t="e">
        <f t="shared" si="26"/>
        <v>#REF!</v>
      </c>
      <c r="AJ32" s="235" t="e">
        <f t="shared" si="26"/>
        <v>#REF!</v>
      </c>
      <c r="AK32" s="235" t="e">
        <f t="shared" si="26"/>
        <v>#REF!</v>
      </c>
      <c r="AL32" s="235" t="e">
        <f t="shared" si="26"/>
        <v>#REF!</v>
      </c>
      <c r="AM32" s="235" t="e">
        <f t="shared" si="26"/>
        <v>#REF!</v>
      </c>
      <c r="AN32" s="235" t="e">
        <f t="shared" si="26"/>
        <v>#REF!</v>
      </c>
      <c r="AO32" s="235" t="e">
        <f t="shared" si="26"/>
        <v>#REF!</v>
      </c>
      <c r="AP32" s="235" t="e">
        <f t="shared" si="26"/>
        <v>#REF!</v>
      </c>
      <c r="AQ32" s="235" t="e">
        <f t="shared" si="26"/>
        <v>#REF!</v>
      </c>
      <c r="AR32" s="235" t="e">
        <f t="shared" si="27"/>
        <v>#REF!</v>
      </c>
      <c r="AS32" s="236" t="e">
        <f t="shared" si="27"/>
        <v>#REF!</v>
      </c>
    </row>
    <row r="33" spans="1:46" x14ac:dyDescent="0.2">
      <c r="A33" s="232" t="s">
        <v>168</v>
      </c>
      <c r="B33" s="308">
        <f>SUMIF(その4!$F$8:$F$26,$A33,その4!$AC$8:$AC$26)+SUMIF(その4!$F$54:$F$278,$A33,その4!$AC$54:$AC$278)</f>
        <v>0</v>
      </c>
      <c r="C33" s="235">
        <f>SUMIF(その4!$F$8:$F$26,$A33,その4!AK$8:AK$26)+SUMIF(その4!$F$54:$F$278,$A33,その4!AK$54:AK$278)</f>
        <v>0</v>
      </c>
      <c r="D33" s="235">
        <f>SUMIF(その4!$F$8:$F$26,$A33,その4!AL$8:AL$26)+SUMIF(その4!$F$54:$F$278,$A33,その4!AL$54:AL$278)</f>
        <v>0</v>
      </c>
      <c r="E33" s="235">
        <f>SUMIF(その4!$F$8:$F$26,$A33,その4!AM$8:AM$26)+SUMIF(その4!$F$54:$F$278,$A33,その4!AM$54:AM$278)</f>
        <v>0</v>
      </c>
      <c r="F33" s="235">
        <f>SUMIF(その4!$F$8:$F$26,$A33,その4!AN$8:AN$26)+SUMIF(その4!$F$54:$F$278,$A33,その4!AN$54:AN$278)</f>
        <v>0</v>
      </c>
      <c r="G33" s="235">
        <f>SUMIF(その4!$F$8:$F$26,$A33,その4!AO$8:AO$26)+SUMIF(その4!$F$54:$F$278,$A33,その4!AO$54:AO$278)</f>
        <v>0</v>
      </c>
      <c r="H33" s="235">
        <f>SUMIF(その4!$F$8:$F$26,$A33,その4!AP$8:AP$26)+SUMIF(その4!$F$54:$F$278,$A33,その4!AP$54:AP$278)</f>
        <v>0</v>
      </c>
      <c r="I33" s="235">
        <f>SUMIF(その4!$F$8:$F$26,$A33,その4!AQ$8:AQ$26)+SUMIF(その4!$F$54:$F$278,$A33,その4!AQ$54:AQ$278)</f>
        <v>0</v>
      </c>
      <c r="J33" s="235">
        <f>SUMIF(その4!$F$8:$F$26,$A33,その4!AR$8:AR$26)+SUMIF(その4!$F$54:$F$278,$A33,その4!AR$54:AR$278)</f>
        <v>0</v>
      </c>
      <c r="K33" s="235">
        <f>SUMIF(その4!$F$8:$F$26,$A33,その4!AS$8:AS$26)+SUMIF(その4!$F$54:$F$278,$A33,その4!AS$54:AS$278)</f>
        <v>0</v>
      </c>
      <c r="L33" s="235">
        <f>SUMIF(その4!$F$8:$F$26,$A33,その4!AT$8:AT$26)+SUMIF(その4!$F$54:$F$278,$A33,その4!AT$54:AT$278)</f>
        <v>0</v>
      </c>
      <c r="M33" s="235">
        <f>SUMIF(その4!$F$8:$F$26,$A33,その4!AU$8:AU$26)+SUMIF(その4!$F$54:$F$278,$A33,その4!AU$54:AU$278)</f>
        <v>0</v>
      </c>
      <c r="N33" s="236">
        <f>SUMIF(その4!$F$8:$F$26,$A33,その4!AV$8:AV$26)+SUMIF(その4!$F$54:$F$278,$A33,その4!AV$54:AV$278)</f>
        <v>0</v>
      </c>
      <c r="O33" s="239"/>
      <c r="P33" s="22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40"/>
      <c r="AE33" s="316" t="e">
        <f>その5!#REF!</f>
        <v>#REF!</v>
      </c>
      <c r="AG33" s="263"/>
      <c r="AH33" s="235" t="e">
        <f t="shared" si="26"/>
        <v>#REF!</v>
      </c>
      <c r="AI33" s="235" t="e">
        <f t="shared" si="26"/>
        <v>#REF!</v>
      </c>
      <c r="AJ33" s="235" t="e">
        <f t="shared" si="26"/>
        <v>#REF!</v>
      </c>
      <c r="AK33" s="235" t="e">
        <f t="shared" si="26"/>
        <v>#REF!</v>
      </c>
      <c r="AL33" s="235" t="e">
        <f t="shared" si="26"/>
        <v>#REF!</v>
      </c>
      <c r="AM33" s="235" t="e">
        <f t="shared" si="26"/>
        <v>#REF!</v>
      </c>
      <c r="AN33" s="235" t="e">
        <f t="shared" si="26"/>
        <v>#REF!</v>
      </c>
      <c r="AO33" s="235" t="e">
        <f t="shared" si="26"/>
        <v>#REF!</v>
      </c>
      <c r="AP33" s="235" t="e">
        <f t="shared" si="26"/>
        <v>#REF!</v>
      </c>
      <c r="AQ33" s="235" t="e">
        <f t="shared" si="26"/>
        <v>#REF!</v>
      </c>
      <c r="AR33" s="235" t="e">
        <f t="shared" si="27"/>
        <v>#REF!</v>
      </c>
      <c r="AS33" s="236" t="e">
        <f t="shared" si="27"/>
        <v>#REF!</v>
      </c>
    </row>
    <row r="34" spans="1:46" x14ac:dyDescent="0.2">
      <c r="A34" s="251" t="s">
        <v>169</v>
      </c>
      <c r="B34" s="309">
        <f>SUMIF(その4!$F$8:$F$26,$A34,その4!$AC$8:$AC$26)+SUMIF(その4!$F$54:$F$278,$A34,その4!$AC$54:$AC$278)</f>
        <v>0</v>
      </c>
      <c r="C34" s="253">
        <f>SUMIF(その4!$F$8:$F$26,$A34,その4!AK$8:AK$26)+SUMIF(その4!$F$54:$F$278,$A34,その4!AK$54:AK$278)</f>
        <v>0</v>
      </c>
      <c r="D34" s="253">
        <f>SUMIF(その4!$F$8:$F$26,$A34,その4!AL$8:AL$26)+SUMIF(その4!$F$54:$F$278,$A34,その4!AL$54:AL$278)</f>
        <v>0</v>
      </c>
      <c r="E34" s="253">
        <f>SUMIF(その4!$F$8:$F$26,$A34,その4!AM$8:AM$26)+SUMIF(その4!$F$54:$F$278,$A34,その4!AM$54:AM$278)</f>
        <v>0</v>
      </c>
      <c r="F34" s="253">
        <f>SUMIF(その4!$F$8:$F$26,$A34,その4!AN$8:AN$26)+SUMIF(その4!$F$54:$F$278,$A34,その4!AN$54:AN$278)</f>
        <v>0</v>
      </c>
      <c r="G34" s="253">
        <f>SUMIF(その4!$F$8:$F$26,$A34,その4!AO$8:AO$26)+SUMIF(その4!$F$54:$F$278,$A34,その4!AO$54:AO$278)</f>
        <v>0</v>
      </c>
      <c r="H34" s="253">
        <f>SUMIF(その4!$F$8:$F$26,$A34,その4!AP$8:AP$26)+SUMIF(その4!$F$54:$F$278,$A34,その4!AP$54:AP$278)</f>
        <v>0</v>
      </c>
      <c r="I34" s="253">
        <f>SUMIF(その4!$F$8:$F$26,$A34,その4!AQ$8:AQ$26)+SUMIF(その4!$F$54:$F$278,$A34,その4!AQ$54:AQ$278)</f>
        <v>0</v>
      </c>
      <c r="J34" s="253">
        <f>SUMIF(その4!$F$8:$F$26,$A34,その4!AR$8:AR$26)+SUMIF(その4!$F$54:$F$278,$A34,その4!AR$54:AR$278)</f>
        <v>0</v>
      </c>
      <c r="K34" s="253">
        <f>SUMIF(その4!$F$8:$F$26,$A34,その4!AS$8:AS$26)+SUMIF(その4!$F$54:$F$278,$A34,その4!AS$54:AS$278)</f>
        <v>0</v>
      </c>
      <c r="L34" s="253">
        <f>SUMIF(その4!$F$8:$F$26,$A34,その4!AT$8:AT$26)+SUMIF(その4!$F$54:$F$278,$A34,その4!AT$54:AT$278)</f>
        <v>0</v>
      </c>
      <c r="M34" s="253">
        <f>SUMIF(その4!$F$8:$F$26,$A34,その4!AU$8:AU$26)+SUMIF(その4!$F$54:$F$278,$A34,その4!AU$54:AU$278)</f>
        <v>0</v>
      </c>
      <c r="N34" s="254">
        <f>SUMIF(その4!$F$8:$F$26,$A34,その4!AV$8:AV$26)+SUMIF(その4!$F$54:$F$278,$A34,その4!AV$54:AV$278)</f>
        <v>0</v>
      </c>
      <c r="O34" s="239"/>
      <c r="P34" s="22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40"/>
      <c r="AE34" s="317" t="e">
        <f>その5!#REF!</f>
        <v>#REF!</v>
      </c>
      <c r="AG34" s="264"/>
      <c r="AH34" s="253" t="e">
        <f t="shared" si="26"/>
        <v>#REF!</v>
      </c>
      <c r="AI34" s="253" t="e">
        <f t="shared" si="26"/>
        <v>#REF!</v>
      </c>
      <c r="AJ34" s="253" t="e">
        <f t="shared" si="26"/>
        <v>#REF!</v>
      </c>
      <c r="AK34" s="253" t="e">
        <f t="shared" si="26"/>
        <v>#REF!</v>
      </c>
      <c r="AL34" s="253" t="e">
        <f t="shared" si="26"/>
        <v>#REF!</v>
      </c>
      <c r="AM34" s="253" t="e">
        <f t="shared" si="26"/>
        <v>#REF!</v>
      </c>
      <c r="AN34" s="253" t="e">
        <f t="shared" si="26"/>
        <v>#REF!</v>
      </c>
      <c r="AO34" s="253" t="e">
        <f t="shared" si="26"/>
        <v>#REF!</v>
      </c>
      <c r="AP34" s="253" t="e">
        <f t="shared" si="26"/>
        <v>#REF!</v>
      </c>
      <c r="AQ34" s="253" t="e">
        <f t="shared" si="26"/>
        <v>#REF!</v>
      </c>
      <c r="AR34" s="253" t="e">
        <f t="shared" si="27"/>
        <v>#REF!</v>
      </c>
      <c r="AS34" s="254" t="e">
        <f t="shared" si="27"/>
        <v>#REF!</v>
      </c>
    </row>
    <row r="35" spans="1:46" ht="15.6" x14ac:dyDescent="0.3">
      <c r="A35" s="258" t="s">
        <v>172</v>
      </c>
      <c r="B35" s="311">
        <f>SUM(B31:B34)</f>
        <v>0</v>
      </c>
      <c r="C35" s="244">
        <f t="shared" ref="C35:N35" si="28">SUM(C31:C34)</f>
        <v>0</v>
      </c>
      <c r="D35" s="244">
        <f t="shared" si="28"/>
        <v>0</v>
      </c>
      <c r="E35" s="244">
        <f t="shared" si="28"/>
        <v>0</v>
      </c>
      <c r="F35" s="244">
        <f t="shared" si="28"/>
        <v>0</v>
      </c>
      <c r="G35" s="244">
        <f t="shared" si="28"/>
        <v>0</v>
      </c>
      <c r="H35" s="244">
        <f t="shared" si="28"/>
        <v>0</v>
      </c>
      <c r="I35" s="244">
        <f t="shared" si="28"/>
        <v>0</v>
      </c>
      <c r="J35" s="244">
        <f t="shared" si="28"/>
        <v>0</v>
      </c>
      <c r="K35" s="244">
        <f t="shared" si="28"/>
        <v>0</v>
      </c>
      <c r="L35" s="244">
        <f t="shared" si="28"/>
        <v>0</v>
      </c>
      <c r="M35" s="244">
        <f t="shared" si="28"/>
        <v>0</v>
      </c>
      <c r="N35" s="245">
        <f t="shared" si="28"/>
        <v>0</v>
      </c>
      <c r="O35" s="239"/>
      <c r="P35" s="22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40"/>
      <c r="AE35" s="261"/>
      <c r="AG35" s="265" t="s">
        <v>180</v>
      </c>
      <c r="AH35" s="244" t="e">
        <f>SUM(AH31:AH34)</f>
        <v>#REF!</v>
      </c>
      <c r="AI35" s="244" t="e">
        <f t="shared" ref="AI35:AS35" si="29">SUM(AI31:AI34)</f>
        <v>#REF!</v>
      </c>
      <c r="AJ35" s="244" t="e">
        <f t="shared" si="29"/>
        <v>#REF!</v>
      </c>
      <c r="AK35" s="244" t="e">
        <f t="shared" si="29"/>
        <v>#REF!</v>
      </c>
      <c r="AL35" s="244" t="e">
        <f t="shared" si="29"/>
        <v>#REF!</v>
      </c>
      <c r="AM35" s="244" t="e">
        <f t="shared" si="29"/>
        <v>#REF!</v>
      </c>
      <c r="AN35" s="244" t="e">
        <f t="shared" si="29"/>
        <v>#REF!</v>
      </c>
      <c r="AO35" s="244" t="e">
        <f t="shared" si="29"/>
        <v>#REF!</v>
      </c>
      <c r="AP35" s="244" t="e">
        <f t="shared" si="29"/>
        <v>#REF!</v>
      </c>
      <c r="AQ35" s="244" t="e">
        <f>SUM(AQ31:AQ34)</f>
        <v>#REF!</v>
      </c>
      <c r="AR35" s="244" t="e">
        <f t="shared" si="29"/>
        <v>#REF!</v>
      </c>
      <c r="AS35" s="245" t="e">
        <f t="shared" si="29"/>
        <v>#REF!</v>
      </c>
      <c r="AT35" s="269" t="e">
        <f>SUM(AH35:AS35)</f>
        <v>#REF!</v>
      </c>
    </row>
    <row r="36" spans="1:46" x14ac:dyDescent="0.2">
      <c r="A36" s="22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40"/>
      <c r="O36" s="239"/>
      <c r="P36" s="22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40"/>
      <c r="AE36" s="262"/>
      <c r="AG36" s="266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40"/>
    </row>
    <row r="37" spans="1:46" x14ac:dyDescent="0.2">
      <c r="A37" s="305" t="s">
        <v>202</v>
      </c>
      <c r="B37" s="307">
        <f>SUMIF(その4!$F$8:$F$26,$A37,その4!$AC$8:$AC$26)+SUMIF(その4!$F$54:$F$278,$A37,その4!$AC$54:$AC$278)</f>
        <v>0</v>
      </c>
      <c r="C37" s="241">
        <f>SUMIF(その4!$F$8:$F$26,$A37,その4!AK$8:AK$26)+SUMIF(その4!$F$54:$F$278,$A37,その4!AK$54:AK$278)</f>
        <v>0</v>
      </c>
      <c r="D37" s="241">
        <f>SUMIF(その4!$F$8:$F$26,$A37,その4!AL$8:AL$26)+SUMIF(その4!$F$54:$F$278,$A37,その4!AL$54:AL$278)</f>
        <v>0</v>
      </c>
      <c r="E37" s="241">
        <f>SUMIF(その4!$F$8:$F$26,$A37,その4!AM$8:AM$26)+SUMIF(その4!$F$54:$F$278,$A37,その4!AM$54:AM$278)</f>
        <v>0</v>
      </c>
      <c r="F37" s="241">
        <f>SUMIF(その4!$F$8:$F$26,$A37,その4!AN$8:AN$26)+SUMIF(その4!$F$54:$F$278,$A37,その4!AN$54:AN$278)</f>
        <v>0</v>
      </c>
      <c r="G37" s="241">
        <f>SUMIF(その4!$F$8:$F$26,$A37,その4!AO$8:AO$26)+SUMIF(その4!$F$54:$F$278,$A37,その4!AO$54:AO$278)</f>
        <v>0</v>
      </c>
      <c r="H37" s="241">
        <f>SUMIF(その4!$F$8:$F$26,$A37,その4!AP$8:AP$26)+SUMIF(その4!$F$54:$F$278,$A37,その4!AP$54:AP$278)</f>
        <v>0</v>
      </c>
      <c r="I37" s="241">
        <f>SUMIF(その4!$F$8:$F$26,$A37,その4!AQ$8:AQ$26)+SUMIF(その4!$F$54:$F$278,$A37,その4!AQ$54:AQ$278)</f>
        <v>0</v>
      </c>
      <c r="J37" s="241">
        <f>SUMIF(その4!$F$8:$F$26,$A37,その4!AR$8:AR$26)+SUMIF(その4!$F$54:$F$278,$A37,その4!AR$54:AR$278)</f>
        <v>0</v>
      </c>
      <c r="K37" s="241">
        <f>SUMIF(その4!$F$8:$F$26,$A37,その4!AS$8:AS$26)+SUMIF(その4!$F$54:$F$278,$A37,その4!AS$54:AS$278)</f>
        <v>0</v>
      </c>
      <c r="L37" s="241">
        <f>SUMIF(その4!$F$8:$F$26,$A37,その4!AT$8:AT$26)+SUMIF(その4!$F$54:$F$278,$A37,その4!AT$54:AT$278)</f>
        <v>0</v>
      </c>
      <c r="M37" s="241">
        <f>SUMIF(その4!$F$8:$F$26,$A37,その4!AU$8:AU$26)+SUMIF(その4!$F$54:$F$278,$A37,その4!AU$54:AU$278)</f>
        <v>0</v>
      </c>
      <c r="N37" s="242">
        <f>SUMIF(その4!$F$8:$F$26,$A37,その4!AV$8:AV$26)+SUMIF(その4!$F$54:$F$278,$A37,その4!AV$54:AV$278)</f>
        <v>0</v>
      </c>
      <c r="O37" s="239"/>
      <c r="P37" s="22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40"/>
      <c r="AE37" s="315" t="e">
        <f>その5!#REF!</f>
        <v>#REF!</v>
      </c>
      <c r="AG37" s="267"/>
      <c r="AH37" s="241" t="e">
        <f t="shared" ref="AH37:AQ39" si="30">C37*$AE37</f>
        <v>#REF!</v>
      </c>
      <c r="AI37" s="241" t="e">
        <f t="shared" si="30"/>
        <v>#REF!</v>
      </c>
      <c r="AJ37" s="241" t="e">
        <f t="shared" si="30"/>
        <v>#REF!</v>
      </c>
      <c r="AK37" s="241" t="e">
        <f t="shared" si="30"/>
        <v>#REF!</v>
      </c>
      <c r="AL37" s="241" t="e">
        <f t="shared" si="30"/>
        <v>#REF!</v>
      </c>
      <c r="AM37" s="241" t="e">
        <f t="shared" si="30"/>
        <v>#REF!</v>
      </c>
      <c r="AN37" s="241" t="e">
        <f t="shared" si="30"/>
        <v>#REF!</v>
      </c>
      <c r="AO37" s="241" t="e">
        <f t="shared" si="30"/>
        <v>#REF!</v>
      </c>
      <c r="AP37" s="241" t="e">
        <f t="shared" si="30"/>
        <v>#REF!</v>
      </c>
      <c r="AQ37" s="241" t="e">
        <f t="shared" si="30"/>
        <v>#REF!</v>
      </c>
      <c r="AR37" s="241" t="e">
        <f t="shared" ref="AR37:AS39" si="31">M37*$AE37</f>
        <v>#REF!</v>
      </c>
      <c r="AS37" s="242" t="e">
        <f t="shared" si="31"/>
        <v>#REF!</v>
      </c>
    </row>
    <row r="38" spans="1:46" x14ac:dyDescent="0.2">
      <c r="A38" s="306" t="s">
        <v>203</v>
      </c>
      <c r="B38" s="308">
        <f>SUMIF(その4!$F$8:$F$26,$A38,その4!$AC$8:$AC$26)+SUMIF(その4!$F$54:$F$278,$A38,その4!$AC$54:$AC$278)</f>
        <v>0</v>
      </c>
      <c r="C38" s="235">
        <f>SUMIF(その4!$F$8:$F$26,$A38,その4!AK$8:AK$26)+SUMIF(その4!$F$54:$F$278,$A38,その4!AK$54:AK$278)</f>
        <v>0</v>
      </c>
      <c r="D38" s="235">
        <f>SUMIF(その4!$F$8:$F$26,$A38,その4!AL$8:AL$26)+SUMIF(その4!$F$54:$F$278,$A38,その4!AL$54:AL$278)</f>
        <v>0</v>
      </c>
      <c r="E38" s="235">
        <f>SUMIF(その4!$F$8:$F$26,$A38,その4!AM$8:AM$26)+SUMIF(その4!$F$54:$F$278,$A38,その4!AM$54:AM$278)</f>
        <v>0</v>
      </c>
      <c r="F38" s="235">
        <f>SUMIF(その4!$F$8:$F$26,$A38,その4!AN$8:AN$26)+SUMIF(その4!$F$54:$F$278,$A38,その4!AN$54:AN$278)</f>
        <v>0</v>
      </c>
      <c r="G38" s="235">
        <f>SUMIF(その4!$F$8:$F$26,$A38,その4!AO$8:AO$26)+SUMIF(その4!$F$54:$F$278,$A38,その4!AO$54:AO$278)</f>
        <v>0</v>
      </c>
      <c r="H38" s="235">
        <f>SUMIF(その4!$F$8:$F$26,$A38,その4!AP$8:AP$26)+SUMIF(その4!$F$54:$F$278,$A38,その4!AP$54:AP$278)</f>
        <v>0</v>
      </c>
      <c r="I38" s="235">
        <f>SUMIF(その4!$F$8:$F$26,$A38,その4!AQ$8:AQ$26)+SUMIF(その4!$F$54:$F$278,$A38,その4!AQ$54:AQ$278)</f>
        <v>0</v>
      </c>
      <c r="J38" s="235">
        <f>SUMIF(その4!$F$8:$F$26,$A38,その4!AR$8:AR$26)+SUMIF(その4!$F$54:$F$278,$A38,その4!AR$54:AR$278)</f>
        <v>0</v>
      </c>
      <c r="K38" s="235">
        <f>SUMIF(その4!$F$8:$F$26,$A38,その4!AS$8:AS$26)+SUMIF(その4!$F$54:$F$278,$A38,その4!AS$54:AS$278)</f>
        <v>0</v>
      </c>
      <c r="L38" s="235">
        <f>SUMIF(その4!$F$8:$F$26,$A38,その4!AT$8:AT$26)+SUMIF(その4!$F$54:$F$278,$A38,その4!AT$54:AT$278)</f>
        <v>0</v>
      </c>
      <c r="M38" s="235">
        <f>SUMIF(その4!$F$8:$F$26,$A38,その4!AU$8:AU$26)+SUMIF(その4!$F$54:$F$278,$A38,その4!AU$54:AU$278)</f>
        <v>0</v>
      </c>
      <c r="N38" s="236">
        <f>SUMIF(その4!$F$8:$F$26,$A38,その4!AV$8:AV$26)+SUMIF(その4!$F$54:$F$278,$A38,その4!AV$54:AV$278)</f>
        <v>0</v>
      </c>
      <c r="O38" s="239"/>
      <c r="P38" s="22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40"/>
      <c r="AE38" s="316" t="e">
        <f>その5!#REF!</f>
        <v>#REF!</v>
      </c>
      <c r="AG38" s="263"/>
      <c r="AH38" s="235" t="e">
        <f t="shared" si="30"/>
        <v>#REF!</v>
      </c>
      <c r="AI38" s="235" t="e">
        <f t="shared" si="30"/>
        <v>#REF!</v>
      </c>
      <c r="AJ38" s="235" t="e">
        <f t="shared" si="30"/>
        <v>#REF!</v>
      </c>
      <c r="AK38" s="235" t="e">
        <f t="shared" si="30"/>
        <v>#REF!</v>
      </c>
      <c r="AL38" s="235" t="e">
        <f t="shared" si="30"/>
        <v>#REF!</v>
      </c>
      <c r="AM38" s="235" t="e">
        <f t="shared" si="30"/>
        <v>#REF!</v>
      </c>
      <c r="AN38" s="235" t="e">
        <f t="shared" si="30"/>
        <v>#REF!</v>
      </c>
      <c r="AO38" s="235" t="e">
        <f t="shared" si="30"/>
        <v>#REF!</v>
      </c>
      <c r="AP38" s="235" t="e">
        <f t="shared" si="30"/>
        <v>#REF!</v>
      </c>
      <c r="AQ38" s="235" t="e">
        <f t="shared" si="30"/>
        <v>#REF!</v>
      </c>
      <c r="AR38" s="235" t="e">
        <f t="shared" si="31"/>
        <v>#REF!</v>
      </c>
      <c r="AS38" s="236" t="e">
        <f t="shared" si="31"/>
        <v>#REF!</v>
      </c>
    </row>
    <row r="39" spans="1:46" x14ac:dyDescent="0.2">
      <c r="A39" s="251" t="s">
        <v>149</v>
      </c>
      <c r="B39" s="309">
        <f>SUMIF(その4!$F$8:$F$26,$A39,その4!$AC$8:$AC$26)+SUMIF(その4!$F$54:$F$278,$A39,その4!$AC$54:$AC$278)</f>
        <v>0</v>
      </c>
      <c r="C39" s="253">
        <f>SUMIF(その4!$F$8:$F$26,$A39,その4!AK$8:AK$26)+SUMIF(その4!$F$54:$F$278,$A39,その4!AK$54:AK$278)</f>
        <v>0</v>
      </c>
      <c r="D39" s="253">
        <f>SUMIF(その4!$F$8:$F$26,$A39,その4!AL$8:AL$26)+SUMIF(その4!$F$54:$F$278,$A39,その4!AL$54:AL$278)</f>
        <v>0</v>
      </c>
      <c r="E39" s="253">
        <f>SUMIF(その4!$F$8:$F$26,$A39,その4!AM$8:AM$26)+SUMIF(その4!$F$54:$F$278,$A39,その4!AM$54:AM$278)</f>
        <v>0</v>
      </c>
      <c r="F39" s="253">
        <f>SUMIF(その4!$F$8:$F$26,$A39,その4!AN$8:AN$26)+SUMIF(その4!$F$54:$F$278,$A39,その4!AN$54:AN$278)</f>
        <v>0</v>
      </c>
      <c r="G39" s="253">
        <f>SUMIF(その4!$F$8:$F$26,$A39,その4!AO$8:AO$26)+SUMIF(その4!$F$54:$F$278,$A39,その4!AO$54:AO$278)</f>
        <v>0</v>
      </c>
      <c r="H39" s="253">
        <f>SUMIF(その4!$F$8:$F$26,$A39,その4!AP$8:AP$26)+SUMIF(その4!$F$54:$F$278,$A39,その4!AP$54:AP$278)</f>
        <v>0</v>
      </c>
      <c r="I39" s="253">
        <f>SUMIF(その4!$F$8:$F$26,$A39,その4!AQ$8:AQ$26)+SUMIF(その4!$F$54:$F$278,$A39,その4!AQ$54:AQ$278)</f>
        <v>0</v>
      </c>
      <c r="J39" s="253">
        <f>SUMIF(その4!$F$8:$F$26,$A39,その4!AR$8:AR$26)+SUMIF(その4!$F$54:$F$278,$A39,その4!AR$54:AR$278)</f>
        <v>0</v>
      </c>
      <c r="K39" s="253">
        <f>SUMIF(その4!$F$8:$F$26,$A39,その4!AS$8:AS$26)+SUMIF(その4!$F$54:$F$278,$A39,その4!AS$54:AS$278)</f>
        <v>0</v>
      </c>
      <c r="L39" s="253">
        <f>SUMIF(その4!$F$8:$F$26,$A39,その4!AT$8:AT$26)+SUMIF(その4!$F$54:$F$278,$A39,その4!AT$54:AT$278)</f>
        <v>0</v>
      </c>
      <c r="M39" s="253">
        <f>SUMIF(その4!$F$8:$F$26,$A39,その4!AU$8:AU$26)+SUMIF(その4!$F$54:$F$278,$A39,その4!AU$54:AU$278)</f>
        <v>0</v>
      </c>
      <c r="N39" s="254">
        <f>SUMIF(その4!$F$8:$F$26,$A39,その4!AV$8:AV$26)+SUMIF(その4!$F$54:$F$278,$A39,その4!AV$54:AV$278)</f>
        <v>0</v>
      </c>
      <c r="O39" s="239"/>
      <c r="P39" s="22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40"/>
      <c r="AE39" s="317" t="e">
        <f>その5!#REF!</f>
        <v>#REF!</v>
      </c>
      <c r="AG39" s="264"/>
      <c r="AH39" s="253" t="e">
        <f t="shared" si="30"/>
        <v>#REF!</v>
      </c>
      <c r="AI39" s="253" t="e">
        <f t="shared" si="30"/>
        <v>#REF!</v>
      </c>
      <c r="AJ39" s="253" t="e">
        <f t="shared" si="30"/>
        <v>#REF!</v>
      </c>
      <c r="AK39" s="253" t="e">
        <f t="shared" si="30"/>
        <v>#REF!</v>
      </c>
      <c r="AL39" s="253" t="e">
        <f t="shared" si="30"/>
        <v>#REF!</v>
      </c>
      <c r="AM39" s="253" t="e">
        <f t="shared" si="30"/>
        <v>#REF!</v>
      </c>
      <c r="AN39" s="253" t="e">
        <f t="shared" si="30"/>
        <v>#REF!</v>
      </c>
      <c r="AO39" s="253" t="e">
        <f t="shared" si="30"/>
        <v>#REF!</v>
      </c>
      <c r="AP39" s="253" t="e">
        <f t="shared" si="30"/>
        <v>#REF!</v>
      </c>
      <c r="AQ39" s="253" t="e">
        <f t="shared" si="30"/>
        <v>#REF!</v>
      </c>
      <c r="AR39" s="253" t="e">
        <f t="shared" si="31"/>
        <v>#REF!</v>
      </c>
      <c r="AS39" s="254" t="e">
        <f t="shared" si="31"/>
        <v>#REF!</v>
      </c>
    </row>
    <row r="40" spans="1:46" ht="15.6" x14ac:dyDescent="0.3">
      <c r="A40" s="258" t="s">
        <v>173</v>
      </c>
      <c r="B40" s="311">
        <f t="shared" ref="B40:N40" si="32">SUM(B37:B39)</f>
        <v>0</v>
      </c>
      <c r="C40" s="244">
        <f t="shared" si="32"/>
        <v>0</v>
      </c>
      <c r="D40" s="244">
        <f t="shared" si="32"/>
        <v>0</v>
      </c>
      <c r="E40" s="244">
        <f t="shared" si="32"/>
        <v>0</v>
      </c>
      <c r="F40" s="244">
        <f t="shared" si="32"/>
        <v>0</v>
      </c>
      <c r="G40" s="244">
        <f t="shared" si="32"/>
        <v>0</v>
      </c>
      <c r="H40" s="244">
        <f t="shared" si="32"/>
        <v>0</v>
      </c>
      <c r="I40" s="244">
        <f t="shared" si="32"/>
        <v>0</v>
      </c>
      <c r="J40" s="244">
        <f t="shared" si="32"/>
        <v>0</v>
      </c>
      <c r="K40" s="244">
        <f t="shared" si="32"/>
        <v>0</v>
      </c>
      <c r="L40" s="244">
        <f t="shared" si="32"/>
        <v>0</v>
      </c>
      <c r="M40" s="244">
        <f t="shared" si="32"/>
        <v>0</v>
      </c>
      <c r="N40" s="245">
        <f t="shared" si="32"/>
        <v>0</v>
      </c>
      <c r="O40" s="239"/>
      <c r="P40" s="22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40"/>
      <c r="AE40" s="261"/>
      <c r="AG40" s="265" t="s">
        <v>181</v>
      </c>
      <c r="AH40" s="244" t="e">
        <f>SUM(AH37:AH39)</f>
        <v>#REF!</v>
      </c>
      <c r="AI40" s="244" t="e">
        <f t="shared" ref="AI40:AS40" si="33">SUM(AI37:AI39)</f>
        <v>#REF!</v>
      </c>
      <c r="AJ40" s="244" t="e">
        <f t="shared" si="33"/>
        <v>#REF!</v>
      </c>
      <c r="AK40" s="244" t="e">
        <f t="shared" si="33"/>
        <v>#REF!</v>
      </c>
      <c r="AL40" s="244" t="e">
        <f t="shared" si="33"/>
        <v>#REF!</v>
      </c>
      <c r="AM40" s="244" t="e">
        <f t="shared" si="33"/>
        <v>#REF!</v>
      </c>
      <c r="AN40" s="244" t="e">
        <f t="shared" si="33"/>
        <v>#REF!</v>
      </c>
      <c r="AO40" s="244" t="e">
        <f t="shared" si="33"/>
        <v>#REF!</v>
      </c>
      <c r="AP40" s="244" t="e">
        <f t="shared" si="33"/>
        <v>#REF!</v>
      </c>
      <c r="AQ40" s="244" t="e">
        <f>SUM(AQ37:AQ39)</f>
        <v>#REF!</v>
      </c>
      <c r="AR40" s="244" t="e">
        <f t="shared" si="33"/>
        <v>#REF!</v>
      </c>
      <c r="AS40" s="245" t="e">
        <f t="shared" si="33"/>
        <v>#REF!</v>
      </c>
      <c r="AT40" s="269" t="e">
        <f>SUM(AH40:AS40)</f>
        <v>#REF!</v>
      </c>
    </row>
    <row r="41" spans="1:46" x14ac:dyDescent="0.2">
      <c r="A41" s="229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40"/>
      <c r="O41" s="239"/>
      <c r="P41" s="22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40"/>
      <c r="AE41" s="262"/>
      <c r="AG41" s="266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40"/>
    </row>
    <row r="42" spans="1:46" ht="15.6" x14ac:dyDescent="0.3">
      <c r="A42" s="270" t="s">
        <v>100</v>
      </c>
      <c r="B42" s="311">
        <f>SUMIF(その4!$F$8:$F$26,$A42,その4!$AC$8:$AC$26)+SUMIF(その4!$F$54:$F$278,$A42,その4!$AC$54:$AC$278)</f>
        <v>0</v>
      </c>
      <c r="C42" s="244">
        <f>SUMIF(その4!$F$8:$F$26,$A42,その4!AK$8:AK$26)+SUMIF(その4!$F$54:$F$278,$A42,その4!AK$54:AK$278)</f>
        <v>0</v>
      </c>
      <c r="D42" s="244">
        <f>SUMIF(その4!$F$8:$F$26,$A42,その4!AL$8:AL$26)+SUMIF(その4!$F$54:$F$278,$A42,その4!AL$54:AL$278)</f>
        <v>0</v>
      </c>
      <c r="E42" s="244">
        <f>SUMIF(その4!$F$8:$F$26,$A42,その4!AM$8:AM$26)+SUMIF(その4!$F$54:$F$278,$A42,その4!AM$54:AM$278)</f>
        <v>0</v>
      </c>
      <c r="F42" s="244">
        <f>SUMIF(その4!$F$8:$F$26,$A42,その4!AN$8:AN$26)+SUMIF(その4!$F$54:$F$278,$A42,その4!AN$54:AN$278)</f>
        <v>0</v>
      </c>
      <c r="G42" s="244">
        <f>SUMIF(その4!$F$8:$F$26,$A42,その4!AO$8:AO$26)+SUMIF(その4!$F$54:$F$278,$A42,その4!AO$54:AO$278)</f>
        <v>0</v>
      </c>
      <c r="H42" s="244">
        <f>SUMIF(その4!$F$8:$F$26,$A42,その4!AP$8:AP$26)+SUMIF(その4!$F$54:$F$278,$A42,その4!AP$54:AP$278)</f>
        <v>0</v>
      </c>
      <c r="I42" s="244">
        <f>SUMIF(その4!$F$8:$F$26,$A42,その4!AQ$8:AQ$26)+SUMIF(その4!$F$54:$F$278,$A42,その4!AQ$54:AQ$278)</f>
        <v>0</v>
      </c>
      <c r="J42" s="244">
        <f>SUMIF(その4!$F$8:$F$26,$A42,その4!AR$8:AR$26)+SUMIF(その4!$F$54:$F$278,$A42,その4!AR$54:AR$278)</f>
        <v>0</v>
      </c>
      <c r="K42" s="244">
        <f>SUMIF(その4!$F$8:$F$26,$A42,その4!AS$8:AS$26)+SUMIF(その4!$F$54:$F$278,$A42,その4!AS$54:AS$278)</f>
        <v>0</v>
      </c>
      <c r="L42" s="244">
        <f>SUMIF(その4!$F$8:$F$26,$A42,その4!AT$8:AT$26)+SUMIF(その4!$F$54:$F$278,$A42,その4!AT$54:AT$278)</f>
        <v>0</v>
      </c>
      <c r="M42" s="244">
        <f>SUMIF(その4!$F$8:$F$26,$A42,その4!AU$8:AU$26)+SUMIF(その4!$F$54:$F$278,$A42,その4!AU$54:AU$278)</f>
        <v>0</v>
      </c>
      <c r="N42" s="245">
        <f>SUMIF(その4!$F$8:$F$26,$A42,その4!AV$8:AV$26)+SUMIF(その4!$F$54:$F$278,$A42,その4!AV$54:AV$278)</f>
        <v>0</v>
      </c>
      <c r="O42" s="310" t="s">
        <v>206</v>
      </c>
      <c r="P42" s="22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40"/>
      <c r="AE42" s="318" t="e">
        <f>その5!#REF!</f>
        <v>#REF!</v>
      </c>
      <c r="AG42" s="265" t="s">
        <v>182</v>
      </c>
      <c r="AH42" s="244" t="e">
        <f t="shared" ref="AH42:AS43" si="34">C42*$AE42</f>
        <v>#REF!</v>
      </c>
      <c r="AI42" s="244" t="e">
        <f t="shared" si="34"/>
        <v>#REF!</v>
      </c>
      <c r="AJ42" s="244" t="e">
        <f t="shared" si="34"/>
        <v>#REF!</v>
      </c>
      <c r="AK42" s="244" t="e">
        <f t="shared" si="34"/>
        <v>#REF!</v>
      </c>
      <c r="AL42" s="244" t="e">
        <f t="shared" si="34"/>
        <v>#REF!</v>
      </c>
      <c r="AM42" s="244" t="e">
        <f t="shared" si="34"/>
        <v>#REF!</v>
      </c>
      <c r="AN42" s="244" t="e">
        <f t="shared" si="34"/>
        <v>#REF!</v>
      </c>
      <c r="AO42" s="244" t="e">
        <f t="shared" si="34"/>
        <v>#REF!</v>
      </c>
      <c r="AP42" s="244" t="e">
        <f t="shared" si="34"/>
        <v>#REF!</v>
      </c>
      <c r="AQ42" s="244" t="e">
        <f t="shared" si="34"/>
        <v>#REF!</v>
      </c>
      <c r="AR42" s="244" t="e">
        <f t="shared" si="34"/>
        <v>#REF!</v>
      </c>
      <c r="AS42" s="245" t="e">
        <f t="shared" si="34"/>
        <v>#REF!</v>
      </c>
      <c r="AT42" s="269" t="e">
        <f>SUM(AH42:AS42)</f>
        <v>#REF!</v>
      </c>
    </row>
    <row r="43" spans="1:46" ht="16.2" thickBot="1" x14ac:dyDescent="0.35">
      <c r="A43" s="271" t="s">
        <v>102</v>
      </c>
      <c r="B43" s="312">
        <f>SUMIF(その4!$F$8:$F$26,$A43,その4!$AC$8:$AC$26)+SUMIF(その4!$F$54:$F$278,$A43,その4!$AC$54:$AC$278)</f>
        <v>0</v>
      </c>
      <c r="C43" s="246">
        <f>SUMIF(その4!$F$8:$F$26,$A43,その4!AK$8:AK$26)+SUMIF(その4!$F$54:$F$278,$A43,その4!AK$54:AK$278)</f>
        <v>0</v>
      </c>
      <c r="D43" s="246">
        <f>SUMIF(その4!$F$8:$F$26,$A43,その4!AL$8:AL$26)+SUMIF(その4!$F$54:$F$278,$A43,その4!AL$54:AL$278)</f>
        <v>0</v>
      </c>
      <c r="E43" s="246">
        <f>SUMIF(その4!$F$8:$F$26,$A43,その4!AM$8:AM$26)+SUMIF(その4!$F$54:$F$278,$A43,その4!AM$54:AM$278)</f>
        <v>0</v>
      </c>
      <c r="F43" s="246">
        <f>SUMIF(その4!$F$8:$F$26,$A43,その4!AN$8:AN$26)+SUMIF(その4!$F$54:$F$278,$A43,その4!AN$54:AN$278)</f>
        <v>0</v>
      </c>
      <c r="G43" s="246">
        <f>SUMIF(その4!$F$8:$F$26,$A43,その4!AO$8:AO$26)+SUMIF(その4!$F$54:$F$278,$A43,その4!AO$54:AO$278)</f>
        <v>0</v>
      </c>
      <c r="H43" s="246">
        <f>SUMIF(その4!$F$8:$F$26,$A43,その4!AP$8:AP$26)+SUMIF(その4!$F$54:$F$278,$A43,その4!AP$54:AP$278)</f>
        <v>0</v>
      </c>
      <c r="I43" s="246">
        <f>SUMIF(その4!$F$8:$F$26,$A43,その4!AQ$8:AQ$26)+SUMIF(その4!$F$54:$F$278,$A43,その4!AQ$54:AQ$278)</f>
        <v>0</v>
      </c>
      <c r="J43" s="246">
        <f>SUMIF(その4!$F$8:$F$26,$A43,その4!AR$8:AR$26)+SUMIF(その4!$F$54:$F$278,$A43,その4!AR$54:AR$278)</f>
        <v>0</v>
      </c>
      <c r="K43" s="246">
        <f>SUMIF(その4!$F$8:$F$26,$A43,その4!AS$8:AS$26)+SUMIF(その4!$F$54:$F$278,$A43,その4!AS$54:AS$278)</f>
        <v>0</v>
      </c>
      <c r="L43" s="246">
        <f>SUMIF(その4!$F$8:$F$26,$A43,その4!AT$8:AT$26)+SUMIF(その4!$F$54:$F$278,$A43,その4!AT$54:AT$278)</f>
        <v>0</v>
      </c>
      <c r="M43" s="246">
        <f>SUMIF(その4!$F$8:$F$26,$A43,その4!AU$8:AU$26)+SUMIF(その4!$F$54:$F$278,$A43,その4!AU$54:AU$278)</f>
        <v>0</v>
      </c>
      <c r="N43" s="247">
        <f>SUMIF(その4!$F$8:$F$26,$A43,その4!AV$8:AV$26)+SUMIF(その4!$F$54:$F$278,$A43,その4!AV$54:AV$278)</f>
        <v>0</v>
      </c>
      <c r="O43" s="310" t="s">
        <v>207</v>
      </c>
      <c r="P43" s="231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9"/>
      <c r="AE43" s="319" t="e">
        <f>その5!#REF!</f>
        <v>#REF!</v>
      </c>
      <c r="AG43" s="268" t="s">
        <v>183</v>
      </c>
      <c r="AH43" s="246" t="e">
        <f t="shared" si="34"/>
        <v>#REF!</v>
      </c>
      <c r="AI43" s="246" t="e">
        <f t="shared" si="34"/>
        <v>#REF!</v>
      </c>
      <c r="AJ43" s="246" t="e">
        <f t="shared" si="34"/>
        <v>#REF!</v>
      </c>
      <c r="AK43" s="246" t="e">
        <f t="shared" si="34"/>
        <v>#REF!</v>
      </c>
      <c r="AL43" s="246" t="e">
        <f t="shared" si="34"/>
        <v>#REF!</v>
      </c>
      <c r="AM43" s="246" t="e">
        <f t="shared" si="34"/>
        <v>#REF!</v>
      </c>
      <c r="AN43" s="246" t="e">
        <f t="shared" si="34"/>
        <v>#REF!</v>
      </c>
      <c r="AO43" s="246" t="e">
        <f t="shared" si="34"/>
        <v>#REF!</v>
      </c>
      <c r="AP43" s="246" t="e">
        <f t="shared" si="34"/>
        <v>#REF!</v>
      </c>
      <c r="AQ43" s="246" t="e">
        <f t="shared" si="34"/>
        <v>#REF!</v>
      </c>
      <c r="AR43" s="246" t="e">
        <f t="shared" si="34"/>
        <v>#REF!</v>
      </c>
      <c r="AS43" s="247" t="e">
        <f t="shared" si="34"/>
        <v>#REF!</v>
      </c>
      <c r="AT43" s="269" t="e">
        <f>SUM(AH43:AS43)</f>
        <v>#REF!</v>
      </c>
    </row>
    <row r="44" spans="1:46" x14ac:dyDescent="0.2">
      <c r="AT44" s="269" t="e">
        <f>SUM(AT29:AT43)</f>
        <v>#REF!</v>
      </c>
    </row>
  </sheetData>
  <sheetProtection algorithmName="SHA-512" hashValue="e0ZXtBcQ8EFVqitFyJdpfl1WbOteipSY7T+FNu2RAMhbbVlDlbJUHYq1NFxq12VQz/PpJ1jQnepsT6+AmGazYg==" saltValue="DMs8UdknZek5Bp28zBn7Og==" spinCount="100000" sheet="1" objects="1" scenarios="1"/>
  <phoneticPr fontId="19"/>
  <printOptions horizontalCentered="1" verticalCentered="1"/>
  <pageMargins left="0.78740157480314965" right="0.78740157480314965" top="0.98425196850393704" bottom="0.98425196850393704" header="0.51181102362204722" footer="0.51181102362204722"/>
  <pageSetup paperSize="8" orientation="landscape" horizontalDpi="300" r:id="rId1"/>
  <headerFooter alignWithMargins="0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B2"/>
  <sheetViews>
    <sheetView workbookViewId="0"/>
  </sheetViews>
  <sheetFormatPr defaultRowHeight="13.2" x14ac:dyDescent="0.2"/>
  <cols>
    <col min="1" max="1" width="13.88671875" customWidth="1"/>
    <col min="2" max="2" width="10.109375" bestFit="1" customWidth="1"/>
  </cols>
  <sheetData>
    <row r="1" spans="1:2" x14ac:dyDescent="0.2">
      <c r="A1" s="284" t="s">
        <v>184</v>
      </c>
      <c r="B1" s="285" t="s">
        <v>186</v>
      </c>
    </row>
    <row r="2" spans="1:2" x14ac:dyDescent="0.2">
      <c r="A2" s="284" t="s">
        <v>185</v>
      </c>
      <c r="B2" s="320">
        <v>4</v>
      </c>
    </row>
  </sheetData>
  <sheetProtection algorithmName="SHA-512" hashValue="FF2gHqmtBbRmgHR+mgM9bnuEqhN4zPFViu/J7AmVDnRIQgPG9yN7kUxcpk+8Y1yD/vL7weDBTIcDH3Fjz41xUg==" saltValue="4SIYmbIUPOT8pZvnEokKUA==" spinCount="100000" sheet="1" objects="1" scenarios="1"/>
  <phoneticPr fontId="19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64</vt:i4>
      </vt:variant>
    </vt:vector>
  </HeadingPairs>
  <TitlesOfParts>
    <vt:vector size="71" baseType="lpstr">
      <vt:lpstr>その１</vt:lpstr>
      <vt:lpstr>その２</vt:lpstr>
      <vt:lpstr>その3</vt:lpstr>
      <vt:lpstr>その4</vt:lpstr>
      <vt:lpstr>その5</vt:lpstr>
      <vt:lpstr>common</vt:lpstr>
      <vt:lpstr>ver</vt:lpstr>
      <vt:lpstr>A重油</vt:lpstr>
      <vt:lpstr>B・C重油</vt:lpstr>
      <vt:lpstr>case1</vt:lpstr>
      <vt:lpstr>case2</vt:lpstr>
      <vt:lpstr>common!Print_Area</vt:lpstr>
      <vt:lpstr>その１!Print_Area</vt:lpstr>
      <vt:lpstr>その２!Print_Area</vt:lpstr>
      <vt:lpstr>その3!Print_Area</vt:lpstr>
      <vt:lpstr>その4!Print_Area</vt:lpstr>
      <vt:lpstr>その5!Print_Area</vt:lpstr>
      <vt:lpstr>common!Print_Titles</vt:lpstr>
      <vt:lpstr>その3!Print_Titles</vt:lpstr>
      <vt:lpstr>その4!Print_Titles</vt:lpstr>
      <vt:lpstr>ガソリン</vt:lpstr>
      <vt:lpstr>コークス用原料炭</vt:lpstr>
      <vt:lpstr>コークス炉ガス</vt:lpstr>
      <vt:lpstr>コールタール</vt:lpstr>
      <vt:lpstr>ジェット燃料油</vt:lpstr>
      <vt:lpstr>その他の燃料1</vt:lpstr>
      <vt:lpstr>その他の燃料2</vt:lpstr>
      <vt:lpstr>その他可燃性天然ガス</vt:lpstr>
      <vt:lpstr>ナフサ</vt:lpstr>
      <vt:lpstr>一般送配電事業者の電線路を介して供給された電気</vt:lpstr>
      <vt:lpstr>液化石油ガス_LPG</vt:lpstr>
      <vt:lpstr>液化天然ガス_LNG</vt:lpstr>
      <vt:lpstr>温水</vt:lpstr>
      <vt:lpstr>軽油</vt:lpstr>
      <vt:lpstr>原油</vt:lpstr>
      <vt:lpstr>原油のうちコンデンセート</vt:lpstr>
      <vt:lpstr>工事のためのエネルギー使用</vt:lpstr>
      <vt:lpstr>高炉ガス</vt:lpstr>
      <vt:lpstr>国産一般炭</vt:lpstr>
      <vt:lpstr>再生可能エネルギーの電気</vt:lpstr>
      <vt:lpstr>再生可能エネルギーを自家消費した電気</vt:lpstr>
      <vt:lpstr>産業用以外の蒸気</vt:lpstr>
      <vt:lpstr>産業用蒸気</vt:lpstr>
      <vt:lpstr>事業所外利用の移動体への供給</vt:lpstr>
      <vt:lpstr>自ら生成した電力の供給</vt:lpstr>
      <vt:lpstr>自ら生成した熱の供給</vt:lpstr>
      <vt:lpstr>住宅用途への供給</vt:lpstr>
      <vt:lpstr>潤滑油</vt:lpstr>
      <vt:lpstr>吹込用原料炭</vt:lpstr>
      <vt:lpstr>石炭コークス</vt:lpstr>
      <vt:lpstr>石油アスファルト</vt:lpstr>
      <vt:lpstr>石油コークス・FCCコークス</vt:lpstr>
      <vt:lpstr>石油系炭化水素ガス</vt:lpstr>
      <vt:lpstr>他事業所への熱や電気の供給</vt:lpstr>
      <vt:lpstr>他事業所への熱や電気の供給_</vt:lpstr>
      <vt:lpstr>他事業所への燃料等の直接供給</vt:lpstr>
      <vt:lpstr>転炉ガス</vt:lpstr>
      <vt:lpstr>電気の使用</vt:lpstr>
      <vt:lpstr>都市ガス</vt:lpstr>
      <vt:lpstr>灯油</vt:lpstr>
      <vt:lpstr>熱の使用</vt:lpstr>
      <vt:lpstr>燃料の使用</vt:lpstr>
      <vt:lpstr>その3!排出活動</vt:lpstr>
      <vt:lpstr>排出活動4</vt:lpstr>
      <vt:lpstr>排出活動5</vt:lpstr>
      <vt:lpstr>発電用高炉ガス</vt:lpstr>
      <vt:lpstr>無</vt:lpstr>
      <vt:lpstr>輸入一般炭</vt:lpstr>
      <vt:lpstr>輸入原料炭</vt:lpstr>
      <vt:lpstr>輸入無煙炭</vt:lpstr>
      <vt:lpstr>冷水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2020-03-31T11:38:28Z</dcterms:created>
  <dcterms:modified xsi:type="dcterms:W3CDTF">2026-05-18T06:41:14Z</dcterms:modified>
</cp:coreProperties>
</file>