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tabRatio="536" activeTab="0"/>
  </bookViews>
  <sheets>
    <sheet name="入力シート" sheetId="1" r:id="rId1"/>
    <sheet name="事業者連名用別紙" sheetId="2" r:id="rId2"/>
    <sheet name="印刷用" sheetId="3" r:id="rId3"/>
  </sheets>
  <definedNames>
    <definedName name="_xlnm.Print_Area" localSheetId="2">'印刷用'!$B$1:$BJ$60</definedName>
    <definedName name="_xlnm.Print_Area" localSheetId="1">'事業者連名用別紙'!$A$1:$K$42</definedName>
    <definedName name="_xlnm.Print_Area" localSheetId="0">'入力シート'!$A$1:$AF$49</definedName>
  </definedNames>
  <calcPr fullCalcOnLoad="1"/>
</workbook>
</file>

<file path=xl/comments1.xml><?xml version="1.0" encoding="utf-8"?>
<comments xmlns="http://schemas.openxmlformats.org/spreadsheetml/2006/main">
  <authors>
    <author>TAIMSuser</author>
  </authors>
  <commentList>
    <comment ref="AG20" authorId="0">
      <text>
        <r>
          <rPr>
            <b/>
            <sz val="9"/>
            <rFont val="ＭＳ Ｐゴシック"/>
            <family val="3"/>
          </rPr>
          <t xml:space="preserve">リストから選択:
</t>
        </r>
        <r>
          <rPr>
            <sz val="9"/>
            <rFont val="ＭＳ Ｐゴシック"/>
            <family val="3"/>
          </rPr>
          <t xml:space="preserve">
総合設計制度等を適用
しない場合（×0.2の基準）
は空白のままにしてください</t>
        </r>
      </text>
    </comment>
    <comment ref="W35" authorId="0">
      <text>
        <r>
          <rPr>
            <b/>
            <sz val="9"/>
            <rFont val="ＭＳ Ｐゴシック"/>
            <family val="3"/>
          </rPr>
          <t>１を入力:</t>
        </r>
        <r>
          <rPr>
            <sz val="9"/>
            <rFont val="ＭＳ Ｐゴシック"/>
            <family val="3"/>
          </rPr>
          <t xml:space="preserve">
　　建築物上緑化が困難な場合
　　（④＜B　となるとき）</t>
        </r>
      </text>
    </comment>
    <comment ref="F17" authorId="0">
      <text>
        <r>
          <rPr>
            <b/>
            <sz val="9"/>
            <rFont val="ＭＳ Ｐゴシック"/>
            <family val="3"/>
          </rPr>
          <t>リストから選択:</t>
        </r>
        <r>
          <rPr>
            <sz val="9"/>
            <rFont val="ＭＳ Ｐゴシック"/>
            <family val="3"/>
          </rPr>
          <t xml:space="preserve">
区市町村名をリストから選択してください
</t>
        </r>
      </text>
    </comment>
    <comment ref="D12" authorId="0">
      <text>
        <r>
          <rPr>
            <b/>
            <sz val="9"/>
            <rFont val="ＭＳ Ｐゴシック"/>
            <family val="3"/>
          </rPr>
          <t>入力例:</t>
        </r>
        <r>
          <rPr>
            <sz val="9"/>
            <rFont val="ＭＳ Ｐゴシック"/>
            <family val="3"/>
          </rPr>
          <t xml:space="preserve">
　　</t>
        </r>
        <r>
          <rPr>
            <sz val="10"/>
            <rFont val="ＭＳ Ｐゴシック"/>
            <family val="3"/>
          </rPr>
          <t>03-1234-5678</t>
        </r>
      </text>
    </comment>
    <comment ref="R12" authorId="0">
      <text>
        <r>
          <rPr>
            <b/>
            <sz val="9"/>
            <rFont val="ＭＳ Ｐゴシック"/>
            <family val="3"/>
          </rPr>
          <t>入力例:
　　</t>
        </r>
        <r>
          <rPr>
            <sz val="10"/>
            <rFont val="ＭＳ Ｐゴシック"/>
            <family val="3"/>
          </rPr>
          <t>03-1234-5678</t>
        </r>
      </text>
    </comment>
    <comment ref="W36" authorId="0">
      <text>
        <r>
          <rPr>
            <b/>
            <sz val="9"/>
            <rFont val="ＭＳ Ｐゴシック"/>
            <family val="3"/>
          </rPr>
          <t>1を入力:</t>
        </r>
        <r>
          <rPr>
            <sz val="9"/>
            <rFont val="ＭＳ Ｐゴシック"/>
            <family val="3"/>
          </rPr>
          <t xml:space="preserve">
　地上部緑化が困難な場合
　（①＜A　となるとき）</t>
        </r>
      </text>
    </comment>
    <comment ref="J41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2005/4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X6" authorId="0">
      <text>
        <r>
          <rPr>
            <b/>
            <sz val="9"/>
            <rFont val="ＭＳ Ｐゴシック"/>
            <family val="3"/>
          </rPr>
          <t>入力例:
　　</t>
        </r>
        <r>
          <rPr>
            <sz val="10"/>
            <rFont val="ＭＳ Ｐゴシック"/>
            <family val="3"/>
          </rPr>
          <t>2005/4/1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<sst xmlns="http://schemas.openxmlformats.org/spreadsheetml/2006/main" count="380" uniqueCount="249">
  <si>
    <t>緑　化　計　画　書</t>
  </si>
  <si>
    <t>　　（第２号様式）</t>
  </si>
  <si>
    <t>名称</t>
  </si>
  <si>
    <t>所在地</t>
  </si>
  <si>
    <t>施設の種類</t>
  </si>
  <si>
    <t>基準</t>
  </si>
  <si>
    <t>地上部</t>
  </si>
  <si>
    <t>既存樹木</t>
  </si>
  <si>
    <t>植栽樹木</t>
  </si>
  <si>
    <t>計</t>
  </si>
  <si>
    <t>建築物上</t>
  </si>
  <si>
    <t>壁　　　面</t>
  </si>
  <si>
    <t>屋　　　上</t>
  </si>
  <si>
    <t>ベランダ等</t>
  </si>
  <si>
    <t>合計</t>
  </si>
  <si>
    <t>緑化面積の　　　　振り替え</t>
  </si>
  <si>
    <t>緑　　化　　面　　積</t>
  </si>
  <si>
    <t>地上部の緑化面積</t>
  </si>
  <si>
    <t>法定建ぺい率　</t>
  </si>
  <si>
    <t>敷地面積</t>
  </si>
  <si>
    <t>地　上　部</t>
  </si>
  <si>
    <t>樹木の緑化面積</t>
  </si>
  <si>
    <t>樹木（固定式植栽基盤）の面積</t>
  </si>
  <si>
    <t>接道部緑化</t>
  </si>
  <si>
    <t>建築物上の緑化面積</t>
  </si>
  <si>
    <t>建築面積</t>
  </si>
  <si>
    <t>本</t>
  </si>
  <si>
    <t>高　木</t>
  </si>
  <si>
    <t>建築物上（又は地上部）緑化が困難な理由</t>
  </si>
  <si>
    <t>中　木</t>
  </si>
  <si>
    <t>芝・草花等の面積</t>
  </si>
  <si>
    <t>振替面積</t>
  </si>
  <si>
    <t>緑地管理者</t>
  </si>
  <si>
    <t>緑化面積計</t>
  </si>
  <si>
    <t>振替</t>
  </si>
  <si>
    <t>場所</t>
  </si>
  <si>
    <t>屋上面積（利用可能部分）</t>
  </si>
  <si>
    <t>低　木</t>
  </si>
  <si>
    <t>接道部緑化長さ（率）</t>
  </si>
  <si>
    <t>緑化長さ合計</t>
  </si>
  <si>
    <t>緑　化　率</t>
  </si>
  <si>
    <t>壁面</t>
  </si>
  <si>
    <t>◎　緑化計画の策定に当たっては、①≧Ａ、④≧Ｂ、⑥≧Ｃ、⑦≧Ｄとなるようにしてください。</t>
  </si>
  <si>
    <t>受付処理欄</t>
  </si>
  <si>
    <t>◎　完　了　予　定　年　月　　　　　　　</t>
  </si>
  <si>
    <t>Ｅ</t>
  </si>
  <si>
    <t>㎡</t>
  </si>
  <si>
    <t>東京都知事　殿</t>
  </si>
  <si>
    <t>［代理人］</t>
  </si>
  <si>
    <t>電話</t>
  </si>
  <si>
    <t>氏名</t>
  </si>
  <si>
    <t>担当者：</t>
  </si>
  <si>
    <t>印</t>
  </si>
  <si>
    <t>［事業者］</t>
  </si>
  <si>
    <t>東京都</t>
  </si>
  <si>
    <t>年月日</t>
  </si>
  <si>
    <t>Ａ式</t>
  </si>
  <si>
    <t>Ｂ式</t>
  </si>
  <si>
    <t>施設区分</t>
  </si>
  <si>
    <t>民間・公共</t>
  </si>
  <si>
    <t>民間</t>
  </si>
  <si>
    <t>公共</t>
  </si>
  <si>
    <t>基準の適否</t>
  </si>
  <si>
    <t>建物上</t>
  </si>
  <si>
    <t>　東京における自然の保護と回復に関する条例第１４号第１項の規定により、下記のとおり緑化計画書を提出します。</t>
  </si>
  <si>
    <t>住所</t>
  </si>
  <si>
    <t>㎡</t>
  </si>
  <si>
    <t>①</t>
  </si>
  <si>
    <t>㎡</t>
  </si>
  <si>
    <t>住所　</t>
  </si>
  <si>
    <t>（法人にあっては、所在地、名称及び代表者）</t>
  </si>
  <si>
    <t>千代田区</t>
  </si>
  <si>
    <t>中央区</t>
  </si>
  <si>
    <t>文京区</t>
  </si>
  <si>
    <t>台東区</t>
  </si>
  <si>
    <t>墨田区</t>
  </si>
  <si>
    <t>目黒区</t>
  </si>
  <si>
    <t>大田区</t>
  </si>
  <si>
    <t>世田谷区</t>
  </si>
  <si>
    <t>中野区</t>
  </si>
  <si>
    <t>杉並区</t>
  </si>
  <si>
    <t>北区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</si>
  <si>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</si>
  <si>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</si>
  <si>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</si>
  <si>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</si>
  <si>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</si>
  <si>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</si>
  <si>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</si>
  <si>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</si>
  <si>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</si>
  <si>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</si>
  <si>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</si>
  <si>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</si>
  <si>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</si>
  <si>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</si>
  <si>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</si>
  <si>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</si>
  <si>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</si>
  <si>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</si>
  <si>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</si>
  <si>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</si>
  <si>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西東京市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</si>
  <si>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</si>
  <si>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</si>
  <si>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</si>
  <si>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</si>
  <si>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</si>
  <si>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</si>
  <si>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</si>
  <si>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</si>
  <si>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</si>
  <si>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</si>
  <si>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</si>
  <si>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</si>
  <si>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奥多摩町</t>
  </si>
  <si>
    <t>檜原村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</si>
  <si>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</si>
  <si>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</si>
  <si>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</si>
  <si>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</si>
  <si>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</si>
  <si>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</si>
  <si>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</si>
  <si>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</si>
  <si>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</si>
  <si>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東京都知事　殿</t>
  </si>
  <si>
    <t>住 所</t>
  </si>
  <si>
    <t>電 話</t>
  </si>
  <si>
    <t>氏 名</t>
  </si>
  <si>
    <t>（法人にあっては、所在地、名称及び代表者）</t>
  </si>
  <si>
    <t>名　　　　称</t>
  </si>
  <si>
    <t>所　在　地</t>
  </si>
  <si>
    <t>◎緑化計画の策定に当たっては、①≧Ａ，④≧Ｂ，⑥≧Ｃ，⑦≧Ｄとなるようにしてください。</t>
  </si>
  <si>
    <t>樹木の緑化面積</t>
  </si>
  <si>
    <t>高　　　木</t>
  </si>
  <si>
    <t>中　　　木</t>
  </si>
  <si>
    <t>低　　　木</t>
  </si>
  <si>
    <t>植栽樹木</t>
  </si>
  <si>
    <t>建築物上</t>
  </si>
  <si>
    <t>芝・　草　花　等　の　面　積</t>
  </si>
  <si>
    <t>屋　　上</t>
  </si>
  <si>
    <t>壁　　面</t>
  </si>
  <si>
    <t>ﾍﾞﾗﾝﾀﾞ等</t>
  </si>
  <si>
    <t>合　　計</t>
  </si>
  <si>
    <t>建築物上（又は地上部）緑化が困難な理由</t>
  </si>
  <si>
    <t>振替面積</t>
  </si>
  <si>
    <t>地　　上　　部</t>
  </si>
  <si>
    <t>建　　築　　物　　上</t>
  </si>
  <si>
    <t>緑化長さ合計</t>
  </si>
  <si>
    <t>緑　　化　　率</t>
  </si>
  <si>
    <t>接道部緑化</t>
  </si>
  <si>
    <t>受　付　番　号　・　受　付　年　月　日</t>
  </si>
  <si>
    <t>処　　　　　理　　　　　欄</t>
  </si>
  <si>
    <t>２　位置図（行為地又は建築物等の位置図及び方位をしめすもの）、緑化計画図（屋上も含む）、緑化計画</t>
  </si>
  <si>
    <t>□ベランダ</t>
  </si>
  <si>
    <t>ｍ</t>
  </si>
  <si>
    <t>緑化面積
の振替</t>
  </si>
  <si>
    <t>◎　完 了 予 定 年 月</t>
  </si>
  <si>
    <t>〒</t>
  </si>
  <si>
    <t>〒１００－１２３４</t>
  </si>
  <si>
    <t>㎡</t>
  </si>
  <si>
    <t>（</t>
  </si>
  <si>
    <t>断面図、緑化面積等計算図表、建築物立面図（２面以上）、樹木等一覧表（別紙）を添付すること。</t>
  </si>
  <si>
    <t>港区</t>
  </si>
  <si>
    <t>新宿区</t>
  </si>
  <si>
    <t>江東区</t>
  </si>
  <si>
    <t>〒</t>
  </si>
  <si>
    <t>品川区</t>
  </si>
  <si>
    <t>渋谷区</t>
  </si>
  <si>
    <t>豊島区</t>
  </si>
  <si>
    <t>適用制度</t>
  </si>
  <si>
    <t>荒川区</t>
  </si>
  <si>
    <t>㎡</t>
  </si>
  <si>
    <t>Ｅ</t>
  </si>
  <si>
    <t>Ａ</t>
  </si>
  <si>
    <t>Ｂ</t>
  </si>
  <si>
    <t>C=A+B</t>
  </si>
  <si>
    <t>Ｄ</t>
  </si>
  <si>
    <t>ｍ</t>
  </si>
  <si>
    <t>（</t>
  </si>
  <si>
    <t>）</t>
  </si>
  <si>
    <t>㎡</t>
  </si>
  <si>
    <t>㎡</t>
  </si>
  <si>
    <t>①</t>
  </si>
  <si>
    <t>②</t>
  </si>
  <si>
    <t>③</t>
  </si>
  <si>
    <t>④＝②＋③</t>
  </si>
  <si>
    <t>⑤＝①＋②</t>
  </si>
  <si>
    <t>⑥＝⑤＋③</t>
  </si>
  <si>
    <t>基準達成率</t>
  </si>
  <si>
    <t>総合</t>
  </si>
  <si>
    <t>建築物上</t>
  </si>
  <si>
    <t>地上</t>
  </si>
  <si>
    <t>ベランダ</t>
  </si>
  <si>
    <t>m</t>
  </si>
  <si>
    <t>⑦</t>
  </si>
  <si>
    <t>敷地緑化率</t>
  </si>
  <si>
    <t>)</t>
  </si>
  <si>
    <t>〔代理人〕</t>
  </si>
  <si>
    <t>〔事業者〕</t>
  </si>
  <si>
    <r>
      <t>樹木</t>
    </r>
    <r>
      <rPr>
        <sz val="8"/>
        <rFont val="ＭＳ Ｐゴシック"/>
        <family val="3"/>
      </rPr>
      <t>(固定式植栽基盤）</t>
    </r>
    <r>
      <rPr>
        <sz val="10"/>
        <rFont val="ＭＳ Ｐゴシック"/>
        <family val="3"/>
      </rPr>
      <t>の面積</t>
    </r>
  </si>
  <si>
    <r>
      <t>緑　</t>
    </r>
    <r>
      <rPr>
        <sz val="11"/>
        <rFont val="ＭＳ Ｐゴシック"/>
        <family val="3"/>
      </rPr>
      <t>化　面　積</t>
    </r>
  </si>
  <si>
    <t xml:space="preserve"> 法定建ぺい率</t>
  </si>
  <si>
    <t xml:space="preserve"> 敷地面積</t>
  </si>
  <si>
    <t xml:space="preserve"> 建築面積</t>
  </si>
  <si>
    <r>
      <t xml:space="preserve"> 屋上面積</t>
    </r>
    <r>
      <rPr>
        <sz val="8"/>
        <rFont val="ＭＳ Ｐゴシック"/>
        <family val="3"/>
      </rPr>
      <t>（利用可能部分）</t>
    </r>
  </si>
  <si>
    <t xml:space="preserve"> 地上部の緑化面積</t>
  </si>
  <si>
    <t xml:space="preserve"> 建築物上の緑化面積</t>
  </si>
  <si>
    <t xml:space="preserve"> 緑化面積計</t>
  </si>
  <si>
    <t xml:space="preserve"> 接道部緑化長さ（率）</t>
  </si>
  <si>
    <t xml:space="preserve"> A</t>
  </si>
  <si>
    <t xml:space="preserve"> Ｂ</t>
  </si>
  <si>
    <t xml:space="preserve"> C=A+B</t>
  </si>
  <si>
    <t xml:space="preserve"> Ｄ</t>
  </si>
  <si>
    <t xml:space="preserve"> ③</t>
  </si>
  <si>
    <t xml:space="preserve"> ②</t>
  </si>
  <si>
    <t xml:space="preserve"> ⑦</t>
  </si>
  <si>
    <t xml:space="preserve"> ⑥=③+⑤</t>
  </si>
  <si>
    <t xml:space="preserve"> ④=②+③</t>
  </si>
  <si>
    <t xml:space="preserve"> ⑤=①+②</t>
  </si>
  <si>
    <t>□壁　　面</t>
  </si>
  <si>
    <t>　　　　〒</t>
  </si>
  <si>
    <t>受　付　番　号　・　受　付　年　月　日</t>
  </si>
  <si>
    <t>東京都知事　殿</t>
  </si>
  <si>
    <t>住宅・宿泊施設</t>
  </si>
  <si>
    <t>工場・店舗・事務所・駐車場・資材置場</t>
  </si>
  <si>
    <t>庁舎・学校・医療・福祉・集会</t>
  </si>
  <si>
    <t>墓地・屋外運動・屋外娯楽・廃棄物等処理</t>
  </si>
  <si>
    <t>その他</t>
  </si>
  <si>
    <t>総合設計</t>
  </si>
  <si>
    <t>一団地</t>
  </si>
  <si>
    <t>再開発</t>
  </si>
  <si>
    <t>特定街区</t>
  </si>
  <si>
    <t>高度利用地区</t>
  </si>
  <si>
    <t>連担設計</t>
  </si>
  <si>
    <t>接　道</t>
  </si>
  <si>
    <t>総　合</t>
  </si>
  <si>
    <t>※こちらもご選択ください</t>
  </si>
  <si>
    <t>※施設区分・適用制度もご選択ください</t>
  </si>
  <si>
    <t>（適用制度は総合設計等の場合です）</t>
  </si>
  <si>
    <t>※印刷は「印刷用シート（３枚目）」をご利用ください</t>
  </si>
  <si>
    <t>東京における自然の保護と回復に関する条例第１４条第１項の規定により、下記のとおり緑化計画書を提出します。</t>
  </si>
  <si>
    <t>接道部延長</t>
  </si>
  <si>
    <t>⑧＝⑦／Ｅ×100</t>
  </si>
  <si>
    <t xml:space="preserve"> 接道部延長</t>
  </si>
  <si>
    <t xml:space="preserve"> ⑧=⑦/Ｅ×100</t>
  </si>
  <si>
    <t>備考　１</t>
  </si>
  <si>
    <t>１　受付処理欄は、記入しないで下さい。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</si>
</sst>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411]ggge&quot;年&quot;m&quot;月&quot;d&quot;日&quot;;@"/>
    <numFmt numFmtId="178" formatCode="0.0%"/>
    <numFmt numFmtId="179" formatCode="0.0_ "/>
    <numFmt numFmtId="180" formatCode="[$-411]ggge&quot;年&quot;m&quot;月&quot;"/>
    <numFmt numFmtId="181" formatCode="#,##0_ "/>
    <numFmt numFmtId="182" formatCode="#,##0.0;[Red]\-#,##0.0"/>
    <numFmt numFmtId="183" formatCode="#,##0.00_ ;[Red]\-#,##0.00\ "/>
    <numFmt numFmtId="184" formatCode="#,##0.00_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1"/>
      <color indexed="14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55"/>
        <bgColor indexed="43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bgColor indexed="43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/>
      <bottom style="thin"/>
    </border>
    <border>
      <left/>
      <right style="hair"/>
      <top style="thin"/>
      <bottom style="hair"/>
    </border>
    <border>
      <left/>
      <right style="hair"/>
      <top style="hair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 style="thin"/>
      <bottom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hair"/>
      <right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/>
      <bottom/>
    </border>
    <border>
      <left style="hair"/>
      <right/>
      <top/>
      <bottom/>
    </border>
    <border>
      <left style="hair"/>
      <right/>
      <top style="thin"/>
      <bottom style="hair"/>
    </border>
    <border>
      <left/>
      <right style="hair"/>
      <top/>
      <bottom style="thin"/>
    </border>
    <border>
      <left style="hair"/>
      <right/>
      <top/>
      <bottom style="thin"/>
    </border>
    <border>
      <left style="hair"/>
      <right/>
      <top style="thin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 style="thin"/>
      <top style="hair"/>
      <bottom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 style="hair"/>
      <top style="thin"/>
      <bottom/>
    </border>
    <border>
      <left style="thin"/>
      <right style="hair"/>
      <top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hair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/>
      <right style="medium"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hair"/>
    </border>
    <border>
      <left style="thin"/>
      <right style="hair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medium"/>
      <top style="thin"/>
      <bottom style="medium"/>
    </border>
    <border>
      <left/>
      <right style="dotted"/>
      <top style="thin"/>
      <bottom/>
    </border>
    <border>
      <left/>
      <right style="dotted"/>
      <top/>
      <bottom/>
    </border>
    <border>
      <left/>
      <right style="dotted"/>
      <top/>
      <bottom style="thin"/>
    </border>
    <border>
      <left style="thin"/>
      <right/>
      <top style="hair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02">
    <xf numFmtId="0" fontId="0" fillId="0" borderId="0" xfId="0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19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 vertical="center" wrapText="1"/>
      <protection locked="0"/>
    </xf>
    <xf numFmtId="0" fontId="5" fillId="33" borderId="14" xfId="0" applyFont="1" applyFill="1" applyBorder="1" applyAlignment="1" applyProtection="1">
      <alignment vertical="center"/>
      <protection/>
    </xf>
    <xf numFmtId="0" fontId="5" fillId="33" borderId="21" xfId="0" applyFont="1" applyFill="1" applyBorder="1" applyAlignment="1" applyProtection="1">
      <alignment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182" fontId="5" fillId="33" borderId="22" xfId="48" applyNumberFormat="1" applyFont="1" applyFill="1" applyBorder="1" applyAlignment="1" applyProtection="1">
      <alignment horizontal="center" vertical="center"/>
      <protection/>
    </xf>
    <xf numFmtId="182" fontId="5" fillId="33" borderId="21" xfId="48" applyNumberFormat="1" applyFont="1" applyFill="1" applyBorder="1" applyAlignment="1" applyProtection="1">
      <alignment vertical="center"/>
      <protection/>
    </xf>
    <xf numFmtId="38" fontId="5" fillId="33" borderId="13" xfId="48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15" fillId="34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58" fontId="0" fillId="0" borderId="0" xfId="57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182" fontId="0" fillId="0" borderId="27" xfId="48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right" vertical="center"/>
    </xf>
    <xf numFmtId="0" fontId="5" fillId="0" borderId="48" xfId="0" applyFont="1" applyFill="1" applyBorder="1" applyAlignment="1">
      <alignment vertical="center"/>
    </xf>
    <xf numFmtId="0" fontId="5" fillId="35" borderId="0" xfId="0" applyFont="1" applyFill="1" applyAlignment="1" applyProtection="1">
      <alignment vertical="center"/>
      <protection/>
    </xf>
    <xf numFmtId="0" fontId="0" fillId="36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5" fillId="36" borderId="0" xfId="0" applyFont="1" applyFill="1" applyBorder="1" applyAlignment="1" applyProtection="1">
      <alignment vertical="center"/>
      <protection/>
    </xf>
    <xf numFmtId="0" fontId="0" fillId="36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5" fillId="35" borderId="0" xfId="0" applyFont="1" applyFill="1" applyAlignment="1" applyProtection="1">
      <alignment horizontal="center" vertical="center"/>
      <protection/>
    </xf>
    <xf numFmtId="0" fontId="0" fillId="35" borderId="0" xfId="0" applyFont="1" applyFill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3" fillId="35" borderId="0" xfId="0" applyFont="1" applyFill="1" applyAlignment="1" applyProtection="1">
      <alignment vertical="center"/>
      <protection/>
    </xf>
    <xf numFmtId="0" fontId="0" fillId="35" borderId="24" xfId="0" applyFont="1" applyFill="1" applyBorder="1" applyAlignment="1" applyProtection="1">
      <alignment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0" fillId="35" borderId="0" xfId="0" applyFont="1" applyFill="1" applyBorder="1" applyAlignment="1" applyProtection="1">
      <alignment horizontal="left" vertical="center"/>
      <protection/>
    </xf>
    <xf numFmtId="0" fontId="7" fillId="35" borderId="0" xfId="0" applyFont="1" applyFill="1" applyBorder="1" applyAlignment="1" applyProtection="1">
      <alignment vertical="center"/>
      <protection/>
    </xf>
    <xf numFmtId="0" fontId="5" fillId="36" borderId="49" xfId="0" applyFont="1" applyFill="1" applyBorder="1" applyAlignment="1" applyProtection="1">
      <alignment vertical="center"/>
      <protection/>
    </xf>
    <xf numFmtId="0" fontId="5" fillId="35" borderId="0" xfId="0" applyFont="1" applyFill="1" applyBorder="1" applyAlignment="1" applyProtection="1">
      <alignment horizontal="left" vertical="center"/>
      <protection/>
    </xf>
    <xf numFmtId="0" fontId="5" fillId="35" borderId="0" xfId="0" applyFont="1" applyFill="1" applyAlignment="1" applyProtection="1">
      <alignment vertical="center"/>
      <protection/>
    </xf>
    <xf numFmtId="0" fontId="0" fillId="35" borderId="0" xfId="0" applyFont="1" applyFill="1" applyAlignment="1" applyProtection="1">
      <alignment vertical="center"/>
      <protection/>
    </xf>
    <xf numFmtId="0" fontId="6" fillId="35" borderId="23" xfId="0" applyFont="1" applyFill="1" applyBorder="1" applyAlignment="1" applyProtection="1">
      <alignment vertical="center"/>
      <protection/>
    </xf>
    <xf numFmtId="0" fontId="5" fillId="35" borderId="14" xfId="0" applyFont="1" applyFill="1" applyBorder="1" applyAlignment="1" applyProtection="1">
      <alignment vertical="center"/>
      <protection/>
    </xf>
    <xf numFmtId="0" fontId="0" fillId="36" borderId="50" xfId="0" applyFont="1" applyFill="1" applyBorder="1" applyAlignment="1" applyProtection="1">
      <alignment vertical="center"/>
      <protection/>
    </xf>
    <xf numFmtId="176" fontId="0" fillId="36" borderId="5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6" fillId="35" borderId="52" xfId="0" applyFont="1" applyFill="1" applyBorder="1" applyAlignment="1" applyProtection="1">
      <alignment vertical="center"/>
      <protection/>
    </xf>
    <xf numFmtId="0" fontId="5" fillId="35" borderId="40" xfId="0" applyFont="1" applyFill="1" applyBorder="1" applyAlignment="1" applyProtection="1">
      <alignment vertical="center"/>
      <protection/>
    </xf>
    <xf numFmtId="0" fontId="0" fillId="0" borderId="52" xfId="0" applyFont="1" applyFill="1" applyBorder="1" applyAlignment="1" applyProtection="1">
      <alignment vertical="center"/>
      <protection/>
    </xf>
    <xf numFmtId="0" fontId="0" fillId="36" borderId="53" xfId="0" applyFont="1" applyFill="1" applyBorder="1" applyAlignment="1" applyProtection="1">
      <alignment vertical="center"/>
      <protection/>
    </xf>
    <xf numFmtId="176" fontId="0" fillId="36" borderId="54" xfId="0" applyNumberFormat="1" applyFont="1" applyFill="1" applyBorder="1" applyAlignment="1" applyProtection="1">
      <alignment vertical="center"/>
      <protection/>
    </xf>
    <xf numFmtId="0" fontId="6" fillId="35" borderId="24" xfId="0" applyFont="1" applyFill="1" applyBorder="1" applyAlignment="1" applyProtection="1">
      <alignment vertical="center"/>
      <protection/>
    </xf>
    <xf numFmtId="0" fontId="5" fillId="35" borderId="55" xfId="0" applyFont="1" applyFill="1" applyBorder="1" applyAlignment="1" applyProtection="1">
      <alignment vertical="center"/>
      <protection/>
    </xf>
    <xf numFmtId="0" fontId="0" fillId="36" borderId="49" xfId="0" applyFont="1" applyFill="1" applyBorder="1" applyAlignment="1" applyProtection="1">
      <alignment vertical="center"/>
      <protection/>
    </xf>
    <xf numFmtId="182" fontId="5" fillId="35" borderId="22" xfId="48" applyNumberFormat="1" applyFont="1" applyFill="1" applyBorder="1" applyAlignment="1" applyProtection="1">
      <alignment horizontal="center" vertical="center"/>
      <protection/>
    </xf>
    <xf numFmtId="182" fontId="5" fillId="35" borderId="21" xfId="48" applyNumberFormat="1" applyFont="1" applyFill="1" applyBorder="1" applyAlignment="1" applyProtection="1">
      <alignment vertical="center"/>
      <protection/>
    </xf>
    <xf numFmtId="0" fontId="5" fillId="35" borderId="22" xfId="0" applyFont="1" applyFill="1" applyBorder="1" applyAlignment="1" applyProtection="1">
      <alignment horizontal="center" vertical="center"/>
      <protection/>
    </xf>
    <xf numFmtId="182" fontId="5" fillId="33" borderId="21" xfId="48" applyNumberFormat="1" applyFont="1" applyFill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33" borderId="22" xfId="0" applyFont="1" applyFill="1" applyBorder="1" applyAlignment="1" applyProtection="1">
      <alignment vertical="center"/>
      <protection/>
    </xf>
    <xf numFmtId="0" fontId="5" fillId="35" borderId="39" xfId="0" applyFont="1" applyFill="1" applyBorder="1" applyAlignment="1" applyProtection="1">
      <alignment horizontal="center" vertical="center"/>
      <protection/>
    </xf>
    <xf numFmtId="0" fontId="5" fillId="35" borderId="40" xfId="0" applyFont="1" applyFill="1" applyBorder="1" applyAlignment="1" applyProtection="1">
      <alignment horizontal="center" vertical="center"/>
      <protection/>
    </xf>
    <xf numFmtId="0" fontId="0" fillId="36" borderId="56" xfId="0" applyFont="1" applyFill="1" applyBorder="1" applyAlignment="1" applyProtection="1">
      <alignment horizontal="center" vertical="center" shrinkToFit="1"/>
      <protection/>
    </xf>
    <xf numFmtId="38" fontId="5" fillId="35" borderId="16" xfId="48" applyFont="1" applyFill="1" applyBorder="1" applyAlignment="1" applyProtection="1">
      <alignment vertical="center"/>
      <protection/>
    </xf>
    <xf numFmtId="38" fontId="5" fillId="35" borderId="17" xfId="48" applyFont="1" applyFill="1" applyBorder="1" applyAlignment="1" applyProtection="1">
      <alignment vertical="center"/>
      <protection/>
    </xf>
    <xf numFmtId="0" fontId="5" fillId="33" borderId="40" xfId="0" applyFont="1" applyFill="1" applyBorder="1" applyAlignment="1" applyProtection="1">
      <alignment vertical="center"/>
      <protection/>
    </xf>
    <xf numFmtId="0" fontId="0" fillId="36" borderId="54" xfId="0" applyFont="1" applyFill="1" applyBorder="1" applyAlignment="1" applyProtection="1">
      <alignment horizontal="center" vertical="center" shrinkToFit="1"/>
      <protection/>
    </xf>
    <xf numFmtId="0" fontId="5" fillId="33" borderId="57" xfId="0" applyFont="1" applyFill="1" applyBorder="1" applyAlignment="1" applyProtection="1">
      <alignment horizontal="left" vertical="center"/>
      <protection/>
    </xf>
    <xf numFmtId="0" fontId="5" fillId="33" borderId="45" xfId="0" applyFont="1" applyFill="1" applyBorder="1" applyAlignment="1" applyProtection="1">
      <alignment horizontal="center" vertical="center"/>
      <protection/>
    </xf>
    <xf numFmtId="0" fontId="5" fillId="33" borderId="45" xfId="0" applyFont="1" applyFill="1" applyBorder="1" applyAlignment="1" applyProtection="1">
      <alignment vertical="center"/>
      <protection/>
    </xf>
    <xf numFmtId="0" fontId="5" fillId="33" borderId="41" xfId="0" applyFont="1" applyFill="1" applyBorder="1" applyAlignment="1" applyProtection="1">
      <alignment horizontal="center" vertical="center"/>
      <protection/>
    </xf>
    <xf numFmtId="0" fontId="5" fillId="33" borderId="40" xfId="0" applyFont="1" applyFill="1" applyBorder="1" applyAlignment="1" applyProtection="1">
      <alignment horizontal="center" vertical="center"/>
      <protection/>
    </xf>
    <xf numFmtId="0" fontId="5" fillId="33" borderId="55" xfId="0" applyFont="1" applyFill="1" applyBorder="1" applyAlignment="1" applyProtection="1">
      <alignment horizontal="center" vertical="center"/>
      <protection/>
    </xf>
    <xf numFmtId="0" fontId="4" fillId="33" borderId="57" xfId="0" applyFont="1" applyFill="1" applyBorder="1" applyAlignment="1" applyProtection="1">
      <alignment vertical="center"/>
      <protection/>
    </xf>
    <xf numFmtId="0" fontId="4" fillId="33" borderId="44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5" fillId="33" borderId="58" xfId="0" applyFont="1" applyFill="1" applyBorder="1" applyAlignment="1" applyProtection="1">
      <alignment horizontal="center" vertical="center"/>
      <protection/>
    </xf>
    <xf numFmtId="0" fontId="4" fillId="33" borderId="59" xfId="0" applyFont="1" applyFill="1" applyBorder="1" applyAlignment="1" applyProtection="1">
      <alignment vertical="center"/>
      <protection/>
    </xf>
    <xf numFmtId="0" fontId="4" fillId="33" borderId="60" xfId="0" applyFont="1" applyFill="1" applyBorder="1" applyAlignment="1" applyProtection="1">
      <alignment vertical="center"/>
      <protection/>
    </xf>
    <xf numFmtId="0" fontId="10" fillId="36" borderId="61" xfId="0" applyFont="1" applyFill="1" applyBorder="1" applyAlignment="1" applyProtection="1">
      <alignment vertical="center"/>
      <protection/>
    </xf>
    <xf numFmtId="176" fontId="0" fillId="36" borderId="62" xfId="0" applyNumberFormat="1" applyFont="1" applyFill="1" applyBorder="1" applyAlignment="1" applyProtection="1">
      <alignment vertical="center"/>
      <protection/>
    </xf>
    <xf numFmtId="176" fontId="0" fillId="36" borderId="62" xfId="0" applyNumberFormat="1" applyFont="1" applyFill="1" applyBorder="1" applyAlignment="1" applyProtection="1">
      <alignment horizontal="right" vertical="center"/>
      <protection/>
    </xf>
    <xf numFmtId="0" fontId="10" fillId="36" borderId="53" xfId="0" applyFont="1" applyFill="1" applyBorder="1" applyAlignment="1" applyProtection="1">
      <alignment vertical="center"/>
      <protection/>
    </xf>
    <xf numFmtId="0" fontId="5" fillId="35" borderId="14" xfId="0" applyFont="1" applyFill="1" applyBorder="1" applyAlignment="1" applyProtection="1">
      <alignment/>
      <protection/>
    </xf>
    <xf numFmtId="0" fontId="5" fillId="35" borderId="38" xfId="0" applyFont="1" applyFill="1" applyBorder="1" applyAlignment="1" applyProtection="1">
      <alignment vertical="center"/>
      <protection/>
    </xf>
    <xf numFmtId="0" fontId="5" fillId="35" borderId="12" xfId="0" applyFont="1" applyFill="1" applyBorder="1" applyAlignment="1" applyProtection="1">
      <alignment vertical="center"/>
      <protection/>
    </xf>
    <xf numFmtId="0" fontId="5" fillId="33" borderId="14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21" xfId="0" applyFont="1" applyFill="1" applyBorder="1" applyAlignment="1" applyProtection="1">
      <alignment vertical="center"/>
      <protection/>
    </xf>
    <xf numFmtId="0" fontId="0" fillId="36" borderId="63" xfId="0" applyFont="1" applyFill="1" applyBorder="1" applyAlignment="1" applyProtection="1">
      <alignment vertical="center"/>
      <protection/>
    </xf>
    <xf numFmtId="178" fontId="0" fillId="36" borderId="64" xfId="42" applyNumberFormat="1" applyFont="1" applyFill="1" applyBorder="1" applyAlignment="1" applyProtection="1">
      <alignment vertical="center"/>
      <protection/>
    </xf>
    <xf numFmtId="0" fontId="5" fillId="35" borderId="0" xfId="0" applyFont="1" applyFill="1" applyBorder="1" applyAlignment="1" applyProtection="1">
      <alignment vertical="center"/>
      <protection/>
    </xf>
    <xf numFmtId="0" fontId="5" fillId="35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>
      <alignment vertical="center"/>
    </xf>
    <xf numFmtId="0" fontId="3" fillId="37" borderId="0" xfId="0" applyFont="1" applyFill="1" applyAlignment="1">
      <alignment vertical="center"/>
    </xf>
    <xf numFmtId="0" fontId="5" fillId="37" borderId="0" xfId="0" applyFont="1" applyFill="1" applyAlignment="1">
      <alignment vertical="center"/>
    </xf>
    <xf numFmtId="0" fontId="5" fillId="37" borderId="0" xfId="0" applyFont="1" applyFill="1" applyBorder="1" applyAlignment="1">
      <alignment vertical="center"/>
    </xf>
    <xf numFmtId="0" fontId="0" fillId="37" borderId="0" xfId="0" applyFill="1" applyBorder="1" applyAlignment="1" applyProtection="1">
      <alignment vertical="center"/>
      <protection locked="0"/>
    </xf>
    <xf numFmtId="0" fontId="0" fillId="37" borderId="0" xfId="0" applyFill="1" applyAlignment="1">
      <alignment vertical="center"/>
    </xf>
    <xf numFmtId="0" fontId="0" fillId="38" borderId="0" xfId="0" applyFill="1" applyAlignment="1">
      <alignment vertical="center"/>
    </xf>
    <xf numFmtId="0" fontId="3" fillId="38" borderId="0" xfId="0" applyFont="1" applyFill="1" applyAlignment="1">
      <alignment vertical="center"/>
    </xf>
    <xf numFmtId="0" fontId="5" fillId="38" borderId="0" xfId="0" applyFont="1" applyFill="1" applyAlignment="1">
      <alignment vertical="center"/>
    </xf>
    <xf numFmtId="0" fontId="5" fillId="38" borderId="0" xfId="0" applyFont="1" applyFill="1" applyBorder="1" applyAlignment="1">
      <alignment vertical="center"/>
    </xf>
    <xf numFmtId="0" fontId="16" fillId="38" borderId="0" xfId="0" applyFont="1" applyFill="1" applyAlignment="1">
      <alignment vertical="center"/>
    </xf>
    <xf numFmtId="0" fontId="7" fillId="38" borderId="0" xfId="0" applyFont="1" applyFill="1" applyAlignment="1">
      <alignment horizontal="right" vertical="center"/>
    </xf>
    <xf numFmtId="0" fontId="5" fillId="38" borderId="0" xfId="0" applyFont="1" applyFill="1" applyAlignment="1">
      <alignment horizontal="center" vertical="center"/>
    </xf>
    <xf numFmtId="0" fontId="0" fillId="36" borderId="65" xfId="0" applyFont="1" applyFill="1" applyBorder="1" applyAlignment="1" applyProtection="1">
      <alignment horizontal="center" vertical="center" shrinkToFit="1"/>
      <protection/>
    </xf>
    <xf numFmtId="0" fontId="5" fillId="36" borderId="61" xfId="0" applyFont="1" applyFill="1" applyBorder="1" applyAlignment="1" applyProtection="1">
      <alignment vertical="center"/>
      <protection/>
    </xf>
    <xf numFmtId="0" fontId="5" fillId="36" borderId="66" xfId="0" applyFont="1" applyFill="1" applyBorder="1" applyAlignment="1" applyProtection="1">
      <alignment vertical="center"/>
      <protection/>
    </xf>
    <xf numFmtId="0" fontId="5" fillId="36" borderId="67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 wrapText="1"/>
      <protection/>
    </xf>
    <xf numFmtId="0" fontId="4" fillId="36" borderId="0" xfId="0" applyFont="1" applyFill="1" applyAlignment="1" applyProtection="1">
      <alignment vertical="center"/>
      <protection/>
    </xf>
    <xf numFmtId="0" fontId="4" fillId="36" borderId="0" xfId="0" applyFont="1" applyFill="1" applyAlignment="1" applyProtection="1">
      <alignment horizontal="right" vertical="center" wrapText="1"/>
      <protection/>
    </xf>
    <xf numFmtId="0" fontId="4" fillId="36" borderId="0" xfId="0" applyFont="1" applyFill="1" applyAlignment="1" applyProtection="1">
      <alignment horizontal="left" vertical="center"/>
      <protection/>
    </xf>
    <xf numFmtId="0" fontId="4" fillId="36" borderId="0" xfId="0" applyFont="1" applyFill="1" applyAlignment="1" applyProtection="1">
      <alignment horizontal="left"/>
      <protection/>
    </xf>
    <xf numFmtId="0" fontId="7" fillId="36" borderId="0" xfId="0" applyFont="1" applyFill="1" applyAlignment="1" applyProtection="1">
      <alignment vertical="center"/>
      <protection/>
    </xf>
    <xf numFmtId="0" fontId="7" fillId="36" borderId="0" xfId="0" applyFont="1" applyFill="1" applyBorder="1" applyAlignment="1" applyProtection="1">
      <alignment vertical="center"/>
      <protection/>
    </xf>
    <xf numFmtId="0" fontId="4" fillId="33" borderId="24" xfId="0" applyFont="1" applyFill="1" applyBorder="1" applyAlignment="1" applyProtection="1">
      <alignment vertical="center"/>
      <protection/>
    </xf>
    <xf numFmtId="0" fontId="0" fillId="36" borderId="68" xfId="0" applyFont="1" applyFill="1" applyBorder="1" applyAlignment="1" applyProtection="1">
      <alignment horizontal="center" vertical="center"/>
      <protection/>
    </xf>
    <xf numFmtId="0" fontId="0" fillId="36" borderId="69" xfId="0" applyFont="1" applyFill="1" applyBorder="1" applyAlignment="1" applyProtection="1">
      <alignment horizontal="center" vertical="center"/>
      <protection/>
    </xf>
    <xf numFmtId="0" fontId="5" fillId="0" borderId="59" xfId="0" applyFont="1" applyFill="1" applyBorder="1" applyAlignment="1" applyProtection="1">
      <alignment horizontal="left" vertical="center" wrapText="1"/>
      <protection locked="0"/>
    </xf>
    <xf numFmtId="0" fontId="5" fillId="0" borderId="60" xfId="0" applyFont="1" applyFill="1" applyBorder="1" applyAlignment="1" applyProtection="1">
      <alignment horizontal="left" vertical="center" wrapText="1"/>
      <protection locked="0"/>
    </xf>
    <xf numFmtId="0" fontId="5" fillId="0" borderId="58" xfId="0" applyFont="1" applyFill="1" applyBorder="1" applyAlignment="1" applyProtection="1">
      <alignment horizontal="left" vertical="center" wrapText="1"/>
      <protection locked="0"/>
    </xf>
    <xf numFmtId="0" fontId="0" fillId="0" borderId="59" xfId="0" applyFont="1" applyFill="1" applyBorder="1" applyAlignment="1" applyProtection="1">
      <alignment horizontal="left" vertical="center" wrapText="1"/>
      <protection locked="0"/>
    </xf>
    <xf numFmtId="0" fontId="0" fillId="0" borderId="60" xfId="0" applyFont="1" applyFill="1" applyBorder="1" applyAlignment="1" applyProtection="1">
      <alignment horizontal="left" vertical="center" wrapText="1"/>
      <protection locked="0"/>
    </xf>
    <xf numFmtId="0" fontId="0" fillId="0" borderId="58" xfId="0" applyFont="1" applyFill="1" applyBorder="1" applyAlignment="1" applyProtection="1">
      <alignment horizontal="left" vertical="center" wrapText="1"/>
      <protection locked="0"/>
    </xf>
    <xf numFmtId="0" fontId="5" fillId="0" borderId="59" xfId="0" applyFont="1" applyFill="1" applyBorder="1" applyAlignment="1" applyProtection="1">
      <alignment horizontal="left" vertical="center"/>
      <protection locked="0"/>
    </xf>
    <xf numFmtId="0" fontId="5" fillId="0" borderId="60" xfId="0" applyFont="1" applyFill="1" applyBorder="1" applyAlignment="1" applyProtection="1">
      <alignment horizontal="left" vertical="center"/>
      <protection locked="0"/>
    </xf>
    <xf numFmtId="0" fontId="5" fillId="0" borderId="58" xfId="0" applyFont="1" applyFill="1" applyBorder="1" applyAlignment="1" applyProtection="1">
      <alignment horizontal="left" vertical="center"/>
      <protection locked="0"/>
    </xf>
    <xf numFmtId="0" fontId="5" fillId="0" borderId="24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55" xfId="0" applyFont="1" applyFill="1" applyBorder="1" applyAlignment="1" applyProtection="1">
      <alignment horizontal="left" vertical="center"/>
      <protection locked="0"/>
    </xf>
    <xf numFmtId="0" fontId="5" fillId="35" borderId="59" xfId="0" applyFont="1" applyFill="1" applyBorder="1" applyAlignment="1" applyProtection="1">
      <alignment horizontal="center" vertical="center"/>
      <protection/>
    </xf>
    <xf numFmtId="0" fontId="5" fillId="35" borderId="60" xfId="0" applyFont="1" applyFill="1" applyBorder="1" applyAlignment="1" applyProtection="1">
      <alignment horizontal="center" vertical="center"/>
      <protection/>
    </xf>
    <xf numFmtId="0" fontId="5" fillId="35" borderId="58" xfId="0" applyFont="1" applyFill="1" applyBorder="1" applyAlignment="1" applyProtection="1">
      <alignment horizontal="center" vertical="center"/>
      <protection/>
    </xf>
    <xf numFmtId="0" fontId="5" fillId="35" borderId="23" xfId="0" applyFont="1" applyFill="1" applyBorder="1" applyAlignment="1" applyProtection="1">
      <alignment horizontal="center" vertical="center" wrapText="1"/>
      <protection/>
    </xf>
    <xf numFmtId="0" fontId="5" fillId="35" borderId="18" xfId="0" applyFont="1" applyFill="1" applyBorder="1" applyAlignment="1" applyProtection="1">
      <alignment vertical="center"/>
      <protection/>
    </xf>
    <xf numFmtId="0" fontId="5" fillId="35" borderId="14" xfId="0" applyFont="1" applyFill="1" applyBorder="1" applyAlignment="1" applyProtection="1">
      <alignment vertical="center"/>
      <protection/>
    </xf>
    <xf numFmtId="0" fontId="5" fillId="35" borderId="21" xfId="0" applyFont="1" applyFill="1" applyBorder="1" applyAlignment="1" applyProtection="1">
      <alignment vertical="center"/>
      <protection/>
    </xf>
    <xf numFmtId="0" fontId="5" fillId="35" borderId="15" xfId="0" applyFont="1" applyFill="1" applyBorder="1" applyAlignment="1" applyProtection="1">
      <alignment vertical="center"/>
      <protection/>
    </xf>
    <xf numFmtId="0" fontId="5" fillId="35" borderId="22" xfId="0" applyFont="1" applyFill="1" applyBorder="1" applyAlignment="1" applyProtection="1">
      <alignment vertical="center"/>
      <protection/>
    </xf>
    <xf numFmtId="10" fontId="9" fillId="0" borderId="21" xfId="0" applyNumberFormat="1" applyFont="1" applyFill="1" applyBorder="1" applyAlignment="1" applyProtection="1">
      <alignment horizontal="center" vertical="center"/>
      <protection locked="0"/>
    </xf>
    <xf numFmtId="10" fontId="9" fillId="0" borderId="15" xfId="0" applyNumberFormat="1" applyFont="1" applyFill="1" applyBorder="1" applyAlignment="1" applyProtection="1">
      <alignment horizontal="center" vertical="center"/>
      <protection locked="0"/>
    </xf>
    <xf numFmtId="10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5" fillId="35" borderId="25" xfId="0" applyFont="1" applyFill="1" applyBorder="1" applyAlignment="1" applyProtection="1">
      <alignment horizontal="center" vertical="center"/>
      <protection/>
    </xf>
    <xf numFmtId="0" fontId="5" fillId="35" borderId="40" xfId="0" applyFont="1" applyFill="1" applyBorder="1" applyAlignment="1" applyProtection="1">
      <alignment horizontal="center" vertical="center"/>
      <protection/>
    </xf>
    <xf numFmtId="0" fontId="5" fillId="35" borderId="33" xfId="0" applyFont="1" applyFill="1" applyBorder="1" applyAlignment="1" applyProtection="1">
      <alignment horizontal="center" vertical="center"/>
      <protection/>
    </xf>
    <xf numFmtId="0" fontId="5" fillId="35" borderId="55" xfId="0" applyFont="1" applyFill="1" applyBorder="1" applyAlignment="1" applyProtection="1">
      <alignment horizontal="center" vertical="center"/>
      <protection/>
    </xf>
    <xf numFmtId="0" fontId="5" fillId="35" borderId="57" xfId="0" applyFont="1" applyFill="1" applyBorder="1" applyAlignment="1" applyProtection="1">
      <alignment horizontal="center" vertical="center"/>
      <protection/>
    </xf>
    <xf numFmtId="0" fontId="5" fillId="35" borderId="44" xfId="0" applyFont="1" applyFill="1" applyBorder="1" applyAlignment="1" applyProtection="1">
      <alignment horizontal="center" vertical="center"/>
      <protection/>
    </xf>
    <xf numFmtId="0" fontId="5" fillId="35" borderId="45" xfId="0" applyFont="1" applyFill="1" applyBorder="1" applyAlignment="1" applyProtection="1">
      <alignment horizontal="center" vertical="center"/>
      <protection/>
    </xf>
    <xf numFmtId="0" fontId="5" fillId="35" borderId="16" xfId="0" applyFont="1" applyFill="1" applyBorder="1" applyAlignment="1" applyProtection="1">
      <alignment horizontal="distributed" vertical="center"/>
      <protection/>
    </xf>
    <xf numFmtId="0" fontId="5" fillId="35" borderId="40" xfId="0" applyFont="1" applyFill="1" applyBorder="1" applyAlignment="1" applyProtection="1">
      <alignment horizontal="distributed" vertical="center"/>
      <protection/>
    </xf>
    <xf numFmtId="184" fontId="9" fillId="0" borderId="52" xfId="0" applyNumberFormat="1" applyFont="1" applyFill="1" applyBorder="1" applyAlignment="1" applyProtection="1">
      <alignment horizontal="right" vertical="center"/>
      <protection locked="0"/>
    </xf>
    <xf numFmtId="184" fontId="9" fillId="0" borderId="16" xfId="0" applyNumberFormat="1" applyFont="1" applyFill="1" applyBorder="1" applyAlignment="1" applyProtection="1">
      <alignment horizontal="right" vertical="center"/>
      <protection locked="0"/>
    </xf>
    <xf numFmtId="184" fontId="9" fillId="0" borderId="21" xfId="48" applyNumberFormat="1" applyFont="1" applyFill="1" applyBorder="1" applyAlignment="1" applyProtection="1">
      <alignment horizontal="right" vertical="center"/>
      <protection locked="0"/>
    </xf>
    <xf numFmtId="184" fontId="9" fillId="0" borderId="15" xfId="48" applyNumberFormat="1" applyFont="1" applyFill="1" applyBorder="1" applyAlignment="1" applyProtection="1">
      <alignment horizontal="right" vertical="center"/>
      <protection locked="0"/>
    </xf>
    <xf numFmtId="0" fontId="5" fillId="35" borderId="70" xfId="0" applyFont="1" applyFill="1" applyBorder="1" applyAlignment="1" applyProtection="1">
      <alignment horizontal="center" vertical="center"/>
      <protection/>
    </xf>
    <xf numFmtId="0" fontId="5" fillId="35" borderId="38" xfId="0" applyFont="1" applyFill="1" applyBorder="1" applyAlignment="1" applyProtection="1">
      <alignment horizontal="center" vertical="center"/>
      <protection/>
    </xf>
    <xf numFmtId="0" fontId="5" fillId="35" borderId="39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left" vertical="center"/>
      <protection/>
    </xf>
    <xf numFmtId="0" fontId="5" fillId="33" borderId="18" xfId="0" applyFont="1" applyFill="1" applyBorder="1" applyAlignment="1" applyProtection="1">
      <alignment horizontal="left" vertical="center"/>
      <protection/>
    </xf>
    <xf numFmtId="0" fontId="5" fillId="33" borderId="14" xfId="0" applyFont="1" applyFill="1" applyBorder="1" applyAlignment="1" applyProtection="1">
      <alignment horizontal="left" vertical="center"/>
      <protection/>
    </xf>
    <xf numFmtId="183" fontId="8" fillId="33" borderId="15" xfId="48" applyNumberFormat="1" applyFont="1" applyFill="1" applyBorder="1" applyAlignment="1" applyProtection="1">
      <alignment horizontal="center" vertical="center"/>
      <protection/>
    </xf>
    <xf numFmtId="183" fontId="9" fillId="0" borderId="21" xfId="48" applyNumberFormat="1" applyFont="1" applyFill="1" applyBorder="1" applyAlignment="1" applyProtection="1">
      <alignment horizontal="right" vertical="center"/>
      <protection locked="0"/>
    </xf>
    <xf numFmtId="183" fontId="9" fillId="0" borderId="15" xfId="48" applyNumberFormat="1" applyFont="1" applyFill="1" applyBorder="1" applyAlignment="1" applyProtection="1">
      <alignment horizontal="right" vertical="center"/>
      <protection locked="0"/>
    </xf>
    <xf numFmtId="6" fontId="5" fillId="33" borderId="23" xfId="57" applyFont="1" applyFill="1" applyBorder="1" applyAlignment="1" applyProtection="1">
      <alignment horizontal="left" vertical="center"/>
      <protection/>
    </xf>
    <xf numFmtId="6" fontId="5" fillId="33" borderId="18" xfId="57" applyFont="1" applyFill="1" applyBorder="1" applyAlignment="1" applyProtection="1">
      <alignment horizontal="left" vertical="center"/>
      <protection/>
    </xf>
    <xf numFmtId="6" fontId="5" fillId="33" borderId="14" xfId="57" applyFont="1" applyFill="1" applyBorder="1" applyAlignment="1" applyProtection="1">
      <alignment horizontal="left" vertical="center"/>
      <protection/>
    </xf>
    <xf numFmtId="182" fontId="5" fillId="33" borderId="21" xfId="48" applyNumberFormat="1" applyFont="1" applyFill="1" applyBorder="1" applyAlignment="1" applyProtection="1">
      <alignment horizontal="center" vertical="center"/>
      <protection/>
    </xf>
    <xf numFmtId="182" fontId="5" fillId="33" borderId="15" xfId="48" applyNumberFormat="1" applyFont="1" applyFill="1" applyBorder="1" applyAlignment="1" applyProtection="1">
      <alignment horizontal="center" vertical="center"/>
      <protection/>
    </xf>
    <xf numFmtId="183" fontId="9" fillId="33" borderId="15" xfId="48" applyNumberFormat="1" applyFont="1" applyFill="1" applyBorder="1" applyAlignment="1" applyProtection="1">
      <alignment horizontal="right" vertical="center"/>
      <protection/>
    </xf>
    <xf numFmtId="0" fontId="6" fillId="35" borderId="18" xfId="0" applyFont="1" applyFill="1" applyBorder="1" applyAlignment="1" applyProtection="1">
      <alignment horizontal="distributed" vertical="center"/>
      <protection/>
    </xf>
    <xf numFmtId="0" fontId="6" fillId="35" borderId="16" xfId="0" applyFont="1" applyFill="1" applyBorder="1" applyAlignment="1" applyProtection="1">
      <alignment horizontal="distributed" vertical="center"/>
      <protection/>
    </xf>
    <xf numFmtId="0" fontId="6" fillId="35" borderId="0" xfId="0" applyFont="1" applyFill="1" applyBorder="1" applyAlignment="1" applyProtection="1">
      <alignment horizontal="center" vertical="center"/>
      <protection/>
    </xf>
    <xf numFmtId="0" fontId="0" fillId="0" borderId="70" xfId="0" applyFont="1" applyFill="1" applyBorder="1" applyAlignment="1" applyProtection="1">
      <alignment horizontal="left" vertical="center"/>
      <protection locked="0"/>
    </xf>
    <xf numFmtId="0" fontId="0" fillId="0" borderId="38" xfId="0" applyFont="1" applyFill="1" applyBorder="1" applyAlignment="1" applyProtection="1">
      <alignment horizontal="left" vertical="center"/>
      <protection locked="0"/>
    </xf>
    <xf numFmtId="0" fontId="0" fillId="0" borderId="39" xfId="0" applyFont="1" applyFill="1" applyBorder="1" applyAlignment="1" applyProtection="1">
      <alignment horizontal="left" vertical="center"/>
      <protection locked="0"/>
    </xf>
    <xf numFmtId="0" fontId="0" fillId="0" borderId="44" xfId="0" applyFont="1" applyFill="1" applyBorder="1" applyAlignment="1" applyProtection="1">
      <alignment horizontal="center" vertical="center"/>
      <protection locked="0"/>
    </xf>
    <xf numFmtId="0" fontId="0" fillId="0" borderId="45" xfId="0" applyFont="1" applyFill="1" applyBorder="1" applyAlignment="1" applyProtection="1">
      <alignment horizontal="center" vertical="center"/>
      <protection locked="0"/>
    </xf>
    <xf numFmtId="6" fontId="5" fillId="35" borderId="43" xfId="57" applyFont="1" applyFill="1" applyBorder="1" applyAlignment="1" applyProtection="1">
      <alignment horizontal="center" vertical="center"/>
      <protection/>
    </xf>
    <xf numFmtId="6" fontId="5" fillId="35" borderId="44" xfId="57" applyFont="1" applyFill="1" applyBorder="1" applyAlignment="1" applyProtection="1">
      <alignment horizontal="center" vertical="center"/>
      <protection/>
    </xf>
    <xf numFmtId="6" fontId="5" fillId="35" borderId="13" xfId="57" applyFont="1" applyFill="1" applyBorder="1" applyAlignment="1" applyProtection="1">
      <alignment horizontal="center" vertical="center"/>
      <protection/>
    </xf>
    <xf numFmtId="0" fontId="5" fillId="35" borderId="21" xfId="0" applyFont="1" applyFill="1" applyBorder="1" applyAlignment="1" applyProtection="1">
      <alignment horizontal="center" vertical="center"/>
      <protection/>
    </xf>
    <xf numFmtId="0" fontId="5" fillId="35" borderId="23" xfId="0" applyFont="1" applyFill="1" applyBorder="1" applyAlignment="1" applyProtection="1">
      <alignment horizontal="distributed" vertical="center"/>
      <protection/>
    </xf>
    <xf numFmtId="0" fontId="5" fillId="35" borderId="38" xfId="0" applyFont="1" applyFill="1" applyBorder="1" applyAlignment="1" applyProtection="1">
      <alignment horizontal="distributed" vertical="center"/>
      <protection/>
    </xf>
    <xf numFmtId="0" fontId="5" fillId="35" borderId="39" xfId="0" applyFont="1" applyFill="1" applyBorder="1" applyAlignment="1" applyProtection="1">
      <alignment horizontal="distributed" vertical="center"/>
      <protection/>
    </xf>
    <xf numFmtId="0" fontId="5" fillId="35" borderId="48" xfId="0" applyFont="1" applyFill="1" applyBorder="1" applyAlignment="1" applyProtection="1">
      <alignment horizontal="center" vertical="center"/>
      <protection/>
    </xf>
    <xf numFmtId="0" fontId="5" fillId="35" borderId="71" xfId="0" applyFont="1" applyFill="1" applyBorder="1" applyAlignment="1" applyProtection="1">
      <alignment horizontal="center" vertical="center"/>
      <protection/>
    </xf>
    <xf numFmtId="184" fontId="9" fillId="33" borderId="44" xfId="0" applyNumberFormat="1" applyFont="1" applyFill="1" applyBorder="1" applyAlignment="1" applyProtection="1">
      <alignment horizontal="right" vertical="center"/>
      <protection/>
    </xf>
    <xf numFmtId="180" fontId="0" fillId="0" borderId="59" xfId="0" applyNumberFormat="1" applyFont="1" applyFill="1" applyBorder="1" applyAlignment="1" applyProtection="1">
      <alignment horizontal="center" vertical="center"/>
      <protection locked="0"/>
    </xf>
    <xf numFmtId="180" fontId="0" fillId="0" borderId="60" xfId="0" applyNumberFormat="1" applyFont="1" applyFill="1" applyBorder="1" applyAlignment="1" applyProtection="1">
      <alignment horizontal="center" vertical="center"/>
      <protection locked="0"/>
    </xf>
    <xf numFmtId="180" fontId="0" fillId="0" borderId="58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left" vertical="center" shrinkToFit="1"/>
      <protection locked="0"/>
    </xf>
    <xf numFmtId="0" fontId="5" fillId="0" borderId="15" xfId="0" applyFont="1" applyFill="1" applyBorder="1" applyAlignment="1" applyProtection="1">
      <alignment horizontal="left" vertical="center" shrinkToFit="1"/>
      <protection locked="0"/>
    </xf>
    <xf numFmtId="0" fontId="5" fillId="0" borderId="22" xfId="0" applyFont="1" applyFill="1" applyBorder="1" applyAlignment="1" applyProtection="1">
      <alignment horizontal="left" vertical="center" shrinkToFit="1"/>
      <protection locked="0"/>
    </xf>
    <xf numFmtId="0" fontId="5" fillId="35" borderId="23" xfId="0" applyFont="1" applyFill="1" applyBorder="1" applyAlignment="1" applyProtection="1">
      <alignment horizontal="left" vertical="center"/>
      <protection/>
    </xf>
    <xf numFmtId="0" fontId="5" fillId="35" borderId="18" xfId="0" applyFont="1" applyFill="1" applyBorder="1" applyAlignment="1" applyProtection="1">
      <alignment horizontal="left" vertical="center"/>
      <protection/>
    </xf>
    <xf numFmtId="0" fontId="5" fillId="35" borderId="14" xfId="0" applyFont="1" applyFill="1" applyBorder="1" applyAlignment="1" applyProtection="1">
      <alignment horizontal="left" vertical="center"/>
      <protection/>
    </xf>
    <xf numFmtId="184" fontId="9" fillId="33" borderId="60" xfId="0" applyNumberFormat="1" applyFont="1" applyFill="1" applyBorder="1" applyAlignment="1" applyProtection="1">
      <alignment horizontal="right" vertical="center"/>
      <protection/>
    </xf>
    <xf numFmtId="0" fontId="5" fillId="35" borderId="55" xfId="0" applyFont="1" applyFill="1" applyBorder="1" applyAlignment="1" applyProtection="1">
      <alignment horizontal="left" vertical="center"/>
      <protection/>
    </xf>
    <xf numFmtId="0" fontId="5" fillId="35" borderId="23" xfId="0" applyFont="1" applyFill="1" applyBorder="1" applyAlignment="1" applyProtection="1">
      <alignment horizontal="center" vertical="center"/>
      <protection/>
    </xf>
    <xf numFmtId="0" fontId="5" fillId="35" borderId="18" xfId="0" applyFont="1" applyFill="1" applyBorder="1" applyAlignment="1" applyProtection="1">
      <alignment horizontal="center" vertical="center"/>
      <protection/>
    </xf>
    <xf numFmtId="0" fontId="5" fillId="35" borderId="14" xfId="0" applyFont="1" applyFill="1" applyBorder="1" applyAlignment="1" applyProtection="1">
      <alignment horizontal="center" vertical="center"/>
      <protection/>
    </xf>
    <xf numFmtId="0" fontId="5" fillId="35" borderId="24" xfId="0" applyFont="1" applyFill="1" applyBorder="1" applyAlignment="1" applyProtection="1">
      <alignment horizontal="center" vertical="center"/>
      <protection/>
    </xf>
    <xf numFmtId="0" fontId="5" fillId="35" borderId="0" xfId="0" applyFont="1" applyFill="1" applyBorder="1" applyAlignment="1" applyProtection="1">
      <alignment horizontal="center" vertical="center"/>
      <protection/>
    </xf>
    <xf numFmtId="0" fontId="5" fillId="35" borderId="15" xfId="0" applyFont="1" applyFill="1" applyBorder="1" applyAlignment="1" applyProtection="1">
      <alignment horizontal="center" vertical="center"/>
      <protection/>
    </xf>
    <xf numFmtId="0" fontId="5" fillId="35" borderId="22" xfId="0" applyFont="1" applyFill="1" applyBorder="1" applyAlignment="1" applyProtection="1">
      <alignment horizontal="center" vertical="center"/>
      <protection/>
    </xf>
    <xf numFmtId="184" fontId="9" fillId="0" borderId="23" xfId="0" applyNumberFormat="1" applyFont="1" applyFill="1" applyBorder="1" applyAlignment="1" applyProtection="1">
      <alignment horizontal="right" vertical="center"/>
      <protection locked="0"/>
    </xf>
    <xf numFmtId="184" fontId="9" fillId="0" borderId="18" xfId="0" applyNumberFormat="1" applyFont="1" applyFill="1" applyBorder="1" applyAlignment="1" applyProtection="1">
      <alignment horizontal="right" vertical="center"/>
      <protection locked="0"/>
    </xf>
    <xf numFmtId="184" fontId="9" fillId="0" borderId="21" xfId="0" applyNumberFormat="1" applyFont="1" applyFill="1" applyBorder="1" applyAlignment="1" applyProtection="1">
      <alignment horizontal="right" vertical="center"/>
      <protection locked="0"/>
    </xf>
    <xf numFmtId="184" fontId="9" fillId="0" borderId="15" xfId="0" applyNumberFormat="1" applyFont="1" applyFill="1" applyBorder="1" applyAlignment="1" applyProtection="1">
      <alignment horizontal="right" vertical="center"/>
      <protection locked="0"/>
    </xf>
    <xf numFmtId="184" fontId="5" fillId="0" borderId="34" xfId="0" applyNumberFormat="1" applyFont="1" applyFill="1" applyBorder="1" applyAlignment="1" applyProtection="1">
      <alignment vertical="center"/>
      <protection locked="0"/>
    </xf>
    <xf numFmtId="184" fontId="5" fillId="0" borderId="38" xfId="0" applyNumberFormat="1" applyFont="1" applyFill="1" applyBorder="1" applyAlignment="1" applyProtection="1">
      <alignment vertical="center"/>
      <protection locked="0"/>
    </xf>
    <xf numFmtId="184" fontId="5" fillId="0" borderId="15" xfId="0" applyNumberFormat="1" applyFont="1" applyFill="1" applyBorder="1" applyAlignment="1" applyProtection="1">
      <alignment vertical="center"/>
      <protection locked="0"/>
    </xf>
    <xf numFmtId="0" fontId="5" fillId="35" borderId="37" xfId="0" applyFont="1" applyFill="1" applyBorder="1" applyAlignment="1" applyProtection="1">
      <alignment horizontal="center" vertical="center"/>
      <protection/>
    </xf>
    <xf numFmtId="0" fontId="5" fillId="35" borderId="47" xfId="0" applyFont="1" applyFill="1" applyBorder="1" applyAlignment="1" applyProtection="1">
      <alignment horizontal="center" vertical="center"/>
      <protection/>
    </xf>
    <xf numFmtId="0" fontId="5" fillId="35" borderId="24" xfId="0" applyFont="1" applyFill="1" applyBorder="1" applyAlignment="1" applyProtection="1">
      <alignment horizontal="left" vertical="center"/>
      <protection/>
    </xf>
    <xf numFmtId="0" fontId="5" fillId="35" borderId="0" xfId="0" applyFont="1" applyFill="1" applyBorder="1" applyAlignment="1" applyProtection="1">
      <alignment horizontal="left" vertical="center"/>
      <protection/>
    </xf>
    <xf numFmtId="0" fontId="6" fillId="35" borderId="23" xfId="0" applyFont="1" applyFill="1" applyBorder="1" applyAlignment="1" applyProtection="1">
      <alignment horizontal="left" vertical="center"/>
      <protection/>
    </xf>
    <xf numFmtId="0" fontId="6" fillId="35" borderId="18" xfId="0" applyFont="1" applyFill="1" applyBorder="1" applyAlignment="1" applyProtection="1">
      <alignment horizontal="left" vertical="center"/>
      <protection/>
    </xf>
    <xf numFmtId="0" fontId="6" fillId="35" borderId="72" xfId="0" applyFont="1" applyFill="1" applyBorder="1" applyAlignment="1" applyProtection="1">
      <alignment horizontal="center" vertical="center" textRotation="255"/>
      <protection/>
    </xf>
    <xf numFmtId="0" fontId="6" fillId="35" borderId="73" xfId="0" applyFont="1" applyFill="1" applyBorder="1" applyAlignment="1" applyProtection="1">
      <alignment horizontal="center" vertical="center" textRotation="255"/>
      <protection/>
    </xf>
    <xf numFmtId="0" fontId="5" fillId="35" borderId="72" xfId="0" applyFont="1" applyFill="1" applyBorder="1" applyAlignment="1" applyProtection="1">
      <alignment horizontal="center" vertical="center" textRotation="255"/>
      <protection/>
    </xf>
    <xf numFmtId="0" fontId="5" fillId="35" borderId="74" xfId="0" applyFont="1" applyFill="1" applyBorder="1" applyAlignment="1" applyProtection="1">
      <alignment vertical="center"/>
      <protection/>
    </xf>
    <xf numFmtId="0" fontId="5" fillId="35" borderId="73" xfId="0" applyFont="1" applyFill="1" applyBorder="1" applyAlignment="1" applyProtection="1">
      <alignment vertical="center"/>
      <protection/>
    </xf>
    <xf numFmtId="0" fontId="5" fillId="33" borderId="72" xfId="0" applyFont="1" applyFill="1" applyBorder="1" applyAlignment="1" applyProtection="1">
      <alignment horizontal="left" vertical="center"/>
      <protection/>
    </xf>
    <xf numFmtId="38" fontId="9" fillId="33" borderId="57" xfId="48" applyFont="1" applyFill="1" applyBorder="1" applyAlignment="1" applyProtection="1">
      <alignment horizontal="right" vertical="center"/>
      <protection/>
    </xf>
    <xf numFmtId="38" fontId="9" fillId="33" borderId="44" xfId="48" applyFont="1" applyFill="1" applyBorder="1" applyAlignment="1" applyProtection="1">
      <alignment horizontal="right" vertical="center"/>
      <protection/>
    </xf>
    <xf numFmtId="184" fontId="9" fillId="33" borderId="46" xfId="0" applyNumberFormat="1" applyFont="1" applyFill="1" applyBorder="1" applyAlignment="1" applyProtection="1">
      <alignment horizontal="right" vertical="center"/>
      <protection/>
    </xf>
    <xf numFmtId="184" fontId="9" fillId="33" borderId="30" xfId="0" applyNumberFormat="1" applyFont="1" applyFill="1" applyBorder="1" applyAlignment="1" applyProtection="1">
      <alignment horizontal="right" vertical="center"/>
      <protection/>
    </xf>
    <xf numFmtId="38" fontId="9" fillId="33" borderId="52" xfId="48" applyFont="1" applyFill="1" applyBorder="1" applyAlignment="1" applyProtection="1">
      <alignment horizontal="right" vertical="center"/>
      <protection/>
    </xf>
    <xf numFmtId="38" fontId="9" fillId="33" borderId="16" xfId="48" applyFont="1" applyFill="1" applyBorder="1" applyAlignment="1" applyProtection="1">
      <alignment horizontal="right" vertical="center"/>
      <protection/>
    </xf>
    <xf numFmtId="38" fontId="9" fillId="0" borderId="25" xfId="48" applyFont="1" applyFill="1" applyBorder="1" applyAlignment="1" applyProtection="1">
      <alignment horizontal="right" vertical="center"/>
      <protection locked="0"/>
    </xf>
    <xf numFmtId="38" fontId="9" fillId="0" borderId="16" xfId="48" applyFont="1" applyFill="1" applyBorder="1" applyAlignment="1" applyProtection="1">
      <alignment horizontal="right" vertical="center"/>
      <protection locked="0"/>
    </xf>
    <xf numFmtId="0" fontId="5" fillId="33" borderId="70" xfId="0" applyFont="1" applyFill="1" applyBorder="1" applyAlignment="1" applyProtection="1">
      <alignment horizontal="center" vertical="center"/>
      <protection/>
    </xf>
    <xf numFmtId="0" fontId="5" fillId="33" borderId="38" xfId="0" applyFont="1" applyFill="1" applyBorder="1" applyAlignment="1" applyProtection="1">
      <alignment horizontal="center" vertical="center"/>
      <protection/>
    </xf>
    <xf numFmtId="0" fontId="5" fillId="33" borderId="39" xfId="0" applyFont="1" applyFill="1" applyBorder="1" applyAlignment="1" applyProtection="1">
      <alignment horizontal="center" vertical="center"/>
      <protection/>
    </xf>
    <xf numFmtId="9" fontId="9" fillId="33" borderId="15" xfId="0" applyNumberFormat="1" applyFont="1" applyFill="1" applyBorder="1" applyAlignment="1" applyProtection="1">
      <alignment horizontal="center" vertical="center"/>
      <protection/>
    </xf>
    <xf numFmtId="0" fontId="0" fillId="35" borderId="60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horizontal="left" vertical="center"/>
      <protection locked="0"/>
    </xf>
    <xf numFmtId="0" fontId="0" fillId="0" borderId="40" xfId="0" applyFont="1" applyFill="1" applyBorder="1" applyAlignment="1" applyProtection="1">
      <alignment horizontal="left" vertical="center"/>
      <protection locked="0"/>
    </xf>
    <xf numFmtId="0" fontId="0" fillId="0" borderId="59" xfId="0" applyFont="1" applyFill="1" applyBorder="1" applyAlignment="1" applyProtection="1">
      <alignment vertical="center" wrapText="1"/>
      <protection locked="0"/>
    </xf>
    <xf numFmtId="0" fontId="0" fillId="0" borderId="60" xfId="0" applyFont="1" applyFill="1" applyBorder="1" applyAlignment="1" applyProtection="1">
      <alignment vertical="center" wrapText="1"/>
      <protection locked="0"/>
    </xf>
    <xf numFmtId="0" fontId="0" fillId="0" borderId="58" xfId="0" applyFont="1" applyFill="1" applyBorder="1" applyAlignment="1" applyProtection="1">
      <alignment vertical="center" wrapText="1"/>
      <protection locked="0"/>
    </xf>
    <xf numFmtId="0" fontId="5" fillId="0" borderId="59" xfId="0" applyFont="1" applyFill="1" applyBorder="1" applyAlignment="1" applyProtection="1">
      <alignment vertical="center"/>
      <protection locked="0"/>
    </xf>
    <xf numFmtId="0" fontId="5" fillId="0" borderId="60" xfId="0" applyFont="1" applyFill="1" applyBorder="1" applyAlignment="1" applyProtection="1">
      <alignment vertical="center"/>
      <protection locked="0"/>
    </xf>
    <xf numFmtId="0" fontId="5" fillId="0" borderId="58" xfId="0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67" xfId="0" applyFont="1" applyFill="1" applyBorder="1" applyAlignment="1" applyProtection="1">
      <alignment horizontal="center" vertical="center"/>
      <protection locked="0"/>
    </xf>
    <xf numFmtId="0" fontId="0" fillId="0" borderId="75" xfId="0" applyFont="1" applyFill="1" applyBorder="1" applyAlignment="1" applyProtection="1">
      <alignment horizontal="center" vertical="center"/>
      <protection locked="0"/>
    </xf>
    <xf numFmtId="0" fontId="0" fillId="0" borderId="57" xfId="0" applyFont="1" applyFill="1" applyBorder="1" applyAlignment="1" applyProtection="1">
      <alignment horizontal="left" vertical="center"/>
      <protection locked="0"/>
    </xf>
    <xf numFmtId="0" fontId="0" fillId="0" borderId="44" xfId="0" applyFont="1" applyFill="1" applyBorder="1" applyAlignment="1" applyProtection="1">
      <alignment horizontal="left" vertical="center"/>
      <protection locked="0"/>
    </xf>
    <xf numFmtId="0" fontId="0" fillId="0" borderId="13" xfId="0" applyFont="1" applyFill="1" applyBorder="1" applyAlignment="1" applyProtection="1">
      <alignment horizontal="left" vertical="center"/>
      <protection locked="0"/>
    </xf>
    <xf numFmtId="0" fontId="5" fillId="39" borderId="52" xfId="0" applyFont="1" applyFill="1" applyBorder="1" applyAlignment="1" applyProtection="1">
      <alignment horizontal="center" vertical="center"/>
      <protection/>
    </xf>
    <xf numFmtId="0" fontId="5" fillId="39" borderId="16" xfId="0" applyFont="1" applyFill="1" applyBorder="1" applyAlignment="1" applyProtection="1">
      <alignment horizontal="center" vertical="center"/>
      <protection/>
    </xf>
    <xf numFmtId="0" fontId="5" fillId="39" borderId="40" xfId="0" applyFont="1" applyFill="1" applyBorder="1" applyAlignment="1" applyProtection="1">
      <alignment horizontal="center" vertical="center"/>
      <protection/>
    </xf>
    <xf numFmtId="38" fontId="9" fillId="0" borderId="52" xfId="48" applyFont="1" applyFill="1" applyBorder="1" applyAlignment="1" applyProtection="1">
      <alignment horizontal="right" vertical="center"/>
      <protection locked="0"/>
    </xf>
    <xf numFmtId="0" fontId="5" fillId="35" borderId="18" xfId="0" applyFont="1" applyFill="1" applyBorder="1" applyAlignment="1" applyProtection="1">
      <alignment horizontal="distributed" vertical="center"/>
      <protection/>
    </xf>
    <xf numFmtId="0" fontId="5" fillId="35" borderId="14" xfId="0" applyFont="1" applyFill="1" applyBorder="1" applyAlignment="1" applyProtection="1">
      <alignment horizontal="distributed" vertical="center"/>
      <protection/>
    </xf>
    <xf numFmtId="184" fontId="9" fillId="33" borderId="52" xfId="0" applyNumberFormat="1" applyFont="1" applyFill="1" applyBorder="1" applyAlignment="1" applyProtection="1">
      <alignment horizontal="right" vertical="center"/>
      <protection/>
    </xf>
    <xf numFmtId="184" fontId="9" fillId="33" borderId="16" xfId="0" applyNumberFormat="1" applyFont="1" applyFill="1" applyBorder="1" applyAlignment="1" applyProtection="1">
      <alignment horizontal="right" vertical="center"/>
      <protection/>
    </xf>
    <xf numFmtId="10" fontId="9" fillId="33" borderId="18" xfId="0" applyNumberFormat="1" applyFont="1" applyFill="1" applyBorder="1" applyAlignment="1" applyProtection="1">
      <alignment horizontal="right" vertical="center"/>
      <protection/>
    </xf>
    <xf numFmtId="10" fontId="9" fillId="33" borderId="14" xfId="0" applyNumberFormat="1" applyFont="1" applyFill="1" applyBorder="1" applyAlignment="1" applyProtection="1">
      <alignment horizontal="right" vertical="center"/>
      <protection/>
    </xf>
    <xf numFmtId="10" fontId="9" fillId="33" borderId="15" xfId="0" applyNumberFormat="1" applyFont="1" applyFill="1" applyBorder="1" applyAlignment="1" applyProtection="1">
      <alignment horizontal="right" vertical="center"/>
      <protection/>
    </xf>
    <xf numFmtId="10" fontId="9" fillId="33" borderId="22" xfId="0" applyNumberFormat="1" applyFont="1" applyFill="1" applyBorder="1" applyAlignment="1" applyProtection="1">
      <alignment horizontal="right" vertical="center"/>
      <protection/>
    </xf>
    <xf numFmtId="0" fontId="5" fillId="35" borderId="44" xfId="0" applyFont="1" applyFill="1" applyBorder="1" applyAlignment="1" applyProtection="1">
      <alignment horizontal="left" vertical="center"/>
      <protection/>
    </xf>
    <xf numFmtId="0" fontId="5" fillId="35" borderId="13" xfId="0" applyFont="1" applyFill="1" applyBorder="1" applyAlignment="1" applyProtection="1">
      <alignment horizontal="left" vertical="center"/>
      <protection/>
    </xf>
    <xf numFmtId="184" fontId="0" fillId="0" borderId="21" xfId="0" applyNumberFormat="1" applyFont="1" applyFill="1" applyBorder="1" applyAlignment="1" applyProtection="1">
      <alignment horizontal="right" vertical="center"/>
      <protection locked="0"/>
    </xf>
    <xf numFmtId="184" fontId="0" fillId="0" borderId="15" xfId="0" applyNumberFormat="1" applyFont="1" applyFill="1" applyBorder="1" applyAlignment="1" applyProtection="1">
      <alignment horizontal="right" vertical="center"/>
      <protection locked="0"/>
    </xf>
    <xf numFmtId="0" fontId="5" fillId="35" borderId="35" xfId="0" applyFont="1" applyFill="1" applyBorder="1" applyAlignment="1" applyProtection="1">
      <alignment horizontal="center" vertical="center"/>
      <protection/>
    </xf>
    <xf numFmtId="184" fontId="9" fillId="33" borderId="18" xfId="0" applyNumberFormat="1" applyFont="1" applyFill="1" applyBorder="1" applyAlignment="1" applyProtection="1">
      <alignment horizontal="right" vertical="center"/>
      <protection/>
    </xf>
    <xf numFmtId="184" fontId="9" fillId="33" borderId="15" xfId="0" applyNumberFormat="1" applyFont="1" applyFill="1" applyBorder="1" applyAlignment="1" applyProtection="1">
      <alignment horizontal="right" vertical="center"/>
      <protection/>
    </xf>
    <xf numFmtId="0" fontId="5" fillId="33" borderId="24" xfId="0" applyFont="1" applyFill="1" applyBorder="1" applyAlignment="1" applyProtection="1">
      <alignment horizontal="left" vertical="top"/>
      <protection/>
    </xf>
    <xf numFmtId="0" fontId="5" fillId="33" borderId="21" xfId="0" applyFont="1" applyFill="1" applyBorder="1" applyAlignment="1" applyProtection="1">
      <alignment horizontal="left" vertical="top"/>
      <protection/>
    </xf>
    <xf numFmtId="0" fontId="3" fillId="35" borderId="0" xfId="0" applyFont="1" applyFill="1" applyAlignment="1" applyProtection="1">
      <alignment horizontal="center" vertical="center"/>
      <protection/>
    </xf>
    <xf numFmtId="177" fontId="5" fillId="0" borderId="59" xfId="0" applyNumberFormat="1" applyFont="1" applyFill="1" applyBorder="1" applyAlignment="1" applyProtection="1">
      <alignment horizontal="right" vertical="center"/>
      <protection locked="0"/>
    </xf>
    <xf numFmtId="177" fontId="5" fillId="0" borderId="60" xfId="0" applyNumberFormat="1" applyFont="1" applyFill="1" applyBorder="1" applyAlignment="1" applyProtection="1">
      <alignment horizontal="right" vertical="center"/>
      <protection locked="0"/>
    </xf>
    <xf numFmtId="177" fontId="5" fillId="0" borderId="58" xfId="0" applyNumberFormat="1" applyFont="1" applyFill="1" applyBorder="1" applyAlignment="1" applyProtection="1">
      <alignment horizontal="right" vertical="center"/>
      <protection locked="0"/>
    </xf>
    <xf numFmtId="0" fontId="5" fillId="0" borderId="23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0" fillId="35" borderId="0" xfId="0" applyFont="1" applyFill="1" applyBorder="1" applyAlignment="1" applyProtection="1">
      <alignment horizontal="left" vertical="center"/>
      <protection/>
    </xf>
    <xf numFmtId="0" fontId="5" fillId="38" borderId="0" xfId="0" applyFont="1" applyFill="1" applyAlignment="1" applyProtection="1">
      <alignment horizontal="left" vertical="center"/>
      <protection locked="0"/>
    </xf>
    <xf numFmtId="0" fontId="0" fillId="38" borderId="0" xfId="0" applyFill="1" applyAlignment="1" applyProtection="1">
      <alignment horizontal="left" vertical="center" wrapText="1"/>
      <protection locked="0"/>
    </xf>
    <xf numFmtId="0" fontId="5" fillId="38" borderId="0" xfId="0" applyFont="1" applyFill="1" applyAlignment="1" applyProtection="1">
      <alignment horizontal="left" vertical="center" wrapText="1"/>
      <protection locked="0"/>
    </xf>
    <xf numFmtId="177" fontId="5" fillId="38" borderId="0" xfId="0" applyNumberFormat="1" applyFont="1" applyFill="1" applyBorder="1" applyAlignment="1">
      <alignment horizontal="center" vertical="center"/>
    </xf>
    <xf numFmtId="0" fontId="9" fillId="38" borderId="0" xfId="0" applyFont="1" applyFill="1" applyAlignment="1">
      <alignment horizontal="center" vertical="center"/>
    </xf>
    <xf numFmtId="0" fontId="5" fillId="38" borderId="26" xfId="0" applyFont="1" applyFill="1" applyBorder="1" applyAlignment="1">
      <alignment horizontal="center" vertical="center"/>
    </xf>
    <xf numFmtId="0" fontId="5" fillId="38" borderId="28" xfId="0" applyFont="1" applyFill="1" applyBorder="1" applyAlignment="1">
      <alignment horizontal="center" vertical="center"/>
    </xf>
    <xf numFmtId="0" fontId="5" fillId="38" borderId="29" xfId="0" applyFont="1" applyFill="1" applyBorder="1" applyAlignment="1">
      <alignment horizontal="center" vertical="center"/>
    </xf>
    <xf numFmtId="0" fontId="5" fillId="38" borderId="31" xfId="0" applyFont="1" applyFill="1" applyBorder="1" applyAlignment="1">
      <alignment horizontal="center" vertical="center"/>
    </xf>
    <xf numFmtId="0" fontId="5" fillId="38" borderId="25" xfId="0" applyFont="1" applyFill="1" applyBorder="1" applyAlignment="1">
      <alignment horizontal="center" vertical="center"/>
    </xf>
    <xf numFmtId="0" fontId="5" fillId="38" borderId="16" xfId="0" applyFont="1" applyFill="1" applyBorder="1" applyAlignment="1">
      <alignment horizontal="center" vertical="center"/>
    </xf>
    <xf numFmtId="0" fontId="5" fillId="38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181" fontId="0" fillId="0" borderId="16" xfId="0" applyNumberFormat="1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12" fillId="1" borderId="25" xfId="0" applyFont="1" applyFill="1" applyBorder="1" applyAlignment="1">
      <alignment horizontal="center" vertical="center"/>
    </xf>
    <xf numFmtId="0" fontId="12" fillId="1" borderId="16" xfId="0" applyFont="1" applyFill="1" applyBorder="1" applyAlignment="1">
      <alignment horizontal="center" vertical="center"/>
    </xf>
    <xf numFmtId="0" fontId="12" fillId="1" borderId="1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textRotation="255"/>
    </xf>
    <xf numFmtId="0" fontId="5" fillId="0" borderId="47" xfId="0" applyFont="1" applyFill="1" applyBorder="1" applyAlignment="1">
      <alignment horizontal="center" vertical="center" textRotation="255"/>
    </xf>
    <xf numFmtId="0" fontId="5" fillId="0" borderId="21" xfId="0" applyFont="1" applyFill="1" applyBorder="1" applyAlignment="1">
      <alignment horizontal="center" vertical="center" textRotation="255"/>
    </xf>
    <xf numFmtId="0" fontId="5" fillId="0" borderId="35" xfId="0" applyFont="1" applyFill="1" applyBorder="1" applyAlignment="1">
      <alignment horizontal="center" vertical="center" textRotation="255"/>
    </xf>
    <xf numFmtId="4" fontId="0" fillId="0" borderId="27" xfId="48" applyNumberFormat="1" applyFont="1" applyFill="1" applyBorder="1" applyAlignment="1">
      <alignment horizontal="right" vertical="center"/>
    </xf>
    <xf numFmtId="4" fontId="0" fillId="0" borderId="15" xfId="48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4" fontId="0" fillId="0" borderId="16" xfId="48" applyNumberFormat="1" applyFont="1" applyFill="1" applyBorder="1" applyAlignment="1">
      <alignment horizontal="right" vertical="center"/>
    </xf>
    <xf numFmtId="4" fontId="0" fillId="0" borderId="44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23" xfId="0" applyFont="1" applyFill="1" applyBorder="1" applyAlignment="1">
      <alignment horizontal="center" vertical="center" textRotation="255" wrapText="1"/>
    </xf>
    <xf numFmtId="0" fontId="0" fillId="0" borderId="14" xfId="0" applyFont="1" applyFill="1" applyBorder="1" applyAlignment="1">
      <alignment horizontal="center" vertical="center" textRotation="255" wrapText="1"/>
    </xf>
    <xf numFmtId="0" fontId="0" fillId="0" borderId="24" xfId="0" applyFont="1" applyFill="1" applyBorder="1" applyAlignment="1">
      <alignment horizontal="center" vertical="center" textRotation="255" wrapText="1"/>
    </xf>
    <xf numFmtId="0" fontId="0" fillId="0" borderId="55" xfId="0" applyFont="1" applyFill="1" applyBorder="1" applyAlignment="1">
      <alignment horizontal="center" vertical="center" textRotation="255" wrapText="1"/>
    </xf>
    <xf numFmtId="0" fontId="0" fillId="0" borderId="21" xfId="0" applyFont="1" applyFill="1" applyBorder="1" applyAlignment="1">
      <alignment horizontal="center" vertical="center" textRotation="255" wrapText="1"/>
    </xf>
    <xf numFmtId="0" fontId="0" fillId="0" borderId="22" xfId="0" applyFont="1" applyFill="1" applyBorder="1" applyAlignment="1">
      <alignment horizontal="center" vertical="center" textRotation="255" wrapText="1"/>
    </xf>
    <xf numFmtId="58" fontId="5" fillId="0" borderId="0" xfId="57" applyNumberFormat="1" applyFont="1" applyFill="1" applyAlignment="1">
      <alignment horizontal="right" vertical="center"/>
    </xf>
    <xf numFmtId="0" fontId="0" fillId="0" borderId="38" xfId="0" applyNumberFormat="1" applyFont="1" applyFill="1" applyBorder="1" applyAlignment="1">
      <alignment horizontal="left" vertical="center"/>
    </xf>
    <xf numFmtId="0" fontId="0" fillId="0" borderId="39" xfId="0" applyNumberFormat="1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4" fontId="0" fillId="0" borderId="0" xfId="48" applyNumberFormat="1" applyFont="1" applyFill="1" applyBorder="1" applyAlignment="1">
      <alignment horizontal="right" vertical="center"/>
    </xf>
    <xf numFmtId="181" fontId="0" fillId="0" borderId="44" xfId="0" applyNumberFormat="1" applyFont="1" applyFill="1" applyBorder="1" applyAlignment="1">
      <alignment horizontal="right" vertical="center"/>
    </xf>
    <xf numFmtId="4" fontId="0" fillId="0" borderId="16" xfId="0" applyNumberFormat="1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181" fontId="0" fillId="0" borderId="15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10" fillId="0" borderId="37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47" xfId="0" applyFont="1" applyFill="1" applyBorder="1" applyAlignment="1">
      <alignment horizontal="left" vertical="center"/>
    </xf>
    <xf numFmtId="176" fontId="0" fillId="0" borderId="15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180" fontId="0" fillId="0" borderId="15" xfId="0" applyNumberFormat="1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right" vertical="center"/>
    </xf>
    <xf numFmtId="179" fontId="0" fillId="0" borderId="33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36" xfId="0" applyNumberFormat="1" applyFont="1" applyFill="1" applyBorder="1" applyAlignment="1">
      <alignment horizontal="right" vertical="center"/>
    </xf>
    <xf numFmtId="179" fontId="0" fillId="0" borderId="15" xfId="0" applyNumberFormat="1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32" xfId="0" applyFont="1" applyFill="1" applyBorder="1" applyAlignment="1">
      <alignment horizontal="left" vertical="center" shrinkToFit="1"/>
    </xf>
    <xf numFmtId="0" fontId="5" fillId="0" borderId="36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5" fillId="0" borderId="35" xfId="0" applyFont="1" applyFill="1" applyBorder="1" applyAlignment="1">
      <alignment horizontal="left" vertical="center" shrinkToFit="1"/>
    </xf>
    <xf numFmtId="0" fontId="5" fillId="0" borderId="79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left" vertical="center"/>
    </xf>
    <xf numFmtId="0" fontId="10" fillId="0" borderId="79" xfId="0" applyFont="1" applyFill="1" applyBorder="1" applyAlignment="1">
      <alignment horizontal="left" vertical="center"/>
    </xf>
    <xf numFmtId="10" fontId="0" fillId="0" borderId="15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9" fontId="5" fillId="0" borderId="15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right" vertical="center"/>
    </xf>
    <xf numFmtId="4" fontId="0" fillId="0" borderId="16" xfId="48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4" fontId="0" fillId="0" borderId="30" xfId="48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left" vertical="center"/>
    </xf>
    <xf numFmtId="0" fontId="5" fillId="0" borderId="70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4">
    <dxf>
      <font>
        <strike/>
        <color indexed="9"/>
      </font>
    </dxf>
    <dxf>
      <font>
        <strike/>
      </font>
    </dxf>
    <dxf>
      <font>
        <strike/>
      </font>
    </dxf>
    <dxf>
      <font>
        <color indexed="10"/>
      </font>
    </dxf>
    <dxf>
      <font>
        <color indexed="9"/>
      </font>
    </dxf>
    <dxf/>
    <dxf>
      <font>
        <b/>
        <i val="0"/>
        <color indexed="10"/>
      </font>
    </dxf>
    <dxf>
      <font>
        <b/>
        <i val="0"/>
        <color indexed="52"/>
      </font>
    </dxf>
    <dxf>
      <font>
        <b/>
        <i val="0"/>
        <color rgb="FFFF99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FF0000"/>
      </font>
      <border/>
    </dxf>
    <dxf>
      <font>
        <strike/>
      </font>
      <border/>
    </dxf>
    <dxf>
      <font>
        <strike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M63"/>
  <sheetViews>
    <sheetView tabSelected="1" zoomScale="75" zoomScaleNormal="75" zoomScalePageLayoutView="0" workbookViewId="0" topLeftCell="A1">
      <selection activeCell="X6" sqref="X6:AE6"/>
    </sheetView>
  </sheetViews>
  <sheetFormatPr defaultColWidth="9.00390625" defaultRowHeight="13.5"/>
  <cols>
    <col min="1" max="1" width="3.25390625" style="116" customWidth="1"/>
    <col min="2" max="2" width="2.00390625" style="116" customWidth="1"/>
    <col min="3" max="3" width="8.625" style="116" customWidth="1"/>
    <col min="4" max="4" width="3.125" style="116" customWidth="1"/>
    <col min="5" max="5" width="6.625" style="116" customWidth="1"/>
    <col min="6" max="6" width="3.125" style="116" customWidth="1"/>
    <col min="7" max="7" width="2.00390625" style="116" customWidth="1"/>
    <col min="8" max="8" width="2.625" style="116" customWidth="1"/>
    <col min="9" max="9" width="2.50390625" style="116" customWidth="1"/>
    <col min="10" max="10" width="3.625" style="116" customWidth="1"/>
    <col min="11" max="11" width="4.375" style="116" customWidth="1"/>
    <col min="12" max="12" width="5.00390625" style="116" customWidth="1"/>
    <col min="13" max="13" width="3.25390625" style="116" customWidth="1"/>
    <col min="14" max="14" width="1.625" style="116" customWidth="1"/>
    <col min="15" max="15" width="2.625" style="116" customWidth="1"/>
    <col min="16" max="16" width="3.125" style="116" customWidth="1"/>
    <col min="17" max="17" width="2.75390625" style="116" customWidth="1"/>
    <col min="18" max="18" width="3.375" style="116" customWidth="1"/>
    <col min="19" max="19" width="2.75390625" style="116" customWidth="1"/>
    <col min="20" max="20" width="4.125" style="116" customWidth="1"/>
    <col min="21" max="21" width="2.50390625" style="116" customWidth="1"/>
    <col min="22" max="22" width="3.125" style="116" customWidth="1"/>
    <col min="23" max="23" width="2.75390625" style="116" customWidth="1"/>
    <col min="24" max="24" width="3.00390625" style="116" customWidth="1"/>
    <col min="25" max="25" width="2.00390625" style="116" customWidth="1"/>
    <col min="26" max="26" width="1.625" style="116" customWidth="1"/>
    <col min="27" max="27" width="2.125" style="116" customWidth="1"/>
    <col min="28" max="28" width="1.75390625" style="116" customWidth="1"/>
    <col min="29" max="29" width="4.375" style="116" customWidth="1"/>
    <col min="30" max="30" width="2.125" style="116" customWidth="1"/>
    <col min="31" max="31" width="2.625" style="116" customWidth="1"/>
    <col min="32" max="32" width="0.6171875" style="116" customWidth="1"/>
    <col min="33" max="33" width="8.125" style="116" customWidth="1"/>
    <col min="34" max="34" width="17.875" style="116" customWidth="1"/>
    <col min="35" max="35" width="9.00390625" style="116" customWidth="1"/>
    <col min="36" max="36" width="31.25390625" style="119" customWidth="1"/>
    <col min="37" max="39" width="9.00390625" style="119" customWidth="1"/>
    <col min="40" max="16384" width="9.00390625" style="116" customWidth="1"/>
  </cols>
  <sheetData>
    <row r="1" spans="1:34" ht="12.75" customHeight="1">
      <c r="A1" s="114" t="s">
        <v>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5"/>
      <c r="AH1" s="115"/>
    </row>
    <row r="2" spans="1:39" ht="18">
      <c r="A2" s="371" t="s">
        <v>0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114"/>
      <c r="AG2" s="117"/>
      <c r="AH2" s="118"/>
      <c r="AJ2" s="119" t="s">
        <v>225</v>
      </c>
      <c r="AL2" s="119" t="s">
        <v>71</v>
      </c>
      <c r="AM2" s="119" t="s">
        <v>230</v>
      </c>
    </row>
    <row r="3" spans="1:39" ht="9.75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14"/>
      <c r="AG3" s="115"/>
      <c r="AH3" s="115"/>
      <c r="AJ3" s="119" t="s">
        <v>226</v>
      </c>
      <c r="AL3" s="119" t="s">
        <v>72</v>
      </c>
      <c r="AM3" s="119" t="s">
        <v>231</v>
      </c>
    </row>
    <row r="4" spans="1:39" ht="13.5">
      <c r="A4" s="121" t="s">
        <v>64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5"/>
      <c r="AH4" s="115"/>
      <c r="AJ4" s="119" t="s">
        <v>227</v>
      </c>
      <c r="AL4" s="122" t="s">
        <v>164</v>
      </c>
      <c r="AM4" s="119" t="s">
        <v>232</v>
      </c>
    </row>
    <row r="5" spans="1:39" ht="8.25" customHeight="1">
      <c r="A5" s="121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5"/>
      <c r="AH5" s="115"/>
      <c r="AJ5" s="206" t="s">
        <v>228</v>
      </c>
      <c r="AL5" s="122" t="s">
        <v>165</v>
      </c>
      <c r="AM5" s="119" t="s">
        <v>233</v>
      </c>
    </row>
    <row r="6" spans="1:39" ht="17.25" customHeight="1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228" t="s">
        <v>55</v>
      </c>
      <c r="W6" s="230"/>
      <c r="X6" s="372"/>
      <c r="Y6" s="373"/>
      <c r="Z6" s="373"/>
      <c r="AA6" s="373"/>
      <c r="AB6" s="373"/>
      <c r="AC6" s="373"/>
      <c r="AD6" s="373"/>
      <c r="AE6" s="374"/>
      <c r="AF6" s="114"/>
      <c r="AG6" s="115"/>
      <c r="AH6" s="115"/>
      <c r="AJ6" s="119" t="s">
        <v>229</v>
      </c>
      <c r="AL6" s="119" t="s">
        <v>73</v>
      </c>
      <c r="AM6" s="119" t="s">
        <v>234</v>
      </c>
    </row>
    <row r="7" spans="1:39" ht="18" customHeight="1">
      <c r="A7" s="114"/>
      <c r="B7" s="123" t="s">
        <v>47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5"/>
      <c r="AH7" s="115"/>
      <c r="AL7" s="119" t="s">
        <v>74</v>
      </c>
      <c r="AM7" s="119" t="s">
        <v>235</v>
      </c>
    </row>
    <row r="8" spans="1:39" ht="13.5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5"/>
      <c r="AH8" s="115"/>
      <c r="AJ8" s="119" t="s">
        <v>60</v>
      </c>
      <c r="AL8" s="119" t="s">
        <v>75</v>
      </c>
      <c r="AM8" s="119" t="s">
        <v>229</v>
      </c>
    </row>
    <row r="9" spans="1:38" ht="14.25" thickBot="1">
      <c r="A9" s="121" t="s">
        <v>48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 t="s">
        <v>53</v>
      </c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14"/>
      <c r="AF9" s="114"/>
      <c r="AG9" s="115"/>
      <c r="AH9" s="207" t="s">
        <v>238</v>
      </c>
      <c r="AJ9" s="119" t="s">
        <v>61</v>
      </c>
      <c r="AL9" s="119" t="s">
        <v>166</v>
      </c>
    </row>
    <row r="10" spans="1:38" ht="21" customHeight="1" thickBot="1">
      <c r="A10" s="121"/>
      <c r="B10" s="121"/>
      <c r="C10" s="121" t="s">
        <v>167</v>
      </c>
      <c r="D10" s="375"/>
      <c r="E10" s="376"/>
      <c r="F10" s="124"/>
      <c r="G10" s="125"/>
      <c r="H10" s="125"/>
      <c r="I10" s="125"/>
      <c r="J10" s="125"/>
      <c r="K10" s="125"/>
      <c r="L10" s="125"/>
      <c r="M10" s="125"/>
      <c r="N10" s="121"/>
      <c r="O10" s="121"/>
      <c r="P10" s="377" t="s">
        <v>167</v>
      </c>
      <c r="Q10" s="377"/>
      <c r="R10" s="222"/>
      <c r="S10" s="223"/>
      <c r="T10" s="224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14"/>
      <c r="AG10" s="128" t="s">
        <v>59</v>
      </c>
      <c r="AH10" s="20"/>
      <c r="AL10" s="119" t="s">
        <v>168</v>
      </c>
    </row>
    <row r="11" spans="1:38" ht="36.75" customHeight="1">
      <c r="A11" s="121"/>
      <c r="B11" s="121"/>
      <c r="C11" s="121" t="s">
        <v>69</v>
      </c>
      <c r="D11" s="216"/>
      <c r="E11" s="217"/>
      <c r="F11" s="217"/>
      <c r="G11" s="217"/>
      <c r="H11" s="217"/>
      <c r="I11" s="217"/>
      <c r="J11" s="217"/>
      <c r="K11" s="217"/>
      <c r="L11" s="217"/>
      <c r="M11" s="218"/>
      <c r="N11" s="121"/>
      <c r="O11" s="121"/>
      <c r="P11" s="125" t="s">
        <v>65</v>
      </c>
      <c r="Q11" s="125"/>
      <c r="R11" s="216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8"/>
      <c r="AF11" s="114"/>
      <c r="AG11" s="117"/>
      <c r="AH11" s="118"/>
      <c r="AL11" s="119" t="s">
        <v>76</v>
      </c>
    </row>
    <row r="12" spans="1:38" ht="21" customHeight="1">
      <c r="A12" s="121"/>
      <c r="B12" s="121"/>
      <c r="C12" s="121" t="s">
        <v>49</v>
      </c>
      <c r="D12" s="225"/>
      <c r="E12" s="226"/>
      <c r="F12" s="226"/>
      <c r="G12" s="226"/>
      <c r="H12" s="226"/>
      <c r="I12" s="226"/>
      <c r="J12" s="226"/>
      <c r="K12" s="227"/>
      <c r="L12" s="125"/>
      <c r="M12" s="125"/>
      <c r="N12" s="121"/>
      <c r="O12" s="121"/>
      <c r="P12" s="125" t="s">
        <v>49</v>
      </c>
      <c r="Q12" s="125"/>
      <c r="R12" s="341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3"/>
      <c r="AD12" s="125"/>
      <c r="AE12" s="125"/>
      <c r="AF12" s="114"/>
      <c r="AG12" s="115"/>
      <c r="AH12" s="115"/>
      <c r="AL12" s="119" t="s">
        <v>77</v>
      </c>
    </row>
    <row r="13" spans="1:38" ht="43.5" customHeight="1">
      <c r="A13" s="121"/>
      <c r="B13" s="121"/>
      <c r="C13" s="121" t="s">
        <v>50</v>
      </c>
      <c r="D13" s="219"/>
      <c r="E13" s="220"/>
      <c r="F13" s="220"/>
      <c r="G13" s="220"/>
      <c r="H13" s="220"/>
      <c r="I13" s="220"/>
      <c r="J13" s="220"/>
      <c r="K13" s="220"/>
      <c r="L13" s="221"/>
      <c r="M13" s="121" t="s">
        <v>52</v>
      </c>
      <c r="N13" s="121"/>
      <c r="O13" s="121"/>
      <c r="P13" s="125" t="s">
        <v>50</v>
      </c>
      <c r="Q13" s="125"/>
      <c r="R13" s="338"/>
      <c r="S13" s="339"/>
      <c r="T13" s="339"/>
      <c r="U13" s="339"/>
      <c r="V13" s="339"/>
      <c r="W13" s="339"/>
      <c r="X13" s="339"/>
      <c r="Y13" s="339"/>
      <c r="Z13" s="339"/>
      <c r="AA13" s="339"/>
      <c r="AB13" s="339"/>
      <c r="AC13" s="340"/>
      <c r="AD13" s="126" t="s">
        <v>52</v>
      </c>
      <c r="AE13" s="129"/>
      <c r="AF13" s="114"/>
      <c r="AG13" s="115"/>
      <c r="AH13" s="115"/>
      <c r="AL13" s="119" t="s">
        <v>78</v>
      </c>
    </row>
    <row r="14" spans="1:38" ht="21" customHeight="1">
      <c r="A14" s="121"/>
      <c r="B14" s="121"/>
      <c r="C14" s="121" t="s">
        <v>51</v>
      </c>
      <c r="D14" s="222"/>
      <c r="E14" s="223"/>
      <c r="F14" s="223"/>
      <c r="G14" s="223"/>
      <c r="H14" s="223"/>
      <c r="I14" s="223"/>
      <c r="J14" s="223"/>
      <c r="K14" s="223"/>
      <c r="L14" s="224"/>
      <c r="M14" s="125"/>
      <c r="N14" s="121"/>
      <c r="O14" s="121"/>
      <c r="P14" s="130" t="s">
        <v>70</v>
      </c>
      <c r="Q14" s="131"/>
      <c r="R14" s="12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14"/>
      <c r="AF14" s="114"/>
      <c r="AG14" s="210" t="s">
        <v>239</v>
      </c>
      <c r="AH14" s="115"/>
      <c r="AL14" s="119" t="s">
        <v>169</v>
      </c>
    </row>
    <row r="15" spans="1:38" ht="18" customHeight="1" thickBot="1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209" t="s">
        <v>240</v>
      </c>
      <c r="AH15" s="208"/>
      <c r="AL15" s="119" t="s">
        <v>79</v>
      </c>
    </row>
    <row r="16" spans="1:39" s="136" customFormat="1" ht="21.75" customHeight="1">
      <c r="A16" s="132"/>
      <c r="B16" s="268" t="s">
        <v>2</v>
      </c>
      <c r="C16" s="268"/>
      <c r="D16" s="133"/>
      <c r="E16" s="271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3"/>
      <c r="AF16" s="114"/>
      <c r="AG16" s="134" t="s">
        <v>56</v>
      </c>
      <c r="AH16" s="135">
        <f>(E20-K20)*0.2</f>
        <v>0</v>
      </c>
      <c r="AJ16" s="122"/>
      <c r="AK16" s="122"/>
      <c r="AL16" s="119" t="s">
        <v>80</v>
      </c>
      <c r="AM16" s="122"/>
    </row>
    <row r="17" spans="1:39" s="136" customFormat="1" ht="21.75" customHeight="1" thickBot="1">
      <c r="A17" s="137"/>
      <c r="B17" s="269" t="s">
        <v>3</v>
      </c>
      <c r="C17" s="269"/>
      <c r="D17" s="138"/>
      <c r="E17" s="139" t="s">
        <v>54</v>
      </c>
      <c r="F17" s="344"/>
      <c r="G17" s="344"/>
      <c r="H17" s="344"/>
      <c r="I17" s="344"/>
      <c r="J17" s="344"/>
      <c r="K17" s="336"/>
      <c r="L17" s="336"/>
      <c r="M17" s="336"/>
      <c r="N17" s="336"/>
      <c r="O17" s="336"/>
      <c r="P17" s="336"/>
      <c r="Q17" s="336"/>
      <c r="R17" s="336"/>
      <c r="S17" s="336"/>
      <c r="T17" s="336"/>
      <c r="U17" s="336"/>
      <c r="V17" s="336"/>
      <c r="W17" s="336"/>
      <c r="X17" s="336"/>
      <c r="Y17" s="336"/>
      <c r="Z17" s="336"/>
      <c r="AA17" s="336"/>
      <c r="AB17" s="336"/>
      <c r="AC17" s="336"/>
      <c r="AD17" s="336"/>
      <c r="AE17" s="337"/>
      <c r="AF17" s="114"/>
      <c r="AG17" s="140" t="s">
        <v>57</v>
      </c>
      <c r="AH17" s="141">
        <f>(E20-E20*A20*0.8)*0.2</f>
        <v>0</v>
      </c>
      <c r="AJ17" s="122"/>
      <c r="AK17" s="122"/>
      <c r="AL17" s="119" t="s">
        <v>170</v>
      </c>
      <c r="AM17" s="122"/>
    </row>
    <row r="18" spans="1:39" s="136" customFormat="1" ht="21.75" customHeight="1" thickBot="1">
      <c r="A18" s="142"/>
      <c r="B18" s="270" t="s">
        <v>4</v>
      </c>
      <c r="C18" s="270"/>
      <c r="D18" s="143"/>
      <c r="E18" s="347"/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9"/>
      <c r="R18" s="276" t="s">
        <v>32</v>
      </c>
      <c r="S18" s="277"/>
      <c r="T18" s="278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5"/>
      <c r="AF18" s="114"/>
      <c r="AG18" s="144" t="s">
        <v>58</v>
      </c>
      <c r="AH18" s="21"/>
      <c r="AJ18" s="122"/>
      <c r="AK18" s="122"/>
      <c r="AL18" s="119" t="s">
        <v>81</v>
      </c>
      <c r="AM18" s="122"/>
    </row>
    <row r="19" spans="1:39" s="136" customFormat="1" ht="15" customHeight="1">
      <c r="A19" s="315" t="s">
        <v>18</v>
      </c>
      <c r="B19" s="316"/>
      <c r="C19" s="316"/>
      <c r="D19" s="133"/>
      <c r="E19" s="313" t="s">
        <v>19</v>
      </c>
      <c r="F19" s="314"/>
      <c r="G19" s="314"/>
      <c r="H19" s="314"/>
      <c r="I19" s="314"/>
      <c r="J19" s="296"/>
      <c r="K19" s="313" t="s">
        <v>25</v>
      </c>
      <c r="L19" s="314"/>
      <c r="M19" s="314"/>
      <c r="N19" s="314"/>
      <c r="O19" s="314"/>
      <c r="P19" s="296"/>
      <c r="Q19" s="292" t="s">
        <v>36</v>
      </c>
      <c r="R19" s="293"/>
      <c r="S19" s="293"/>
      <c r="T19" s="293"/>
      <c r="U19" s="293"/>
      <c r="V19" s="293"/>
      <c r="W19" s="294"/>
      <c r="X19" s="292" t="s">
        <v>243</v>
      </c>
      <c r="Y19" s="293"/>
      <c r="Z19" s="293"/>
      <c r="AA19" s="293"/>
      <c r="AB19" s="293"/>
      <c r="AC19" s="293"/>
      <c r="AD19" s="293"/>
      <c r="AE19" s="294"/>
      <c r="AF19" s="114"/>
      <c r="AG19" s="214" t="s">
        <v>171</v>
      </c>
      <c r="AH19" s="215"/>
      <c r="AJ19" s="122"/>
      <c r="AK19" s="122"/>
      <c r="AL19" s="119" t="s">
        <v>172</v>
      </c>
      <c r="AM19" s="122"/>
    </row>
    <row r="20" spans="1:39" s="136" customFormat="1" ht="24" customHeight="1" thickBot="1">
      <c r="A20" s="237"/>
      <c r="B20" s="238"/>
      <c r="C20" s="238"/>
      <c r="D20" s="239"/>
      <c r="E20" s="251"/>
      <c r="F20" s="252"/>
      <c r="G20" s="252"/>
      <c r="H20" s="252"/>
      <c r="I20" s="252"/>
      <c r="J20" s="145" t="s">
        <v>173</v>
      </c>
      <c r="K20" s="260"/>
      <c r="L20" s="261"/>
      <c r="M20" s="261"/>
      <c r="N20" s="261"/>
      <c r="O20" s="261"/>
      <c r="P20" s="145" t="s">
        <v>173</v>
      </c>
      <c r="Q20" s="260"/>
      <c r="R20" s="261"/>
      <c r="S20" s="261"/>
      <c r="T20" s="261"/>
      <c r="U20" s="261"/>
      <c r="V20" s="261"/>
      <c r="W20" s="145" t="s">
        <v>173</v>
      </c>
      <c r="X20" s="146" t="s">
        <v>174</v>
      </c>
      <c r="Y20" s="261"/>
      <c r="Z20" s="261"/>
      <c r="AA20" s="261"/>
      <c r="AB20" s="261"/>
      <c r="AC20" s="261"/>
      <c r="AD20" s="261"/>
      <c r="AE20" s="147" t="s">
        <v>156</v>
      </c>
      <c r="AF20" s="114"/>
      <c r="AG20" s="345"/>
      <c r="AH20" s="346"/>
      <c r="AJ20" s="122"/>
      <c r="AK20" s="122"/>
      <c r="AL20" s="119" t="s">
        <v>82</v>
      </c>
      <c r="AM20" s="122"/>
    </row>
    <row r="21" spans="1:39" s="136" customFormat="1" ht="9.75" customHeight="1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5"/>
      <c r="AH21" s="115"/>
      <c r="AJ21" s="122"/>
      <c r="AK21" s="122"/>
      <c r="AL21" s="119" t="s">
        <v>83</v>
      </c>
      <c r="AM21" s="122"/>
    </row>
    <row r="22" spans="1:39" s="136" customFormat="1" ht="15" customHeight="1">
      <c r="A22" s="317" t="s">
        <v>5</v>
      </c>
      <c r="B22" s="322" t="s">
        <v>17</v>
      </c>
      <c r="C22" s="322"/>
      <c r="D22" s="322"/>
      <c r="E22" s="256"/>
      <c r="F22" s="22"/>
      <c r="G22" s="262" t="s">
        <v>24</v>
      </c>
      <c r="H22" s="263"/>
      <c r="I22" s="263"/>
      <c r="J22" s="263"/>
      <c r="K22" s="263"/>
      <c r="L22" s="263"/>
      <c r="M22" s="264"/>
      <c r="N22" s="262" t="s">
        <v>33</v>
      </c>
      <c r="O22" s="263"/>
      <c r="P22" s="263"/>
      <c r="Q22" s="263"/>
      <c r="R22" s="263"/>
      <c r="S22" s="263"/>
      <c r="T22" s="263"/>
      <c r="U22" s="264"/>
      <c r="V22" s="256" t="s">
        <v>38</v>
      </c>
      <c r="W22" s="257"/>
      <c r="X22" s="257"/>
      <c r="Y22" s="257"/>
      <c r="Z22" s="257"/>
      <c r="AA22" s="257"/>
      <c r="AB22" s="257"/>
      <c r="AC22" s="257"/>
      <c r="AD22" s="257"/>
      <c r="AE22" s="258"/>
      <c r="AF22" s="114"/>
      <c r="AG22" s="115"/>
      <c r="AH22" s="115"/>
      <c r="AJ22" s="122"/>
      <c r="AK22" s="122"/>
      <c r="AL22" s="119" t="s">
        <v>84</v>
      </c>
      <c r="AM22" s="122"/>
    </row>
    <row r="23" spans="1:39" s="136" customFormat="1" ht="24" customHeight="1" thickBot="1">
      <c r="A23" s="318"/>
      <c r="B23" s="23" t="s">
        <v>175</v>
      </c>
      <c r="C23" s="267">
        <f>IF(E20="","",IF(AG20="",MIN(AH16:AH17),(E20-K20)*0.3))</f>
      </c>
      <c r="D23" s="267"/>
      <c r="E23" s="267"/>
      <c r="F23" s="25" t="s">
        <v>68</v>
      </c>
      <c r="G23" s="26" t="s">
        <v>176</v>
      </c>
      <c r="H23" s="267">
        <f>IF(Q20="","",IF(AG20="",ROUND(Q20*0.2,2),ROUND(Q20*0.3,2)))</f>
      </c>
      <c r="I23" s="267"/>
      <c r="J23" s="267"/>
      <c r="K23" s="267"/>
      <c r="L23" s="267"/>
      <c r="M23" s="25" t="s">
        <v>68</v>
      </c>
      <c r="N23" s="265" t="s">
        <v>177</v>
      </c>
      <c r="O23" s="266"/>
      <c r="P23" s="266"/>
      <c r="Q23" s="267">
        <f>IF(C23="","",C23+H23)</f>
      </c>
      <c r="R23" s="267"/>
      <c r="S23" s="267"/>
      <c r="T23" s="267"/>
      <c r="U23" s="25" t="s">
        <v>68</v>
      </c>
      <c r="V23" s="148" t="s">
        <v>178</v>
      </c>
      <c r="W23" s="259">
        <f>IF(Y20="","",Y20*AC23)</f>
      </c>
      <c r="X23" s="259"/>
      <c r="Y23" s="259"/>
      <c r="Z23" s="259"/>
      <c r="AA23" s="149" t="s">
        <v>179</v>
      </c>
      <c r="AB23" s="149" t="s">
        <v>180</v>
      </c>
      <c r="AC23" s="334">
        <f>IF(E20="","",IF(E20&lt;1000,IF(AH18="住宅・宿泊施設",0.6,IF(AH18="墓地・屋外運動・屋外娯楽・廃棄物等処理",0.7,IF(AH18="工場・店舗・事務所・駐車場・資材置場",0.3,IF(AH18="庁舎・学校・医療・福祉・集会",0.6,0.3)))),IF(E20&lt;3000,IF(AH18="住宅・宿泊施設",0.6,IF(AH18="墓地・屋外運動・屋外娯楽・廃棄物等処理",0.7,IF(AH18="工場・店舗・事務所・駐車場・資材置場",0.5,IF(AH18="庁舎・学校・医療・福祉・集会",0.7,0.6)))),IF(E20&lt;10000,IF(AH18="工場・店舗・事務所・駐車場・資材置場",0.6,IF(AH18="その他",0.6,0.7)),IF(E20&lt;30000,IF(AH18="墓地・屋外運動・屋外娯楽・廃棄物等処理",0.8,0.7),IF(E20&gt;=30000,IF(AH18="工場・店舗・事務所・駐車場・資材置場",0.7,IF(AH18="その他",0.7,0.8))))))))</f>
      </c>
      <c r="AD23" s="334">
        <f>IF(Z21="","",IF(Z21&lt;1000,IF(AD18="住宅・宿泊施設",0.6,IF(AD18="屋外・墓地・処理場",0.7,IF(AD18="工場・店舗・駐車場",0.3,IF(AD18="庁舎・学校・医療",0.6,0.3)))),IF(Z21&lt;3000,IF(AD18="住宅・宿泊施設",0.6,IF(AD18="屋外・墓地・処理場",0.7,IF(AD18="工場・店舗・駐車場",0.5,IF(AD18="庁舎・学校・医療",0.7,0.6)))),IF(Z21&lt;10000,IF(AD18="工場・店舗・駐車場",0.6,IF(AD18="その他",0.6,0.7)),IF(Z21&lt;30000,IF(AD18="屋外・墓地・処理場",0.8,0.7),IF(Z21&gt;=30000,IF(AD18="工場・店舗・駐車場",0.7,IF(AD18="その他",0.7,0.8))))))))</f>
      </c>
      <c r="AE23" s="150" t="s">
        <v>181</v>
      </c>
      <c r="AF23" s="114"/>
      <c r="AG23" s="115"/>
      <c r="AH23" s="115"/>
      <c r="AJ23" s="122"/>
      <c r="AK23" s="122"/>
      <c r="AL23" s="122" t="s">
        <v>85</v>
      </c>
      <c r="AM23" s="122"/>
    </row>
    <row r="24" spans="1:39" s="136" customFormat="1" ht="24" customHeight="1">
      <c r="A24" s="335" t="s">
        <v>42</v>
      </c>
      <c r="B24" s="335"/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114"/>
      <c r="AG24" s="214" t="s">
        <v>62</v>
      </c>
      <c r="AH24" s="215"/>
      <c r="AJ24" s="122"/>
      <c r="AK24" s="122"/>
      <c r="AL24" s="122" t="s">
        <v>86</v>
      </c>
      <c r="AM24" s="122"/>
    </row>
    <row r="25" spans="1:39" s="136" customFormat="1" ht="18" customHeight="1">
      <c r="A25" s="319" t="s">
        <v>16</v>
      </c>
      <c r="B25" s="280" t="s">
        <v>6</v>
      </c>
      <c r="C25" s="281"/>
      <c r="D25" s="282"/>
      <c r="E25" s="253" t="s">
        <v>21</v>
      </c>
      <c r="F25" s="254"/>
      <c r="G25" s="254"/>
      <c r="H25" s="254"/>
      <c r="I25" s="254"/>
      <c r="J25" s="254"/>
      <c r="K25" s="255"/>
      <c r="L25" s="253" t="s">
        <v>27</v>
      </c>
      <c r="M25" s="254"/>
      <c r="N25" s="254"/>
      <c r="O25" s="254"/>
      <c r="P25" s="311" t="s">
        <v>29</v>
      </c>
      <c r="Q25" s="298"/>
      <c r="R25" s="298"/>
      <c r="S25" s="312"/>
      <c r="T25" s="254" t="s">
        <v>37</v>
      </c>
      <c r="U25" s="254"/>
      <c r="V25" s="254"/>
      <c r="W25" s="255"/>
      <c r="X25" s="331" t="s">
        <v>9</v>
      </c>
      <c r="Y25" s="332"/>
      <c r="Z25" s="332"/>
      <c r="AA25" s="332"/>
      <c r="AB25" s="332"/>
      <c r="AC25" s="332"/>
      <c r="AD25" s="332"/>
      <c r="AE25" s="333"/>
      <c r="AF25" s="114"/>
      <c r="AG25" s="203" t="s">
        <v>6</v>
      </c>
      <c r="AH25" s="153">
        <f>IF(F28="","",IF(P36="",IF(F28&gt;=C23,"適","不適"),IF(W35="",IF(W36="","振替場所を選択",IF(F28+P36&gt;=C23,"振替適","不適")),IF(F28-P36&gt;=C23,"適","不適"))))</f>
      </c>
      <c r="AJ25" s="122"/>
      <c r="AK25" s="122"/>
      <c r="AL25" s="122" t="s">
        <v>87</v>
      </c>
      <c r="AM25" s="122"/>
    </row>
    <row r="26" spans="1:39" s="136" customFormat="1" ht="15.75" customHeight="1">
      <c r="A26" s="320"/>
      <c r="B26" s="283"/>
      <c r="C26" s="247" t="s">
        <v>7</v>
      </c>
      <c r="D26" s="248"/>
      <c r="E26" s="249"/>
      <c r="F26" s="250"/>
      <c r="G26" s="250"/>
      <c r="H26" s="250"/>
      <c r="I26" s="250"/>
      <c r="J26" s="250"/>
      <c r="K26" s="152" t="s">
        <v>182</v>
      </c>
      <c r="L26" s="353"/>
      <c r="M26" s="330"/>
      <c r="N26" s="330"/>
      <c r="O26" s="154" t="s">
        <v>26</v>
      </c>
      <c r="P26" s="329"/>
      <c r="Q26" s="330"/>
      <c r="R26" s="330"/>
      <c r="S26" s="155" t="s">
        <v>26</v>
      </c>
      <c r="T26" s="330"/>
      <c r="U26" s="330"/>
      <c r="V26" s="330"/>
      <c r="W26" s="138" t="s">
        <v>26</v>
      </c>
      <c r="X26" s="327">
        <f>IF($F$28="","",L26+P26+T26)</f>
      </c>
      <c r="Y26" s="328"/>
      <c r="Z26" s="328"/>
      <c r="AA26" s="328"/>
      <c r="AB26" s="328"/>
      <c r="AC26" s="328"/>
      <c r="AD26" s="328"/>
      <c r="AE26" s="156" t="s">
        <v>26</v>
      </c>
      <c r="AF26" s="114"/>
      <c r="AG26" s="203" t="s">
        <v>63</v>
      </c>
      <c r="AH26" s="153">
        <f>IF(Q20="","",IF(Q20=0,"なし",IF(P36="",IF(V33&gt;=H23,"適","不適"),IF(W35="",IF(W36="","振替場所を選択",IF(V33-P36&gt;=H23,"適","不適")),IF(V33+P36&gt;=H23,"振替適","不適")))))</f>
      </c>
      <c r="AJ26" s="122"/>
      <c r="AK26" s="122"/>
      <c r="AL26" s="122" t="s">
        <v>88</v>
      </c>
      <c r="AM26" s="122"/>
    </row>
    <row r="27" spans="1:39" s="136" customFormat="1" ht="15.75" customHeight="1">
      <c r="A27" s="320"/>
      <c r="B27" s="284"/>
      <c r="C27" s="247" t="s">
        <v>8</v>
      </c>
      <c r="D27" s="248"/>
      <c r="E27" s="249"/>
      <c r="F27" s="250"/>
      <c r="G27" s="250"/>
      <c r="H27" s="250"/>
      <c r="I27" s="250"/>
      <c r="J27" s="250"/>
      <c r="K27" s="152" t="s">
        <v>183</v>
      </c>
      <c r="L27" s="353"/>
      <c r="M27" s="330"/>
      <c r="N27" s="330"/>
      <c r="O27" s="154" t="s">
        <v>26</v>
      </c>
      <c r="P27" s="329"/>
      <c r="Q27" s="330"/>
      <c r="R27" s="330"/>
      <c r="S27" s="155" t="s">
        <v>26</v>
      </c>
      <c r="T27" s="330"/>
      <c r="U27" s="330"/>
      <c r="V27" s="330"/>
      <c r="W27" s="138" t="s">
        <v>26</v>
      </c>
      <c r="X27" s="327">
        <f>IF($F$28="","",L27+P27+T27)</f>
      </c>
      <c r="Y27" s="328"/>
      <c r="Z27" s="328"/>
      <c r="AA27" s="328"/>
      <c r="AB27" s="328"/>
      <c r="AC27" s="328"/>
      <c r="AD27" s="328"/>
      <c r="AE27" s="156" t="s">
        <v>26</v>
      </c>
      <c r="AF27" s="114"/>
      <c r="AG27" s="204" t="s">
        <v>236</v>
      </c>
      <c r="AH27" s="202">
        <f>IF(T38="","",IF(T38&gt;=W23,"適","不適"))</f>
      </c>
      <c r="AJ27" s="122"/>
      <c r="AK27" s="122"/>
      <c r="AL27" s="122" t="s">
        <v>89</v>
      </c>
      <c r="AM27" s="122"/>
    </row>
    <row r="28" spans="1:39" s="136" customFormat="1" ht="18" customHeight="1" thickBot="1">
      <c r="A28" s="320"/>
      <c r="B28" s="279" t="s">
        <v>9</v>
      </c>
      <c r="C28" s="245"/>
      <c r="D28" s="246"/>
      <c r="E28" s="158" t="s">
        <v>184</v>
      </c>
      <c r="F28" s="285">
        <f>IF(E26="",IF(E27="","",E27),E26+E27)</f>
      </c>
      <c r="G28" s="285"/>
      <c r="H28" s="285"/>
      <c r="I28" s="285"/>
      <c r="J28" s="285"/>
      <c r="K28" s="159" t="s">
        <v>46</v>
      </c>
      <c r="L28" s="323">
        <f>IF($F$28="","",SUM(L26:N27))</f>
      </c>
      <c r="M28" s="324"/>
      <c r="N28" s="324"/>
      <c r="O28" s="27" t="s">
        <v>26</v>
      </c>
      <c r="P28" s="324">
        <f>IF($F$28="","",SUM(P26:R27))</f>
      </c>
      <c r="Q28" s="324"/>
      <c r="R28" s="324"/>
      <c r="S28" s="27" t="s">
        <v>26</v>
      </c>
      <c r="T28" s="324">
        <f>IF($F$28="","",SUM(T26:V27))</f>
      </c>
      <c r="U28" s="324"/>
      <c r="V28" s="324"/>
      <c r="W28" s="160" t="s">
        <v>26</v>
      </c>
      <c r="X28" s="323">
        <f>IF($F$28="","",L28+P28+T28)</f>
      </c>
      <c r="Y28" s="324"/>
      <c r="Z28" s="324"/>
      <c r="AA28" s="324"/>
      <c r="AB28" s="324"/>
      <c r="AC28" s="324"/>
      <c r="AD28" s="324"/>
      <c r="AE28" s="160" t="s">
        <v>26</v>
      </c>
      <c r="AF28" s="114"/>
      <c r="AG28" s="205" t="s">
        <v>237</v>
      </c>
      <c r="AH28" s="157">
        <f>IF(V34="","",IF(V34&gt;=Q23,"適","不適"))</f>
      </c>
      <c r="AJ28" s="122"/>
      <c r="AK28" s="122"/>
      <c r="AL28" s="122" t="s">
        <v>90</v>
      </c>
      <c r="AM28" s="122"/>
    </row>
    <row r="29" spans="1:39" s="136" customFormat="1" ht="18" customHeight="1">
      <c r="A29" s="320"/>
      <c r="B29" s="280" t="s">
        <v>10</v>
      </c>
      <c r="C29" s="354"/>
      <c r="D29" s="355"/>
      <c r="E29" s="253" t="s">
        <v>22</v>
      </c>
      <c r="F29" s="254"/>
      <c r="G29" s="254"/>
      <c r="H29" s="254"/>
      <c r="I29" s="254"/>
      <c r="J29" s="254"/>
      <c r="K29" s="255"/>
      <c r="L29" s="298" t="s">
        <v>30</v>
      </c>
      <c r="M29" s="298"/>
      <c r="N29" s="298"/>
      <c r="O29" s="298"/>
      <c r="P29" s="298"/>
      <c r="Q29" s="298"/>
      <c r="R29" s="298"/>
      <c r="S29" s="299"/>
      <c r="T29" s="253" t="s">
        <v>9</v>
      </c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5"/>
      <c r="AF29" s="114"/>
      <c r="AG29" s="115"/>
      <c r="AH29" s="115"/>
      <c r="AJ29" s="122"/>
      <c r="AK29" s="122"/>
      <c r="AL29" s="122" t="s">
        <v>91</v>
      </c>
      <c r="AM29" s="122"/>
    </row>
    <row r="30" spans="1:39" s="136" customFormat="1" ht="15.75" customHeight="1">
      <c r="A30" s="320"/>
      <c r="B30" s="283"/>
      <c r="C30" s="240" t="s">
        <v>12</v>
      </c>
      <c r="D30" s="241"/>
      <c r="E30" s="249"/>
      <c r="F30" s="250"/>
      <c r="G30" s="250"/>
      <c r="H30" s="250"/>
      <c r="I30" s="250"/>
      <c r="J30" s="250"/>
      <c r="K30" s="152" t="s">
        <v>46</v>
      </c>
      <c r="L30" s="250"/>
      <c r="M30" s="250"/>
      <c r="N30" s="250"/>
      <c r="O30" s="250"/>
      <c r="P30" s="250"/>
      <c r="Q30" s="250"/>
      <c r="R30" s="250"/>
      <c r="S30" s="152" t="s">
        <v>46</v>
      </c>
      <c r="T30" s="325">
        <f>E30+L30</f>
        <v>0</v>
      </c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161" t="s">
        <v>46</v>
      </c>
      <c r="AF30" s="114"/>
      <c r="AG30" s="115"/>
      <c r="AH30" s="115"/>
      <c r="AJ30" s="122"/>
      <c r="AK30" s="122"/>
      <c r="AL30" s="122" t="s">
        <v>92</v>
      </c>
      <c r="AM30" s="122"/>
    </row>
    <row r="31" spans="1:39" s="136" customFormat="1" ht="15.75" customHeight="1">
      <c r="A31" s="320"/>
      <c r="B31" s="283"/>
      <c r="C31" s="240" t="s">
        <v>11</v>
      </c>
      <c r="D31" s="241"/>
      <c r="E31" s="350"/>
      <c r="F31" s="351"/>
      <c r="G31" s="351"/>
      <c r="H31" s="351"/>
      <c r="I31" s="351"/>
      <c r="J31" s="351"/>
      <c r="K31" s="352"/>
      <c r="L31" s="250"/>
      <c r="M31" s="250"/>
      <c r="N31" s="250"/>
      <c r="O31" s="250"/>
      <c r="P31" s="250"/>
      <c r="Q31" s="250"/>
      <c r="R31" s="250"/>
      <c r="S31" s="152" t="s">
        <v>46</v>
      </c>
      <c r="T31" s="356">
        <f>L31</f>
        <v>0</v>
      </c>
      <c r="U31" s="357"/>
      <c r="V31" s="357"/>
      <c r="W31" s="357"/>
      <c r="X31" s="357"/>
      <c r="Y31" s="357"/>
      <c r="Z31" s="357"/>
      <c r="AA31" s="357"/>
      <c r="AB31" s="357"/>
      <c r="AC31" s="357"/>
      <c r="AD31" s="357"/>
      <c r="AE31" s="162" t="s">
        <v>46</v>
      </c>
      <c r="AF31" s="114"/>
      <c r="AG31" s="115"/>
      <c r="AH31" s="115"/>
      <c r="AJ31" s="122"/>
      <c r="AK31" s="122"/>
      <c r="AL31" s="122" t="s">
        <v>93</v>
      </c>
      <c r="AM31" s="122"/>
    </row>
    <row r="32" spans="1:39" s="136" customFormat="1" ht="15.75" customHeight="1">
      <c r="A32" s="320"/>
      <c r="B32" s="284"/>
      <c r="C32" s="242" t="s">
        <v>13</v>
      </c>
      <c r="D32" s="243"/>
      <c r="E32" s="249"/>
      <c r="F32" s="250"/>
      <c r="G32" s="250"/>
      <c r="H32" s="250"/>
      <c r="I32" s="250"/>
      <c r="J32" s="250"/>
      <c r="K32" s="152" t="s">
        <v>46</v>
      </c>
      <c r="L32" s="250"/>
      <c r="M32" s="250"/>
      <c r="N32" s="250"/>
      <c r="O32" s="250"/>
      <c r="P32" s="250"/>
      <c r="Q32" s="250"/>
      <c r="R32" s="250"/>
      <c r="S32" s="152" t="s">
        <v>46</v>
      </c>
      <c r="T32" s="356">
        <f>E32+L32</f>
        <v>0</v>
      </c>
      <c r="U32" s="357"/>
      <c r="V32" s="357"/>
      <c r="W32" s="357"/>
      <c r="X32" s="357"/>
      <c r="Y32" s="357"/>
      <c r="Z32" s="357"/>
      <c r="AA32" s="357"/>
      <c r="AB32" s="357"/>
      <c r="AC32" s="357"/>
      <c r="AD32" s="357"/>
      <c r="AE32" s="162" t="s">
        <v>46</v>
      </c>
      <c r="AF32" s="114"/>
      <c r="AG32" s="115"/>
      <c r="AH32" s="115"/>
      <c r="AJ32" s="122"/>
      <c r="AK32" s="122"/>
      <c r="AL32" s="122" t="s">
        <v>94</v>
      </c>
      <c r="AM32" s="122"/>
    </row>
    <row r="33" spans="1:39" s="136" customFormat="1" ht="21" customHeight="1" thickBot="1">
      <c r="A33" s="320"/>
      <c r="B33" s="244" t="s">
        <v>9</v>
      </c>
      <c r="C33" s="245"/>
      <c r="D33" s="246"/>
      <c r="E33" s="158" t="s">
        <v>185</v>
      </c>
      <c r="F33" s="285">
        <f>IF(E30+E32="","",E30+E32)</f>
        <v>0</v>
      </c>
      <c r="G33" s="285"/>
      <c r="H33" s="285"/>
      <c r="I33" s="285"/>
      <c r="J33" s="285"/>
      <c r="K33" s="163" t="s">
        <v>46</v>
      </c>
      <c r="L33" s="149" t="s">
        <v>186</v>
      </c>
      <c r="M33" s="285">
        <f>IF(SUM(L30:R32)="","",SUM(L30:R32))</f>
        <v>0</v>
      </c>
      <c r="N33" s="285"/>
      <c r="O33" s="285"/>
      <c r="P33" s="285"/>
      <c r="Q33" s="285"/>
      <c r="R33" s="285"/>
      <c r="S33" s="24" t="s">
        <v>46</v>
      </c>
      <c r="T33" s="164" t="s">
        <v>187</v>
      </c>
      <c r="U33" s="165"/>
      <c r="V33" s="285">
        <f>F33+M33</f>
        <v>0</v>
      </c>
      <c r="W33" s="285"/>
      <c r="X33" s="285"/>
      <c r="Y33" s="285"/>
      <c r="Z33" s="285"/>
      <c r="AA33" s="285"/>
      <c r="AB33" s="285"/>
      <c r="AC33" s="285"/>
      <c r="AD33" s="285"/>
      <c r="AE33" s="159" t="s">
        <v>46</v>
      </c>
      <c r="AF33" s="114"/>
      <c r="AG33" s="115"/>
      <c r="AH33" s="115"/>
      <c r="AJ33" s="122"/>
      <c r="AK33" s="122"/>
      <c r="AL33" s="122" t="s">
        <v>95</v>
      </c>
      <c r="AM33" s="122"/>
    </row>
    <row r="34" spans="1:39" s="136" customFormat="1" ht="21" customHeight="1">
      <c r="A34" s="320"/>
      <c r="B34" s="228" t="s">
        <v>14</v>
      </c>
      <c r="C34" s="229"/>
      <c r="D34" s="230"/>
      <c r="E34" s="166" t="s">
        <v>188</v>
      </c>
      <c r="F34" s="295">
        <f>IF(F28="","",F28+F33)</f>
      </c>
      <c r="G34" s="295"/>
      <c r="H34" s="295"/>
      <c r="I34" s="295"/>
      <c r="J34" s="295"/>
      <c r="K34" s="167" t="s">
        <v>46</v>
      </c>
      <c r="L34" s="149" t="s">
        <v>186</v>
      </c>
      <c r="M34" s="295">
        <f>IF(M33="","",M33)</f>
        <v>0</v>
      </c>
      <c r="N34" s="295"/>
      <c r="O34" s="295"/>
      <c r="P34" s="295"/>
      <c r="Q34" s="295"/>
      <c r="R34" s="295"/>
      <c r="S34" s="163" t="s">
        <v>46</v>
      </c>
      <c r="T34" s="168" t="s">
        <v>189</v>
      </c>
      <c r="U34" s="169"/>
      <c r="V34" s="295">
        <f>IF(F34="","",F34+M34)</f>
      </c>
      <c r="W34" s="295"/>
      <c r="X34" s="295"/>
      <c r="Y34" s="295"/>
      <c r="Z34" s="295"/>
      <c r="AA34" s="295"/>
      <c r="AB34" s="295"/>
      <c r="AC34" s="295"/>
      <c r="AD34" s="295"/>
      <c r="AE34" s="167" t="s">
        <v>46</v>
      </c>
      <c r="AF34" s="114"/>
      <c r="AG34" s="214" t="s">
        <v>190</v>
      </c>
      <c r="AH34" s="215"/>
      <c r="AJ34" s="122"/>
      <c r="AK34" s="122"/>
      <c r="AL34" s="122" t="s">
        <v>96</v>
      </c>
      <c r="AM34" s="122"/>
    </row>
    <row r="35" spans="1:39" s="136" customFormat="1" ht="21" customHeight="1">
      <c r="A35" s="320"/>
      <c r="B35" s="231" t="s">
        <v>15</v>
      </c>
      <c r="C35" s="232"/>
      <c r="D35" s="233"/>
      <c r="E35" s="292" t="s">
        <v>28</v>
      </c>
      <c r="F35" s="293"/>
      <c r="G35" s="293"/>
      <c r="H35" s="293"/>
      <c r="I35" s="293"/>
      <c r="J35" s="293"/>
      <c r="K35" s="293"/>
      <c r="L35" s="293"/>
      <c r="M35" s="293"/>
      <c r="N35" s="293"/>
      <c r="O35" s="294"/>
      <c r="P35" s="292" t="s">
        <v>31</v>
      </c>
      <c r="Q35" s="293"/>
      <c r="R35" s="293"/>
      <c r="S35" s="293"/>
      <c r="T35" s="296"/>
      <c r="U35" s="297" t="s">
        <v>34</v>
      </c>
      <c r="V35" s="312"/>
      <c r="W35" s="1"/>
      <c r="X35" s="254" t="str">
        <f>IF(W36="","□建築物上から地上部へ","建築物上から地上部へ")</f>
        <v>□建築物上から地上部へ</v>
      </c>
      <c r="Y35" s="254"/>
      <c r="Z35" s="254"/>
      <c r="AA35" s="254"/>
      <c r="AB35" s="254"/>
      <c r="AC35" s="254"/>
      <c r="AD35" s="254"/>
      <c r="AE35" s="255"/>
      <c r="AF35" s="114"/>
      <c r="AG35" s="170" t="s">
        <v>191</v>
      </c>
      <c r="AH35" s="171">
        <f>IF(E20="","",$V$34/$Q$23)</f>
      </c>
      <c r="AJ35" s="122"/>
      <c r="AK35" s="122"/>
      <c r="AL35" s="122" t="s">
        <v>97</v>
      </c>
      <c r="AM35" s="122"/>
    </row>
    <row r="36" spans="1:39" s="136" customFormat="1" ht="23.25" customHeight="1">
      <c r="A36" s="321"/>
      <c r="B36" s="234"/>
      <c r="C36" s="235"/>
      <c r="D36" s="236"/>
      <c r="E36" s="289"/>
      <c r="F36" s="290"/>
      <c r="G36" s="290"/>
      <c r="H36" s="290"/>
      <c r="I36" s="290"/>
      <c r="J36" s="290"/>
      <c r="K36" s="290"/>
      <c r="L36" s="290"/>
      <c r="M36" s="290"/>
      <c r="N36" s="290"/>
      <c r="O36" s="291"/>
      <c r="P36" s="364"/>
      <c r="Q36" s="365"/>
      <c r="R36" s="365"/>
      <c r="S36" s="365"/>
      <c r="T36" s="147" t="s">
        <v>46</v>
      </c>
      <c r="U36" s="279" t="s">
        <v>35</v>
      </c>
      <c r="V36" s="366"/>
      <c r="W36" s="2"/>
      <c r="X36" s="302" t="str">
        <f>IF(W35="","□地上部から建築物上へ","地上部から建築物上へ")</f>
        <v>□地上部から建築物上へ</v>
      </c>
      <c r="Y36" s="302"/>
      <c r="Z36" s="302"/>
      <c r="AA36" s="302"/>
      <c r="AB36" s="302"/>
      <c r="AC36" s="302"/>
      <c r="AD36" s="302"/>
      <c r="AE36" s="303"/>
      <c r="AF36" s="114"/>
      <c r="AG36" s="170" t="s">
        <v>192</v>
      </c>
      <c r="AH36" s="172">
        <f>IF(Q20="","",IF(Q20=0,"なし",(IF($W$36="",$V$33,$V$33-$P$36))/$H$23))</f>
      </c>
      <c r="AJ36" s="122"/>
      <c r="AK36" s="122"/>
      <c r="AL36" s="122" t="s">
        <v>98</v>
      </c>
      <c r="AM36" s="122"/>
    </row>
    <row r="37" spans="1:39" s="136" customFormat="1" ht="18" customHeight="1" thickBot="1">
      <c r="A37" s="297" t="s">
        <v>23</v>
      </c>
      <c r="B37" s="298"/>
      <c r="C37" s="298"/>
      <c r="D37" s="299"/>
      <c r="E37" s="228" t="s">
        <v>20</v>
      </c>
      <c r="F37" s="229"/>
      <c r="G37" s="229"/>
      <c r="H37" s="229"/>
      <c r="I37" s="229"/>
      <c r="J37" s="230"/>
      <c r="K37" s="298" t="s">
        <v>10</v>
      </c>
      <c r="L37" s="229"/>
      <c r="M37" s="229"/>
      <c r="N37" s="229"/>
      <c r="O37" s="229"/>
      <c r="P37" s="302"/>
      <c r="Q37" s="302"/>
      <c r="R37" s="303"/>
      <c r="S37" s="228" t="s">
        <v>39</v>
      </c>
      <c r="T37" s="229"/>
      <c r="U37" s="229"/>
      <c r="V37" s="229"/>
      <c r="W37" s="230"/>
      <c r="X37" s="228" t="s">
        <v>40</v>
      </c>
      <c r="Y37" s="229"/>
      <c r="Z37" s="229"/>
      <c r="AA37" s="229"/>
      <c r="AB37" s="229"/>
      <c r="AC37" s="229"/>
      <c r="AD37" s="229"/>
      <c r="AE37" s="230"/>
      <c r="AF37" s="114"/>
      <c r="AG37" s="173" t="s">
        <v>193</v>
      </c>
      <c r="AH37" s="141">
        <f>IF(E20="","",(IF($W$35="",$F$28,$F$28-$P$36))/$C$23)</f>
      </c>
      <c r="AJ37" s="122"/>
      <c r="AK37" s="122"/>
      <c r="AL37" s="122" t="s">
        <v>99</v>
      </c>
      <c r="AM37" s="122"/>
    </row>
    <row r="38" spans="1:39" s="136" customFormat="1" ht="18.75" customHeight="1">
      <c r="A38" s="300"/>
      <c r="B38" s="301"/>
      <c r="C38" s="301"/>
      <c r="D38" s="243"/>
      <c r="E38" s="304"/>
      <c r="F38" s="305"/>
      <c r="G38" s="305"/>
      <c r="H38" s="305"/>
      <c r="I38" s="305"/>
      <c r="J38" s="174"/>
      <c r="K38" s="3"/>
      <c r="L38" s="175" t="s">
        <v>194</v>
      </c>
      <c r="M38" s="176"/>
      <c r="N38" s="308"/>
      <c r="O38" s="309"/>
      <c r="P38" s="309"/>
      <c r="Q38" s="309"/>
      <c r="R38" s="151" t="s">
        <v>195</v>
      </c>
      <c r="S38" s="369" t="s">
        <v>196</v>
      </c>
      <c r="T38" s="367">
        <f>IF(E38="","",E38+N38+N39)</f>
      </c>
      <c r="U38" s="367"/>
      <c r="V38" s="367"/>
      <c r="W38" s="177"/>
      <c r="X38" s="213" t="s">
        <v>244</v>
      </c>
      <c r="Y38" s="178"/>
      <c r="Z38" s="178"/>
      <c r="AA38" s="178"/>
      <c r="AB38" s="358">
        <f>IF(T38="","",T38/Y20)</f>
      </c>
      <c r="AC38" s="358"/>
      <c r="AD38" s="358"/>
      <c r="AE38" s="359"/>
      <c r="AF38" s="114"/>
      <c r="AG38" s="214" t="s">
        <v>197</v>
      </c>
      <c r="AH38" s="215"/>
      <c r="AJ38" s="122"/>
      <c r="AK38" s="122"/>
      <c r="AL38" s="122" t="s">
        <v>100</v>
      </c>
      <c r="AM38" s="122"/>
    </row>
    <row r="39" spans="1:39" s="136" customFormat="1" ht="18.75" customHeight="1" thickBot="1">
      <c r="A39" s="279"/>
      <c r="B39" s="302"/>
      <c r="C39" s="302"/>
      <c r="D39" s="303"/>
      <c r="E39" s="306"/>
      <c r="F39" s="307"/>
      <c r="G39" s="307"/>
      <c r="H39" s="307"/>
      <c r="I39" s="307"/>
      <c r="J39" s="147" t="s">
        <v>195</v>
      </c>
      <c r="K39" s="4"/>
      <c r="L39" s="362" t="s">
        <v>41</v>
      </c>
      <c r="M39" s="363"/>
      <c r="N39" s="310"/>
      <c r="O39" s="310"/>
      <c r="P39" s="310"/>
      <c r="Q39" s="310"/>
      <c r="R39" s="147" t="s">
        <v>195</v>
      </c>
      <c r="S39" s="370"/>
      <c r="T39" s="368"/>
      <c r="U39" s="368"/>
      <c r="V39" s="368"/>
      <c r="W39" s="24" t="s">
        <v>195</v>
      </c>
      <c r="X39" s="179"/>
      <c r="Y39" s="149"/>
      <c r="Z39" s="149"/>
      <c r="AA39" s="149"/>
      <c r="AB39" s="360"/>
      <c r="AC39" s="360"/>
      <c r="AD39" s="360"/>
      <c r="AE39" s="361"/>
      <c r="AF39" s="114"/>
      <c r="AG39" s="180"/>
      <c r="AH39" s="181">
        <f>IF(E20="","",V34/E20)</f>
      </c>
      <c r="AJ39" s="122"/>
      <c r="AK39" s="122"/>
      <c r="AL39" s="122" t="s">
        <v>101</v>
      </c>
      <c r="AM39" s="122"/>
    </row>
    <row r="40" spans="1:39" s="136" customFormat="1" ht="6" customHeight="1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5"/>
      <c r="AH40" s="115"/>
      <c r="AJ40" s="122"/>
      <c r="AK40" s="122"/>
      <c r="AL40" s="122" t="s">
        <v>102</v>
      </c>
      <c r="AM40" s="122"/>
    </row>
    <row r="41" spans="1:39" s="136" customFormat="1" ht="18.75" customHeight="1">
      <c r="A41" s="131" t="s">
        <v>44</v>
      </c>
      <c r="B41" s="131"/>
      <c r="C41" s="131"/>
      <c r="D41" s="131"/>
      <c r="E41" s="131"/>
      <c r="F41" s="131"/>
      <c r="G41" s="131"/>
      <c r="H41" s="131"/>
      <c r="I41" s="131"/>
      <c r="J41" s="286"/>
      <c r="K41" s="287"/>
      <c r="L41" s="287"/>
      <c r="M41" s="287"/>
      <c r="N41" s="287"/>
      <c r="O41" s="287"/>
      <c r="P41" s="288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14"/>
      <c r="AG41" s="211"/>
      <c r="AH41" s="115"/>
      <c r="AJ41" s="122"/>
      <c r="AK41" s="122"/>
      <c r="AL41" s="122" t="s">
        <v>103</v>
      </c>
      <c r="AM41" s="122"/>
    </row>
    <row r="42" spans="1:38" ht="6" customHeight="1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5"/>
      <c r="AH42" s="115"/>
      <c r="AL42" s="122" t="s">
        <v>104</v>
      </c>
    </row>
    <row r="43" spans="1:39" s="184" customFormat="1" ht="18" customHeight="1">
      <c r="A43" s="182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3"/>
      <c r="AG43" s="212" t="s">
        <v>241</v>
      </c>
      <c r="AH43" s="118"/>
      <c r="AJ43" s="185"/>
      <c r="AK43" s="185"/>
      <c r="AL43" s="122" t="s">
        <v>105</v>
      </c>
      <c r="AM43" s="185"/>
    </row>
    <row r="44" spans="1:39" s="184" customFormat="1" ht="18" customHeight="1">
      <c r="A44" s="182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3"/>
      <c r="AG44" s="118"/>
      <c r="AH44" s="118"/>
      <c r="AJ44" s="185"/>
      <c r="AK44" s="185"/>
      <c r="AL44" s="122" t="s">
        <v>106</v>
      </c>
      <c r="AM44" s="185"/>
    </row>
    <row r="45" spans="1:38" ht="10.5" customHeight="1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5"/>
      <c r="AH45" s="115"/>
      <c r="AL45" s="122" t="s">
        <v>107</v>
      </c>
    </row>
    <row r="46" spans="1:38" ht="13.5" customHeight="1">
      <c r="A46" s="114"/>
      <c r="B46" s="114"/>
      <c r="C46" s="114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15"/>
      <c r="AH46" s="115"/>
      <c r="AL46" s="122" t="s">
        <v>108</v>
      </c>
    </row>
    <row r="47" spans="1:38" ht="13.5" customHeight="1">
      <c r="A47" s="186"/>
      <c r="B47" s="186"/>
      <c r="C47" s="187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L47" s="122" t="s">
        <v>109</v>
      </c>
    </row>
    <row r="48" spans="1:38" ht="15" customHeight="1">
      <c r="A48" s="186"/>
      <c r="B48" s="186"/>
      <c r="C48" s="186"/>
      <c r="AL48" s="122" t="s">
        <v>110</v>
      </c>
    </row>
    <row r="49" ht="3" customHeight="1">
      <c r="AL49" s="119" t="s">
        <v>111</v>
      </c>
    </row>
    <row r="50" ht="13.5">
      <c r="AL50" s="185" t="s">
        <v>112</v>
      </c>
    </row>
    <row r="51" ht="13.5">
      <c r="AL51" s="185" t="s">
        <v>113</v>
      </c>
    </row>
    <row r="52" ht="13.5">
      <c r="AL52" s="185" t="s">
        <v>114</v>
      </c>
    </row>
    <row r="53" ht="13.5">
      <c r="AL53" s="185" t="s">
        <v>115</v>
      </c>
    </row>
    <row r="54" ht="13.5">
      <c r="AL54" s="185" t="s">
        <v>116</v>
      </c>
    </row>
    <row r="55" ht="13.5">
      <c r="AL55" s="185" t="s">
        <v>117</v>
      </c>
    </row>
    <row r="56" ht="13.5">
      <c r="AL56" s="185" t="s">
        <v>118</v>
      </c>
    </row>
    <row r="57" ht="13.5">
      <c r="AL57" s="185" t="s">
        <v>119</v>
      </c>
    </row>
    <row r="58" ht="13.5">
      <c r="AL58" s="185" t="s">
        <v>120</v>
      </c>
    </row>
    <row r="59" ht="13.5">
      <c r="AL59" s="185" t="s">
        <v>121</v>
      </c>
    </row>
    <row r="60" ht="13.5">
      <c r="AL60" s="185" t="s">
        <v>122</v>
      </c>
    </row>
    <row r="61" ht="13.5">
      <c r="AL61" s="185" t="s">
        <v>123</v>
      </c>
    </row>
    <row r="62" ht="13.5">
      <c r="AL62" s="185" t="s">
        <v>124</v>
      </c>
    </row>
    <row r="63" ht="13.5">
      <c r="AL63" s="185" t="s">
        <v>125</v>
      </c>
    </row>
  </sheetData>
  <sheetProtection password="E696" sheet="1" objects="1" scenarios="1" selectLockedCells="1"/>
  <mergeCells count="122">
    <mergeCell ref="A2:AE2"/>
    <mergeCell ref="X6:AE6"/>
    <mergeCell ref="D10:E10"/>
    <mergeCell ref="V6:W6"/>
    <mergeCell ref="R10:T10"/>
    <mergeCell ref="P10:Q10"/>
    <mergeCell ref="V33:AD33"/>
    <mergeCell ref="V34:AD34"/>
    <mergeCell ref="X37:AE37"/>
    <mergeCell ref="T31:AD31"/>
    <mergeCell ref="T32:AD32"/>
    <mergeCell ref="S37:W37"/>
    <mergeCell ref="AB38:AE39"/>
    <mergeCell ref="L39:M39"/>
    <mergeCell ref="X35:AE35"/>
    <mergeCell ref="X36:AE36"/>
    <mergeCell ref="P36:S36"/>
    <mergeCell ref="U35:V35"/>
    <mergeCell ref="U36:V36"/>
    <mergeCell ref="T38:V39"/>
    <mergeCell ref="S38:S39"/>
    <mergeCell ref="K17:AE17"/>
    <mergeCell ref="R13:AC13"/>
    <mergeCell ref="R12:AC12"/>
    <mergeCell ref="F17:J17"/>
    <mergeCell ref="AG19:AH19"/>
    <mergeCell ref="AG20:AH20"/>
    <mergeCell ref="E18:Q18"/>
    <mergeCell ref="K19:P19"/>
    <mergeCell ref="B30:B32"/>
    <mergeCell ref="E31:K31"/>
    <mergeCell ref="L26:N26"/>
    <mergeCell ref="L27:N27"/>
    <mergeCell ref="L28:N28"/>
    <mergeCell ref="E29:K29"/>
    <mergeCell ref="L32:R32"/>
    <mergeCell ref="E32:J32"/>
    <mergeCell ref="B29:D29"/>
    <mergeCell ref="F28:J28"/>
    <mergeCell ref="X26:AD26"/>
    <mergeCell ref="T27:V27"/>
    <mergeCell ref="T26:V26"/>
    <mergeCell ref="X19:AE19"/>
    <mergeCell ref="Y20:AD20"/>
    <mergeCell ref="AG24:AH24"/>
    <mergeCell ref="Q19:W19"/>
    <mergeCell ref="T25:W25"/>
    <mergeCell ref="AC23:AD23"/>
    <mergeCell ref="A24:AE24"/>
    <mergeCell ref="E26:J26"/>
    <mergeCell ref="F33:J33"/>
    <mergeCell ref="J41:P41"/>
    <mergeCell ref="E36:O36"/>
    <mergeCell ref="E35:O35"/>
    <mergeCell ref="M33:R33"/>
    <mergeCell ref="M34:R34"/>
    <mergeCell ref="P35:T35"/>
    <mergeCell ref="F34:J34"/>
    <mergeCell ref="A37:D39"/>
    <mergeCell ref="E37:J37"/>
    <mergeCell ref="E38:I39"/>
    <mergeCell ref="N38:Q38"/>
    <mergeCell ref="N39:Q39"/>
    <mergeCell ref="K37:R37"/>
    <mergeCell ref="A25:A36"/>
    <mergeCell ref="T28:V28"/>
    <mergeCell ref="L31:R31"/>
    <mergeCell ref="P28:R28"/>
    <mergeCell ref="T30:AD30"/>
    <mergeCell ref="T29:AE29"/>
    <mergeCell ref="L29:S29"/>
    <mergeCell ref="L30:R30"/>
    <mergeCell ref="X27:AD27"/>
    <mergeCell ref="P26:R26"/>
    <mergeCell ref="Q23:T23"/>
    <mergeCell ref="Q20:V20"/>
    <mergeCell ref="E30:J30"/>
    <mergeCell ref="B16:C16"/>
    <mergeCell ref="B17:C17"/>
    <mergeCell ref="B18:C18"/>
    <mergeCell ref="E16:AE16"/>
    <mergeCell ref="U18:AE18"/>
    <mergeCell ref="R18:T18"/>
    <mergeCell ref="B28:D28"/>
    <mergeCell ref="B25:D25"/>
    <mergeCell ref="B26:B27"/>
    <mergeCell ref="L25:O25"/>
    <mergeCell ref="G22:M22"/>
    <mergeCell ref="H23:L23"/>
    <mergeCell ref="C23:E23"/>
    <mergeCell ref="P25:S25"/>
    <mergeCell ref="E19:J19"/>
    <mergeCell ref="A19:C19"/>
    <mergeCell ref="A22:A23"/>
    <mergeCell ref="B22:E22"/>
    <mergeCell ref="X28:AD28"/>
    <mergeCell ref="X25:AE25"/>
    <mergeCell ref="P27:R27"/>
    <mergeCell ref="AG34:AH34"/>
    <mergeCell ref="AG38:AH38"/>
    <mergeCell ref="D11:M11"/>
    <mergeCell ref="D13:L13"/>
    <mergeCell ref="D14:L14"/>
    <mergeCell ref="R11:AE11"/>
    <mergeCell ref="D12:K12"/>
    <mergeCell ref="B34:D34"/>
    <mergeCell ref="B35:D36"/>
    <mergeCell ref="A20:D20"/>
    <mergeCell ref="C30:D30"/>
    <mergeCell ref="C31:D31"/>
    <mergeCell ref="C32:D32"/>
    <mergeCell ref="B33:D33"/>
    <mergeCell ref="C26:D26"/>
    <mergeCell ref="C27:D27"/>
    <mergeCell ref="E27:J27"/>
    <mergeCell ref="E20:I20"/>
    <mergeCell ref="E25:K25"/>
    <mergeCell ref="V22:AE22"/>
    <mergeCell ref="W23:Z23"/>
    <mergeCell ref="K20:O20"/>
    <mergeCell ref="N22:U22"/>
    <mergeCell ref="N23:P23"/>
  </mergeCells>
  <conditionalFormatting sqref="AH25:AH28">
    <cfRule type="cellIs" priority="1" dxfId="8" operator="equal" stopIfTrue="1">
      <formula>"振替場所を選択"</formula>
    </cfRule>
    <cfRule type="cellIs" priority="2" dxfId="9" operator="equal" stopIfTrue="1">
      <formula>"不適"</formula>
    </cfRule>
  </conditionalFormatting>
  <dataValidations count="8">
    <dataValidation type="list" allowBlank="1" showInputMessage="1" showErrorMessage="1" sqref="AH18">
      <formula1>$AJ$1:$AJ$6</formula1>
    </dataValidation>
    <dataValidation type="list" allowBlank="1" showInputMessage="1" showErrorMessage="1" sqref="AH10:AH11">
      <formula1>$AJ$7:$AJ$9</formula1>
    </dataValidation>
    <dataValidation errorStyle="warning" type="date" operator="greaterThanOrEqual" allowBlank="1" showErrorMessage="1" promptTitle="入力例" prompt="2005/4/1　" errorTitle="入力例をみてください" error="西暦を半角数字で入力してください" imeMode="halfAlpha" sqref="X6:AE6">
      <formula1>36617</formula1>
    </dataValidation>
    <dataValidation allowBlank="1" showErrorMessage="1" promptTitle="入力例" prompt="03-1234-5678" imeMode="halfAlpha" sqref="R12:AC12"/>
    <dataValidation type="list" allowBlank="1" showErrorMessage="1" prompt="総合設計制度等を適用しない場合（×0.2の基準）は&#10;空白のままにしてください" sqref="AG20:AH20">
      <formula1>$AM$1:$AM$7</formula1>
    </dataValidation>
    <dataValidation type="list" allowBlank="1" showErrorMessage="1" prompt="区市町村名をリストから選択してください" sqref="F17:J17">
      <formula1>$AL$2:$AL$63</formula1>
    </dataValidation>
    <dataValidation allowBlank="1" showInputMessage="1" showErrorMessage="1" imeMode="halfAlpha" sqref="D12:K12 D10:E10 R10:T10 A20:I20 K20:O20 Q20:V20 T26:V27 E30:J30 L30:R32 E32:J32 P36:S36 N38:Q39 Y20:AD20 E26:J27 L26:N27 P26:R27 E38:I39"/>
    <dataValidation type="date" operator="greaterThanOrEqual" allowBlank="1" showInputMessage="1" showErrorMessage="1" imeMode="halfAlpha" sqref="J41:P41">
      <formula1>X6</formula1>
    </dataValidation>
  </dataValidations>
  <printOptions/>
  <pageMargins left="0.1968503937007874" right="0.3937007874015748" top="0.3937007874015748" bottom="0.3937007874015748" header="0.5118110236220472" footer="0.5118110236220472"/>
  <pageSetup horizontalDpi="300" verticalDpi="300" orientation="portrait" paperSize="9" r:id="rId3"/>
  <ignoredErrors>
    <ignoredError sqref="T31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4"/>
  <sheetViews>
    <sheetView zoomScale="75" zoomScaleNormal="75" zoomScalePageLayoutView="0" workbookViewId="0" topLeftCell="A1">
      <selection activeCell="G9" sqref="G9:K9"/>
    </sheetView>
  </sheetViews>
  <sheetFormatPr defaultColWidth="9.00390625" defaultRowHeight="13.5"/>
  <cols>
    <col min="1" max="11" width="8.625" style="194" customWidth="1"/>
    <col min="12" max="12" width="5.625" style="194" customWidth="1"/>
    <col min="13" max="16384" width="9.00390625" style="194" customWidth="1"/>
  </cols>
  <sheetData>
    <row r="1" spans="1:12" ht="13.5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spans="1:34" ht="18.75">
      <c r="A2" s="382" t="s">
        <v>0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196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1"/>
      <c r="AG2" s="192"/>
      <c r="AH2" s="193"/>
    </row>
    <row r="3" spans="1:12" ht="13.5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</row>
    <row r="4" spans="1:32" ht="13.5">
      <c r="A4" s="197" t="s">
        <v>64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</row>
    <row r="5" spans="1:12" ht="8.25" customHeight="1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</row>
    <row r="6" spans="1:12" ht="18.75" customHeight="1">
      <c r="A6" s="195"/>
      <c r="B6" s="195"/>
      <c r="C6" s="195"/>
      <c r="D6" s="195"/>
      <c r="E6" s="195"/>
      <c r="F6" s="195"/>
      <c r="G6" s="195"/>
      <c r="H6" s="198"/>
      <c r="I6" s="381" t="str">
        <f>IF(G12="","　　年　　月　　日",'入力シート'!X6)</f>
        <v>　　年　　月　　日</v>
      </c>
      <c r="J6" s="381"/>
      <c r="K6" s="195"/>
      <c r="L6" s="195"/>
    </row>
    <row r="7" spans="1:12" ht="13.5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</row>
    <row r="8" spans="1:12" ht="14.25">
      <c r="A8" s="195"/>
      <c r="B8" s="199" t="s">
        <v>224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</row>
    <row r="9" spans="1:12" ht="13.5">
      <c r="A9" s="195"/>
      <c r="B9" s="195"/>
      <c r="C9" s="195"/>
      <c r="D9" s="195"/>
      <c r="E9" s="195"/>
      <c r="F9" s="200" t="s">
        <v>222</v>
      </c>
      <c r="G9" s="378"/>
      <c r="H9" s="378"/>
      <c r="I9" s="378"/>
      <c r="J9" s="378"/>
      <c r="K9" s="378"/>
      <c r="L9" s="195"/>
    </row>
    <row r="10" spans="1:12" ht="35.25" customHeight="1">
      <c r="A10" s="195"/>
      <c r="B10" s="195"/>
      <c r="C10" s="195"/>
      <c r="D10" s="195"/>
      <c r="E10" s="195"/>
      <c r="F10" s="201" t="s">
        <v>65</v>
      </c>
      <c r="G10" s="380"/>
      <c r="H10" s="380"/>
      <c r="I10" s="380"/>
      <c r="J10" s="380"/>
      <c r="K10" s="380"/>
      <c r="L10" s="195"/>
    </row>
    <row r="11" spans="1:12" ht="13.5">
      <c r="A11" s="195"/>
      <c r="B11" s="195"/>
      <c r="C11" s="195"/>
      <c r="D11" s="195"/>
      <c r="E11" s="195"/>
      <c r="F11" s="201" t="s">
        <v>49</v>
      </c>
      <c r="G11" s="378"/>
      <c r="H11" s="378"/>
      <c r="I11" s="378"/>
      <c r="J11" s="378"/>
      <c r="K11" s="378"/>
      <c r="L11" s="195"/>
    </row>
    <row r="12" spans="1:12" ht="37.5" customHeight="1">
      <c r="A12" s="195"/>
      <c r="B12" s="195"/>
      <c r="C12" s="195"/>
      <c r="D12" s="195"/>
      <c r="E12" s="195"/>
      <c r="F12" s="201" t="s">
        <v>50</v>
      </c>
      <c r="G12" s="379"/>
      <c r="H12" s="379"/>
      <c r="I12" s="379"/>
      <c r="J12" s="379"/>
      <c r="K12" s="197" t="s">
        <v>52</v>
      </c>
      <c r="L12" s="195"/>
    </row>
    <row r="13" spans="1:12" ht="8.25" customHeight="1">
      <c r="A13" s="195"/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</row>
    <row r="14" spans="1:12" ht="8.25" customHeight="1">
      <c r="A14" s="195"/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</row>
    <row r="15" spans="1:12" ht="13.5">
      <c r="A15" s="195"/>
      <c r="B15" s="195"/>
      <c r="C15" s="195"/>
      <c r="D15" s="195"/>
      <c r="E15" s="195"/>
      <c r="F15" s="200" t="s">
        <v>222</v>
      </c>
      <c r="G15" s="378"/>
      <c r="H15" s="378"/>
      <c r="I15" s="378"/>
      <c r="J15" s="378"/>
      <c r="K15" s="378"/>
      <c r="L15" s="195"/>
    </row>
    <row r="16" spans="1:12" ht="35.25" customHeight="1">
      <c r="A16" s="195"/>
      <c r="B16" s="195"/>
      <c r="C16" s="195"/>
      <c r="D16" s="195"/>
      <c r="E16" s="195"/>
      <c r="F16" s="201" t="s">
        <v>65</v>
      </c>
      <c r="G16" s="380"/>
      <c r="H16" s="380"/>
      <c r="I16" s="380"/>
      <c r="J16" s="380"/>
      <c r="K16" s="380"/>
      <c r="L16" s="195"/>
    </row>
    <row r="17" spans="1:12" ht="13.5">
      <c r="A17" s="195"/>
      <c r="B17" s="195"/>
      <c r="C17" s="195"/>
      <c r="D17" s="195"/>
      <c r="E17" s="195"/>
      <c r="F17" s="201" t="s">
        <v>49</v>
      </c>
      <c r="G17" s="378"/>
      <c r="H17" s="378"/>
      <c r="I17" s="378"/>
      <c r="J17" s="378"/>
      <c r="K17" s="378"/>
      <c r="L17" s="195"/>
    </row>
    <row r="18" spans="1:12" ht="37.5" customHeight="1">
      <c r="A18" s="195"/>
      <c r="B18" s="195"/>
      <c r="C18" s="195"/>
      <c r="D18" s="195"/>
      <c r="E18" s="195"/>
      <c r="F18" s="201" t="s">
        <v>50</v>
      </c>
      <c r="G18" s="379"/>
      <c r="H18" s="379"/>
      <c r="I18" s="379"/>
      <c r="J18" s="379"/>
      <c r="K18" s="197" t="s">
        <v>52</v>
      </c>
      <c r="L18" s="195"/>
    </row>
    <row r="19" spans="1:12" ht="13.5">
      <c r="A19" s="195"/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</row>
    <row r="20" spans="1:12" ht="13.5">
      <c r="A20" s="195"/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</row>
    <row r="21" spans="1:12" ht="13.5">
      <c r="A21" s="195"/>
      <c r="B21" s="195"/>
      <c r="C21" s="195"/>
      <c r="D21" s="195"/>
      <c r="E21" s="195"/>
      <c r="F21" s="200" t="s">
        <v>222</v>
      </c>
      <c r="G21" s="378"/>
      <c r="H21" s="378"/>
      <c r="I21" s="378"/>
      <c r="J21" s="378"/>
      <c r="K21" s="378"/>
      <c r="L21" s="195"/>
    </row>
    <row r="22" spans="1:12" ht="35.25" customHeight="1">
      <c r="A22" s="195"/>
      <c r="B22" s="195"/>
      <c r="C22" s="195"/>
      <c r="D22" s="195"/>
      <c r="E22" s="195"/>
      <c r="F22" s="201" t="s">
        <v>65</v>
      </c>
      <c r="G22" s="380"/>
      <c r="H22" s="380"/>
      <c r="I22" s="380"/>
      <c r="J22" s="380"/>
      <c r="K22" s="380"/>
      <c r="L22" s="195"/>
    </row>
    <row r="23" spans="1:12" ht="13.5">
      <c r="A23" s="195"/>
      <c r="B23" s="195"/>
      <c r="C23" s="195"/>
      <c r="D23" s="195"/>
      <c r="E23" s="195"/>
      <c r="F23" s="201" t="s">
        <v>49</v>
      </c>
      <c r="G23" s="378"/>
      <c r="H23" s="378"/>
      <c r="I23" s="378"/>
      <c r="J23" s="378"/>
      <c r="K23" s="378"/>
      <c r="L23" s="195"/>
    </row>
    <row r="24" spans="1:12" ht="37.5" customHeight="1">
      <c r="A24" s="195"/>
      <c r="B24" s="195"/>
      <c r="C24" s="195"/>
      <c r="D24" s="195"/>
      <c r="E24" s="195"/>
      <c r="F24" s="201" t="s">
        <v>50</v>
      </c>
      <c r="G24" s="379"/>
      <c r="H24" s="379"/>
      <c r="I24" s="379"/>
      <c r="J24" s="379"/>
      <c r="K24" s="197" t="s">
        <v>52</v>
      </c>
      <c r="L24" s="195"/>
    </row>
    <row r="25" spans="1:12" ht="13.5">
      <c r="A25" s="195"/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</row>
    <row r="26" spans="1:12" ht="13.5">
      <c r="A26" s="195"/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</row>
    <row r="27" spans="1:12" ht="13.5">
      <c r="A27" s="195"/>
      <c r="B27" s="195"/>
      <c r="C27" s="195"/>
      <c r="D27" s="195"/>
      <c r="E27" s="195"/>
      <c r="F27" s="200" t="s">
        <v>222</v>
      </c>
      <c r="G27" s="378"/>
      <c r="H27" s="378"/>
      <c r="I27" s="378"/>
      <c r="J27" s="378"/>
      <c r="K27" s="378"/>
      <c r="L27" s="195"/>
    </row>
    <row r="28" spans="1:12" ht="35.25" customHeight="1">
      <c r="A28" s="195"/>
      <c r="B28" s="195"/>
      <c r="C28" s="195"/>
      <c r="D28" s="195"/>
      <c r="E28" s="195"/>
      <c r="F28" s="201" t="s">
        <v>65</v>
      </c>
      <c r="G28" s="380"/>
      <c r="H28" s="380"/>
      <c r="I28" s="380"/>
      <c r="J28" s="380"/>
      <c r="K28" s="380"/>
      <c r="L28" s="195"/>
    </row>
    <row r="29" spans="1:12" ht="13.5">
      <c r="A29" s="195"/>
      <c r="B29" s="195"/>
      <c r="C29" s="195"/>
      <c r="D29" s="195"/>
      <c r="E29" s="195"/>
      <c r="F29" s="201" t="s">
        <v>49</v>
      </c>
      <c r="G29" s="378"/>
      <c r="H29" s="378"/>
      <c r="I29" s="378"/>
      <c r="J29" s="378"/>
      <c r="K29" s="378"/>
      <c r="L29" s="195"/>
    </row>
    <row r="30" spans="1:12" ht="37.5" customHeight="1">
      <c r="A30" s="195"/>
      <c r="B30" s="195"/>
      <c r="C30" s="195"/>
      <c r="D30" s="195"/>
      <c r="E30" s="195"/>
      <c r="F30" s="201" t="s">
        <v>50</v>
      </c>
      <c r="G30" s="379"/>
      <c r="H30" s="379"/>
      <c r="I30" s="379"/>
      <c r="J30" s="379"/>
      <c r="K30" s="197" t="s">
        <v>52</v>
      </c>
      <c r="L30" s="195"/>
    </row>
    <row r="31" spans="1:12" ht="13.5">
      <c r="A31" s="195"/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</row>
    <row r="32" spans="1:12" ht="13.5">
      <c r="A32" s="195"/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</row>
    <row r="33" spans="1:12" ht="13.5">
      <c r="A33" s="195"/>
      <c r="B33" s="195"/>
      <c r="C33" s="195"/>
      <c r="D33" s="195"/>
      <c r="E33" s="195"/>
      <c r="F33" s="200" t="s">
        <v>222</v>
      </c>
      <c r="G33" s="378"/>
      <c r="H33" s="378"/>
      <c r="I33" s="378"/>
      <c r="J33" s="378"/>
      <c r="K33" s="378"/>
      <c r="L33" s="195"/>
    </row>
    <row r="34" spans="1:12" ht="35.25" customHeight="1">
      <c r="A34" s="195"/>
      <c r="B34" s="195"/>
      <c r="C34" s="195"/>
      <c r="D34" s="195"/>
      <c r="E34" s="195"/>
      <c r="F34" s="201" t="s">
        <v>65</v>
      </c>
      <c r="G34" s="380"/>
      <c r="H34" s="380"/>
      <c r="I34" s="380"/>
      <c r="J34" s="380"/>
      <c r="K34" s="380"/>
      <c r="L34" s="195"/>
    </row>
    <row r="35" spans="1:12" ht="13.5">
      <c r="A35" s="195"/>
      <c r="B35" s="195"/>
      <c r="C35" s="195"/>
      <c r="D35" s="195"/>
      <c r="E35" s="195"/>
      <c r="F35" s="201" t="s">
        <v>49</v>
      </c>
      <c r="G35" s="378"/>
      <c r="H35" s="378"/>
      <c r="I35" s="378"/>
      <c r="J35" s="378"/>
      <c r="K35" s="378"/>
      <c r="L35" s="195"/>
    </row>
    <row r="36" spans="1:12" ht="37.5" customHeight="1">
      <c r="A36" s="195"/>
      <c r="B36" s="195"/>
      <c r="C36" s="195"/>
      <c r="D36" s="195"/>
      <c r="E36" s="195"/>
      <c r="F36" s="201" t="s">
        <v>50</v>
      </c>
      <c r="G36" s="379"/>
      <c r="H36" s="379"/>
      <c r="I36" s="379"/>
      <c r="J36" s="379"/>
      <c r="K36" s="197" t="s">
        <v>52</v>
      </c>
      <c r="L36" s="195"/>
    </row>
    <row r="37" spans="1:12" ht="13.5">
      <c r="A37" s="195"/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</row>
    <row r="38" spans="1:12" ht="13.5">
      <c r="A38" s="195"/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</row>
    <row r="39" spans="1:12" ht="13.5">
      <c r="A39" s="195"/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</row>
    <row r="40" spans="1:12" ht="13.5">
      <c r="A40" s="195"/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</row>
    <row r="41" spans="1:12" ht="13.5">
      <c r="A41" s="195"/>
      <c r="B41" s="383" t="s">
        <v>43</v>
      </c>
      <c r="C41" s="384"/>
      <c r="D41" s="387" t="s">
        <v>223</v>
      </c>
      <c r="E41" s="388"/>
      <c r="F41" s="388"/>
      <c r="G41" s="389"/>
      <c r="H41" s="387" t="s">
        <v>153</v>
      </c>
      <c r="I41" s="388"/>
      <c r="J41" s="388"/>
      <c r="K41" s="389"/>
      <c r="L41" s="195"/>
    </row>
    <row r="42" spans="1:12" ht="69" customHeight="1">
      <c r="A42" s="195"/>
      <c r="B42" s="385"/>
      <c r="C42" s="386"/>
      <c r="D42" s="387"/>
      <c r="E42" s="388"/>
      <c r="F42" s="388"/>
      <c r="G42" s="389"/>
      <c r="H42" s="387"/>
      <c r="I42" s="388"/>
      <c r="J42" s="388"/>
      <c r="K42" s="389"/>
      <c r="L42" s="195"/>
    </row>
    <row r="43" spans="1:12" ht="13.5">
      <c r="A43" s="195"/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</row>
    <row r="44" spans="1:12" ht="13.5">
      <c r="A44" s="195"/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</row>
  </sheetData>
  <sheetProtection password="E696" sheet="1" objects="1" scenarios="1" selectLockedCells="1"/>
  <mergeCells count="27">
    <mergeCell ref="B41:C42"/>
    <mergeCell ref="G35:K35"/>
    <mergeCell ref="G36:J36"/>
    <mergeCell ref="D41:G41"/>
    <mergeCell ref="H41:K41"/>
    <mergeCell ref="D42:G42"/>
    <mergeCell ref="H42:K42"/>
    <mergeCell ref="A2:K2"/>
    <mergeCell ref="G16:K16"/>
    <mergeCell ref="G11:K11"/>
    <mergeCell ref="G15:K15"/>
    <mergeCell ref="G12:J12"/>
    <mergeCell ref="G10:K10"/>
    <mergeCell ref="G9:K9"/>
    <mergeCell ref="G29:K29"/>
    <mergeCell ref="G30:J30"/>
    <mergeCell ref="G33:K33"/>
    <mergeCell ref="G34:K34"/>
    <mergeCell ref="I6:J6"/>
    <mergeCell ref="G24:J24"/>
    <mergeCell ref="G27:K27"/>
    <mergeCell ref="G28:K28"/>
    <mergeCell ref="G18:J18"/>
    <mergeCell ref="G21:K21"/>
    <mergeCell ref="G22:K22"/>
    <mergeCell ref="G17:K17"/>
    <mergeCell ref="G23:K23"/>
  </mergeCells>
  <dataValidations count="1">
    <dataValidation allowBlank="1" showInputMessage="1" showErrorMessage="1" imeMode="halfAlpha" sqref="G9:K9 G11:K11 G27:K27 G23:K23 G15:K15 G29:K29 G21:K21 G17:K17 G33:K33 G35:K35"/>
  </dataValidations>
  <printOptions/>
  <pageMargins left="0.46" right="0.38" top="0.68" bottom="0.61" header="0.512" footer="0.512"/>
  <pageSetup fitToHeight="1" fitToWidth="1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BL62"/>
  <sheetViews>
    <sheetView showGridLines="0" zoomScale="75" zoomScaleNormal="75" zoomScaleSheetLayoutView="100" zoomScalePageLayoutView="0" workbookViewId="0" topLeftCell="A1">
      <selection activeCell="AX7" sqref="AX7:BI7"/>
    </sheetView>
  </sheetViews>
  <sheetFormatPr defaultColWidth="9.00390625" defaultRowHeight="13.5"/>
  <cols>
    <col min="1" max="2" width="1.875" style="32" customWidth="1"/>
    <col min="3" max="23" width="1.625" style="32" customWidth="1"/>
    <col min="24" max="24" width="1.75390625" style="32" customWidth="1"/>
    <col min="25" max="25" width="1.625" style="32" customWidth="1"/>
    <col min="26" max="26" width="1.75390625" style="32" customWidth="1"/>
    <col min="27" max="33" width="1.625" style="32" customWidth="1"/>
    <col min="34" max="34" width="1.4921875" style="32" customWidth="1"/>
    <col min="35" max="53" width="1.625" style="32" customWidth="1"/>
    <col min="54" max="54" width="1.875" style="32" customWidth="1"/>
    <col min="55" max="58" width="1.625" style="32" customWidth="1"/>
    <col min="59" max="60" width="1.875" style="32" customWidth="1"/>
    <col min="61" max="63" width="1.625" style="32" customWidth="1"/>
    <col min="64" max="64" width="4.75390625" style="32" customWidth="1"/>
    <col min="65" max="16384" width="9.00390625" style="32" customWidth="1"/>
  </cols>
  <sheetData>
    <row r="1" spans="1:64" ht="13.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</row>
    <row r="2" spans="1:64" s="33" customFormat="1" ht="17.25" customHeight="1">
      <c r="A2" s="28"/>
      <c r="B2" s="28"/>
      <c r="C2" s="8"/>
      <c r="D2" s="427" t="s">
        <v>0</v>
      </c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8"/>
      <c r="AD2" s="428"/>
      <c r="AE2" s="428"/>
      <c r="AF2" s="428"/>
      <c r="AG2" s="428"/>
      <c r="AH2" s="428"/>
      <c r="AI2" s="428"/>
      <c r="AJ2" s="428"/>
      <c r="AK2" s="428"/>
      <c r="AL2" s="428"/>
      <c r="AM2" s="428"/>
      <c r="AN2" s="428"/>
      <c r="AO2" s="428"/>
      <c r="AP2" s="428"/>
      <c r="AQ2" s="428"/>
      <c r="AR2" s="428"/>
      <c r="AS2" s="428"/>
      <c r="AT2" s="428"/>
      <c r="AU2" s="428"/>
      <c r="AV2" s="428"/>
      <c r="AW2" s="428"/>
      <c r="AX2" s="428"/>
      <c r="AY2" s="428"/>
      <c r="AZ2" s="428"/>
      <c r="BA2" s="428"/>
      <c r="BB2" s="428"/>
      <c r="BC2" s="428"/>
      <c r="BD2" s="428"/>
      <c r="BE2" s="428"/>
      <c r="BF2" s="428"/>
      <c r="BG2" s="428"/>
      <c r="BH2" s="428"/>
      <c r="BI2" s="428"/>
      <c r="BJ2" s="28"/>
      <c r="BK2" s="28"/>
      <c r="BL2" s="28"/>
    </row>
    <row r="3" spans="1:64" s="33" customFormat="1" ht="7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36"/>
      <c r="L3" s="36"/>
      <c r="M3" s="36"/>
      <c r="N3" s="36"/>
      <c r="O3" s="36"/>
      <c r="P3" s="36"/>
      <c r="Q3" s="36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</row>
    <row r="4" spans="1:64" s="33" customFormat="1" ht="4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1:64" s="33" customFormat="1" ht="13.5">
      <c r="A5" s="28"/>
      <c r="B5" s="28"/>
      <c r="C5" s="9" t="s">
        <v>242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28"/>
      <c r="BI5" s="28"/>
      <c r="BJ5" s="28"/>
      <c r="BK5" s="28"/>
      <c r="BL5" s="28"/>
    </row>
    <row r="6" spans="1:64" s="33" customFormat="1" ht="6.7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</row>
    <row r="7" spans="1:64" s="33" customFormat="1" ht="14.2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49"/>
      <c r="AV7" s="49"/>
      <c r="AW7" s="49"/>
      <c r="AX7" s="435" t="str">
        <f>IF('入力シート'!X6="","　　年　　月　　日",'入力シート'!X6)</f>
        <v>　　年　　月　　日</v>
      </c>
      <c r="AY7" s="435"/>
      <c r="AZ7" s="435"/>
      <c r="BA7" s="435"/>
      <c r="BB7" s="435"/>
      <c r="BC7" s="435"/>
      <c r="BD7" s="435"/>
      <c r="BE7" s="435"/>
      <c r="BF7" s="435"/>
      <c r="BG7" s="435"/>
      <c r="BH7" s="435"/>
      <c r="BI7" s="435"/>
      <c r="BJ7" s="28"/>
      <c r="BK7" s="28"/>
      <c r="BL7" s="28"/>
    </row>
    <row r="8" spans="1:64" s="33" customFormat="1" ht="14.25">
      <c r="A8" s="28"/>
      <c r="B8" s="28"/>
      <c r="C8" s="28"/>
      <c r="D8" s="189" t="s">
        <v>126</v>
      </c>
      <c r="E8" s="36"/>
      <c r="F8" s="36"/>
      <c r="G8" s="36"/>
      <c r="H8" s="36"/>
      <c r="I8" s="36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</row>
    <row r="9" spans="1:64" s="33" customFormat="1" ht="7.5" customHeight="1">
      <c r="A9" s="28"/>
      <c r="B9" s="28"/>
      <c r="C9" s="28"/>
      <c r="D9" s="36"/>
      <c r="E9" s="36"/>
      <c r="F9" s="36"/>
      <c r="G9" s="36"/>
      <c r="H9" s="36"/>
      <c r="I9" s="36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6"/>
      <c r="AM9" s="6"/>
      <c r="AN9" s="6"/>
      <c r="AO9" s="6"/>
      <c r="AP9" s="6"/>
      <c r="AQ9" s="6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</row>
    <row r="10" spans="1:64" s="33" customFormat="1" ht="13.5">
      <c r="A10" s="28"/>
      <c r="B10" s="28"/>
      <c r="C10" s="9" t="s">
        <v>199</v>
      </c>
      <c r="D10" s="9"/>
      <c r="E10" s="9"/>
      <c r="F10" s="6"/>
      <c r="G10" s="6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6"/>
      <c r="AG10" s="6"/>
      <c r="AH10" s="7" t="s">
        <v>200</v>
      </c>
      <c r="AI10" s="7"/>
      <c r="AJ10" s="7"/>
      <c r="AK10" s="28"/>
      <c r="AL10" s="6"/>
      <c r="AM10" s="6"/>
      <c r="AN10" s="6"/>
      <c r="AO10" s="6"/>
      <c r="AP10" s="6"/>
      <c r="AQ10" s="6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</row>
    <row r="11" spans="1:64" s="33" customFormat="1" ht="12.75" customHeight="1">
      <c r="A11" s="28"/>
      <c r="B11" s="28"/>
      <c r="C11" s="6"/>
      <c r="D11" s="6"/>
      <c r="E11" s="6"/>
      <c r="F11" s="6"/>
      <c r="G11" s="9"/>
      <c r="H11" s="50" t="s">
        <v>159</v>
      </c>
      <c r="I11" s="496">
        <f>IF('入力シート'!D10="","",'入力シート'!D10)</f>
      </c>
      <c r="J11" s="496"/>
      <c r="K11" s="496"/>
      <c r="L11" s="496"/>
      <c r="M11" s="496"/>
      <c r="N11" s="496"/>
      <c r="O11" s="496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6"/>
      <c r="AG11" s="6"/>
      <c r="AH11" s="6"/>
      <c r="AI11" s="6"/>
      <c r="AJ11" s="9"/>
      <c r="AK11" s="50" t="s">
        <v>160</v>
      </c>
      <c r="AL11" s="496">
        <f>IF('入力シート'!R10="","",'入力シート'!R10)</f>
      </c>
      <c r="AM11" s="496"/>
      <c r="AN11" s="496"/>
      <c r="AO11" s="496"/>
      <c r="AP11" s="496"/>
      <c r="AQ11" s="496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</row>
    <row r="12" spans="1:64" s="33" customFormat="1" ht="18" customHeight="1">
      <c r="A12" s="28"/>
      <c r="B12" s="28"/>
      <c r="C12" s="6"/>
      <c r="D12" s="390" t="s">
        <v>127</v>
      </c>
      <c r="E12" s="390"/>
      <c r="F12" s="390"/>
      <c r="G12" s="390"/>
      <c r="H12" s="391">
        <f>IF('入力シート'!D11="","",'入力シート'!D11)</f>
      </c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391"/>
      <c r="AA12" s="391"/>
      <c r="AB12" s="391"/>
      <c r="AC12" s="391"/>
      <c r="AD12" s="15"/>
      <c r="AE12" s="28"/>
      <c r="AF12" s="6"/>
      <c r="AG12" s="390" t="s">
        <v>127</v>
      </c>
      <c r="AH12" s="390"/>
      <c r="AI12" s="390"/>
      <c r="AJ12" s="390"/>
      <c r="AK12" s="391">
        <f>IF('入力シート'!R11="","",'入力シート'!R11)</f>
      </c>
      <c r="AL12" s="391"/>
      <c r="AM12" s="391"/>
      <c r="AN12" s="391"/>
      <c r="AO12" s="391"/>
      <c r="AP12" s="391"/>
      <c r="AQ12" s="391"/>
      <c r="AR12" s="391"/>
      <c r="AS12" s="391"/>
      <c r="AT12" s="391"/>
      <c r="AU12" s="391"/>
      <c r="AV12" s="391"/>
      <c r="AW12" s="391"/>
      <c r="AX12" s="391"/>
      <c r="AY12" s="391"/>
      <c r="AZ12" s="391"/>
      <c r="BA12" s="391"/>
      <c r="BB12" s="391"/>
      <c r="BC12" s="391"/>
      <c r="BD12" s="391"/>
      <c r="BE12" s="391"/>
      <c r="BF12" s="391"/>
      <c r="BG12" s="36"/>
      <c r="BH12" s="36"/>
      <c r="BI12" s="28"/>
      <c r="BJ12" s="28"/>
      <c r="BK12" s="28"/>
      <c r="BL12" s="28"/>
    </row>
    <row r="13" spans="1:64" s="33" customFormat="1" ht="18" customHeight="1">
      <c r="A13" s="28"/>
      <c r="B13" s="28"/>
      <c r="C13" s="6"/>
      <c r="D13" s="390"/>
      <c r="E13" s="390"/>
      <c r="F13" s="390"/>
      <c r="G13" s="390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1"/>
      <c r="AC13" s="391"/>
      <c r="AD13" s="15"/>
      <c r="AE13" s="28"/>
      <c r="AF13" s="6"/>
      <c r="AG13" s="390"/>
      <c r="AH13" s="390"/>
      <c r="AI13" s="390"/>
      <c r="AJ13" s="390"/>
      <c r="AK13" s="391"/>
      <c r="AL13" s="391"/>
      <c r="AM13" s="391"/>
      <c r="AN13" s="391"/>
      <c r="AO13" s="391"/>
      <c r="AP13" s="391"/>
      <c r="AQ13" s="391"/>
      <c r="AR13" s="391"/>
      <c r="AS13" s="391"/>
      <c r="AT13" s="391"/>
      <c r="AU13" s="391"/>
      <c r="AV13" s="391"/>
      <c r="AW13" s="391"/>
      <c r="AX13" s="391"/>
      <c r="AY13" s="391"/>
      <c r="AZ13" s="391"/>
      <c r="BA13" s="391"/>
      <c r="BB13" s="391"/>
      <c r="BC13" s="391"/>
      <c r="BD13" s="391"/>
      <c r="BE13" s="391"/>
      <c r="BF13" s="391"/>
      <c r="BG13" s="36"/>
      <c r="BH13" s="36"/>
      <c r="BI13" s="28"/>
      <c r="BJ13" s="28"/>
      <c r="BK13" s="28"/>
      <c r="BL13" s="28"/>
    </row>
    <row r="14" spans="1:64" s="33" customFormat="1" ht="13.5" customHeight="1">
      <c r="A14" s="28"/>
      <c r="B14" s="28"/>
      <c r="C14" s="6"/>
      <c r="D14" s="390" t="s">
        <v>128</v>
      </c>
      <c r="E14" s="390"/>
      <c r="F14" s="390"/>
      <c r="G14" s="390"/>
      <c r="H14" s="390">
        <f>IF('入力シート'!D12="","",'入力シート'!D12)</f>
      </c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0"/>
      <c r="Z14" s="28"/>
      <c r="AA14" s="28"/>
      <c r="AB14" s="28"/>
      <c r="AC14" s="28"/>
      <c r="AD14" s="28"/>
      <c r="AE14" s="28"/>
      <c r="AF14" s="6"/>
      <c r="AG14" s="390" t="s">
        <v>128</v>
      </c>
      <c r="AH14" s="390"/>
      <c r="AI14" s="390"/>
      <c r="AJ14" s="390"/>
      <c r="AK14" s="390">
        <f>IF('入力シート'!R12="","",'入力シート'!R12)</f>
      </c>
      <c r="AL14" s="390"/>
      <c r="AM14" s="390"/>
      <c r="AN14" s="390"/>
      <c r="AO14" s="390"/>
      <c r="AP14" s="390"/>
      <c r="AQ14" s="390"/>
      <c r="AR14" s="390"/>
      <c r="AS14" s="390"/>
      <c r="AT14" s="390"/>
      <c r="AU14" s="390"/>
      <c r="AV14" s="390"/>
      <c r="AW14" s="390"/>
      <c r="AX14" s="390"/>
      <c r="AY14" s="390"/>
      <c r="AZ14" s="390"/>
      <c r="BA14" s="390"/>
      <c r="BB14" s="390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s="33" customFormat="1" ht="21.75" customHeight="1">
      <c r="A15" s="28"/>
      <c r="B15" s="28"/>
      <c r="C15" s="6"/>
      <c r="D15" s="390" t="s">
        <v>129</v>
      </c>
      <c r="E15" s="390"/>
      <c r="F15" s="390"/>
      <c r="G15" s="390"/>
      <c r="H15" s="392">
        <f>IF('入力シート'!D13="","",'入力シート'!D13)</f>
      </c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2"/>
      <c r="X15" s="392"/>
      <c r="Y15" s="392"/>
      <c r="Z15" s="392"/>
      <c r="AA15" s="392"/>
      <c r="AB15" s="28"/>
      <c r="AC15" s="36"/>
      <c r="AD15" s="28"/>
      <c r="AE15" s="28"/>
      <c r="AF15" s="6"/>
      <c r="AG15" s="390" t="s">
        <v>129</v>
      </c>
      <c r="AH15" s="390"/>
      <c r="AI15" s="390"/>
      <c r="AJ15" s="390"/>
      <c r="AK15" s="392">
        <f>IF('入力シート'!R13="","",'入力シート'!R13)</f>
      </c>
      <c r="AL15" s="392"/>
      <c r="AM15" s="392"/>
      <c r="AN15" s="392"/>
      <c r="AO15" s="392"/>
      <c r="AP15" s="392"/>
      <c r="AQ15" s="392"/>
      <c r="AR15" s="392"/>
      <c r="AS15" s="392"/>
      <c r="AT15" s="392"/>
      <c r="AU15" s="392"/>
      <c r="AV15" s="392"/>
      <c r="AW15" s="392"/>
      <c r="AX15" s="392"/>
      <c r="AY15" s="392"/>
      <c r="AZ15" s="392"/>
      <c r="BA15" s="392"/>
      <c r="BB15" s="392"/>
      <c r="BC15" s="392"/>
      <c r="BD15" s="392"/>
      <c r="BE15" s="392"/>
      <c r="BF15" s="28"/>
      <c r="BG15" s="36"/>
      <c r="BH15" s="28"/>
      <c r="BI15" s="28"/>
      <c r="BJ15" s="28"/>
      <c r="BK15" s="28"/>
      <c r="BL15" s="28"/>
    </row>
    <row r="16" spans="1:64" s="33" customFormat="1" ht="21.75" customHeight="1">
      <c r="A16" s="28"/>
      <c r="B16" s="28"/>
      <c r="C16" s="6"/>
      <c r="D16" s="390"/>
      <c r="E16" s="390"/>
      <c r="F16" s="390"/>
      <c r="G16" s="390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392"/>
      <c r="U16" s="392"/>
      <c r="V16" s="392"/>
      <c r="W16" s="392"/>
      <c r="X16" s="392"/>
      <c r="Y16" s="392"/>
      <c r="Z16" s="392"/>
      <c r="AA16" s="392"/>
      <c r="AB16" s="9" t="s">
        <v>52</v>
      </c>
      <c r="AC16" s="28"/>
      <c r="AD16" s="28"/>
      <c r="AE16" s="28"/>
      <c r="AF16" s="6"/>
      <c r="AG16" s="390"/>
      <c r="AH16" s="390"/>
      <c r="AI16" s="390"/>
      <c r="AJ16" s="390"/>
      <c r="AK16" s="392"/>
      <c r="AL16" s="392"/>
      <c r="AM16" s="392"/>
      <c r="AN16" s="392"/>
      <c r="AO16" s="392"/>
      <c r="AP16" s="392"/>
      <c r="AQ16" s="392"/>
      <c r="AR16" s="392"/>
      <c r="AS16" s="392"/>
      <c r="AT16" s="392"/>
      <c r="AU16" s="392"/>
      <c r="AV16" s="392"/>
      <c r="AW16" s="392"/>
      <c r="AX16" s="392"/>
      <c r="AY16" s="392"/>
      <c r="AZ16" s="392"/>
      <c r="BA16" s="392"/>
      <c r="BB16" s="392"/>
      <c r="BC16" s="392"/>
      <c r="BD16" s="392"/>
      <c r="BE16" s="392"/>
      <c r="BF16" s="9" t="s">
        <v>52</v>
      </c>
      <c r="BG16" s="6"/>
      <c r="BH16" s="28"/>
      <c r="BI16" s="28"/>
      <c r="BJ16" s="28"/>
      <c r="BK16" s="28"/>
      <c r="BL16" s="28"/>
    </row>
    <row r="17" spans="1:64" s="33" customFormat="1" ht="13.5">
      <c r="A17" s="28"/>
      <c r="B17" s="28"/>
      <c r="C17" s="6"/>
      <c r="D17" s="17" t="s">
        <v>51</v>
      </c>
      <c r="E17" s="17"/>
      <c r="F17" s="17"/>
      <c r="G17" s="17"/>
      <c r="H17" s="36"/>
      <c r="I17" s="390">
        <f>IF('入力シート'!D14="","",'入力シート'!D14)</f>
      </c>
      <c r="J17" s="390"/>
      <c r="K17" s="390"/>
      <c r="L17" s="390"/>
      <c r="M17" s="390"/>
      <c r="N17" s="390"/>
      <c r="O17" s="390"/>
      <c r="P17" s="390"/>
      <c r="Q17" s="390"/>
      <c r="R17" s="390"/>
      <c r="S17" s="390"/>
      <c r="T17" s="390"/>
      <c r="U17" s="390"/>
      <c r="V17" s="390"/>
      <c r="W17" s="390"/>
      <c r="X17" s="390"/>
      <c r="Y17" s="390"/>
      <c r="Z17" s="390"/>
      <c r="AA17" s="28"/>
      <c r="AB17" s="28"/>
      <c r="AC17" s="28"/>
      <c r="AD17" s="28"/>
      <c r="AE17" s="28"/>
      <c r="AF17" s="6"/>
      <c r="AG17" s="28"/>
      <c r="AH17" s="6"/>
      <c r="AI17" s="16" t="s">
        <v>130</v>
      </c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64" s="33" customFormat="1" ht="9.7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1:64" s="33" customFormat="1" ht="26.25" customHeight="1">
      <c r="A19" s="28"/>
      <c r="B19" s="28"/>
      <c r="C19" s="500" t="s">
        <v>131</v>
      </c>
      <c r="D19" s="395"/>
      <c r="E19" s="395"/>
      <c r="F19" s="395"/>
      <c r="G19" s="395"/>
      <c r="H19" s="395"/>
      <c r="I19" s="396"/>
      <c r="J19" s="80"/>
      <c r="K19" s="436">
        <f>IF('入力シート'!E16="","",'入力シート'!E16)</f>
      </c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6"/>
      <c r="AD19" s="436"/>
      <c r="AE19" s="436"/>
      <c r="AF19" s="436"/>
      <c r="AG19" s="436"/>
      <c r="AH19" s="436"/>
      <c r="AI19" s="436"/>
      <c r="AJ19" s="436"/>
      <c r="AK19" s="436"/>
      <c r="AL19" s="436"/>
      <c r="AM19" s="436"/>
      <c r="AN19" s="436"/>
      <c r="AO19" s="436"/>
      <c r="AP19" s="436"/>
      <c r="AQ19" s="436"/>
      <c r="AR19" s="436"/>
      <c r="AS19" s="436"/>
      <c r="AT19" s="436"/>
      <c r="AU19" s="436"/>
      <c r="AV19" s="436"/>
      <c r="AW19" s="436"/>
      <c r="AX19" s="436"/>
      <c r="AY19" s="436"/>
      <c r="AZ19" s="436"/>
      <c r="BA19" s="436"/>
      <c r="BB19" s="436"/>
      <c r="BC19" s="436"/>
      <c r="BD19" s="436"/>
      <c r="BE19" s="436"/>
      <c r="BF19" s="436"/>
      <c r="BG19" s="436"/>
      <c r="BH19" s="436"/>
      <c r="BI19" s="436"/>
      <c r="BJ19" s="437"/>
      <c r="BK19" s="28"/>
      <c r="BL19" s="28"/>
    </row>
    <row r="20" spans="1:64" s="33" customFormat="1" ht="26.25" customHeight="1">
      <c r="A20" s="28"/>
      <c r="B20" s="28"/>
      <c r="C20" s="482" t="s">
        <v>132</v>
      </c>
      <c r="D20" s="401"/>
      <c r="E20" s="401"/>
      <c r="F20" s="401"/>
      <c r="G20" s="401"/>
      <c r="H20" s="401"/>
      <c r="I20" s="402"/>
      <c r="J20" s="57"/>
      <c r="K20" s="498">
        <f>IF('入力シート'!F17="","",'入力シート'!F17)</f>
      </c>
      <c r="L20" s="498"/>
      <c r="M20" s="498"/>
      <c r="N20" s="498"/>
      <c r="O20" s="498"/>
      <c r="P20" s="498"/>
      <c r="Q20" s="498">
        <f>IF('入力シート'!K17="","",'入力シート'!K17)</f>
      </c>
      <c r="R20" s="498"/>
      <c r="S20" s="498"/>
      <c r="T20" s="498"/>
      <c r="U20" s="498"/>
      <c r="V20" s="498"/>
      <c r="W20" s="498"/>
      <c r="X20" s="498"/>
      <c r="Y20" s="498"/>
      <c r="Z20" s="498"/>
      <c r="AA20" s="498"/>
      <c r="AB20" s="498"/>
      <c r="AC20" s="498"/>
      <c r="AD20" s="498"/>
      <c r="AE20" s="498"/>
      <c r="AF20" s="498"/>
      <c r="AG20" s="498"/>
      <c r="AH20" s="498"/>
      <c r="AI20" s="498"/>
      <c r="AJ20" s="498"/>
      <c r="AK20" s="498"/>
      <c r="AL20" s="498"/>
      <c r="AM20" s="498"/>
      <c r="AN20" s="498"/>
      <c r="AO20" s="498"/>
      <c r="AP20" s="498"/>
      <c r="AQ20" s="498"/>
      <c r="AR20" s="498"/>
      <c r="AS20" s="498"/>
      <c r="AT20" s="498"/>
      <c r="AU20" s="498"/>
      <c r="AV20" s="498"/>
      <c r="AW20" s="498"/>
      <c r="AX20" s="498"/>
      <c r="AY20" s="498"/>
      <c r="AZ20" s="498"/>
      <c r="BA20" s="498"/>
      <c r="BB20" s="498"/>
      <c r="BC20" s="498"/>
      <c r="BD20" s="498"/>
      <c r="BE20" s="498"/>
      <c r="BF20" s="498"/>
      <c r="BG20" s="498"/>
      <c r="BH20" s="498"/>
      <c r="BI20" s="498"/>
      <c r="BJ20" s="499"/>
      <c r="BK20" s="28"/>
      <c r="BL20" s="28"/>
    </row>
    <row r="21" spans="1:64" s="33" customFormat="1" ht="23.25" customHeight="1">
      <c r="A21" s="28"/>
      <c r="B21" s="28"/>
      <c r="C21" s="481" t="s">
        <v>4</v>
      </c>
      <c r="D21" s="447"/>
      <c r="E21" s="447"/>
      <c r="F21" s="447"/>
      <c r="G21" s="447"/>
      <c r="H21" s="447"/>
      <c r="I21" s="448"/>
      <c r="J21" s="37"/>
      <c r="K21" s="497">
        <f>IF('入力シート'!E18="","",'入力シート'!E18)</f>
      </c>
      <c r="L21" s="497"/>
      <c r="M21" s="497"/>
      <c r="N21" s="497"/>
      <c r="O21" s="497"/>
      <c r="P21" s="497"/>
      <c r="Q21" s="497"/>
      <c r="R21" s="497"/>
      <c r="S21" s="497"/>
      <c r="T21" s="497"/>
      <c r="U21" s="497"/>
      <c r="V21" s="497"/>
      <c r="W21" s="497"/>
      <c r="X21" s="497"/>
      <c r="Y21" s="497"/>
      <c r="Z21" s="497"/>
      <c r="AA21" s="497"/>
      <c r="AB21" s="497"/>
      <c r="AC21" s="497"/>
      <c r="AD21" s="497"/>
      <c r="AE21" s="497"/>
      <c r="AF21" s="497"/>
      <c r="AG21" s="497"/>
      <c r="AH21" s="497"/>
      <c r="AI21" s="497"/>
      <c r="AJ21" s="497"/>
      <c r="AK21" s="497"/>
      <c r="AL21" s="37"/>
      <c r="AM21" s="438" t="s">
        <v>32</v>
      </c>
      <c r="AN21" s="439"/>
      <c r="AO21" s="439"/>
      <c r="AP21" s="439"/>
      <c r="AQ21" s="439"/>
      <c r="AR21" s="439"/>
      <c r="AS21" s="440"/>
      <c r="AT21" s="58"/>
      <c r="AU21" s="441">
        <f>IF('入力シート'!U18="","",'入力シート'!U18)</f>
      </c>
      <c r="AV21" s="441"/>
      <c r="AW21" s="441"/>
      <c r="AX21" s="441"/>
      <c r="AY21" s="441"/>
      <c r="AZ21" s="441"/>
      <c r="BA21" s="441"/>
      <c r="BB21" s="441"/>
      <c r="BC21" s="441"/>
      <c r="BD21" s="441"/>
      <c r="BE21" s="441"/>
      <c r="BF21" s="441"/>
      <c r="BG21" s="441"/>
      <c r="BH21" s="441"/>
      <c r="BI21" s="441"/>
      <c r="BJ21" s="442"/>
      <c r="BK21" s="28"/>
      <c r="BL21" s="28"/>
    </row>
    <row r="22" spans="1:64" s="33" customFormat="1" ht="16.5" customHeight="1">
      <c r="A22" s="28"/>
      <c r="B22" s="28"/>
      <c r="C22" s="488" t="s">
        <v>203</v>
      </c>
      <c r="D22" s="486"/>
      <c r="E22" s="486"/>
      <c r="F22" s="486"/>
      <c r="G22" s="486"/>
      <c r="H22" s="486"/>
      <c r="I22" s="486"/>
      <c r="J22" s="486"/>
      <c r="K22" s="486"/>
      <c r="L22" s="486"/>
      <c r="M22" s="486"/>
      <c r="N22" s="487"/>
      <c r="O22" s="485" t="s">
        <v>204</v>
      </c>
      <c r="P22" s="486"/>
      <c r="Q22" s="486"/>
      <c r="R22" s="486"/>
      <c r="S22" s="486"/>
      <c r="T22" s="486"/>
      <c r="U22" s="486"/>
      <c r="V22" s="486"/>
      <c r="W22" s="486"/>
      <c r="X22" s="486"/>
      <c r="Y22" s="486"/>
      <c r="Z22" s="487"/>
      <c r="AA22" s="485" t="s">
        <v>205</v>
      </c>
      <c r="AB22" s="486"/>
      <c r="AC22" s="486"/>
      <c r="AD22" s="486"/>
      <c r="AE22" s="486"/>
      <c r="AF22" s="486"/>
      <c r="AG22" s="486"/>
      <c r="AH22" s="486"/>
      <c r="AI22" s="486"/>
      <c r="AJ22" s="486"/>
      <c r="AK22" s="486"/>
      <c r="AL22" s="487"/>
      <c r="AM22" s="53" t="s">
        <v>206</v>
      </c>
      <c r="AN22" s="54"/>
      <c r="AO22" s="54"/>
      <c r="AP22" s="54"/>
      <c r="AQ22" s="54"/>
      <c r="AR22" s="54"/>
      <c r="AS22" s="54"/>
      <c r="AT22" s="55"/>
      <c r="AU22" s="55"/>
      <c r="AV22" s="55"/>
      <c r="AW22" s="55"/>
      <c r="AX22" s="56"/>
      <c r="AY22" s="485" t="s">
        <v>245</v>
      </c>
      <c r="AZ22" s="486"/>
      <c r="BA22" s="486"/>
      <c r="BB22" s="486"/>
      <c r="BC22" s="486"/>
      <c r="BD22" s="486"/>
      <c r="BE22" s="486"/>
      <c r="BF22" s="486"/>
      <c r="BG22" s="486"/>
      <c r="BH22" s="486"/>
      <c r="BI22" s="486"/>
      <c r="BJ22" s="501"/>
      <c r="BK22" s="28"/>
      <c r="BL22" s="28"/>
    </row>
    <row r="23" spans="1:64" s="33" customFormat="1" ht="20.25" customHeight="1">
      <c r="A23" s="28"/>
      <c r="B23" s="28"/>
      <c r="C23" s="81"/>
      <c r="D23" s="82"/>
      <c r="E23" s="489">
        <f>'入力シート'!A20</f>
        <v>0</v>
      </c>
      <c r="F23" s="489"/>
      <c r="G23" s="489"/>
      <c r="H23" s="489"/>
      <c r="I23" s="489"/>
      <c r="J23" s="489"/>
      <c r="K23" s="489"/>
      <c r="L23" s="489"/>
      <c r="M23" s="82"/>
      <c r="N23" s="83"/>
      <c r="O23" s="84"/>
      <c r="P23" s="490">
        <f>'入力シート'!E20</f>
        <v>0</v>
      </c>
      <c r="Q23" s="490"/>
      <c r="R23" s="490"/>
      <c r="S23" s="490"/>
      <c r="T23" s="490"/>
      <c r="U23" s="490"/>
      <c r="V23" s="490"/>
      <c r="W23" s="490"/>
      <c r="X23" s="490"/>
      <c r="Y23" s="11" t="s">
        <v>66</v>
      </c>
      <c r="Z23" s="83"/>
      <c r="AA23" s="84"/>
      <c r="AB23" s="490">
        <f>'入力シート'!K20</f>
        <v>0</v>
      </c>
      <c r="AC23" s="490"/>
      <c r="AD23" s="490"/>
      <c r="AE23" s="490"/>
      <c r="AF23" s="490"/>
      <c r="AG23" s="490"/>
      <c r="AH23" s="490"/>
      <c r="AI23" s="490"/>
      <c r="AJ23" s="490"/>
      <c r="AK23" s="11" t="s">
        <v>66</v>
      </c>
      <c r="AL23" s="83"/>
      <c r="AM23" s="84"/>
      <c r="AN23" s="492">
        <f>'入力シート'!Q20</f>
        <v>0</v>
      </c>
      <c r="AO23" s="492"/>
      <c r="AP23" s="492"/>
      <c r="AQ23" s="492"/>
      <c r="AR23" s="492"/>
      <c r="AS23" s="492"/>
      <c r="AT23" s="492"/>
      <c r="AU23" s="492"/>
      <c r="AV23" s="492"/>
      <c r="AW23" s="11" t="s">
        <v>66</v>
      </c>
      <c r="AX23" s="83"/>
      <c r="AY23" s="84" t="s">
        <v>45</v>
      </c>
      <c r="AZ23" s="82"/>
      <c r="BA23" s="492">
        <f>'入力シート'!Y20</f>
        <v>0</v>
      </c>
      <c r="BB23" s="492"/>
      <c r="BC23" s="492"/>
      <c r="BD23" s="492"/>
      <c r="BE23" s="492"/>
      <c r="BF23" s="492"/>
      <c r="BG23" s="492"/>
      <c r="BH23" s="492"/>
      <c r="BI23" s="11" t="s">
        <v>156</v>
      </c>
      <c r="BJ23" s="85"/>
      <c r="BK23" s="28"/>
      <c r="BL23" s="28"/>
    </row>
    <row r="24" spans="1:64" s="33" customFormat="1" ht="6.7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36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</row>
    <row r="25" spans="1:64" s="33" customFormat="1" ht="18" customHeight="1">
      <c r="A25" s="28"/>
      <c r="B25" s="28"/>
      <c r="C25" s="409" t="s">
        <v>5</v>
      </c>
      <c r="D25" s="410"/>
      <c r="E25" s="451" t="s">
        <v>207</v>
      </c>
      <c r="F25" s="452"/>
      <c r="G25" s="452"/>
      <c r="H25" s="452"/>
      <c r="I25" s="452"/>
      <c r="J25" s="452"/>
      <c r="K25" s="452"/>
      <c r="L25" s="452"/>
      <c r="M25" s="452"/>
      <c r="N25" s="452"/>
      <c r="O25" s="452"/>
      <c r="P25" s="452"/>
      <c r="Q25" s="453"/>
      <c r="R25" s="451" t="s">
        <v>208</v>
      </c>
      <c r="S25" s="452"/>
      <c r="T25" s="452"/>
      <c r="U25" s="452"/>
      <c r="V25" s="452"/>
      <c r="W25" s="452"/>
      <c r="X25" s="452"/>
      <c r="Y25" s="452"/>
      <c r="Z25" s="452"/>
      <c r="AA25" s="452"/>
      <c r="AB25" s="452"/>
      <c r="AC25" s="452"/>
      <c r="AD25" s="453"/>
      <c r="AE25" s="451" t="s">
        <v>209</v>
      </c>
      <c r="AF25" s="452"/>
      <c r="AG25" s="452"/>
      <c r="AH25" s="452"/>
      <c r="AI25" s="452"/>
      <c r="AJ25" s="452"/>
      <c r="AK25" s="452"/>
      <c r="AL25" s="452"/>
      <c r="AM25" s="452"/>
      <c r="AN25" s="452"/>
      <c r="AO25" s="452"/>
      <c r="AP25" s="452"/>
      <c r="AQ25" s="452"/>
      <c r="AR25" s="452"/>
      <c r="AS25" s="452"/>
      <c r="AT25" s="453"/>
      <c r="AU25" s="86" t="s">
        <v>210</v>
      </c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87"/>
      <c r="BK25" s="28"/>
      <c r="BL25" s="28"/>
    </row>
    <row r="26" spans="1:64" s="33" customFormat="1" ht="19.5" customHeight="1">
      <c r="A26" s="28"/>
      <c r="B26" s="28"/>
      <c r="C26" s="411"/>
      <c r="D26" s="412"/>
      <c r="E26" s="88" t="s">
        <v>211</v>
      </c>
      <c r="F26" s="11"/>
      <c r="G26" s="454">
        <f>'入力シート'!C23</f>
      </c>
      <c r="H26" s="454"/>
      <c r="I26" s="454"/>
      <c r="J26" s="454"/>
      <c r="K26" s="454"/>
      <c r="L26" s="454"/>
      <c r="M26" s="454"/>
      <c r="N26" s="454"/>
      <c r="O26" s="454"/>
      <c r="P26" s="11" t="s">
        <v>161</v>
      </c>
      <c r="Q26" s="89"/>
      <c r="R26" s="90" t="s">
        <v>212</v>
      </c>
      <c r="S26" s="19"/>
      <c r="T26" s="454">
        <f>'入力シート'!H23</f>
      </c>
      <c r="U26" s="454"/>
      <c r="V26" s="454"/>
      <c r="W26" s="454"/>
      <c r="X26" s="454"/>
      <c r="Y26" s="454"/>
      <c r="Z26" s="454"/>
      <c r="AA26" s="454"/>
      <c r="AB26" s="454"/>
      <c r="AC26" s="11" t="s">
        <v>161</v>
      </c>
      <c r="AD26" s="89"/>
      <c r="AE26" s="88" t="s">
        <v>213</v>
      </c>
      <c r="AF26" s="11"/>
      <c r="AG26" s="11"/>
      <c r="AH26" s="11"/>
      <c r="AI26" s="11"/>
      <c r="AJ26" s="454">
        <f>'入力シート'!Q23</f>
      </c>
      <c r="AK26" s="454"/>
      <c r="AL26" s="454"/>
      <c r="AM26" s="454"/>
      <c r="AN26" s="454"/>
      <c r="AO26" s="454"/>
      <c r="AP26" s="454"/>
      <c r="AQ26" s="454"/>
      <c r="AR26" s="454"/>
      <c r="AS26" s="11" t="s">
        <v>161</v>
      </c>
      <c r="AT26" s="89"/>
      <c r="AU26" s="90" t="s">
        <v>214</v>
      </c>
      <c r="AV26" s="11"/>
      <c r="AW26" s="454">
        <f>'入力シート'!W23</f>
      </c>
      <c r="AX26" s="454"/>
      <c r="AY26" s="454"/>
      <c r="AZ26" s="454"/>
      <c r="BA26" s="454"/>
      <c r="BB26" s="454"/>
      <c r="BC26" s="454"/>
      <c r="BD26" s="11" t="s">
        <v>156</v>
      </c>
      <c r="BE26" s="11"/>
      <c r="BF26" s="11" t="s">
        <v>162</v>
      </c>
      <c r="BG26" s="491">
        <f>'入力シート'!AC23</f>
      </c>
      <c r="BH26" s="423"/>
      <c r="BI26" s="423" t="s">
        <v>198</v>
      </c>
      <c r="BJ26" s="466"/>
      <c r="BK26" s="28"/>
      <c r="BL26" s="28"/>
    </row>
    <row r="27" spans="1:64" s="33" customFormat="1" ht="4.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</row>
    <row r="28" spans="1:64" s="34" customFormat="1" ht="12">
      <c r="A28" s="6"/>
      <c r="B28" s="6"/>
      <c r="C28" s="9" t="s">
        <v>133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</row>
    <row r="29" spans="1:64" s="33" customFormat="1" ht="8.2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</row>
    <row r="30" spans="1:64" s="33" customFormat="1" ht="18" customHeight="1">
      <c r="A30" s="28"/>
      <c r="B30" s="28"/>
      <c r="C30" s="429" t="s">
        <v>202</v>
      </c>
      <c r="D30" s="430"/>
      <c r="E30" s="403" t="s">
        <v>20</v>
      </c>
      <c r="F30" s="395"/>
      <c r="G30" s="395"/>
      <c r="H30" s="395"/>
      <c r="I30" s="395"/>
      <c r="J30" s="396"/>
      <c r="K30" s="394" t="s">
        <v>134</v>
      </c>
      <c r="L30" s="395"/>
      <c r="M30" s="395"/>
      <c r="N30" s="395"/>
      <c r="O30" s="395"/>
      <c r="P30" s="395"/>
      <c r="Q30" s="395"/>
      <c r="R30" s="395"/>
      <c r="S30" s="395"/>
      <c r="T30" s="395"/>
      <c r="U30" s="395"/>
      <c r="V30" s="395"/>
      <c r="W30" s="395"/>
      <c r="X30" s="395"/>
      <c r="Y30" s="394" t="s">
        <v>135</v>
      </c>
      <c r="Z30" s="395"/>
      <c r="AA30" s="395"/>
      <c r="AB30" s="395"/>
      <c r="AC30" s="395"/>
      <c r="AD30" s="395"/>
      <c r="AE30" s="395"/>
      <c r="AF30" s="395"/>
      <c r="AG30" s="396"/>
      <c r="AH30" s="394" t="s">
        <v>136</v>
      </c>
      <c r="AI30" s="395"/>
      <c r="AJ30" s="395"/>
      <c r="AK30" s="395"/>
      <c r="AL30" s="395"/>
      <c r="AM30" s="395"/>
      <c r="AN30" s="395"/>
      <c r="AO30" s="395"/>
      <c r="AP30" s="396"/>
      <c r="AQ30" s="394" t="s">
        <v>137</v>
      </c>
      <c r="AR30" s="395"/>
      <c r="AS30" s="395"/>
      <c r="AT30" s="395"/>
      <c r="AU30" s="395"/>
      <c r="AV30" s="395"/>
      <c r="AW30" s="395"/>
      <c r="AX30" s="395"/>
      <c r="AY30" s="396"/>
      <c r="AZ30" s="91"/>
      <c r="BA30" s="92"/>
      <c r="BB30" s="92"/>
      <c r="BC30" s="92"/>
      <c r="BD30" s="92"/>
      <c r="BE30" s="92" t="s">
        <v>9</v>
      </c>
      <c r="BF30" s="92"/>
      <c r="BG30" s="92"/>
      <c r="BH30" s="92"/>
      <c r="BI30" s="92"/>
      <c r="BJ30" s="93"/>
      <c r="BK30" s="28"/>
      <c r="BL30" s="28"/>
    </row>
    <row r="31" spans="1:64" s="33" customFormat="1" ht="22.5" customHeight="1">
      <c r="A31" s="28"/>
      <c r="B31" s="28"/>
      <c r="C31" s="431"/>
      <c r="D31" s="432"/>
      <c r="E31" s="113"/>
      <c r="F31" s="400" t="s">
        <v>7</v>
      </c>
      <c r="G31" s="401"/>
      <c r="H31" s="401"/>
      <c r="I31" s="401"/>
      <c r="J31" s="402"/>
      <c r="K31" s="52"/>
      <c r="L31" s="67"/>
      <c r="M31" s="67"/>
      <c r="N31" s="445">
        <f>IF('入力シート'!E26="","",'入力シート'!E26)</f>
      </c>
      <c r="O31" s="445"/>
      <c r="P31" s="445"/>
      <c r="Q31" s="445"/>
      <c r="R31" s="445"/>
      <c r="S31" s="445"/>
      <c r="T31" s="445"/>
      <c r="U31" s="445"/>
      <c r="V31" s="445"/>
      <c r="W31" s="12" t="s">
        <v>66</v>
      </c>
      <c r="X31" s="67"/>
      <c r="Y31" s="52"/>
      <c r="Z31" s="393">
        <f>IF('入力シート'!L26="","",'入力シート'!L26)</f>
      </c>
      <c r="AA31" s="393"/>
      <c r="AB31" s="393"/>
      <c r="AC31" s="393"/>
      <c r="AD31" s="393"/>
      <c r="AE31" s="393"/>
      <c r="AF31" s="12" t="s">
        <v>26</v>
      </c>
      <c r="AG31" s="71"/>
      <c r="AH31" s="52"/>
      <c r="AI31" s="393">
        <f>IF('入力シート'!P26="","",'入力シート'!P26)</f>
      </c>
      <c r="AJ31" s="393"/>
      <c r="AK31" s="393"/>
      <c r="AL31" s="393"/>
      <c r="AM31" s="393"/>
      <c r="AN31" s="393"/>
      <c r="AO31" s="12" t="s">
        <v>26</v>
      </c>
      <c r="AP31" s="13"/>
      <c r="AQ31" s="51"/>
      <c r="AR31" s="494">
        <f>IF('入力シート'!T26="","",'入力シート'!T26)</f>
      </c>
      <c r="AS31" s="494"/>
      <c r="AT31" s="494"/>
      <c r="AU31" s="494"/>
      <c r="AV31" s="494"/>
      <c r="AW31" s="494"/>
      <c r="AX31" s="5" t="s">
        <v>26</v>
      </c>
      <c r="AY31" s="5"/>
      <c r="AZ31" s="52"/>
      <c r="BA31" s="67"/>
      <c r="BB31" s="393">
        <f>'入力シート'!X26</f>
      </c>
      <c r="BC31" s="393"/>
      <c r="BD31" s="393"/>
      <c r="BE31" s="393"/>
      <c r="BF31" s="393"/>
      <c r="BG31" s="393"/>
      <c r="BH31" s="67"/>
      <c r="BI31" s="12" t="s">
        <v>26</v>
      </c>
      <c r="BJ31" s="94"/>
      <c r="BK31" s="28"/>
      <c r="BL31" s="28"/>
    </row>
    <row r="32" spans="1:64" s="33" customFormat="1" ht="22.5" customHeight="1">
      <c r="A32" s="28"/>
      <c r="B32" s="28"/>
      <c r="C32" s="431"/>
      <c r="D32" s="432"/>
      <c r="E32" s="72"/>
      <c r="F32" s="446" t="s">
        <v>138</v>
      </c>
      <c r="G32" s="447"/>
      <c r="H32" s="447"/>
      <c r="I32" s="447"/>
      <c r="J32" s="448"/>
      <c r="K32" s="51"/>
      <c r="L32" s="51"/>
      <c r="M32" s="51"/>
      <c r="N32" s="450">
        <f>IF('入力シート'!E27="","",'入力シート'!E27)</f>
      </c>
      <c r="O32" s="450"/>
      <c r="P32" s="450"/>
      <c r="Q32" s="450"/>
      <c r="R32" s="450"/>
      <c r="S32" s="450"/>
      <c r="T32" s="450"/>
      <c r="U32" s="450"/>
      <c r="V32" s="450"/>
      <c r="W32" s="5" t="s">
        <v>66</v>
      </c>
      <c r="X32" s="51"/>
      <c r="Y32" s="52"/>
      <c r="Z32" s="393">
        <f>IF('入力シート'!L27="","",'入力シート'!L27)</f>
      </c>
      <c r="AA32" s="393"/>
      <c r="AB32" s="393"/>
      <c r="AC32" s="393"/>
      <c r="AD32" s="393"/>
      <c r="AE32" s="393"/>
      <c r="AF32" s="12" t="s">
        <v>26</v>
      </c>
      <c r="AG32" s="71"/>
      <c r="AH32" s="52"/>
      <c r="AI32" s="393">
        <f>IF('入力シート'!P27="","",'入力シート'!P27)</f>
      </c>
      <c r="AJ32" s="393"/>
      <c r="AK32" s="393"/>
      <c r="AL32" s="393"/>
      <c r="AM32" s="393"/>
      <c r="AN32" s="393"/>
      <c r="AO32" s="12" t="s">
        <v>26</v>
      </c>
      <c r="AP32" s="13"/>
      <c r="AQ32" s="52"/>
      <c r="AR32" s="393">
        <f>IF('入力シート'!T27="","",'入力シート'!T27)</f>
      </c>
      <c r="AS32" s="393"/>
      <c r="AT32" s="393"/>
      <c r="AU32" s="393"/>
      <c r="AV32" s="393"/>
      <c r="AW32" s="393"/>
      <c r="AX32" s="12" t="s">
        <v>26</v>
      </c>
      <c r="AY32" s="13"/>
      <c r="AZ32" s="52"/>
      <c r="BA32" s="67"/>
      <c r="BB32" s="393">
        <f>'入力シート'!X27</f>
      </c>
      <c r="BC32" s="393"/>
      <c r="BD32" s="393"/>
      <c r="BE32" s="393"/>
      <c r="BF32" s="393"/>
      <c r="BG32" s="393"/>
      <c r="BH32" s="67"/>
      <c r="BI32" s="12" t="s">
        <v>26</v>
      </c>
      <c r="BJ32" s="94"/>
      <c r="BK32" s="28"/>
      <c r="BL32" s="28"/>
    </row>
    <row r="33" spans="1:64" s="33" customFormat="1" ht="22.5" customHeight="1">
      <c r="A33" s="28"/>
      <c r="B33" s="28"/>
      <c r="C33" s="431"/>
      <c r="D33" s="432"/>
      <c r="E33" s="397" t="s">
        <v>9</v>
      </c>
      <c r="F33" s="398"/>
      <c r="G33" s="398"/>
      <c r="H33" s="398"/>
      <c r="I33" s="398"/>
      <c r="J33" s="399"/>
      <c r="K33" s="100"/>
      <c r="L33" s="101" t="s">
        <v>67</v>
      </c>
      <c r="M33" s="102"/>
      <c r="N33" s="426">
        <f>'入力シート'!F28</f>
      </c>
      <c r="O33" s="426"/>
      <c r="P33" s="426"/>
      <c r="Q33" s="426"/>
      <c r="R33" s="426"/>
      <c r="S33" s="426"/>
      <c r="T33" s="426"/>
      <c r="U33" s="426"/>
      <c r="V33" s="426"/>
      <c r="W33" s="101" t="s">
        <v>66</v>
      </c>
      <c r="X33" s="102"/>
      <c r="Y33" s="103"/>
      <c r="Z33" s="449">
        <f>'入力シート'!L28</f>
      </c>
      <c r="AA33" s="449"/>
      <c r="AB33" s="449"/>
      <c r="AC33" s="449"/>
      <c r="AD33" s="449"/>
      <c r="AE33" s="449"/>
      <c r="AF33" s="19" t="s">
        <v>26</v>
      </c>
      <c r="AG33" s="104"/>
      <c r="AH33" s="100"/>
      <c r="AI33" s="444">
        <f>'入力シート'!P28</f>
      </c>
      <c r="AJ33" s="444"/>
      <c r="AK33" s="444"/>
      <c r="AL33" s="444"/>
      <c r="AM33" s="444"/>
      <c r="AN33" s="444"/>
      <c r="AO33" s="101" t="s">
        <v>26</v>
      </c>
      <c r="AP33" s="105"/>
      <c r="AQ33" s="100"/>
      <c r="AR33" s="444">
        <f>'入力シート'!T28</f>
      </c>
      <c r="AS33" s="444"/>
      <c r="AT33" s="444"/>
      <c r="AU33" s="444"/>
      <c r="AV33" s="444"/>
      <c r="AW33" s="444"/>
      <c r="AX33" s="101" t="s">
        <v>26</v>
      </c>
      <c r="AY33" s="105"/>
      <c r="AZ33" s="100"/>
      <c r="BA33" s="102"/>
      <c r="BB33" s="444">
        <f>'入力シート'!X28</f>
      </c>
      <c r="BC33" s="444"/>
      <c r="BD33" s="444"/>
      <c r="BE33" s="444"/>
      <c r="BF33" s="444"/>
      <c r="BG33" s="444"/>
      <c r="BH33" s="102"/>
      <c r="BI33" s="101" t="s">
        <v>26</v>
      </c>
      <c r="BJ33" s="106"/>
      <c r="BK33" s="28"/>
      <c r="BL33" s="28"/>
    </row>
    <row r="34" spans="1:64" s="33" customFormat="1" ht="18" customHeight="1">
      <c r="A34" s="28"/>
      <c r="B34" s="28"/>
      <c r="C34" s="431"/>
      <c r="D34" s="432"/>
      <c r="E34" s="403" t="s">
        <v>139</v>
      </c>
      <c r="F34" s="404"/>
      <c r="G34" s="404"/>
      <c r="H34" s="404"/>
      <c r="I34" s="404"/>
      <c r="J34" s="405"/>
      <c r="K34" s="394" t="s">
        <v>201</v>
      </c>
      <c r="L34" s="483"/>
      <c r="M34" s="483"/>
      <c r="N34" s="483"/>
      <c r="O34" s="483"/>
      <c r="P34" s="483"/>
      <c r="Q34" s="483"/>
      <c r="R34" s="483"/>
      <c r="S34" s="483"/>
      <c r="T34" s="483"/>
      <c r="U34" s="483"/>
      <c r="V34" s="483"/>
      <c r="W34" s="483"/>
      <c r="X34" s="484"/>
      <c r="Y34" s="394" t="s">
        <v>140</v>
      </c>
      <c r="Z34" s="395"/>
      <c r="AA34" s="395"/>
      <c r="AB34" s="395"/>
      <c r="AC34" s="395"/>
      <c r="AD34" s="395"/>
      <c r="AE34" s="395"/>
      <c r="AF34" s="395"/>
      <c r="AG34" s="395"/>
      <c r="AH34" s="395"/>
      <c r="AI34" s="395"/>
      <c r="AJ34" s="395"/>
      <c r="AK34" s="395"/>
      <c r="AL34" s="395"/>
      <c r="AM34" s="395"/>
      <c r="AN34" s="395"/>
      <c r="AO34" s="395"/>
      <c r="AP34" s="396"/>
      <c r="AQ34" s="107"/>
      <c r="AR34" s="18"/>
      <c r="AS34" s="18"/>
      <c r="AT34" s="18"/>
      <c r="AU34" s="18"/>
      <c r="AV34" s="18"/>
      <c r="AW34" s="18"/>
      <c r="AX34" s="18"/>
      <c r="AY34" s="18"/>
      <c r="AZ34" s="18"/>
      <c r="BA34" s="18" t="s">
        <v>9</v>
      </c>
      <c r="BB34" s="18"/>
      <c r="BC34" s="18"/>
      <c r="BD34" s="18"/>
      <c r="BE34" s="18"/>
      <c r="BF34" s="18"/>
      <c r="BG34" s="18"/>
      <c r="BH34" s="18"/>
      <c r="BI34" s="18"/>
      <c r="BJ34" s="10"/>
      <c r="BK34" s="28"/>
      <c r="BL34" s="28"/>
    </row>
    <row r="35" spans="1:64" s="33" customFormat="1" ht="22.5" customHeight="1">
      <c r="A35" s="28"/>
      <c r="B35" s="28"/>
      <c r="C35" s="431"/>
      <c r="D35" s="432"/>
      <c r="E35" s="72"/>
      <c r="F35" s="400" t="s">
        <v>141</v>
      </c>
      <c r="G35" s="401"/>
      <c r="H35" s="401"/>
      <c r="I35" s="401"/>
      <c r="J35" s="402"/>
      <c r="K35" s="52"/>
      <c r="L35" s="67"/>
      <c r="M35" s="67"/>
      <c r="N35" s="445">
        <f>IF('入力シート'!E30="","",'入力シート'!E30)</f>
      </c>
      <c r="O35" s="445"/>
      <c r="P35" s="445"/>
      <c r="Q35" s="445"/>
      <c r="R35" s="445"/>
      <c r="S35" s="445"/>
      <c r="T35" s="445"/>
      <c r="U35" s="445"/>
      <c r="V35" s="445"/>
      <c r="W35" s="12" t="s">
        <v>66</v>
      </c>
      <c r="X35" s="13"/>
      <c r="Y35" s="51"/>
      <c r="Z35" s="51"/>
      <c r="AA35" s="51"/>
      <c r="AB35" s="51"/>
      <c r="AC35" s="51"/>
      <c r="AD35" s="51"/>
      <c r="AE35" s="51"/>
      <c r="AF35" s="443">
        <f>IF('入力シート'!L30="","",'入力シート'!L30)</f>
      </c>
      <c r="AG35" s="443"/>
      <c r="AH35" s="443"/>
      <c r="AI35" s="443"/>
      <c r="AJ35" s="443"/>
      <c r="AK35" s="443"/>
      <c r="AL35" s="443"/>
      <c r="AM35" s="443"/>
      <c r="AN35" s="51"/>
      <c r="AO35" s="5" t="s">
        <v>66</v>
      </c>
      <c r="AP35" s="51"/>
      <c r="AQ35" s="52"/>
      <c r="AR35" s="67"/>
      <c r="AS35" s="67"/>
      <c r="AT35" s="67"/>
      <c r="AU35" s="67"/>
      <c r="AV35" s="67"/>
      <c r="AW35" s="67"/>
      <c r="AX35" s="67"/>
      <c r="AY35" s="67"/>
      <c r="AZ35" s="67"/>
      <c r="BA35" s="425">
        <f>'入力シート'!T30</f>
        <v>0</v>
      </c>
      <c r="BB35" s="425"/>
      <c r="BC35" s="425"/>
      <c r="BD35" s="425"/>
      <c r="BE35" s="425"/>
      <c r="BF35" s="425"/>
      <c r="BG35" s="425"/>
      <c r="BH35" s="67"/>
      <c r="BI35" s="12" t="s">
        <v>66</v>
      </c>
      <c r="BJ35" s="94"/>
      <c r="BK35" s="28"/>
      <c r="BL35" s="28"/>
    </row>
    <row r="36" spans="1:64" ht="22.5" customHeight="1">
      <c r="A36" s="29"/>
      <c r="B36" s="29"/>
      <c r="C36" s="431"/>
      <c r="D36" s="432"/>
      <c r="E36" s="72"/>
      <c r="F36" s="400" t="s">
        <v>142</v>
      </c>
      <c r="G36" s="401"/>
      <c r="H36" s="401"/>
      <c r="I36" s="401"/>
      <c r="J36" s="402"/>
      <c r="K36" s="406"/>
      <c r="L36" s="407"/>
      <c r="M36" s="407"/>
      <c r="N36" s="407"/>
      <c r="O36" s="407"/>
      <c r="P36" s="407"/>
      <c r="Q36" s="407"/>
      <c r="R36" s="407"/>
      <c r="S36" s="407"/>
      <c r="T36" s="407"/>
      <c r="U36" s="407"/>
      <c r="V36" s="407"/>
      <c r="W36" s="407"/>
      <c r="X36" s="408"/>
      <c r="Y36" s="68"/>
      <c r="Z36" s="69"/>
      <c r="AA36" s="69"/>
      <c r="AB36" s="69"/>
      <c r="AC36" s="69"/>
      <c r="AD36" s="69"/>
      <c r="AE36" s="69"/>
      <c r="AF36" s="425">
        <f>IF('入力シート'!L31="","",'入力シート'!L31)</f>
      </c>
      <c r="AG36" s="425"/>
      <c r="AH36" s="425"/>
      <c r="AI36" s="425"/>
      <c r="AJ36" s="425"/>
      <c r="AK36" s="425"/>
      <c r="AL36" s="425"/>
      <c r="AM36" s="425"/>
      <c r="AN36" s="69"/>
      <c r="AO36" s="12" t="s">
        <v>66</v>
      </c>
      <c r="AP36" s="70"/>
      <c r="AQ36" s="63"/>
      <c r="AR36" s="64"/>
      <c r="AS36" s="64"/>
      <c r="AT36" s="64"/>
      <c r="AU36" s="64"/>
      <c r="AV36" s="64"/>
      <c r="AW36" s="64"/>
      <c r="AX36" s="64"/>
      <c r="AY36" s="64"/>
      <c r="AZ36" s="64"/>
      <c r="BA36" s="495">
        <f>'入力シート'!T31</f>
        <v>0</v>
      </c>
      <c r="BB36" s="495"/>
      <c r="BC36" s="495"/>
      <c r="BD36" s="495"/>
      <c r="BE36" s="495"/>
      <c r="BF36" s="495"/>
      <c r="BG36" s="495"/>
      <c r="BH36" s="64"/>
      <c r="BI36" s="59" t="s">
        <v>66</v>
      </c>
      <c r="BJ36" s="95"/>
      <c r="BK36" s="29"/>
      <c r="BL36" s="29"/>
    </row>
    <row r="37" spans="1:64" ht="22.5" customHeight="1">
      <c r="A37" s="29"/>
      <c r="B37" s="29"/>
      <c r="C37" s="431"/>
      <c r="D37" s="432"/>
      <c r="E37" s="108"/>
      <c r="F37" s="400" t="s">
        <v>143</v>
      </c>
      <c r="G37" s="401"/>
      <c r="H37" s="401"/>
      <c r="I37" s="401"/>
      <c r="J37" s="402"/>
      <c r="K37" s="68"/>
      <c r="L37" s="69"/>
      <c r="M37" s="69"/>
      <c r="N37" s="445">
        <f>IF('入力シート'!E32="","",'入力シート'!E32)</f>
      </c>
      <c r="O37" s="445"/>
      <c r="P37" s="445"/>
      <c r="Q37" s="445"/>
      <c r="R37" s="445"/>
      <c r="S37" s="445"/>
      <c r="T37" s="445"/>
      <c r="U37" s="445"/>
      <c r="V37" s="445"/>
      <c r="W37" s="12" t="s">
        <v>66</v>
      </c>
      <c r="X37" s="13"/>
      <c r="Y37" s="68"/>
      <c r="Z37" s="69"/>
      <c r="AA37" s="69"/>
      <c r="AB37" s="69"/>
      <c r="AC37" s="69"/>
      <c r="AD37" s="69"/>
      <c r="AE37" s="69"/>
      <c r="AF37" s="425">
        <f>IF('入力シート'!L32="","",'入力シート'!L32)</f>
      </c>
      <c r="AG37" s="425"/>
      <c r="AH37" s="425"/>
      <c r="AI37" s="425"/>
      <c r="AJ37" s="425"/>
      <c r="AK37" s="425"/>
      <c r="AL37" s="425"/>
      <c r="AM37" s="425"/>
      <c r="AN37" s="69"/>
      <c r="AO37" s="12" t="s">
        <v>66</v>
      </c>
      <c r="AP37" s="70"/>
      <c r="AQ37" s="68"/>
      <c r="AR37" s="69"/>
      <c r="AS37" s="69"/>
      <c r="AT37" s="69"/>
      <c r="AU37" s="69"/>
      <c r="AV37" s="69"/>
      <c r="AW37" s="69"/>
      <c r="AX37" s="69"/>
      <c r="AY37" s="69"/>
      <c r="AZ37" s="69"/>
      <c r="BA37" s="493">
        <f>'入力シート'!T32</f>
        <v>0</v>
      </c>
      <c r="BB37" s="493"/>
      <c r="BC37" s="493"/>
      <c r="BD37" s="493"/>
      <c r="BE37" s="493"/>
      <c r="BF37" s="493"/>
      <c r="BG37" s="493"/>
      <c r="BH37" s="69"/>
      <c r="BI37" s="12" t="s">
        <v>66</v>
      </c>
      <c r="BJ37" s="96"/>
      <c r="BK37" s="29"/>
      <c r="BL37" s="29"/>
    </row>
    <row r="38" spans="1:64" ht="3" customHeight="1">
      <c r="A38" s="29"/>
      <c r="B38" s="29"/>
      <c r="C38" s="431"/>
      <c r="D38" s="432"/>
      <c r="E38" s="109"/>
      <c r="F38" s="14"/>
      <c r="G38" s="14"/>
      <c r="H38" s="14"/>
      <c r="I38" s="14"/>
      <c r="J38" s="14"/>
      <c r="K38" s="60"/>
      <c r="L38" s="61"/>
      <c r="M38" s="61"/>
      <c r="N38" s="112"/>
      <c r="O38" s="112"/>
      <c r="P38" s="112"/>
      <c r="Q38" s="112"/>
      <c r="R38" s="112"/>
      <c r="S38" s="112"/>
      <c r="T38" s="112"/>
      <c r="U38" s="112"/>
      <c r="V38" s="112"/>
      <c r="W38" s="74"/>
      <c r="X38" s="76"/>
      <c r="Y38" s="60"/>
      <c r="Z38" s="61"/>
      <c r="AA38" s="61"/>
      <c r="AB38" s="61"/>
      <c r="AC38" s="61"/>
      <c r="AD38" s="61"/>
      <c r="AE38" s="61"/>
      <c r="AF38" s="73"/>
      <c r="AG38" s="73"/>
      <c r="AH38" s="73"/>
      <c r="AI38" s="73"/>
      <c r="AJ38" s="73"/>
      <c r="AK38" s="73"/>
      <c r="AL38" s="73"/>
      <c r="AM38" s="73"/>
      <c r="AN38" s="61"/>
      <c r="AO38" s="74"/>
      <c r="AP38" s="62"/>
      <c r="AQ38" s="60"/>
      <c r="AR38" s="61"/>
      <c r="AS38" s="61"/>
      <c r="AT38" s="61"/>
      <c r="AU38" s="61"/>
      <c r="AV38" s="61"/>
      <c r="AW38" s="61"/>
      <c r="AX38" s="61"/>
      <c r="AY38" s="61"/>
      <c r="AZ38" s="61"/>
      <c r="BA38" s="73"/>
      <c r="BB38" s="73"/>
      <c r="BC38" s="73"/>
      <c r="BD38" s="73"/>
      <c r="BE38" s="73"/>
      <c r="BF38" s="73"/>
      <c r="BG38" s="73"/>
      <c r="BH38" s="61"/>
      <c r="BI38" s="74"/>
      <c r="BJ38" s="97"/>
      <c r="BK38" s="29"/>
      <c r="BL38" s="29"/>
    </row>
    <row r="39" spans="1:64" ht="17.25" customHeight="1">
      <c r="A39" s="29"/>
      <c r="B39" s="29"/>
      <c r="C39" s="431"/>
      <c r="D39" s="432"/>
      <c r="E39" s="458" t="s">
        <v>9</v>
      </c>
      <c r="F39" s="423"/>
      <c r="G39" s="423"/>
      <c r="H39" s="423"/>
      <c r="I39" s="423"/>
      <c r="J39" s="423"/>
      <c r="K39" s="88" t="s">
        <v>216</v>
      </c>
      <c r="L39" s="47"/>
      <c r="M39" s="47"/>
      <c r="N39" s="414">
        <f>'入力シート'!F33</f>
        <v>0</v>
      </c>
      <c r="O39" s="414"/>
      <c r="P39" s="414"/>
      <c r="Q39" s="414"/>
      <c r="R39" s="414"/>
      <c r="S39" s="414"/>
      <c r="T39" s="414"/>
      <c r="U39" s="414"/>
      <c r="V39" s="414"/>
      <c r="W39" s="19" t="s">
        <v>66</v>
      </c>
      <c r="X39" s="19"/>
      <c r="Y39" s="88" t="s">
        <v>215</v>
      </c>
      <c r="Z39" s="47"/>
      <c r="AA39" s="47"/>
      <c r="AB39" s="47"/>
      <c r="AC39" s="47"/>
      <c r="AD39" s="47"/>
      <c r="AE39" s="47"/>
      <c r="AF39" s="414">
        <f>'入力シート'!M33</f>
        <v>0</v>
      </c>
      <c r="AG39" s="414"/>
      <c r="AH39" s="414"/>
      <c r="AI39" s="414"/>
      <c r="AJ39" s="414"/>
      <c r="AK39" s="414"/>
      <c r="AL39" s="414"/>
      <c r="AM39" s="414"/>
      <c r="AN39" s="47"/>
      <c r="AO39" s="19" t="s">
        <v>66</v>
      </c>
      <c r="AP39" s="98"/>
      <c r="AQ39" s="88" t="s">
        <v>219</v>
      </c>
      <c r="AR39" s="19"/>
      <c r="AS39" s="19"/>
      <c r="AT39" s="19"/>
      <c r="AU39" s="19"/>
      <c r="AV39" s="19"/>
      <c r="AW39" s="47"/>
      <c r="AX39" s="47"/>
      <c r="AY39" s="47"/>
      <c r="AZ39" s="47"/>
      <c r="BA39" s="414">
        <f>N39+AF39</f>
        <v>0</v>
      </c>
      <c r="BB39" s="414"/>
      <c r="BC39" s="414"/>
      <c r="BD39" s="414"/>
      <c r="BE39" s="414"/>
      <c r="BF39" s="414"/>
      <c r="BG39" s="414"/>
      <c r="BH39" s="47"/>
      <c r="BI39" s="19" t="s">
        <v>66</v>
      </c>
      <c r="BJ39" s="48"/>
      <c r="BK39" s="29"/>
      <c r="BL39" s="29"/>
    </row>
    <row r="40" spans="1:64" ht="14.25" customHeight="1">
      <c r="A40" s="29"/>
      <c r="B40" s="29"/>
      <c r="C40" s="431"/>
      <c r="D40" s="432"/>
      <c r="E40" s="39"/>
      <c r="F40" s="40"/>
      <c r="G40" s="40"/>
      <c r="H40" s="40"/>
      <c r="I40" s="40"/>
      <c r="J40" s="110"/>
      <c r="K40" s="107" t="s">
        <v>220</v>
      </c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110"/>
      <c r="Y40" s="18" t="s">
        <v>215</v>
      </c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107" t="s">
        <v>218</v>
      </c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1"/>
      <c r="BK40" s="29"/>
      <c r="BL40" s="29"/>
    </row>
    <row r="41" spans="1:64" ht="17.25" customHeight="1">
      <c r="A41" s="29"/>
      <c r="B41" s="29"/>
      <c r="C41" s="431"/>
      <c r="D41" s="432"/>
      <c r="E41" s="458" t="s">
        <v>144</v>
      </c>
      <c r="F41" s="423"/>
      <c r="G41" s="423"/>
      <c r="H41" s="423"/>
      <c r="I41" s="423"/>
      <c r="J41" s="459"/>
      <c r="K41" s="99"/>
      <c r="L41" s="47"/>
      <c r="M41" s="47"/>
      <c r="N41" s="414">
        <f>'入力シート'!F34</f>
      </c>
      <c r="O41" s="414"/>
      <c r="P41" s="414"/>
      <c r="Q41" s="414"/>
      <c r="R41" s="414"/>
      <c r="S41" s="414"/>
      <c r="T41" s="414"/>
      <c r="U41" s="414"/>
      <c r="V41" s="414"/>
      <c r="W41" s="19" t="s">
        <v>66</v>
      </c>
      <c r="X41" s="98"/>
      <c r="Y41" s="47"/>
      <c r="Z41" s="47"/>
      <c r="AA41" s="47"/>
      <c r="AB41" s="47"/>
      <c r="AC41" s="47"/>
      <c r="AD41" s="47"/>
      <c r="AE41" s="47"/>
      <c r="AF41" s="414">
        <f>'入力シート'!M34</f>
        <v>0</v>
      </c>
      <c r="AG41" s="414"/>
      <c r="AH41" s="414"/>
      <c r="AI41" s="414"/>
      <c r="AJ41" s="414"/>
      <c r="AK41" s="414"/>
      <c r="AL41" s="414"/>
      <c r="AM41" s="414"/>
      <c r="AN41" s="47"/>
      <c r="AO41" s="19" t="s">
        <v>66</v>
      </c>
      <c r="AP41" s="47"/>
      <c r="AQ41" s="99"/>
      <c r="AR41" s="47"/>
      <c r="AS41" s="47"/>
      <c r="AT41" s="47"/>
      <c r="AU41" s="47"/>
      <c r="AV41" s="47"/>
      <c r="AW41" s="47"/>
      <c r="AX41" s="47"/>
      <c r="AY41" s="47"/>
      <c r="AZ41" s="47"/>
      <c r="BA41" s="414">
        <f>'入力シート'!V34</f>
      </c>
      <c r="BB41" s="414"/>
      <c r="BC41" s="414"/>
      <c r="BD41" s="414"/>
      <c r="BE41" s="414"/>
      <c r="BF41" s="414"/>
      <c r="BG41" s="414"/>
      <c r="BH41" s="47"/>
      <c r="BI41" s="19" t="s">
        <v>66</v>
      </c>
      <c r="BJ41" s="48"/>
      <c r="BK41" s="29"/>
      <c r="BL41" s="29"/>
    </row>
    <row r="42" spans="1:64" ht="17.25" customHeight="1">
      <c r="A42" s="29"/>
      <c r="B42" s="29"/>
      <c r="C42" s="431"/>
      <c r="D42" s="432"/>
      <c r="E42" s="455" t="s">
        <v>157</v>
      </c>
      <c r="F42" s="404"/>
      <c r="G42" s="404"/>
      <c r="H42" s="404"/>
      <c r="I42" s="404"/>
      <c r="J42" s="405"/>
      <c r="K42" s="460" t="s">
        <v>145</v>
      </c>
      <c r="L42" s="461"/>
      <c r="M42" s="461"/>
      <c r="N42" s="461"/>
      <c r="O42" s="461"/>
      <c r="P42" s="461"/>
      <c r="Q42" s="461"/>
      <c r="R42" s="461"/>
      <c r="S42" s="461"/>
      <c r="T42" s="461"/>
      <c r="U42" s="461"/>
      <c r="V42" s="461"/>
      <c r="W42" s="461"/>
      <c r="X42" s="461"/>
      <c r="Y42" s="461"/>
      <c r="Z42" s="461"/>
      <c r="AA42" s="461"/>
      <c r="AB42" s="461"/>
      <c r="AC42" s="461"/>
      <c r="AD42" s="461"/>
      <c r="AE42" s="461"/>
      <c r="AF42" s="461"/>
      <c r="AG42" s="462"/>
      <c r="AH42" s="86" t="s">
        <v>146</v>
      </c>
      <c r="AI42" s="38"/>
      <c r="AJ42" s="38"/>
      <c r="AK42" s="38"/>
      <c r="AL42" s="38"/>
      <c r="AM42" s="42"/>
      <c r="AN42" s="42"/>
      <c r="AO42" s="42"/>
      <c r="AP42" s="111"/>
      <c r="AQ42" s="418" t="s">
        <v>34</v>
      </c>
      <c r="AR42" s="404"/>
      <c r="AS42" s="404"/>
      <c r="AT42" s="419"/>
      <c r="AU42" s="404" t="str">
        <f>'入力シート'!X35</f>
        <v>□建築物上から地上部へ</v>
      </c>
      <c r="AV42" s="404"/>
      <c r="AW42" s="404"/>
      <c r="AX42" s="404"/>
      <c r="AY42" s="404"/>
      <c r="AZ42" s="404"/>
      <c r="BA42" s="404"/>
      <c r="BB42" s="404"/>
      <c r="BC42" s="404"/>
      <c r="BD42" s="404"/>
      <c r="BE42" s="404"/>
      <c r="BF42" s="404"/>
      <c r="BG42" s="404"/>
      <c r="BH42" s="404"/>
      <c r="BI42" s="404"/>
      <c r="BJ42" s="415"/>
      <c r="BK42" s="29"/>
      <c r="BL42" s="29"/>
    </row>
    <row r="43" spans="1:64" ht="4.5" customHeight="1">
      <c r="A43" s="29"/>
      <c r="B43" s="29"/>
      <c r="C43" s="431"/>
      <c r="D43" s="432"/>
      <c r="E43" s="456"/>
      <c r="F43" s="416"/>
      <c r="G43" s="416"/>
      <c r="H43" s="416"/>
      <c r="I43" s="416"/>
      <c r="J43" s="457"/>
      <c r="K43" s="475">
        <f>IF('入力シート'!E36="","",'入力シート'!E36)</f>
      </c>
      <c r="L43" s="476"/>
      <c r="M43" s="476"/>
      <c r="N43" s="476"/>
      <c r="O43" s="476"/>
      <c r="P43" s="476"/>
      <c r="Q43" s="476"/>
      <c r="R43" s="476"/>
      <c r="S43" s="476"/>
      <c r="T43" s="476"/>
      <c r="U43" s="476"/>
      <c r="V43" s="476"/>
      <c r="W43" s="476"/>
      <c r="X43" s="476"/>
      <c r="Y43" s="476"/>
      <c r="Z43" s="476"/>
      <c r="AA43" s="476"/>
      <c r="AB43" s="476"/>
      <c r="AC43" s="476"/>
      <c r="AD43" s="476"/>
      <c r="AE43" s="476"/>
      <c r="AF43" s="476"/>
      <c r="AG43" s="477"/>
      <c r="AH43" s="471">
        <f>IF('入力シート'!P36="","",'入力シート'!P36)</f>
      </c>
      <c r="AI43" s="472"/>
      <c r="AJ43" s="472"/>
      <c r="AK43" s="472"/>
      <c r="AL43" s="472"/>
      <c r="AM43" s="472"/>
      <c r="AN43" s="472"/>
      <c r="AO43" s="43"/>
      <c r="AP43" s="77"/>
      <c r="AQ43" s="420"/>
      <c r="AR43" s="416"/>
      <c r="AS43" s="416"/>
      <c r="AT43" s="421"/>
      <c r="AU43" s="416"/>
      <c r="AV43" s="416"/>
      <c r="AW43" s="416"/>
      <c r="AX43" s="416"/>
      <c r="AY43" s="416"/>
      <c r="AZ43" s="416"/>
      <c r="BA43" s="416"/>
      <c r="BB43" s="416"/>
      <c r="BC43" s="416"/>
      <c r="BD43" s="416"/>
      <c r="BE43" s="416"/>
      <c r="BF43" s="416"/>
      <c r="BG43" s="416"/>
      <c r="BH43" s="416"/>
      <c r="BI43" s="416"/>
      <c r="BJ43" s="417"/>
      <c r="BK43" s="29"/>
      <c r="BL43" s="29"/>
    </row>
    <row r="44" spans="1:64" ht="4.5" customHeight="1">
      <c r="A44" s="29"/>
      <c r="B44" s="29"/>
      <c r="C44" s="431"/>
      <c r="D44" s="432"/>
      <c r="E44" s="456"/>
      <c r="F44" s="416"/>
      <c r="G44" s="416"/>
      <c r="H44" s="416"/>
      <c r="I44" s="416"/>
      <c r="J44" s="457"/>
      <c r="K44" s="475"/>
      <c r="L44" s="476"/>
      <c r="M44" s="476"/>
      <c r="N44" s="476"/>
      <c r="O44" s="476"/>
      <c r="P44" s="476"/>
      <c r="Q44" s="476"/>
      <c r="R44" s="476"/>
      <c r="S44" s="476"/>
      <c r="T44" s="476"/>
      <c r="U44" s="476"/>
      <c r="V44" s="476"/>
      <c r="W44" s="476"/>
      <c r="X44" s="476"/>
      <c r="Y44" s="476"/>
      <c r="Z44" s="476"/>
      <c r="AA44" s="476"/>
      <c r="AB44" s="476"/>
      <c r="AC44" s="476"/>
      <c r="AD44" s="476"/>
      <c r="AE44" s="476"/>
      <c r="AF44" s="476"/>
      <c r="AG44" s="477"/>
      <c r="AH44" s="471"/>
      <c r="AI44" s="472"/>
      <c r="AJ44" s="472"/>
      <c r="AK44" s="472"/>
      <c r="AL44" s="472"/>
      <c r="AM44" s="472"/>
      <c r="AN44" s="472"/>
      <c r="AO44" s="43"/>
      <c r="AP44" s="77"/>
      <c r="AQ44" s="420" t="s">
        <v>35</v>
      </c>
      <c r="AR44" s="416"/>
      <c r="AS44" s="416"/>
      <c r="AT44" s="421"/>
      <c r="AU44" s="416" t="str">
        <f>'入力シート'!X36</f>
        <v>□地上部から建築物上へ</v>
      </c>
      <c r="AV44" s="416"/>
      <c r="AW44" s="416"/>
      <c r="AX44" s="416"/>
      <c r="AY44" s="416"/>
      <c r="AZ44" s="416"/>
      <c r="BA44" s="416"/>
      <c r="BB44" s="416"/>
      <c r="BC44" s="416"/>
      <c r="BD44" s="416"/>
      <c r="BE44" s="416"/>
      <c r="BF44" s="416"/>
      <c r="BG44" s="416"/>
      <c r="BH44" s="416"/>
      <c r="BI44" s="416"/>
      <c r="BJ44" s="417"/>
      <c r="BK44" s="29"/>
      <c r="BL44" s="29"/>
    </row>
    <row r="45" spans="1:64" ht="15" customHeight="1">
      <c r="A45" s="29"/>
      <c r="B45" s="29"/>
      <c r="C45" s="433"/>
      <c r="D45" s="434"/>
      <c r="E45" s="458"/>
      <c r="F45" s="423"/>
      <c r="G45" s="423"/>
      <c r="H45" s="423"/>
      <c r="I45" s="423"/>
      <c r="J45" s="459"/>
      <c r="K45" s="478"/>
      <c r="L45" s="479"/>
      <c r="M45" s="479"/>
      <c r="N45" s="479"/>
      <c r="O45" s="479"/>
      <c r="P45" s="479"/>
      <c r="Q45" s="479"/>
      <c r="R45" s="479"/>
      <c r="S45" s="479"/>
      <c r="T45" s="479"/>
      <c r="U45" s="479"/>
      <c r="V45" s="479"/>
      <c r="W45" s="479"/>
      <c r="X45" s="479"/>
      <c r="Y45" s="479"/>
      <c r="Z45" s="479"/>
      <c r="AA45" s="479"/>
      <c r="AB45" s="479"/>
      <c r="AC45" s="479"/>
      <c r="AD45" s="479"/>
      <c r="AE45" s="479"/>
      <c r="AF45" s="479"/>
      <c r="AG45" s="480"/>
      <c r="AH45" s="473"/>
      <c r="AI45" s="474"/>
      <c r="AJ45" s="474"/>
      <c r="AK45" s="474"/>
      <c r="AL45" s="474"/>
      <c r="AM45" s="474"/>
      <c r="AN45" s="474"/>
      <c r="AO45" s="19" t="s">
        <v>66</v>
      </c>
      <c r="AP45" s="98"/>
      <c r="AQ45" s="422"/>
      <c r="AR45" s="423"/>
      <c r="AS45" s="423"/>
      <c r="AT45" s="424"/>
      <c r="AU45" s="423"/>
      <c r="AV45" s="423"/>
      <c r="AW45" s="423"/>
      <c r="AX45" s="423"/>
      <c r="AY45" s="423"/>
      <c r="AZ45" s="423"/>
      <c r="BA45" s="423"/>
      <c r="BB45" s="423"/>
      <c r="BC45" s="423"/>
      <c r="BD45" s="423"/>
      <c r="BE45" s="423"/>
      <c r="BF45" s="423"/>
      <c r="BG45" s="423"/>
      <c r="BH45" s="423"/>
      <c r="BI45" s="423"/>
      <c r="BJ45" s="466"/>
      <c r="BK45" s="29"/>
      <c r="BL45" s="29"/>
    </row>
    <row r="46" spans="1:64" ht="13.5">
      <c r="A46" s="29"/>
      <c r="B46" s="29"/>
      <c r="C46" s="45"/>
      <c r="D46" s="44"/>
      <c r="E46" s="44"/>
      <c r="F46" s="44"/>
      <c r="G46" s="44"/>
      <c r="H46" s="44"/>
      <c r="I46" s="44"/>
      <c r="J46" s="79"/>
      <c r="K46" s="438" t="s">
        <v>147</v>
      </c>
      <c r="L46" s="439"/>
      <c r="M46" s="439"/>
      <c r="N46" s="439"/>
      <c r="O46" s="439"/>
      <c r="P46" s="439"/>
      <c r="Q46" s="439"/>
      <c r="R46" s="439"/>
      <c r="S46" s="439"/>
      <c r="T46" s="439"/>
      <c r="U46" s="439"/>
      <c r="V46" s="440"/>
      <c r="W46" s="438" t="s">
        <v>148</v>
      </c>
      <c r="X46" s="439"/>
      <c r="Y46" s="439"/>
      <c r="Z46" s="439"/>
      <c r="AA46" s="439"/>
      <c r="AB46" s="439"/>
      <c r="AC46" s="439"/>
      <c r="AD46" s="439"/>
      <c r="AE46" s="439"/>
      <c r="AF46" s="439"/>
      <c r="AG46" s="439"/>
      <c r="AH46" s="439"/>
      <c r="AI46" s="439"/>
      <c r="AJ46" s="439"/>
      <c r="AK46" s="439"/>
      <c r="AL46" s="440"/>
      <c r="AM46" s="438" t="s">
        <v>149</v>
      </c>
      <c r="AN46" s="439"/>
      <c r="AO46" s="439"/>
      <c r="AP46" s="439"/>
      <c r="AQ46" s="439"/>
      <c r="AR46" s="439"/>
      <c r="AS46" s="439"/>
      <c r="AT46" s="439"/>
      <c r="AU46" s="439"/>
      <c r="AV46" s="439"/>
      <c r="AW46" s="439"/>
      <c r="AX46" s="440"/>
      <c r="AY46" s="438" t="s">
        <v>150</v>
      </c>
      <c r="AZ46" s="439"/>
      <c r="BA46" s="439"/>
      <c r="BB46" s="439"/>
      <c r="BC46" s="439"/>
      <c r="BD46" s="439"/>
      <c r="BE46" s="439"/>
      <c r="BF46" s="439"/>
      <c r="BG46" s="439"/>
      <c r="BH46" s="439"/>
      <c r="BI46" s="439"/>
      <c r="BJ46" s="465"/>
      <c r="BK46" s="29"/>
      <c r="BL46" s="29"/>
    </row>
    <row r="47" spans="1:64" ht="18.75" customHeight="1">
      <c r="A47" s="29"/>
      <c r="B47" s="29"/>
      <c r="C47" s="456" t="s">
        <v>151</v>
      </c>
      <c r="D47" s="416"/>
      <c r="E47" s="416"/>
      <c r="F47" s="416"/>
      <c r="G47" s="416"/>
      <c r="H47" s="416"/>
      <c r="I47" s="416"/>
      <c r="J47" s="457"/>
      <c r="K47" s="60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2"/>
      <c r="W47" s="463" t="s">
        <v>155</v>
      </c>
      <c r="X47" s="464"/>
      <c r="Y47" s="464"/>
      <c r="Z47" s="464"/>
      <c r="AA47" s="464"/>
      <c r="AB47" s="464"/>
      <c r="AC47" s="61"/>
      <c r="AD47" s="413">
        <f>'入力シート'!N38</f>
        <v>0</v>
      </c>
      <c r="AE47" s="413"/>
      <c r="AF47" s="413"/>
      <c r="AG47" s="413"/>
      <c r="AH47" s="413"/>
      <c r="AI47" s="413"/>
      <c r="AJ47" s="413"/>
      <c r="AK47" s="74" t="s">
        <v>156</v>
      </c>
      <c r="AL47" s="62"/>
      <c r="AM47" s="75" t="s">
        <v>217</v>
      </c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2"/>
      <c r="AY47" s="463" t="s">
        <v>246</v>
      </c>
      <c r="AZ47" s="464"/>
      <c r="BA47" s="464"/>
      <c r="BB47" s="464"/>
      <c r="BC47" s="464"/>
      <c r="BD47" s="464"/>
      <c r="BE47" s="464"/>
      <c r="BF47" s="464"/>
      <c r="BG47" s="464"/>
      <c r="BH47" s="61"/>
      <c r="BI47" s="61"/>
      <c r="BJ47" s="97"/>
      <c r="BK47" s="29"/>
      <c r="BL47" s="29"/>
    </row>
    <row r="48" spans="1:64" ht="18.75" customHeight="1">
      <c r="A48" s="29"/>
      <c r="B48" s="29"/>
      <c r="C48" s="46"/>
      <c r="D48" s="47"/>
      <c r="E48" s="47"/>
      <c r="F48" s="47"/>
      <c r="G48" s="47"/>
      <c r="H48" s="47"/>
      <c r="I48" s="47"/>
      <c r="J48" s="98"/>
      <c r="K48" s="99"/>
      <c r="L48" s="47"/>
      <c r="M48" s="47"/>
      <c r="N48" s="414">
        <f>'入力シート'!E38</f>
        <v>0</v>
      </c>
      <c r="O48" s="414"/>
      <c r="P48" s="414"/>
      <c r="Q48" s="414"/>
      <c r="R48" s="414"/>
      <c r="S48" s="414"/>
      <c r="T48" s="414"/>
      <c r="U48" s="19" t="s">
        <v>156</v>
      </c>
      <c r="V48" s="98"/>
      <c r="W48" s="467" t="s">
        <v>221</v>
      </c>
      <c r="X48" s="468"/>
      <c r="Y48" s="468"/>
      <c r="Z48" s="468"/>
      <c r="AA48" s="468"/>
      <c r="AB48" s="468"/>
      <c r="AC48" s="47"/>
      <c r="AD48" s="414">
        <f>'入力シート'!N39</f>
        <v>0</v>
      </c>
      <c r="AE48" s="414"/>
      <c r="AF48" s="414"/>
      <c r="AG48" s="414"/>
      <c r="AH48" s="414"/>
      <c r="AI48" s="414"/>
      <c r="AJ48" s="414"/>
      <c r="AK48" s="19" t="s">
        <v>156</v>
      </c>
      <c r="AL48" s="98"/>
      <c r="AM48" s="99"/>
      <c r="AN48" s="47"/>
      <c r="AO48" s="414">
        <f>'入力シート'!T38</f>
      </c>
      <c r="AP48" s="414"/>
      <c r="AQ48" s="414"/>
      <c r="AR48" s="414"/>
      <c r="AS48" s="414"/>
      <c r="AT48" s="414"/>
      <c r="AU48" s="414"/>
      <c r="AV48" s="414"/>
      <c r="AW48" s="19" t="s">
        <v>156</v>
      </c>
      <c r="AX48" s="98"/>
      <c r="AY48" s="99"/>
      <c r="AZ48" s="47"/>
      <c r="BA48" s="47"/>
      <c r="BB48" s="47"/>
      <c r="BC48" s="470">
        <f>'入力シート'!AB38</f>
      </c>
      <c r="BD48" s="470"/>
      <c r="BE48" s="470"/>
      <c r="BF48" s="470"/>
      <c r="BG48" s="470"/>
      <c r="BH48" s="470"/>
      <c r="BI48" s="19"/>
      <c r="BJ48" s="48"/>
      <c r="BK48" s="29"/>
      <c r="BL48" s="29"/>
    </row>
    <row r="49" spans="1:64" ht="4.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</row>
    <row r="50" spans="1:64" ht="24.75" customHeight="1">
      <c r="A50" s="29"/>
      <c r="B50" s="29"/>
      <c r="C50" s="29"/>
      <c r="D50" s="31"/>
      <c r="E50" s="31"/>
      <c r="F50" s="31"/>
      <c r="G50" s="31"/>
      <c r="H50" s="9" t="s">
        <v>158</v>
      </c>
      <c r="I50" s="31"/>
      <c r="J50" s="29"/>
      <c r="K50" s="31"/>
      <c r="L50" s="31"/>
      <c r="M50" s="31"/>
      <c r="N50" s="31"/>
      <c r="O50" s="31"/>
      <c r="P50" s="31"/>
      <c r="Q50" s="31"/>
      <c r="R50" s="31"/>
      <c r="S50" s="31"/>
      <c r="T50" s="469">
        <f>IF('入力シート'!J41="","",'入力シート'!J41)</f>
      </c>
      <c r="U50" s="469"/>
      <c r="V50" s="469"/>
      <c r="W50" s="469"/>
      <c r="X50" s="469"/>
      <c r="Y50" s="469"/>
      <c r="Z50" s="469"/>
      <c r="AA50" s="469"/>
      <c r="AB50" s="469"/>
      <c r="AC50" s="469"/>
      <c r="AD50" s="469"/>
      <c r="AE50" s="469"/>
      <c r="AF50" s="469"/>
      <c r="AG50" s="469"/>
      <c r="AH50" s="469"/>
      <c r="AI50" s="31"/>
      <c r="AJ50" s="31"/>
      <c r="AK50" s="31"/>
      <c r="AL50" s="31"/>
      <c r="AM50" s="31"/>
      <c r="AN50" s="31"/>
      <c r="AO50" s="31"/>
      <c r="AP50" s="31"/>
      <c r="AQ50" s="31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</row>
    <row r="51" spans="1:64" ht="5.2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</row>
    <row r="52" spans="1:64" ht="13.5">
      <c r="A52" s="29"/>
      <c r="B52" s="29"/>
      <c r="C52" s="60"/>
      <c r="D52" s="61"/>
      <c r="E52" s="61"/>
      <c r="F52" s="61"/>
      <c r="G52" s="61"/>
      <c r="H52" s="61"/>
      <c r="I52" s="61"/>
      <c r="J52" s="62"/>
      <c r="K52" s="68"/>
      <c r="L52" s="401" t="s">
        <v>152</v>
      </c>
      <c r="M52" s="401"/>
      <c r="N52" s="401"/>
      <c r="O52" s="401"/>
      <c r="P52" s="401"/>
      <c r="Q52" s="401"/>
      <c r="R52" s="401"/>
      <c r="S52" s="401"/>
      <c r="T52" s="401"/>
      <c r="U52" s="401"/>
      <c r="V52" s="401"/>
      <c r="W52" s="401"/>
      <c r="X52" s="401"/>
      <c r="Y52" s="401"/>
      <c r="Z52" s="401"/>
      <c r="AA52" s="401"/>
      <c r="AB52" s="401"/>
      <c r="AC52" s="401"/>
      <c r="AD52" s="401"/>
      <c r="AE52" s="401"/>
      <c r="AF52" s="401"/>
      <c r="AG52" s="401"/>
      <c r="AH52" s="401"/>
      <c r="AI52" s="401"/>
      <c r="AJ52" s="401"/>
      <c r="AK52" s="401"/>
      <c r="AL52" s="13"/>
      <c r="AM52" s="66"/>
      <c r="AN52" s="401" t="s">
        <v>153</v>
      </c>
      <c r="AO52" s="401"/>
      <c r="AP52" s="401"/>
      <c r="AQ52" s="401"/>
      <c r="AR52" s="401"/>
      <c r="AS52" s="401"/>
      <c r="AT52" s="401"/>
      <c r="AU52" s="401"/>
      <c r="AV52" s="401"/>
      <c r="AW52" s="401"/>
      <c r="AX52" s="401"/>
      <c r="AY52" s="401"/>
      <c r="AZ52" s="401"/>
      <c r="BA52" s="401"/>
      <c r="BB52" s="401"/>
      <c r="BC52" s="401"/>
      <c r="BD52" s="401"/>
      <c r="BE52" s="401"/>
      <c r="BF52" s="401"/>
      <c r="BG52" s="401"/>
      <c r="BH52" s="401"/>
      <c r="BI52" s="401"/>
      <c r="BJ52" s="70"/>
      <c r="BK52" s="29"/>
      <c r="BL52" s="29"/>
    </row>
    <row r="53" spans="1:64" ht="18.75" customHeight="1">
      <c r="A53" s="29"/>
      <c r="B53" s="29"/>
      <c r="C53" s="78"/>
      <c r="D53" s="44"/>
      <c r="E53" s="44"/>
      <c r="F53" s="44"/>
      <c r="G53" s="44"/>
      <c r="H53" s="44"/>
      <c r="I53" s="44"/>
      <c r="J53" s="79"/>
      <c r="K53" s="60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2"/>
      <c r="AM53" s="60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2"/>
      <c r="BK53" s="29"/>
      <c r="BL53" s="29"/>
    </row>
    <row r="54" spans="1:64" ht="18.75" customHeight="1">
      <c r="A54" s="29"/>
      <c r="B54" s="29"/>
      <c r="C54" s="420" t="s">
        <v>43</v>
      </c>
      <c r="D54" s="416"/>
      <c r="E54" s="416"/>
      <c r="F54" s="416"/>
      <c r="G54" s="416"/>
      <c r="H54" s="416"/>
      <c r="I54" s="416"/>
      <c r="J54" s="457"/>
      <c r="K54" s="78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79"/>
      <c r="AM54" s="78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79"/>
      <c r="BK54" s="29"/>
      <c r="BL54" s="29"/>
    </row>
    <row r="55" spans="1:64" ht="18.75" customHeight="1">
      <c r="A55" s="29"/>
      <c r="B55" s="29"/>
      <c r="C55" s="78"/>
      <c r="D55" s="44"/>
      <c r="E55" s="44"/>
      <c r="F55" s="44"/>
      <c r="G55" s="44"/>
      <c r="H55" s="44"/>
      <c r="I55" s="44"/>
      <c r="J55" s="79"/>
      <c r="K55" s="78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79"/>
      <c r="AM55" s="78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79"/>
      <c r="BK55" s="29"/>
      <c r="BL55" s="29"/>
    </row>
    <row r="56" spans="1:64" ht="18.75" customHeight="1">
      <c r="A56" s="29"/>
      <c r="B56" s="29"/>
      <c r="C56" s="63"/>
      <c r="D56" s="64"/>
      <c r="E56" s="64"/>
      <c r="F56" s="64"/>
      <c r="G56" s="64"/>
      <c r="H56" s="64"/>
      <c r="I56" s="64"/>
      <c r="J56" s="65"/>
      <c r="K56" s="63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5"/>
      <c r="AM56" s="63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5"/>
      <c r="BK56" s="29"/>
      <c r="BL56" s="29"/>
    </row>
    <row r="57" spans="1:64" ht="5.2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</row>
    <row r="58" spans="1:64" s="35" customFormat="1" ht="12">
      <c r="A58" s="30"/>
      <c r="B58" s="30"/>
      <c r="C58" s="30" t="s">
        <v>247</v>
      </c>
      <c r="D58" s="30"/>
      <c r="E58" s="30"/>
      <c r="F58" s="30" t="s">
        <v>248</v>
      </c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</row>
    <row r="59" spans="1:64" s="35" customFormat="1" ht="12">
      <c r="A59" s="30"/>
      <c r="B59" s="30"/>
      <c r="C59" s="30"/>
      <c r="D59" s="30"/>
      <c r="E59" s="30"/>
      <c r="F59" s="30" t="s">
        <v>154</v>
      </c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</row>
    <row r="60" spans="1:64" s="35" customFormat="1" ht="12">
      <c r="A60" s="30"/>
      <c r="B60" s="30"/>
      <c r="C60" s="30"/>
      <c r="D60" s="30"/>
      <c r="E60" s="30"/>
      <c r="F60" s="30"/>
      <c r="G60" s="30" t="s">
        <v>163</v>
      </c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</row>
    <row r="61" spans="1:64" ht="13.5">
      <c r="A61" s="29"/>
      <c r="B61" s="29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29"/>
      <c r="BL61" s="29"/>
    </row>
    <row r="62" spans="1:64" ht="13.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</row>
  </sheetData>
  <sheetProtection password="E696" sheet="1" objects="1" scenarios="1" selectLockedCells="1" selectUnlockedCells="1"/>
  <mergeCells count="117">
    <mergeCell ref="I11:O11"/>
    <mergeCell ref="AL11:AQ11"/>
    <mergeCell ref="R25:AD25"/>
    <mergeCell ref="K21:AK21"/>
    <mergeCell ref="K20:P20"/>
    <mergeCell ref="Q20:BJ20"/>
    <mergeCell ref="AE25:AT25"/>
    <mergeCell ref="C19:I19"/>
    <mergeCell ref="AY22:BJ22"/>
    <mergeCell ref="AN23:AV23"/>
    <mergeCell ref="BI26:BJ26"/>
    <mergeCell ref="BG26:BH26"/>
    <mergeCell ref="AW26:BC26"/>
    <mergeCell ref="AG14:AJ14"/>
    <mergeCell ref="AA22:AL22"/>
    <mergeCell ref="BA23:BH23"/>
    <mergeCell ref="AB23:AJ23"/>
    <mergeCell ref="BA37:BG37"/>
    <mergeCell ref="BB32:BG32"/>
    <mergeCell ref="BB33:BG33"/>
    <mergeCell ref="AR31:AW31"/>
    <mergeCell ref="AR32:AW32"/>
    <mergeCell ref="AR33:AW33"/>
    <mergeCell ref="BB31:BG31"/>
    <mergeCell ref="BA35:BG35"/>
    <mergeCell ref="BA36:BG36"/>
    <mergeCell ref="C21:I21"/>
    <mergeCell ref="C20:I20"/>
    <mergeCell ref="I17:Z17"/>
    <mergeCell ref="E39:J39"/>
    <mergeCell ref="N37:V37"/>
    <mergeCell ref="K34:X34"/>
    <mergeCell ref="O22:Z22"/>
    <mergeCell ref="C22:N22"/>
    <mergeCell ref="E23:L23"/>
    <mergeCell ref="P23:X23"/>
    <mergeCell ref="C54:J54"/>
    <mergeCell ref="L52:AK52"/>
    <mergeCell ref="T50:AH50"/>
    <mergeCell ref="BA41:BG41"/>
    <mergeCell ref="E41:J41"/>
    <mergeCell ref="AF41:AM41"/>
    <mergeCell ref="BA39:BG39"/>
    <mergeCell ref="N39:V39"/>
    <mergeCell ref="AN52:BI52"/>
    <mergeCell ref="BC48:BH48"/>
    <mergeCell ref="AH43:AN45"/>
    <mergeCell ref="K43:AG45"/>
    <mergeCell ref="K46:V46"/>
    <mergeCell ref="AQ30:AY30"/>
    <mergeCell ref="K30:X30"/>
    <mergeCell ref="N41:V41"/>
    <mergeCell ref="E42:J45"/>
    <mergeCell ref="W46:AL46"/>
    <mergeCell ref="K42:AG42"/>
    <mergeCell ref="N48:T48"/>
    <mergeCell ref="C47:J47"/>
    <mergeCell ref="W47:AB47"/>
    <mergeCell ref="AM46:AX46"/>
    <mergeCell ref="AY46:BJ46"/>
    <mergeCell ref="AU44:BJ45"/>
    <mergeCell ref="AY47:BG47"/>
    <mergeCell ref="W48:AB48"/>
    <mergeCell ref="D2:BI2"/>
    <mergeCell ref="C30:D45"/>
    <mergeCell ref="AX7:BI7"/>
    <mergeCell ref="K19:BJ19"/>
    <mergeCell ref="AM21:AS21"/>
    <mergeCell ref="AU21:BJ21"/>
    <mergeCell ref="AF35:AM35"/>
    <mergeCell ref="AF36:AM36"/>
    <mergeCell ref="AK15:BE16"/>
    <mergeCell ref="AI33:AN33"/>
    <mergeCell ref="AI32:AN32"/>
    <mergeCell ref="Z31:AE31"/>
    <mergeCell ref="Z32:AE32"/>
    <mergeCell ref="N35:V35"/>
    <mergeCell ref="F31:J31"/>
    <mergeCell ref="F32:J32"/>
    <mergeCell ref="Z33:AE33"/>
    <mergeCell ref="N31:V31"/>
    <mergeCell ref="N32:V32"/>
    <mergeCell ref="E25:Q25"/>
    <mergeCell ref="AJ26:AR26"/>
    <mergeCell ref="G26:O26"/>
    <mergeCell ref="T26:AB26"/>
    <mergeCell ref="E30:J30"/>
    <mergeCell ref="AD48:AJ48"/>
    <mergeCell ref="AO48:AV48"/>
    <mergeCell ref="AU42:BJ43"/>
    <mergeCell ref="AQ42:AT43"/>
    <mergeCell ref="AQ44:AT45"/>
    <mergeCell ref="AF37:AM37"/>
    <mergeCell ref="AF39:AM39"/>
    <mergeCell ref="F37:J37"/>
    <mergeCell ref="N33:V33"/>
    <mergeCell ref="AI31:AN31"/>
    <mergeCell ref="Y34:AP34"/>
    <mergeCell ref="E33:J33"/>
    <mergeCell ref="F35:J35"/>
    <mergeCell ref="F36:J36"/>
    <mergeCell ref="E34:J34"/>
    <mergeCell ref="K36:X36"/>
    <mergeCell ref="C25:D26"/>
    <mergeCell ref="AD47:AJ47"/>
    <mergeCell ref="Y30:AG30"/>
    <mergeCell ref="AH30:AP30"/>
    <mergeCell ref="D12:G13"/>
    <mergeCell ref="D15:G16"/>
    <mergeCell ref="H12:AC13"/>
    <mergeCell ref="AK12:BF13"/>
    <mergeCell ref="AG12:AJ13"/>
    <mergeCell ref="AG15:AJ16"/>
    <mergeCell ref="H15:AA16"/>
    <mergeCell ref="H14:Y14"/>
    <mergeCell ref="D14:G14"/>
    <mergeCell ref="AK14:BB14"/>
  </mergeCells>
  <conditionalFormatting sqref="BG26:BH26">
    <cfRule type="cellIs" priority="1" dxfId="0" operator="between" stopIfTrue="1">
      <formula>0</formula>
      <formula>0</formula>
    </cfRule>
  </conditionalFormatting>
  <conditionalFormatting sqref="AJ26:AR26 K20:BJ20 K21:AK21 AW26:BC26 K19 N33:V33">
    <cfRule type="cellIs" priority="2" dxfId="10" operator="between" stopIfTrue="1">
      <formula>0</formula>
      <formula>0</formula>
    </cfRule>
  </conditionalFormatting>
  <conditionalFormatting sqref="AX7:BI7">
    <cfRule type="cellIs" priority="3" dxfId="11" operator="equal" stopIfTrue="1">
      <formula>0</formula>
    </cfRule>
  </conditionalFormatting>
  <conditionalFormatting sqref="AU42:BJ43">
    <cfRule type="cellIs" priority="4" dxfId="12" operator="equal" stopIfTrue="1">
      <formula>"建築物上から地上部へ"</formula>
    </cfRule>
  </conditionalFormatting>
  <conditionalFormatting sqref="AU44:BJ45">
    <cfRule type="cellIs" priority="5" dxfId="12" operator="equal" stopIfTrue="1">
      <formula>"地上部から建築物上へ"</formula>
    </cfRule>
  </conditionalFormatting>
  <conditionalFormatting sqref="N31:V32 N35:V35 N37:V37">
    <cfRule type="cellIs" priority="6" dxfId="13" operator="equal" stopIfTrue="1">
      <formula>""</formula>
    </cfRule>
  </conditionalFormatting>
  <printOptions/>
  <pageMargins left="0.7874015748031497" right="0.4724409448818898" top="0.5905511811023623" bottom="0.35433070866141736" header="0.3937007874015748" footer="0"/>
  <pageSetup fitToHeight="1" fitToWidth="1" horizontalDpi="300" verticalDpi="300" orientation="portrait" paperSize="9" scale="87" r:id="rId1"/>
  <headerFooter alignWithMargins="0">
    <oddHeader>&amp;L　　（第2号様式）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東京都</cp:lastModifiedBy>
  <cp:lastPrinted>2009-04-08T07:41:55Z</cp:lastPrinted>
  <dcterms:created xsi:type="dcterms:W3CDTF">2004-04-09T08:22:02Z</dcterms:created>
  <dcterms:modified xsi:type="dcterms:W3CDTF">2014-05-14T11:33:36Z</dcterms:modified>
  <cp:category/>
  <cp:version/>
  <cp:contentType/>
  <cp:contentStatus/>
</cp:coreProperties>
</file>