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15450" windowHeight="11010" tabRatio="545"/>
  </bookViews>
  <sheets>
    <sheet name="入力シート(完)" sheetId="1" r:id="rId1"/>
    <sheet name="事業者連名用別紙" sheetId="3" r:id="rId2"/>
    <sheet name="印刷用(完)" sheetId="5" r:id="rId3"/>
  </sheets>
  <definedNames>
    <definedName name="_xlnm.Print_Area" localSheetId="2">'印刷用(完)'!$B$1:$BJ$63</definedName>
    <definedName name="_xlnm.Print_Area" localSheetId="1">事業者連名用別紙!$A$1:$K$42</definedName>
    <definedName name="_xlnm.Print_Area" localSheetId="0">'入力シート(完)'!$A$1:$AH$47</definedName>
  </definedNames>
  <calcPr calcId="145621"/>
</workbook>
</file>

<file path=xl/calcChain.xml><?xml version="1.0" encoding="utf-8"?>
<calcChain xmlns="http://schemas.openxmlformats.org/spreadsheetml/2006/main">
  <c r="H27" i="1" l="1"/>
  <c r="T29" i="5" s="1"/>
  <c r="AH17" i="1"/>
  <c r="AH18" i="1"/>
  <c r="C27" i="1"/>
  <c r="Q27" i="1" s="1"/>
  <c r="AJ29" i="5" s="1"/>
  <c r="AC27" i="1"/>
  <c r="BG29" i="5" s="1"/>
  <c r="M37" i="1"/>
  <c r="V37" i="1" s="1"/>
  <c r="BA42" i="5" s="1"/>
  <c r="F37" i="1"/>
  <c r="N42" i="5" s="1"/>
  <c r="AH30" i="1"/>
  <c r="F32" i="1"/>
  <c r="F38" i="1" s="1"/>
  <c r="I6" i="3"/>
  <c r="BF23" i="5"/>
  <c r="BF22" i="5"/>
  <c r="AQ23" i="5"/>
  <c r="AQ22" i="5"/>
  <c r="AB23" i="5"/>
  <c r="AB22" i="5"/>
  <c r="U23" i="5"/>
  <c r="U22" i="5"/>
  <c r="AS53" i="5"/>
  <c r="AK53" i="5"/>
  <c r="T53" i="5"/>
  <c r="T42" i="1"/>
  <c r="AO51" i="5" s="1"/>
  <c r="AD51" i="5"/>
  <c r="AD50" i="5"/>
  <c r="N51" i="5"/>
  <c r="X39" i="1"/>
  <c r="AU45" i="5" s="1"/>
  <c r="X40" i="1"/>
  <c r="AU47" i="5" s="1"/>
  <c r="AH46" i="5"/>
  <c r="K46" i="5"/>
  <c r="T35" i="1"/>
  <c r="BA39" i="5" s="1"/>
  <c r="T36" i="1"/>
  <c r="BA40" i="5" s="1"/>
  <c r="T34" i="1"/>
  <c r="BA38" i="5" s="1"/>
  <c r="AF40" i="5"/>
  <c r="AF39" i="5"/>
  <c r="AF38" i="5"/>
  <c r="N40" i="5"/>
  <c r="N38" i="5"/>
  <c r="X32" i="1"/>
  <c r="BB36" i="5" s="1"/>
  <c r="AR35" i="5"/>
  <c r="AR34" i="5"/>
  <c r="AI35" i="5"/>
  <c r="AI34" i="5"/>
  <c r="Z35" i="5"/>
  <c r="Z34" i="5"/>
  <c r="N35" i="5"/>
  <c r="N34" i="5"/>
  <c r="W27" i="1"/>
  <c r="AW29" i="5" s="1"/>
  <c r="G29" i="5"/>
  <c r="BA26" i="5"/>
  <c r="AN26" i="5"/>
  <c r="AB26" i="5"/>
  <c r="P26" i="5"/>
  <c r="E26" i="5"/>
  <c r="AU21" i="5"/>
  <c r="K21" i="5"/>
  <c r="Q20" i="5"/>
  <c r="K20" i="5"/>
  <c r="K19" i="5"/>
  <c r="I17" i="5"/>
  <c r="AK15" i="5"/>
  <c r="H15" i="5"/>
  <c r="AK14" i="5"/>
  <c r="H14" i="5"/>
  <c r="AK12" i="5"/>
  <c r="H12" i="5"/>
  <c r="AL11" i="5"/>
  <c r="I11" i="5"/>
  <c r="AX7" i="5"/>
  <c r="AH41" i="1"/>
  <c r="AH40" i="1"/>
  <c r="AH39" i="1"/>
  <c r="AH43" i="1"/>
  <c r="AD27" i="1"/>
  <c r="AB42" i="1" l="1"/>
  <c r="BC51" i="5" s="1"/>
  <c r="L32" i="1"/>
  <c r="Z36" i="5" s="1"/>
  <c r="AH31" i="1"/>
  <c r="X30" i="1"/>
  <c r="BB34" i="5" s="1"/>
  <c r="N36" i="5"/>
  <c r="P32" i="1"/>
  <c r="AI36" i="5" s="1"/>
  <c r="AH29" i="1"/>
  <c r="X31" i="1"/>
  <c r="BB35" i="5" s="1"/>
  <c r="V38" i="1"/>
  <c r="N44" i="5"/>
  <c r="M38" i="1"/>
  <c r="AF44" i="5" s="1"/>
  <c r="T32" i="1"/>
  <c r="AR36" i="5" s="1"/>
  <c r="AF42" i="5"/>
  <c r="BA44" i="5" l="1"/>
  <c r="AH32" i="1"/>
</calcChain>
</file>

<file path=xl/comments1.xml><?xml version="1.0" encoding="utf-8"?>
<comments xmlns="http://schemas.openxmlformats.org/spreadsheetml/2006/main">
  <authors>
    <author>TAIMSuser</author>
    <author>東京都</author>
  </authors>
  <commentList>
    <comment ref="X6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2007/4/1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</t>
        </r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0"/>
            <color indexed="81"/>
            <rFont val="ＭＳ Ｐゴシック"/>
            <family val="3"/>
            <charset val="128"/>
          </rPr>
          <t>03-1234-5678</t>
        </r>
      </text>
    </comment>
    <comment ref="R12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03-1234-5678</t>
        </r>
      </text>
    </comment>
    <comment ref="F18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区市町村名をリストから選択してください
</t>
        </r>
      </text>
    </comment>
    <comment ref="I20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自動・手動をリストから選択してください
</t>
        </r>
      </text>
    </comment>
    <comment ref="I2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自動・手動をリストから選択してください
</t>
        </r>
      </text>
    </comment>
    <comment ref="AG2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リストから選択:
</t>
        </r>
        <r>
          <rPr>
            <sz val="9"/>
            <color indexed="81"/>
            <rFont val="ＭＳ Ｐゴシック"/>
            <family val="3"/>
            <charset val="128"/>
          </rPr>
          <t xml:space="preserve">
総合設計制度等を適用
しない場合（×0.2の基準）
は空白のままにしてください</t>
        </r>
      </text>
    </comment>
    <comment ref="W39" authorId="0">
      <text>
        <r>
          <rPr>
            <b/>
            <sz val="9"/>
            <color indexed="81"/>
            <rFont val="ＭＳ Ｐゴシック"/>
            <family val="3"/>
            <charset val="128"/>
          </rPr>
          <t>１を入力: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　建築物上緑化が困難な場合
　　（④＜B　となるとき）</t>
        </r>
      </text>
    </comment>
    <comment ref="W40" authorId="0">
      <text>
        <r>
          <rPr>
            <b/>
            <sz val="9"/>
            <color indexed="81"/>
            <rFont val="ＭＳ Ｐゴシック"/>
            <family val="3"/>
            <charset val="128"/>
          </rPr>
          <t>1を入力: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地上部緑化が困難な場合
　（①＜A　となるとき）</t>
        </r>
      </text>
    </comment>
    <comment ref="I45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2007/4/1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45" authorId="1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文書番号の年度を
リストから選択してください</t>
        </r>
      </text>
    </comment>
    <comment ref="U45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入力例:
</t>
        </r>
        <r>
          <rPr>
            <sz val="9"/>
            <color indexed="81"/>
            <rFont val="ＭＳ Ｐゴシック"/>
            <family val="3"/>
            <charset val="128"/>
          </rPr>
          <t xml:space="preserve">００１のように３桁で入力します。
変更計画書がある場合は、最後に届け出た番号を００１－０３のように３桁ー２桁で入力します。
</t>
        </r>
      </text>
    </comment>
  </commentList>
</comments>
</file>

<file path=xl/sharedStrings.xml><?xml version="1.0" encoding="utf-8"?>
<sst xmlns="http://schemas.openxmlformats.org/spreadsheetml/2006/main" count="463" uniqueCount="302">
  <si>
    <t>　　（第３号様式）</t>
    <rPh sb="3" eb="4">
      <t>ダイ</t>
    </rPh>
    <rPh sb="5" eb="6">
      <t>ゴウ</t>
    </rPh>
    <rPh sb="6" eb="8">
      <t>ヨウシキ</t>
    </rPh>
    <phoneticPr fontId="2"/>
  </si>
  <si>
    <t>緑　化　完　了　書</t>
    <rPh sb="0" eb="1">
      <t>ミドリ</t>
    </rPh>
    <rPh sb="2" eb="3">
      <t>カ</t>
    </rPh>
    <rPh sb="4" eb="5">
      <t>カン</t>
    </rPh>
    <rPh sb="6" eb="7">
      <t>リョウ</t>
    </rPh>
    <rPh sb="8" eb="9">
      <t>ショ</t>
    </rPh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</si>
  <si>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</si>
  <si>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千代田区</t>
    <rPh sb="0" eb="3">
      <t>チヨダ</t>
    </rPh>
    <rPh sb="3" eb="4">
      <t>ク</t>
    </rPh>
    <phoneticPr fontId="2"/>
  </si>
  <si>
    <t>総合設計</t>
    <rPh sb="0" eb="2">
      <t>ソウゴウ</t>
    </rPh>
    <rPh sb="2" eb="4">
      <t>セッケイ</t>
    </rPh>
    <phoneticPr fontId="2"/>
  </si>
  <si>
    <t>中央区</t>
    <rPh sb="0" eb="2">
      <t>チュウオウ</t>
    </rPh>
    <rPh sb="2" eb="3">
      <t>ク</t>
    </rPh>
    <phoneticPr fontId="2"/>
  </si>
  <si>
    <t>再開発</t>
    <rPh sb="0" eb="3">
      <t>サイカイハツ</t>
    </rPh>
    <phoneticPr fontId="2"/>
  </si>
  <si>
    <t>　東京における自然の保護と回復に関する条例第１４号第２項の規定により、下記のとおり緑化完了書を提出します。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カンリョウ</t>
    </rPh>
    <rPh sb="45" eb="46">
      <t>ショ</t>
    </rPh>
    <rPh sb="47" eb="49">
      <t>テイシュツ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</si>
  <si>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</si>
  <si>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</si>
  <si>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年月日</t>
    <rPh sb="0" eb="3">
      <t>ネンガッピ</t>
    </rPh>
    <phoneticPr fontId="2"/>
  </si>
  <si>
    <t>その他</t>
    <rPh sb="2" eb="3">
      <t>タ</t>
    </rPh>
    <phoneticPr fontId="2"/>
  </si>
  <si>
    <t>文京区</t>
    <rPh sb="0" eb="2">
      <t>ブンキョウ</t>
    </rPh>
    <rPh sb="2" eb="3">
      <t>ク</t>
    </rPh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</si>
  <si>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</si>
  <si>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台東区</t>
    <rPh sb="0" eb="2">
      <t>タイトウ</t>
    </rPh>
    <rPh sb="2" eb="3">
      <t>ク</t>
    </rPh>
    <phoneticPr fontId="2"/>
  </si>
  <si>
    <t>民間</t>
    <rPh sb="0" eb="2">
      <t>ミンカン</t>
    </rPh>
    <phoneticPr fontId="2"/>
  </si>
  <si>
    <t>墨田区</t>
    <rPh sb="0" eb="2">
      <t>スミダ</t>
    </rPh>
    <rPh sb="2" eb="3">
      <t>ク</t>
    </rPh>
    <phoneticPr fontId="2"/>
  </si>
  <si>
    <t>［代理人］</t>
    <rPh sb="1" eb="4">
      <t>ダイリニン</t>
    </rPh>
    <phoneticPr fontId="2"/>
  </si>
  <si>
    <t>［事業者］</t>
    <rPh sb="1" eb="4">
      <t>ジギョウシャ</t>
    </rPh>
    <phoneticPr fontId="2"/>
  </si>
  <si>
    <t>公共</t>
    <rPh sb="0" eb="2">
      <t>コウキョウ</t>
    </rPh>
    <phoneticPr fontId="2"/>
  </si>
  <si>
    <t>江東区</t>
    <rPh sb="0" eb="3">
      <t>コウトウク</t>
    </rPh>
    <phoneticPr fontId="2"/>
  </si>
  <si>
    <t>民間・公共</t>
    <rPh sb="0" eb="2">
      <t>ミンカン</t>
    </rPh>
    <rPh sb="3" eb="5">
      <t>コウキョウ</t>
    </rPh>
    <phoneticPr fontId="2"/>
  </si>
  <si>
    <t>品川区</t>
    <rPh sb="0" eb="3">
      <t>シナガワク</t>
    </rPh>
    <phoneticPr fontId="2"/>
  </si>
  <si>
    <t>住所　</t>
    <rPh sb="0" eb="2">
      <t>ジュウショ</t>
    </rPh>
    <phoneticPr fontId="2"/>
  </si>
  <si>
    <t>住所</t>
    <rPh sb="0" eb="2">
      <t>ジュウショ</t>
    </rPh>
    <phoneticPr fontId="2"/>
  </si>
  <si>
    <t>自動</t>
    <rPh sb="0" eb="2">
      <t>ジドウ</t>
    </rPh>
    <phoneticPr fontId="2"/>
  </si>
  <si>
    <t>目黒区</t>
    <rPh sb="0" eb="2">
      <t>メグロ</t>
    </rPh>
    <rPh sb="2" eb="3">
      <t>ク</t>
    </rPh>
    <phoneticPr fontId="2"/>
  </si>
  <si>
    <t>電話</t>
    <rPh sb="0" eb="2">
      <t>デンワ</t>
    </rPh>
    <phoneticPr fontId="2"/>
  </si>
  <si>
    <t>手動</t>
    <rPh sb="0" eb="2">
      <t>シュドウ</t>
    </rPh>
    <phoneticPr fontId="2"/>
  </si>
  <si>
    <t>大田区</t>
    <rPh sb="0" eb="2">
      <t>オオタ</t>
    </rPh>
    <rPh sb="2" eb="3">
      <t>ク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</si>
  <si>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</si>
  <si>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</si>
  <si>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世田谷区</t>
    <rPh sb="0" eb="3">
      <t>セタガヤ</t>
    </rPh>
    <rPh sb="3" eb="4">
      <t>ク</t>
    </rPh>
    <phoneticPr fontId="2"/>
  </si>
  <si>
    <t>担当者：</t>
    <rPh sb="0" eb="3">
      <t>タントウシャ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</si>
  <si>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</si>
  <si>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渋谷区</t>
    <rPh sb="0" eb="3">
      <t>シブヤク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</si>
  <si>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</si>
  <si>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</si>
  <si>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名称</t>
    <rPh sb="0" eb="2">
      <t>メイショウ</t>
    </rPh>
    <phoneticPr fontId="2"/>
  </si>
  <si>
    <t>Ａ式</t>
    <rPh sb="1" eb="2">
      <t>シキ</t>
    </rPh>
    <phoneticPr fontId="2"/>
  </si>
  <si>
    <t>豊島区</t>
    <rPh sb="0" eb="3">
      <t>トシマク</t>
    </rPh>
    <phoneticPr fontId="2"/>
  </si>
  <si>
    <t>所在地</t>
    <rPh sb="0" eb="3">
      <t>ショザイチ</t>
    </rPh>
    <phoneticPr fontId="2"/>
  </si>
  <si>
    <t>東京都</t>
    <rPh sb="0" eb="3">
      <t>トウキョウト</t>
    </rPh>
    <phoneticPr fontId="2"/>
  </si>
  <si>
    <t>Ｂ式</t>
    <rPh sb="1" eb="2">
      <t>シキ</t>
    </rPh>
    <phoneticPr fontId="2"/>
  </si>
  <si>
    <t>北区</t>
    <rPh sb="0" eb="1">
      <t>キタ</t>
    </rPh>
    <rPh sb="1" eb="2">
      <t>ク</t>
    </rPh>
    <phoneticPr fontId="2"/>
  </si>
  <si>
    <t>施設の種類</t>
    <rPh sb="0" eb="2">
      <t>シセツ</t>
    </rPh>
    <rPh sb="3" eb="5">
      <t>シュルイ</t>
    </rPh>
    <phoneticPr fontId="2"/>
  </si>
  <si>
    <t>緑地管理者</t>
    <rPh sb="0" eb="2">
      <t>リョクチ</t>
    </rPh>
    <rPh sb="2" eb="5">
      <t>カンリシャ</t>
    </rPh>
    <phoneticPr fontId="2"/>
  </si>
  <si>
    <t>施設区分</t>
    <rPh sb="0" eb="2">
      <t>シセツ</t>
    </rPh>
    <rPh sb="2" eb="4">
      <t>クブン</t>
    </rPh>
    <phoneticPr fontId="2"/>
  </si>
  <si>
    <t>荒川区</t>
    <rPh sb="0" eb="3">
      <t>アラカワク</t>
    </rPh>
    <phoneticPr fontId="2"/>
  </si>
  <si>
    <t>維持管理</t>
    <rPh sb="0" eb="2">
      <t>イジ</t>
    </rPh>
    <rPh sb="2" eb="4">
      <t>カンリ</t>
    </rPh>
    <phoneticPr fontId="2"/>
  </si>
  <si>
    <t>方　法</t>
    <rPh sb="0" eb="1">
      <t>カタ</t>
    </rPh>
    <rPh sb="2" eb="3">
      <t>ホウ</t>
    </rPh>
    <phoneticPr fontId="2"/>
  </si>
  <si>
    <t>地上部</t>
    <rPh sb="0" eb="3">
      <t>チジョウブ</t>
    </rPh>
    <phoneticPr fontId="2"/>
  </si>
  <si>
    <t>灌水</t>
    <rPh sb="0" eb="2">
      <t>カンスイ</t>
    </rPh>
    <phoneticPr fontId="2"/>
  </si>
  <si>
    <t>週</t>
    <rPh sb="0" eb="1">
      <t>シュウ</t>
    </rPh>
    <phoneticPr fontId="2"/>
  </si>
  <si>
    <t>回</t>
    <rPh sb="0" eb="1">
      <t>カイ</t>
    </rPh>
    <phoneticPr fontId="2"/>
  </si>
  <si>
    <t>剪定</t>
    <rPh sb="0" eb="2">
      <t>センテイ</t>
    </rPh>
    <phoneticPr fontId="2"/>
  </si>
  <si>
    <t>年</t>
    <rPh sb="0" eb="1">
      <t>ネン</t>
    </rPh>
    <phoneticPr fontId="2"/>
  </si>
  <si>
    <t>施肥</t>
    <rPh sb="0" eb="2">
      <t>セヒ</t>
    </rPh>
    <phoneticPr fontId="2"/>
  </si>
  <si>
    <t>板橋区</t>
    <rPh sb="0" eb="2">
      <t>イタバシ</t>
    </rPh>
    <rPh sb="2" eb="3">
      <t>ク</t>
    </rPh>
    <phoneticPr fontId="2"/>
  </si>
  <si>
    <t>建築物上</t>
    <rPh sb="0" eb="3">
      <t>ケンチクブツ</t>
    </rPh>
    <rPh sb="3" eb="4">
      <t>ジョウ</t>
    </rPh>
    <phoneticPr fontId="2"/>
  </si>
  <si>
    <t>練馬区</t>
    <rPh sb="0" eb="2">
      <t>ネリマ</t>
    </rPh>
    <rPh sb="2" eb="3">
      <t>ク</t>
    </rPh>
    <phoneticPr fontId="2"/>
  </si>
  <si>
    <t>特記事項</t>
    <rPh sb="0" eb="2">
      <t>トッキ</t>
    </rPh>
    <rPh sb="2" eb="4">
      <t>ジコウ</t>
    </rPh>
    <phoneticPr fontId="2"/>
  </si>
  <si>
    <t>足立区</t>
    <rPh sb="0" eb="2">
      <t>アダチ</t>
    </rPh>
    <rPh sb="2" eb="3">
      <t>ク</t>
    </rPh>
    <phoneticPr fontId="2"/>
  </si>
  <si>
    <t>法定建ぺい率　</t>
    <rPh sb="0" eb="2">
      <t>ホウテイ</t>
    </rPh>
    <rPh sb="2" eb="3">
      <t>ケン</t>
    </rPh>
    <rPh sb="5" eb="6">
      <t>リツ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</si>
  <si>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</si>
  <si>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</si>
  <si>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</si>
  <si>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葛飾区</t>
    <rPh sb="0" eb="2">
      <t>カツシカ</t>
    </rPh>
    <rPh sb="2" eb="3">
      <t>ク</t>
    </rPh>
    <phoneticPr fontId="2"/>
  </si>
  <si>
    <t>㎡</t>
    <phoneticPr fontId="2"/>
  </si>
  <si>
    <t>Ｅ</t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</si>
  <si>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</si>
  <si>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</si>
  <si>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基準</t>
    <rPh sb="0" eb="2">
      <t>キジュン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</si>
  <si>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</si>
  <si>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</si>
  <si>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</si>
  <si>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</si>
  <si>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</si>
  <si>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</si>
  <si>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</si>
  <si>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基準の適否</t>
    <rPh sb="0" eb="2">
      <t>キジュン</t>
    </rPh>
    <rPh sb="3" eb="5">
      <t>テキヒ</t>
    </rPh>
    <phoneticPr fontId="2"/>
  </si>
  <si>
    <t>三鷹市</t>
    <rPh sb="0" eb="3">
      <t>ミタカシ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</si>
  <si>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</si>
  <si>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</si>
  <si>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高　木</t>
    <rPh sb="0" eb="1">
      <t>タカ</t>
    </rPh>
    <rPh sb="2" eb="3">
      <t>キ</t>
    </rPh>
    <phoneticPr fontId="2"/>
  </si>
  <si>
    <t>中　木</t>
    <rPh sb="0" eb="1">
      <t>ナカ</t>
    </rPh>
    <rPh sb="2" eb="3">
      <t>キ</t>
    </rPh>
    <phoneticPr fontId="2"/>
  </si>
  <si>
    <t>低　木</t>
    <rPh sb="0" eb="1">
      <t>テイ</t>
    </rPh>
    <rPh sb="2" eb="3">
      <t>キ</t>
    </rPh>
    <phoneticPr fontId="2"/>
  </si>
  <si>
    <t>計</t>
    <rPh sb="0" eb="1">
      <t>ケイ</t>
    </rPh>
    <phoneticPr fontId="2"/>
  </si>
  <si>
    <t>青梅市</t>
    <rPh sb="0" eb="3">
      <t>オウメシ</t>
    </rPh>
    <phoneticPr fontId="2"/>
  </si>
  <si>
    <t>既存樹木</t>
    <rPh sb="0" eb="2">
      <t>キゾン</t>
    </rPh>
    <rPh sb="2" eb="4">
      <t>ジュモク</t>
    </rPh>
    <phoneticPr fontId="2"/>
  </si>
  <si>
    <t>㎡</t>
    <phoneticPr fontId="2"/>
  </si>
  <si>
    <t>本</t>
    <rPh sb="0" eb="1">
      <t>ホン</t>
    </rPh>
    <phoneticPr fontId="2"/>
  </si>
  <si>
    <t>建物上</t>
    <rPh sb="0" eb="2">
      <t>タテモノ</t>
    </rPh>
    <rPh sb="2" eb="3">
      <t>ジョウ</t>
    </rPh>
    <phoneticPr fontId="2"/>
  </si>
  <si>
    <t>府中市</t>
    <rPh sb="0" eb="3">
      <t>フチュウシ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</si>
  <si>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</si>
  <si>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㎡</t>
    <phoneticPr fontId="2"/>
  </si>
  <si>
    <t>接道</t>
    <rPh sb="0" eb="2">
      <t>セツドウ</t>
    </rPh>
    <phoneticPr fontId="2"/>
  </si>
  <si>
    <t>昭島市</t>
    <rPh sb="0" eb="3">
      <t>アキシマシ</t>
    </rPh>
    <phoneticPr fontId="2"/>
  </si>
  <si>
    <t>①</t>
    <phoneticPr fontId="2"/>
  </si>
  <si>
    <t>㎡</t>
    <phoneticPr fontId="2"/>
  </si>
  <si>
    <t>調布市</t>
    <rPh sb="0" eb="3">
      <t>チョウフシ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</si>
  <si>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</si>
  <si>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</si>
  <si>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町田市</t>
    <rPh sb="0" eb="3">
      <t>マチダシ</t>
    </rPh>
    <phoneticPr fontId="2"/>
  </si>
  <si>
    <t>屋　　　上</t>
    <rPh sb="0" eb="1">
      <t>ヤ</t>
    </rPh>
    <rPh sb="4" eb="5">
      <t>ジョウ</t>
    </rPh>
    <phoneticPr fontId="2"/>
  </si>
  <si>
    <t>㎡</t>
    <phoneticPr fontId="2"/>
  </si>
  <si>
    <t>小金井市</t>
    <rPh sb="0" eb="4">
      <t>コガネイシ</t>
    </rPh>
    <phoneticPr fontId="2"/>
  </si>
  <si>
    <t>壁　　　面</t>
    <rPh sb="0" eb="1">
      <t>カベ</t>
    </rPh>
    <rPh sb="4" eb="5">
      <t>メン</t>
    </rPh>
    <phoneticPr fontId="2"/>
  </si>
  <si>
    <t>小平市</t>
    <rPh sb="0" eb="3">
      <t>コダイラシ</t>
    </rPh>
    <phoneticPr fontId="2"/>
  </si>
  <si>
    <t>ベランダ等</t>
    <rPh sb="4" eb="5">
      <t>トウ</t>
    </rPh>
    <phoneticPr fontId="2"/>
  </si>
  <si>
    <t>日野市</t>
    <rPh sb="0" eb="3">
      <t>ヒノシ</t>
    </rPh>
    <phoneticPr fontId="2"/>
  </si>
  <si>
    <t>②</t>
    <phoneticPr fontId="2"/>
  </si>
  <si>
    <t>③</t>
    <phoneticPr fontId="2"/>
  </si>
  <si>
    <t>④＝②＋③</t>
    <phoneticPr fontId="2"/>
  </si>
  <si>
    <t>東村山市</t>
    <rPh sb="0" eb="4">
      <t>ヒガシムラヤマシ</t>
    </rPh>
    <phoneticPr fontId="2"/>
  </si>
  <si>
    <t>合計</t>
    <rPh sb="0" eb="2">
      <t>ゴウケイ</t>
    </rPh>
    <phoneticPr fontId="2"/>
  </si>
  <si>
    <t>国分寺市</t>
    <rPh sb="0" eb="4">
      <t>コクブンジシ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</si>
  <si>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</si>
  <si>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</si>
  <si>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</si>
  <si>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振替</t>
    <rPh sb="0" eb="2">
      <t>フリカエ</t>
    </rPh>
    <phoneticPr fontId="2"/>
  </si>
  <si>
    <t>国立市</t>
    <rPh sb="0" eb="3">
      <t>クニタチシ</t>
    </rPh>
    <phoneticPr fontId="2"/>
  </si>
  <si>
    <t>場所</t>
    <rPh sb="0" eb="2">
      <t>バショ</t>
    </rPh>
    <phoneticPr fontId="2"/>
  </si>
  <si>
    <t>西東京市</t>
    <rPh sb="0" eb="4">
      <t>ニシトウキョウシ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</si>
  <si>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</si>
  <si>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</si>
  <si>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緑化長さ合計</t>
    <rPh sb="0" eb="2">
      <t>リョクカ</t>
    </rPh>
    <rPh sb="2" eb="3">
      <t>ナガ</t>
    </rPh>
    <rPh sb="4" eb="6">
      <t>ゴウケイ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</si>
  <si>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</si>
  <si>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</si>
  <si>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</si>
  <si>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壁面</t>
    <rPh sb="0" eb="2">
      <t>ヘキメン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</si>
  <si>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</si>
  <si>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</si>
  <si>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</si>
  <si>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</si>
  <si>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</si>
  <si>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</si>
  <si>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</si>
  <si>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</si>
  <si>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</si>
  <si>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</si>
  <si>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</si>
  <si>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</si>
  <si>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</si>
  <si>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</si>
  <si>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</si>
  <si>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</si>
  <si>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</si>
  <si>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</si>
  <si>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</si>
  <si>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</si>
  <si>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</si>
  <si>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</si>
  <si>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</si>
  <si>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〒</t>
    <phoneticPr fontId="2"/>
  </si>
  <si>
    <t>Ａ</t>
    <phoneticPr fontId="2"/>
  </si>
  <si>
    <t>㎡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</si>
  <si>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</si>
  <si>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</si>
  <si>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</si>
  <si>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</si>
  <si>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</si>
  <si>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</si>
  <si>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⑤＝①＋②</t>
    <phoneticPr fontId="2"/>
  </si>
  <si>
    <t>③</t>
    <phoneticPr fontId="2"/>
  </si>
  <si>
    <t>⑥＝⑤＋③</t>
    <phoneticPr fontId="2"/>
  </si>
  <si>
    <t>㎡</t>
    <phoneticPr fontId="2"/>
  </si>
  <si>
    <t>ベランダ</t>
    <phoneticPr fontId="2"/>
  </si>
  <si>
    <t>m</t>
    <phoneticPr fontId="2"/>
  </si>
  <si>
    <t>⑦</t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</si>
  <si>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</si>
  <si>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〒</t>
    <phoneticPr fontId="2"/>
  </si>
  <si>
    <t>〒１００－１２３４</t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</si>
  <si>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20">
      <t>ダイヒョウシャ</t>
    </rPh>
    <phoneticPr fontId="2"/>
  </si>
  <si>
    <t>◎緑化計画の策定に当たっては、①≧Ａ，④≧Ｂ，⑥≧Ｃ，⑦≧Ｄとなるようにしてください。</t>
    <rPh sb="1" eb="3">
      <t>リョッカ</t>
    </rPh>
    <rPh sb="3" eb="5">
      <t>ケイカク</t>
    </rPh>
    <rPh sb="6" eb="8">
      <t>サクテイ</t>
    </rPh>
    <rPh sb="9" eb="10">
      <t>アタ</t>
    </rPh>
    <phoneticPr fontId="2"/>
  </si>
  <si>
    <t>樹木の緑化面積</t>
    <rPh sb="0" eb="2">
      <t>ジュモク</t>
    </rPh>
    <rPh sb="3" eb="5">
      <t>リ</t>
    </rPh>
    <rPh sb="5" eb="7">
      <t>メンセキ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</si>
  <si>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</si>
  <si>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</si>
  <si>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</si>
  <si>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</si>
  <si>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芝・　草　花　等　の　面　積</t>
    <rPh sb="0" eb="1">
      <t>シバ</t>
    </rPh>
    <rPh sb="3" eb="4">
      <t>クサ</t>
    </rPh>
    <rPh sb="5" eb="6">
      <t>ハナ</t>
    </rPh>
    <rPh sb="7" eb="8">
      <t>トウ</t>
    </rPh>
    <rPh sb="11" eb="12">
      <t>メン</t>
    </rPh>
    <rPh sb="13" eb="14">
      <t>セキ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</si>
  <si>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</si>
  <si>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</si>
  <si>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ﾍﾞﾗﾝﾀﾞ等</t>
    <rPh sb="6" eb="7">
      <t>トウ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</si>
  <si>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</si>
  <si>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地　　上　　部</t>
    <rPh sb="0" eb="1">
      <t>チ</t>
    </rPh>
    <rPh sb="3" eb="4">
      <t>ウエ</t>
    </rPh>
    <rPh sb="6" eb="7">
      <t>ブ</t>
    </rPh>
    <phoneticPr fontId="2"/>
  </si>
  <si>
    <t>建　　築　　物　　上</t>
    <rPh sb="0" eb="1">
      <t>ケン</t>
    </rPh>
    <rPh sb="3" eb="4">
      <t>チク</t>
    </rPh>
    <rPh sb="6" eb="7">
      <t>モノ</t>
    </rPh>
    <rPh sb="9" eb="10">
      <t>ウエ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</si>
  <si>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</si>
  <si>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緑　　化　　率</t>
    <rPh sb="0" eb="1">
      <t>ミドリ</t>
    </rPh>
    <rPh sb="3" eb="4">
      <t>カ</t>
    </rPh>
    <rPh sb="6" eb="7">
      <t>リツ</t>
    </rPh>
    <phoneticPr fontId="2"/>
  </si>
  <si>
    <t>接道部緑化</t>
    <rPh sb="0" eb="1">
      <t>セツ</t>
    </rPh>
    <rPh sb="1" eb="2">
      <t>ドウ</t>
    </rPh>
    <rPh sb="2" eb="3">
      <t>ブ</t>
    </rPh>
    <rPh sb="3" eb="5">
      <t>リ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</si>
  <si>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</si>
  <si>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</si>
  <si>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</si>
  <si>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㎡</t>
    <phoneticPr fontId="2"/>
  </si>
  <si>
    <t>Ｅ</t>
    <phoneticPr fontId="2"/>
  </si>
  <si>
    <t>ｍ</t>
    <phoneticPr fontId="2"/>
  </si>
  <si>
    <t>㎡</t>
    <phoneticPr fontId="2"/>
  </si>
  <si>
    <t>□ベランダ</t>
    <phoneticPr fontId="2"/>
  </si>
  <si>
    <t>ｍ</t>
    <phoneticPr fontId="2"/>
  </si>
  <si>
    <t>東京都知事　殿</t>
    <phoneticPr fontId="2"/>
  </si>
  <si>
    <t>　　　　〒</t>
    <phoneticPr fontId="2"/>
  </si>
  <si>
    <t>　　　　〒</t>
    <phoneticPr fontId="2"/>
  </si>
  <si>
    <t>受　付　番　号　・　受　付　年　月　日</t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</si>
  <si>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</si>
  <si>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一団地</t>
    <rPh sb="0" eb="2">
      <t>イチダン</t>
    </rPh>
    <rPh sb="2" eb="3">
      <t>チ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</si>
  <si>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</si>
  <si>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</si>
  <si>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</si>
  <si>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</si>
  <si>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</si>
  <si>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</si>
  <si>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</si>
  <si>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</si>
  <si>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</si>
  <si>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</si>
  <si>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</si>
  <si>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</si>
  <si>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</si>
  <si>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</si>
  <si>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氏 名</t>
    <rPh sb="0" eb="1">
      <t>シ</t>
    </rPh>
    <rPh sb="2" eb="3">
      <t>メイ</t>
    </rPh>
    <phoneticPr fontId="2"/>
  </si>
  <si>
    <t>名　　　　称</t>
    <rPh sb="0" eb="1">
      <t>ナ</t>
    </rPh>
    <rPh sb="5" eb="6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</si>
  <si>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</si>
  <si>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 xml:space="preserve"> 法定建ぺい率</t>
    <rPh sb="1" eb="3">
      <t>ホウテイ</t>
    </rPh>
    <rPh sb="3" eb="4">
      <t>ケン</t>
    </rPh>
    <rPh sb="6" eb="7">
      <t>リツ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</si>
  <si>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</si>
  <si>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</si>
  <si>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</si>
  <si>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</si>
  <si>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</si>
  <si>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</si>
  <si>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r>
      <t>緑　</t>
    </r>
    <r>
      <rPr>
        <sz val="11"/>
        <rFont val="ＭＳ Ｐゴシック"/>
        <family val="3"/>
        <charset val="128"/>
      </rPr>
      <t>化　面　積</t>
    </r>
    <rPh sb="0" eb="1">
      <t>ミドリ</t>
    </rPh>
    <rPh sb="2" eb="3">
      <t>カ</t>
    </rPh>
    <rPh sb="4" eb="5">
      <t>メン</t>
    </rPh>
    <rPh sb="6" eb="7">
      <t>セキ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</si>
  <si>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</si>
  <si>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合　　計</t>
    <rPh sb="0" eb="1">
      <t>ゴウ</t>
    </rPh>
    <rPh sb="3" eb="4">
      <t>ケイ</t>
    </rPh>
    <phoneticPr fontId="2"/>
  </si>
  <si>
    <t>緑化面積
の振替</t>
    <rPh sb="0" eb="2">
      <t>リ</t>
    </rPh>
    <rPh sb="2" eb="4">
      <t>メンセキ</t>
    </rPh>
    <rPh sb="6" eb="8">
      <t>フリカエ</t>
    </rPh>
    <phoneticPr fontId="2"/>
  </si>
  <si>
    <t>振替面積</t>
    <rPh sb="0" eb="2">
      <t>フリカエ</t>
    </rPh>
    <rPh sb="2" eb="4">
      <t>メンセキ</t>
    </rPh>
    <phoneticPr fontId="2"/>
  </si>
  <si>
    <t>□壁　　面</t>
    <rPh sb="1" eb="2">
      <t>カベ</t>
    </rPh>
    <rPh sb="4" eb="5">
      <t>メン</t>
    </rPh>
    <phoneticPr fontId="2"/>
  </si>
  <si>
    <r>
      <t xml:space="preserve"> 屋上面積</t>
    </r>
    <r>
      <rPr>
        <sz val="8"/>
        <rFont val="ＭＳ Ｐゴシック"/>
        <family val="3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</si>
  <si>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 xml:space="preserve"> A</t>
    <phoneticPr fontId="2"/>
  </si>
  <si>
    <t>㎡</t>
    <phoneticPr fontId="2"/>
  </si>
  <si>
    <t xml:space="preserve"> Ｂ</t>
    <phoneticPr fontId="2"/>
  </si>
  <si>
    <t xml:space="preserve"> C=A+B</t>
    <phoneticPr fontId="2"/>
  </si>
  <si>
    <t xml:space="preserve"> Ｄ</t>
    <phoneticPr fontId="2"/>
  </si>
  <si>
    <t>ｍ</t>
    <phoneticPr fontId="2"/>
  </si>
  <si>
    <t>（</t>
    <phoneticPr fontId="2"/>
  </si>
  <si>
    <t>)</t>
    <phoneticPr fontId="2"/>
  </si>
  <si>
    <r>
      <t>樹木</t>
    </r>
    <r>
      <rPr>
        <sz val="8"/>
        <rFont val="ＭＳ Ｐゴシック"/>
        <family val="3"/>
        <charset val="128"/>
      </rPr>
      <t>(固定式植栽基盤）</t>
    </r>
    <r>
      <rPr>
        <sz val="10"/>
        <rFont val="ＭＳ Ｐゴシック"/>
        <family val="3"/>
        <charset val="128"/>
      </rPr>
      <t>の面積</t>
    </r>
    <rPh sb="0" eb="2">
      <t>ジュモク</t>
    </rPh>
    <rPh sb="3" eb="5">
      <t>コテイ</t>
    </rPh>
    <rPh sb="5" eb="6">
      <t>シキ</t>
    </rPh>
    <rPh sb="6" eb="8">
      <t>ショクサイ</t>
    </rPh>
    <rPh sb="8" eb="10">
      <t>キバン</t>
    </rPh>
    <rPh sb="12" eb="14">
      <t>メンセキ</t>
    </rPh>
    <phoneticPr fontId="2"/>
  </si>
  <si>
    <t>㎡</t>
    <phoneticPr fontId="2"/>
  </si>
  <si>
    <t xml:space="preserve"> ②</t>
    <phoneticPr fontId="2"/>
  </si>
  <si>
    <t xml:space="preserve"> ③</t>
    <phoneticPr fontId="2"/>
  </si>
  <si>
    <t xml:space="preserve"> ④=②+③</t>
    <phoneticPr fontId="2"/>
  </si>
  <si>
    <t xml:space="preserve"> ⑤=①+②</t>
    <phoneticPr fontId="2"/>
  </si>
  <si>
    <t xml:space="preserve"> ⑥=③+⑤</t>
    <phoneticPr fontId="2"/>
  </si>
  <si>
    <t xml:space="preserve"> ⑦</t>
    <phoneticPr fontId="2"/>
  </si>
  <si>
    <t>ｍ</t>
    <phoneticPr fontId="2"/>
  </si>
  <si>
    <t>◎　計画書受付番号</t>
    <rPh sb="2" eb="5">
      <t>ケイカクショ</t>
    </rPh>
    <rPh sb="5" eb="7">
      <t>ウケツケ</t>
    </rPh>
    <rPh sb="7" eb="8">
      <t>バン</t>
    </rPh>
    <rPh sb="8" eb="9">
      <t>ゴウ</t>
    </rPh>
    <phoneticPr fontId="2"/>
  </si>
  <si>
    <t>◎　計画書受付番号　　　　　　　</t>
    <rPh sb="2" eb="3">
      <t>ケイ</t>
    </rPh>
    <rPh sb="3" eb="4">
      <t>ガ</t>
    </rPh>
    <rPh sb="4" eb="5">
      <t>ショ</t>
    </rPh>
    <rPh sb="5" eb="6">
      <t>ウケ</t>
    </rPh>
    <rPh sb="6" eb="7">
      <t>ヅケ</t>
    </rPh>
    <rPh sb="7" eb="8">
      <t>バン</t>
    </rPh>
    <rPh sb="8" eb="9">
      <t>ゴウ</t>
    </rPh>
    <phoneticPr fontId="2"/>
  </si>
  <si>
    <t>　東京都における自然の保護と回復に関する条例第１４条第２項の規定により、下記のとおり緑化完了書を提出します。</t>
    <rPh sb="1" eb="4">
      <t>トウキョウト</t>
    </rPh>
    <rPh sb="8" eb="10">
      <t>シゼン</t>
    </rPh>
    <rPh sb="11" eb="13">
      <t>ホゴ</t>
    </rPh>
    <rPh sb="14" eb="16">
      <t>カイフク</t>
    </rPh>
    <rPh sb="17" eb="18">
      <t>カン</t>
    </rPh>
    <rPh sb="20" eb="22">
      <t>ジョウレイ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8">
      <t>カキ</t>
    </rPh>
    <rPh sb="42" eb="47">
      <t>リョクカカンリョウショ</t>
    </rPh>
    <rPh sb="48" eb="50">
      <t>テイシュツ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</si>
  <si>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</si>
  <si>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※こちらもご選択ください</t>
    <rPh sb="6" eb="8">
      <t>センタク</t>
    </rPh>
    <phoneticPr fontId="2"/>
  </si>
  <si>
    <t>適用制度</t>
    <rPh sb="0" eb="2">
      <t>テキヨウ</t>
    </rPh>
    <rPh sb="2" eb="4">
      <t>セイド</t>
    </rPh>
    <phoneticPr fontId="2"/>
  </si>
  <si>
    <t>※施設区分・適用制度もご選択ください</t>
    <rPh sb="1" eb="3">
      <t>シセツ</t>
    </rPh>
    <rPh sb="3" eb="5">
      <t>クブン</t>
    </rPh>
    <rPh sb="6" eb="8">
      <t>テキヨウ</t>
    </rPh>
    <rPh sb="8" eb="10">
      <t>セイド</t>
    </rPh>
    <rPh sb="12" eb="14">
      <t>センタク</t>
    </rPh>
    <phoneticPr fontId="2"/>
  </si>
  <si>
    <t>（適用制度は総合設計等の場合です）</t>
    <rPh sb="1" eb="3">
      <t>テキヨウ</t>
    </rPh>
    <rPh sb="3" eb="5">
      <t>セイド</t>
    </rPh>
    <rPh sb="6" eb="8">
      <t>ソウゴウ</t>
    </rPh>
    <rPh sb="8" eb="10">
      <t>セッケイ</t>
    </rPh>
    <rPh sb="10" eb="11">
      <t>トウ</t>
    </rPh>
    <rPh sb="12" eb="14">
      <t>バアイ</t>
    </rPh>
    <phoneticPr fontId="2"/>
  </si>
  <si>
    <t>※印刷は「印刷用シート（３枚目）」をご利用ください</t>
    <rPh sb="1" eb="3">
      <t>インサツ</t>
    </rPh>
    <rPh sb="5" eb="8">
      <t>インサツヨウ</t>
    </rPh>
    <rPh sb="13" eb="15">
      <t>マイメ</t>
    </rPh>
    <rPh sb="19" eb="21">
      <t>リヨウ</t>
    </rPh>
    <phoneticPr fontId="2"/>
  </si>
  <si>
    <t>東京における自然の保護と回復に関する条例第１４条第２項の規定により、下記のとおり緑化完了書を提出します。</t>
    <phoneticPr fontId="2"/>
  </si>
  <si>
    <t>m</t>
    <phoneticPr fontId="2"/>
  </si>
  <si>
    <t>接道部延長</t>
    <rPh sb="0" eb="2">
      <t>セツドウ</t>
    </rPh>
    <rPh sb="2" eb="3">
      <t>ブ</t>
    </rPh>
    <rPh sb="3" eb="5">
      <t>エンチョウ</t>
    </rPh>
    <phoneticPr fontId="2"/>
  </si>
  <si>
    <t>⑧=⑦／Ｅ×100</t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</si>
  <si>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</si>
  <si>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 xml:space="preserve"> ⑧=⑦/Ｅ×100</t>
    <phoneticPr fontId="2"/>
  </si>
  <si>
    <t>備考</t>
    <rPh sb="0" eb="2">
      <t>ビコウ</t>
    </rPh>
    <phoneticPr fontId="2"/>
  </si>
  <si>
    <t>１　受付処理欄には、記入しないで下さい。</t>
    <rPh sb="2" eb="4">
      <t>ウケツケ</t>
    </rPh>
    <rPh sb="4" eb="6">
      <t>ショリ</t>
    </rPh>
    <rPh sb="6" eb="7">
      <t>ラン</t>
    </rPh>
    <rPh sb="10" eb="12">
      <t>キニュウ</t>
    </rPh>
    <rPh sb="16" eb="17">
      <t>クダ</t>
    </rPh>
    <phoneticPr fontId="2"/>
  </si>
  <si>
    <t>２　緑化の完了状況を示した緑化完了平面図、緑地の写真等を添付すること。</t>
    <rPh sb="2" eb="4">
      <t>リョッカ</t>
    </rPh>
    <rPh sb="5" eb="7">
      <t>カンリョウ</t>
    </rPh>
    <rPh sb="7" eb="9">
      <t>ジョウキョウ</t>
    </rPh>
    <rPh sb="10" eb="11">
      <t>シメ</t>
    </rPh>
    <rPh sb="13" eb="15">
      <t>リョッカ</t>
    </rPh>
    <rPh sb="15" eb="17">
      <t>カンリョウ</t>
    </rPh>
    <rPh sb="17" eb="20">
      <t>ヘイメンズ</t>
    </rPh>
    <rPh sb="21" eb="23">
      <t>リョクチ</t>
    </rPh>
    <rPh sb="24" eb="27">
      <t>シャシントウ</t>
    </rPh>
    <rPh sb="28" eb="30">
      <t>テンプ</t>
    </rPh>
    <phoneticPr fontId="2"/>
  </si>
  <si>
    <t>19環多自緑</t>
    <phoneticPr fontId="2"/>
  </si>
  <si>
    <t>18環多自緑</t>
    <phoneticPr fontId="2"/>
  </si>
  <si>
    <t>17環多自緑</t>
    <phoneticPr fontId="2"/>
  </si>
  <si>
    <t>16環多自緑</t>
    <phoneticPr fontId="2"/>
  </si>
  <si>
    <t>15環多自緑</t>
    <phoneticPr fontId="2"/>
  </si>
  <si>
    <t>11環多自緑</t>
    <phoneticPr fontId="2"/>
  </si>
  <si>
    <t>10環多自緑</t>
    <phoneticPr fontId="2"/>
  </si>
  <si>
    <t>9環多自緑</t>
    <phoneticPr fontId="2"/>
  </si>
  <si>
    <t>8環多自緑</t>
    <phoneticPr fontId="2"/>
  </si>
  <si>
    <t>7環多自緑</t>
    <phoneticPr fontId="2"/>
  </si>
  <si>
    <t>6環多自緑</t>
    <phoneticPr fontId="2"/>
  </si>
  <si>
    <t>5環多自緑</t>
    <phoneticPr fontId="2"/>
  </si>
  <si>
    <t>4環多自緑</t>
    <phoneticPr fontId="2"/>
  </si>
  <si>
    <t>3環多自緑</t>
    <phoneticPr fontId="2"/>
  </si>
  <si>
    <t>2環多自緑</t>
    <phoneticPr fontId="2"/>
  </si>
  <si>
    <t>元環多自緑</t>
    <rPh sb="0" eb="1">
      <t>ガン</t>
    </rPh>
    <phoneticPr fontId="2"/>
  </si>
  <si>
    <t>21環多自緑</t>
    <phoneticPr fontId="2"/>
  </si>
  <si>
    <t>20環多自緑</t>
    <phoneticPr fontId="2"/>
  </si>
  <si>
    <t>14環多自緑</t>
    <rPh sb="2" eb="3">
      <t>カン</t>
    </rPh>
    <rPh sb="3" eb="4">
      <t>タ</t>
    </rPh>
    <rPh sb="4" eb="5">
      <t>ジ</t>
    </rPh>
    <rPh sb="5" eb="6">
      <t>リョク</t>
    </rPh>
    <phoneticPr fontId="2"/>
  </si>
  <si>
    <t>13環多自緑</t>
    <phoneticPr fontId="2"/>
  </si>
  <si>
    <t>12環多自緑</t>
    <phoneticPr fontId="2"/>
  </si>
  <si>
    <t>※印刷は、「印刷用シート」（３枚目）をご利用ください！</t>
    <rPh sb="1" eb="3">
      <t>インサツ</t>
    </rPh>
    <rPh sb="6" eb="8">
      <t>インサツ</t>
    </rPh>
    <rPh sb="8" eb="9">
      <t>ヨウ</t>
    </rPh>
    <rPh sb="15" eb="17">
      <t>マイメ</t>
    </rPh>
    <rPh sb="20" eb="22">
      <t>リヨウ</t>
    </rPh>
    <phoneticPr fontId="2"/>
  </si>
  <si>
    <t>25環多自緑</t>
  </si>
  <si>
    <t>24環多自緑</t>
  </si>
  <si>
    <t>23環多自緑</t>
  </si>
  <si>
    <t>22環多自緑</t>
  </si>
  <si>
    <t>26環多自緑</t>
    <phoneticPr fontId="2"/>
  </si>
  <si>
    <t>27環多自緑</t>
    <phoneticPr fontId="2"/>
  </si>
  <si>
    <t>28環多自緑</t>
    <phoneticPr fontId="2"/>
  </si>
  <si>
    <t>29環多自緑</t>
    <phoneticPr fontId="2"/>
  </si>
  <si>
    <t>30環多自緑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</si>
</sst>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0.0_ "/>
    <numFmt numFmtId="180" formatCode="#,##0_ "/>
    <numFmt numFmtId="181" formatCode="#,##0.0;[Red]\-#,##0.0"/>
    <numFmt numFmtId="182" formatCode="#,##0.00_ "/>
    <numFmt numFmtId="183" formatCode="#,##0.00_ ;[Red]\-#,##0.00\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1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mediumGray">
        <bgColor indexed="43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2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2" xfId="0" applyFont="1" applyFill="1" applyBorder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Protection="1">
      <alignment vertical="center"/>
      <protection locked="0"/>
    </xf>
    <xf numFmtId="0" fontId="3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1" fillId="0" borderId="0" xfId="0" applyFont="1" applyFill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1" fillId="5" borderId="0" xfId="0" applyFont="1" applyFill="1" applyProtection="1">
      <alignment vertical="center"/>
    </xf>
    <xf numFmtId="0" fontId="11" fillId="0" borderId="0" xfId="0" applyFont="1" applyProtection="1">
      <alignment vertical="center"/>
    </xf>
    <xf numFmtId="0" fontId="4" fillId="5" borderId="0" xfId="0" applyFont="1" applyFill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0" fontId="7" fillId="5" borderId="8" xfId="0" applyFont="1" applyFill="1" applyBorder="1" applyAlignment="1" applyProtection="1">
      <alignment vertical="center"/>
    </xf>
    <xf numFmtId="0" fontId="3" fillId="5" borderId="1" xfId="0" applyFont="1" applyFill="1" applyBorder="1" applyProtection="1">
      <alignment vertical="center"/>
    </xf>
    <xf numFmtId="0" fontId="7" fillId="5" borderId="9" xfId="0" applyFont="1" applyFill="1" applyBorder="1" applyAlignment="1" applyProtection="1">
      <alignment vertical="center"/>
    </xf>
    <xf numFmtId="0" fontId="3" fillId="5" borderId="10" xfId="0" applyFont="1" applyFill="1" applyBorder="1" applyProtection="1">
      <alignment vertical="center"/>
    </xf>
    <xf numFmtId="6" fontId="3" fillId="5" borderId="11" xfId="3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/>
    <xf numFmtId="0" fontId="3" fillId="5" borderId="15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" fillId="0" borderId="0" xfId="0" applyFont="1" applyFill="1">
      <alignment vertical="center"/>
    </xf>
    <xf numFmtId="0" fontId="1" fillId="6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58" fontId="1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9" xfId="0" applyFont="1" applyFill="1" applyBorder="1">
      <alignment vertical="center"/>
    </xf>
    <xf numFmtId="0" fontId="12" fillId="0" borderId="20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0" borderId="16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1" fillId="0" borderId="28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1" fillId="0" borderId="3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0" borderId="31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20" xfId="0" applyFont="1" applyFill="1" applyBorder="1">
      <alignment vertical="center"/>
    </xf>
    <xf numFmtId="0" fontId="1" fillId="0" borderId="18" xfId="0" applyFont="1" applyFill="1" applyBorder="1" applyAlignment="1">
      <alignment horizontal="right" vertical="center"/>
    </xf>
    <xf numFmtId="0" fontId="3" fillId="0" borderId="18" xfId="0" applyFont="1" applyFill="1" applyBorder="1">
      <alignment vertical="center"/>
    </xf>
    <xf numFmtId="0" fontId="3" fillId="0" borderId="21" xfId="0" applyFont="1" applyFill="1" applyBorder="1">
      <alignment vertical="center"/>
    </xf>
    <xf numFmtId="181" fontId="1" fillId="0" borderId="18" xfId="2" applyNumberFormat="1" applyFont="1" applyFill="1" applyBorder="1" applyAlignment="1">
      <alignment horizontal="right" vertical="center"/>
    </xf>
    <xf numFmtId="0" fontId="1" fillId="0" borderId="34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35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0" fontId="1" fillId="0" borderId="29" xfId="0" applyFont="1" applyFill="1" applyBorder="1">
      <alignment vertical="center"/>
    </xf>
    <xf numFmtId="0" fontId="1" fillId="0" borderId="36" xfId="0" applyFont="1" applyFill="1" applyBorder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1" fillId="0" borderId="37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6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19" fillId="0" borderId="0" xfId="0" applyFont="1" applyFill="1" applyProtection="1">
      <alignment vertical="center"/>
    </xf>
    <xf numFmtId="0" fontId="18" fillId="0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0" fillId="5" borderId="0" xfId="0" applyFill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1" fillId="5" borderId="0" xfId="0" applyFont="1" applyFill="1" applyAlignment="1" applyProtection="1">
      <alignment horizontal="left" vertical="center"/>
    </xf>
    <xf numFmtId="0" fontId="7" fillId="5" borderId="40" xfId="0" applyFont="1" applyFill="1" applyBorder="1" applyAlignment="1" applyProtection="1">
      <alignment vertical="center"/>
    </xf>
    <xf numFmtId="0" fontId="3" fillId="5" borderId="14" xfId="0" applyFont="1" applyFill="1" applyBorder="1" applyProtection="1">
      <alignment vertical="center"/>
    </xf>
    <xf numFmtId="6" fontId="3" fillId="5" borderId="13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3" fillId="2" borderId="3" xfId="0" applyFont="1" applyFill="1" applyBorder="1" applyProtection="1">
      <alignment vertical="center"/>
    </xf>
    <xf numFmtId="0" fontId="3" fillId="5" borderId="27" xfId="0" applyFont="1" applyFill="1" applyBorder="1" applyProtection="1">
      <alignment vertical="center"/>
    </xf>
    <xf numFmtId="0" fontId="3" fillId="5" borderId="28" xfId="0" applyFont="1" applyFill="1" applyBorder="1" applyProtection="1">
      <alignment vertical="center"/>
    </xf>
    <xf numFmtId="0" fontId="3" fillId="2" borderId="10" xfId="0" applyFont="1" applyFill="1" applyBorder="1" applyProtection="1">
      <alignment vertical="center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Protection="1">
      <alignment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9" fillId="2" borderId="40" xfId="0" applyFont="1" applyFill="1" applyBorder="1" applyProtection="1">
      <alignment vertical="center"/>
    </xf>
    <xf numFmtId="0" fontId="9" fillId="2" borderId="11" xfId="0" applyFont="1" applyFill="1" applyBorder="1" applyProtection="1">
      <alignment vertical="center"/>
    </xf>
    <xf numFmtId="0" fontId="9" fillId="2" borderId="2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3" fillId="2" borderId="1" xfId="0" applyFont="1" applyFill="1" applyBorder="1" applyAlignment="1" applyProtection="1"/>
    <xf numFmtId="0" fontId="3" fillId="2" borderId="0" xfId="0" applyFont="1" applyFill="1" applyBorder="1" applyProtection="1">
      <alignment vertical="center"/>
    </xf>
    <xf numFmtId="0" fontId="19" fillId="0" borderId="0" xfId="0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1" fillId="5" borderId="2" xfId="0" applyFont="1" applyFill="1" applyBorder="1" applyAlignment="1" applyProtection="1">
      <alignment vertical="center"/>
    </xf>
    <xf numFmtId="0" fontId="1" fillId="5" borderId="22" xfId="0" applyFont="1" applyFill="1" applyBorder="1" applyAlignment="1" applyProtection="1">
      <alignment vertical="center"/>
    </xf>
    <xf numFmtId="0" fontId="1" fillId="5" borderId="13" xfId="0" applyFont="1" applyFill="1" applyBorder="1" applyAlignment="1" applyProtection="1">
      <alignment horizontal="left" vertical="center"/>
    </xf>
    <xf numFmtId="0" fontId="1" fillId="5" borderId="9" xfId="0" applyFont="1" applyFill="1" applyBorder="1" applyAlignment="1" applyProtection="1">
      <alignment vertical="center"/>
    </xf>
    <xf numFmtId="0" fontId="17" fillId="3" borderId="0" xfId="0" applyFont="1" applyFill="1">
      <alignment vertical="center"/>
    </xf>
    <xf numFmtId="0" fontId="3" fillId="7" borderId="44" xfId="0" applyFont="1" applyFill="1" applyBorder="1" applyProtection="1">
      <alignment vertical="center"/>
    </xf>
    <xf numFmtId="0" fontId="0" fillId="7" borderId="0" xfId="0" applyFill="1" applyProtection="1">
      <alignment vertical="center"/>
    </xf>
    <xf numFmtId="0" fontId="12" fillId="7" borderId="0" xfId="0" applyFont="1" applyFill="1" applyProtection="1">
      <alignment vertical="center"/>
    </xf>
    <xf numFmtId="0" fontId="0" fillId="7" borderId="45" xfId="0" applyFill="1" applyBorder="1" applyProtection="1">
      <alignment vertical="center"/>
    </xf>
    <xf numFmtId="176" fontId="0" fillId="7" borderId="46" xfId="0" applyNumberFormat="1" applyFill="1" applyBorder="1" applyProtection="1">
      <alignment vertical="center"/>
    </xf>
    <xf numFmtId="0" fontId="0" fillId="7" borderId="47" xfId="0" applyFill="1" applyBorder="1" applyProtection="1">
      <alignment vertical="center"/>
    </xf>
    <xf numFmtId="176" fontId="0" fillId="7" borderId="48" xfId="0" applyNumberFormat="1" applyFill="1" applyBorder="1" applyProtection="1">
      <alignment vertical="center"/>
    </xf>
    <xf numFmtId="0" fontId="0" fillId="7" borderId="44" xfId="0" applyFill="1" applyBorder="1" applyProtection="1">
      <alignment vertical="center"/>
    </xf>
    <xf numFmtId="0" fontId="0" fillId="7" borderId="49" xfId="0" applyFill="1" applyBorder="1" applyProtection="1">
      <alignment vertical="center"/>
    </xf>
    <xf numFmtId="0" fontId="6" fillId="7" borderId="49" xfId="0" applyFont="1" applyFill="1" applyBorder="1" applyProtection="1">
      <alignment vertical="center"/>
    </xf>
    <xf numFmtId="0" fontId="3" fillId="7" borderId="50" xfId="0" applyFont="1" applyFill="1" applyBorder="1" applyProtection="1">
      <alignment vertical="center"/>
    </xf>
    <xf numFmtId="0" fontId="0" fillId="7" borderId="51" xfId="0" applyFill="1" applyBorder="1" applyAlignment="1" applyProtection="1">
      <alignment horizontal="center" vertical="center"/>
    </xf>
    <xf numFmtId="0" fontId="3" fillId="7" borderId="52" xfId="0" applyFont="1" applyFill="1" applyBorder="1" applyProtection="1">
      <alignment vertical="center"/>
    </xf>
    <xf numFmtId="0" fontId="0" fillId="7" borderId="53" xfId="0" applyFill="1" applyBorder="1" applyAlignment="1" applyProtection="1">
      <alignment horizontal="center" vertical="center"/>
    </xf>
    <xf numFmtId="0" fontId="3" fillId="7" borderId="47" xfId="0" applyFont="1" applyFill="1" applyBorder="1" applyProtection="1">
      <alignment vertical="center"/>
    </xf>
    <xf numFmtId="0" fontId="0" fillId="7" borderId="54" xfId="0" applyFill="1" applyBorder="1" applyAlignment="1" applyProtection="1">
      <alignment horizontal="center" vertical="center"/>
    </xf>
    <xf numFmtId="0" fontId="12" fillId="7" borderId="50" xfId="0" applyFont="1" applyFill="1" applyBorder="1" applyProtection="1">
      <alignment vertical="center"/>
    </xf>
    <xf numFmtId="176" fontId="1" fillId="7" borderId="55" xfId="0" applyNumberFormat="1" applyFont="1" applyFill="1" applyBorder="1" applyProtection="1">
      <alignment vertical="center"/>
    </xf>
    <xf numFmtId="176" fontId="1" fillId="7" borderId="55" xfId="0" applyNumberFormat="1" applyFont="1" applyFill="1" applyBorder="1" applyAlignment="1" applyProtection="1">
      <alignment horizontal="right" vertical="center"/>
    </xf>
    <xf numFmtId="0" fontId="12" fillId="7" borderId="47" xfId="0" applyFont="1" applyFill="1" applyBorder="1" applyProtection="1">
      <alignment vertical="center"/>
    </xf>
    <xf numFmtId="176" fontId="1" fillId="7" borderId="48" xfId="0" applyNumberFormat="1" applyFont="1" applyFill="1" applyBorder="1" applyProtection="1">
      <alignment vertical="center"/>
    </xf>
    <xf numFmtId="0" fontId="1" fillId="7" borderId="56" xfId="0" applyFont="1" applyFill="1" applyBorder="1" applyProtection="1">
      <alignment vertical="center"/>
    </xf>
    <xf numFmtId="178" fontId="1" fillId="7" borderId="57" xfId="1" applyNumberFormat="1" applyFont="1" applyFill="1" applyBorder="1" applyProtection="1">
      <alignment vertical="center"/>
    </xf>
    <xf numFmtId="0" fontId="3" fillId="7" borderId="0" xfId="0" applyFont="1" applyFill="1" applyBorder="1" applyProtection="1">
      <alignment vertical="center"/>
    </xf>
    <xf numFmtId="0" fontId="0" fillId="7" borderId="0" xfId="0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vertical="center" wrapText="1"/>
      <protection locked="0"/>
    </xf>
    <xf numFmtId="0" fontId="1" fillId="0" borderId="59" xfId="0" applyFont="1" applyFill="1" applyBorder="1" applyProtection="1">
      <alignment vertical="center"/>
      <protection locked="0"/>
    </xf>
    <xf numFmtId="0" fontId="9" fillId="2" borderId="29" xfId="0" applyFont="1" applyFill="1" applyBorder="1" applyProtection="1">
      <alignment vertical="center"/>
    </xf>
    <xf numFmtId="0" fontId="21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</xf>
    <xf numFmtId="183" fontId="8" fillId="0" borderId="2" xfId="2" applyNumberFormat="1" applyFont="1" applyFill="1" applyBorder="1" applyAlignment="1" applyProtection="1">
      <alignment horizontal="right" vertical="center"/>
      <protection locked="0"/>
    </xf>
    <xf numFmtId="183" fontId="8" fillId="0" borderId="22" xfId="2" applyNumberFormat="1" applyFont="1" applyFill="1" applyBorder="1" applyAlignment="1" applyProtection="1">
      <alignment horizontal="right" vertical="center"/>
      <protection locked="0"/>
    </xf>
    <xf numFmtId="0" fontId="3" fillId="5" borderId="15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left" vertical="center"/>
    </xf>
    <xf numFmtId="0" fontId="3" fillId="5" borderId="39" xfId="0" applyFont="1" applyFill="1" applyBorder="1" applyAlignment="1" applyProtection="1">
      <alignment horizontal="left" vertical="center"/>
    </xf>
    <xf numFmtId="182" fontId="1" fillId="0" borderId="2" xfId="0" applyNumberFormat="1" applyFont="1" applyFill="1" applyBorder="1" applyAlignment="1" applyProtection="1">
      <alignment horizontal="right" vertical="center"/>
      <protection locked="0"/>
    </xf>
    <xf numFmtId="182" fontId="1" fillId="0" borderId="22" xfId="0" applyNumberFormat="1" applyFont="1" applyFill="1" applyBorder="1" applyAlignment="1" applyProtection="1">
      <alignment horizontal="right" vertical="center"/>
      <protection locked="0"/>
    </xf>
    <xf numFmtId="182" fontId="8" fillId="2" borderId="11" xfId="0" applyNumberFormat="1" applyFont="1" applyFill="1" applyBorder="1" applyAlignment="1" applyProtection="1">
      <alignment horizontal="right" vertical="center"/>
    </xf>
    <xf numFmtId="182" fontId="8" fillId="2" borderId="43" xfId="0" applyNumberFormat="1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6" fontId="3" fillId="2" borderId="8" xfId="3" applyFont="1" applyFill="1" applyBorder="1" applyAlignment="1" applyProtection="1">
      <alignment horizontal="left" vertical="center"/>
    </xf>
    <xf numFmtId="6" fontId="3" fillId="2" borderId="13" xfId="3" applyFont="1" applyFill="1" applyBorder="1" applyAlignment="1" applyProtection="1">
      <alignment horizontal="left" vertical="center"/>
    </xf>
    <xf numFmtId="6" fontId="3" fillId="2" borderId="1" xfId="3" applyFont="1" applyFill="1" applyBorder="1" applyAlignment="1" applyProtection="1">
      <alignment horizontal="left" vertical="center"/>
    </xf>
    <xf numFmtId="0" fontId="3" fillId="5" borderId="64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25" xfId="0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5" borderId="63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5" borderId="43" xfId="0" applyFont="1" applyFill="1" applyBorder="1" applyAlignment="1" applyProtection="1">
      <alignment horizontal="center" vertical="center"/>
    </xf>
    <xf numFmtId="0" fontId="3" fillId="5" borderId="41" xfId="0" applyFont="1" applyFill="1" applyBorder="1" applyAlignment="1" applyProtection="1">
      <alignment horizontal="center" vertical="center"/>
    </xf>
    <xf numFmtId="0" fontId="7" fillId="5" borderId="60" xfId="0" applyFont="1" applyFill="1" applyBorder="1" applyAlignment="1" applyProtection="1">
      <alignment horizontal="center" vertical="center" textRotation="255"/>
    </xf>
    <xf numFmtId="0" fontId="7" fillId="5" borderId="62" xfId="0" applyFont="1" applyFill="1" applyBorder="1" applyAlignment="1" applyProtection="1">
      <alignment horizontal="center" vertical="center" textRotation="255"/>
    </xf>
    <xf numFmtId="0" fontId="3" fillId="5" borderId="8" xfId="0" applyFont="1" applyFill="1" applyBorder="1" applyAlignment="1" applyProtection="1">
      <alignment horizontal="distributed" vertical="center"/>
    </xf>
    <xf numFmtId="0" fontId="3" fillId="5" borderId="15" xfId="0" applyFont="1" applyFill="1" applyBorder="1" applyAlignment="1" applyProtection="1">
      <alignment horizontal="distributed" vertical="center"/>
    </xf>
    <xf numFmtId="0" fontId="3" fillId="5" borderId="12" xfId="0" applyFont="1" applyFill="1" applyBorder="1" applyAlignment="1" applyProtection="1">
      <alignment horizontal="distributed" vertical="center"/>
    </xf>
    <xf numFmtId="0" fontId="3" fillId="5" borderId="17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Protection="1">
      <alignment vertical="center"/>
    </xf>
    <xf numFmtId="0" fontId="3" fillId="5" borderId="1" xfId="0" applyFont="1" applyFill="1" applyBorder="1" applyProtection="1">
      <alignment vertical="center"/>
    </xf>
    <xf numFmtId="0" fontId="3" fillId="5" borderId="2" xfId="0" applyFont="1" applyFill="1" applyBorder="1" applyProtection="1">
      <alignment vertical="center"/>
    </xf>
    <xf numFmtId="0" fontId="3" fillId="5" borderId="22" xfId="0" applyFont="1" applyFill="1" applyBorder="1" applyProtection="1">
      <alignment vertical="center"/>
    </xf>
    <xf numFmtId="0" fontId="3" fillId="5" borderId="3" xfId="0" applyFont="1" applyFill="1" applyBorder="1" applyProtection="1">
      <alignment vertical="center"/>
    </xf>
    <xf numFmtId="0" fontId="3" fillId="5" borderId="60" xfId="0" applyFont="1" applyFill="1" applyBorder="1" applyAlignment="1" applyProtection="1">
      <alignment horizontal="center" vertical="center" textRotation="255"/>
    </xf>
    <xf numFmtId="0" fontId="3" fillId="5" borderId="61" xfId="0" applyFont="1" applyFill="1" applyBorder="1" applyProtection="1">
      <alignment vertical="center"/>
    </xf>
    <xf numFmtId="0" fontId="3" fillId="5" borderId="62" xfId="0" applyFont="1" applyFill="1" applyBorder="1" applyProtection="1">
      <alignment vertical="center"/>
    </xf>
    <xf numFmtId="0" fontId="3" fillId="2" borderId="60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5" borderId="37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distributed" vertical="center"/>
    </xf>
    <xf numFmtId="0" fontId="3" fillId="5" borderId="10" xfId="0" applyFont="1" applyFill="1" applyBorder="1" applyAlignment="1" applyProtection="1">
      <alignment horizontal="distributed" vertical="center"/>
    </xf>
    <xf numFmtId="0" fontId="3" fillId="5" borderId="13" xfId="0" applyFont="1" applyFill="1" applyBorder="1" applyAlignment="1" applyProtection="1">
      <alignment horizontal="distributed" vertical="center"/>
    </xf>
    <xf numFmtId="0" fontId="3" fillId="5" borderId="1" xfId="0" applyFont="1" applyFill="1" applyBorder="1" applyAlignment="1" applyProtection="1">
      <alignment horizontal="distributed" vertical="center"/>
    </xf>
    <xf numFmtId="0" fontId="3" fillId="5" borderId="4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22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5" fillId="0" borderId="41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6" fontId="3" fillId="5" borderId="30" xfId="3" applyFont="1" applyFill="1" applyBorder="1" applyAlignment="1" applyProtection="1">
      <alignment horizontal="center" vertical="center" shrinkToFit="1"/>
    </xf>
    <xf numFmtId="6" fontId="3" fillId="5" borderId="11" xfId="3" applyFont="1" applyFill="1" applyBorder="1" applyAlignment="1" applyProtection="1">
      <alignment horizontal="center" vertical="center" shrinkToFit="1"/>
    </xf>
    <xf numFmtId="6" fontId="3" fillId="5" borderId="4" xfId="3" applyFont="1" applyFill="1" applyBorder="1" applyAlignment="1" applyProtection="1">
      <alignment horizontal="center" vertical="center" shrinkToFi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 applyProtection="1">
      <alignment horizontal="left" vertical="center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3" fillId="5" borderId="29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176" fontId="8" fillId="2" borderId="22" xfId="0" applyNumberFormat="1" applyFont="1" applyFill="1" applyBorder="1" applyAlignment="1" applyProtection="1">
      <alignment horizontal="right" vertical="center"/>
    </xf>
    <xf numFmtId="0" fontId="7" fillId="5" borderId="8" xfId="0" applyFont="1" applyFill="1" applyBorder="1" applyAlignment="1" applyProtection="1">
      <alignment horizontal="center" vertical="center" textRotation="255"/>
    </xf>
    <xf numFmtId="0" fontId="7" fillId="5" borderId="1" xfId="0" applyFont="1" applyFill="1" applyBorder="1" applyAlignment="1" applyProtection="1">
      <alignment horizontal="center" vertical="center" textRotation="255"/>
    </xf>
    <xf numFmtId="0" fontId="7" fillId="5" borderId="29" xfId="0" applyFont="1" applyFill="1" applyBorder="1" applyAlignment="1" applyProtection="1">
      <alignment horizontal="center" vertical="center" textRotation="255"/>
    </xf>
    <xf numFmtId="0" fontId="7" fillId="5" borderId="39" xfId="0" applyFont="1" applyFill="1" applyBorder="1" applyAlignment="1" applyProtection="1">
      <alignment horizontal="center" vertical="center" textRotation="255"/>
    </xf>
    <xf numFmtId="0" fontId="7" fillId="5" borderId="2" xfId="0" applyFont="1" applyFill="1" applyBorder="1" applyAlignment="1" applyProtection="1">
      <alignment horizontal="center" vertical="center" textRotation="255"/>
    </xf>
    <xf numFmtId="0" fontId="7" fillId="5" borderId="3" xfId="0" applyFont="1" applyFill="1" applyBorder="1" applyAlignment="1" applyProtection="1">
      <alignment horizontal="center" vertical="center" textRotation="255"/>
    </xf>
    <xf numFmtId="0" fontId="3" fillId="5" borderId="1" xfId="0" applyFont="1" applyFill="1" applyBorder="1" applyAlignment="1" applyProtection="1">
      <alignment horizontal="center" vertical="center"/>
    </xf>
    <xf numFmtId="182" fontId="8" fillId="2" borderId="43" xfId="0" applyNumberFormat="1" applyFont="1" applyFill="1" applyBorder="1" applyAlignment="1" applyProtection="1">
      <alignment horizontal="center" vertical="center"/>
    </xf>
    <xf numFmtId="182" fontId="8" fillId="0" borderId="9" xfId="0" applyNumberFormat="1" applyFont="1" applyFill="1" applyBorder="1" applyAlignment="1" applyProtection="1">
      <alignment horizontal="right" vertical="center"/>
      <protection locked="0"/>
    </xf>
    <xf numFmtId="182" fontId="8" fillId="0" borderId="27" xfId="0" applyNumberFormat="1" applyFont="1" applyFill="1" applyBorder="1" applyAlignment="1" applyProtection="1">
      <alignment horizontal="right" vertical="center"/>
      <protection locked="0"/>
    </xf>
    <xf numFmtId="0" fontId="7" fillId="5" borderId="13" xfId="0" applyFont="1" applyFill="1" applyBorder="1" applyAlignment="1" applyProtection="1">
      <alignment horizontal="distributed" vertical="center"/>
    </xf>
    <xf numFmtId="0" fontId="7" fillId="5" borderId="27" xfId="0" applyFont="1" applyFill="1" applyBorder="1" applyAlignment="1" applyProtection="1">
      <alignment horizontal="distributed" vertical="center"/>
    </xf>
    <xf numFmtId="0" fontId="7" fillId="5" borderId="11" xfId="0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38" fontId="8" fillId="0" borderId="9" xfId="2" applyFont="1" applyFill="1" applyBorder="1" applyAlignment="1" applyProtection="1">
      <alignment horizontal="right" vertical="center"/>
      <protection locked="0"/>
    </xf>
    <xf numFmtId="38" fontId="8" fillId="0" borderId="27" xfId="2" applyFont="1" applyFill="1" applyBorder="1" applyAlignment="1" applyProtection="1">
      <alignment horizontal="right" vertical="center"/>
      <protection locked="0"/>
    </xf>
    <xf numFmtId="0" fontId="8" fillId="2" borderId="40" xfId="0" applyFon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right" vertical="center"/>
    </xf>
    <xf numFmtId="182" fontId="8" fillId="2" borderId="33" xfId="0" applyNumberFormat="1" applyFont="1" applyFill="1" applyBorder="1" applyAlignment="1" applyProtection="1">
      <alignment horizontal="right" vertical="center"/>
    </xf>
    <xf numFmtId="182" fontId="8" fillId="2" borderId="31" xfId="0" applyNumberFormat="1" applyFont="1" applyFill="1" applyBorder="1" applyAlignment="1" applyProtection="1">
      <alignment horizontal="right" vertical="center"/>
    </xf>
    <xf numFmtId="38" fontId="8" fillId="0" borderId="17" xfId="2" applyFont="1" applyFill="1" applyBorder="1" applyAlignment="1" applyProtection="1">
      <alignment horizontal="right" vertical="center"/>
      <protection locked="0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27" xfId="0" applyFont="1" applyFill="1" applyBorder="1" applyAlignment="1" applyProtection="1">
      <alignment horizontal="center" vertical="center"/>
    </xf>
    <xf numFmtId="0" fontId="3" fillId="8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82" fontId="3" fillId="0" borderId="22" xfId="0" applyNumberFormat="1" applyFont="1" applyFill="1" applyBorder="1" applyAlignment="1" applyProtection="1">
      <alignment vertical="center"/>
      <protection locked="0"/>
    </xf>
    <xf numFmtId="0" fontId="3" fillId="5" borderId="2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49" fontId="3" fillId="0" borderId="42" xfId="0" applyNumberFormat="1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Fill="1" applyBorder="1" applyAlignment="1" applyProtection="1">
      <alignment horizontal="center" vertical="center"/>
      <protection locked="0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182" fontId="8" fillId="2" borderId="0" xfId="0" applyNumberFormat="1" applyFont="1" applyFill="1" applyBorder="1" applyAlignment="1" applyProtection="1">
      <alignment horizontal="center" vertical="center"/>
    </xf>
    <xf numFmtId="182" fontId="8" fillId="2" borderId="22" xfId="0" applyNumberFormat="1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</xf>
    <xf numFmtId="0" fontId="8" fillId="2" borderId="9" xfId="0" applyFont="1" applyFill="1" applyBorder="1" applyAlignment="1" applyProtection="1">
      <alignment horizontal="right" vertical="center"/>
    </xf>
    <xf numFmtId="0" fontId="8" fillId="2" borderId="27" xfId="0" applyFont="1" applyFill="1" applyBorder="1" applyAlignment="1" applyProtection="1">
      <alignment horizontal="right" vertical="center"/>
    </xf>
    <xf numFmtId="0" fontId="3" fillId="5" borderId="0" xfId="0" applyFont="1" applyFill="1" applyBorder="1" applyAlignment="1" applyProtection="1">
      <alignment horizontal="center" vertical="center"/>
    </xf>
    <xf numFmtId="182" fontId="8" fillId="0" borderId="8" xfId="0" applyNumberFormat="1" applyFont="1" applyFill="1" applyBorder="1" applyAlignment="1" applyProtection="1">
      <alignment horizontal="right" vertical="center"/>
      <protection locked="0"/>
    </xf>
    <xf numFmtId="182" fontId="8" fillId="0" borderId="13" xfId="0" applyNumberFormat="1" applyFont="1" applyFill="1" applyBorder="1" applyAlignment="1" applyProtection="1">
      <alignment horizontal="right" vertical="center"/>
      <protection locked="0"/>
    </xf>
    <xf numFmtId="182" fontId="8" fillId="0" borderId="2" xfId="0" applyNumberFormat="1" applyFont="1" applyFill="1" applyBorder="1" applyAlignment="1" applyProtection="1">
      <alignment horizontal="right" vertical="center"/>
      <protection locked="0"/>
    </xf>
    <xf numFmtId="182" fontId="8" fillId="0" borderId="22" xfId="0" applyNumberFormat="1" applyFont="1" applyFill="1" applyBorder="1" applyAlignment="1" applyProtection="1">
      <alignment horizontal="right" vertical="center"/>
      <protection locked="0"/>
    </xf>
    <xf numFmtId="176" fontId="8" fillId="0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27" xfId="0" applyNumberFormat="1" applyFont="1" applyFill="1" applyBorder="1" applyAlignment="1" applyProtection="1">
      <alignment horizontal="right" vertical="center"/>
      <protection locked="0"/>
    </xf>
    <xf numFmtId="6" fontId="3" fillId="5" borderId="13" xfId="3" applyFont="1" applyFill="1" applyBorder="1" applyAlignment="1" applyProtection="1">
      <alignment horizontal="center" vertical="center"/>
    </xf>
    <xf numFmtId="6" fontId="3" fillId="5" borderId="11" xfId="3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76" fontId="20" fillId="2" borderId="22" xfId="0" applyNumberFormat="1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0" fillId="7" borderId="65" xfId="0" applyFill="1" applyBorder="1" applyAlignment="1" applyProtection="1">
      <alignment horizontal="center" vertical="center"/>
    </xf>
    <xf numFmtId="0" fontId="0" fillId="7" borderId="66" xfId="0" applyFill="1" applyBorder="1" applyAlignment="1" applyProtection="1">
      <alignment horizontal="center" vertical="center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1" fillId="0" borderId="54" xfId="0" applyFont="1" applyFill="1" applyBorder="1" applyAlignment="1" applyProtection="1">
      <alignment horizontal="center" vertical="center"/>
      <protection locked="0"/>
    </xf>
    <xf numFmtId="10" fontId="8" fillId="0" borderId="2" xfId="0" applyNumberFormat="1" applyFont="1" applyFill="1" applyBorder="1" applyAlignment="1" applyProtection="1">
      <alignment horizontal="center" vertical="center"/>
      <protection locked="0"/>
    </xf>
    <xf numFmtId="10" fontId="8" fillId="0" borderId="22" xfId="0" applyNumberFormat="1" applyFont="1" applyFill="1" applyBorder="1" applyAlignment="1" applyProtection="1">
      <alignment horizontal="center" vertical="center"/>
      <protection locked="0"/>
    </xf>
    <xf numFmtId="10" fontId="8" fillId="0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22" xfId="0" applyNumberFormat="1" applyFont="1" applyFill="1" applyBorder="1" applyAlignment="1" applyProtection="1">
      <alignment horizontal="center" vertical="center"/>
    </xf>
    <xf numFmtId="10" fontId="8" fillId="2" borderId="13" xfId="0" applyNumberFormat="1" applyFont="1" applyFill="1" applyBorder="1" applyAlignment="1" applyProtection="1">
      <alignment horizontal="center" vertical="center"/>
    </xf>
    <xf numFmtId="10" fontId="8" fillId="2" borderId="1" xfId="0" applyNumberFormat="1" applyFont="1" applyFill="1" applyBorder="1" applyAlignment="1" applyProtection="1">
      <alignment horizontal="center" vertical="center"/>
    </xf>
    <xf numFmtId="10" fontId="8" fillId="2" borderId="22" xfId="0" applyNumberFormat="1" applyFont="1" applyFill="1" applyBorder="1" applyAlignment="1" applyProtection="1">
      <alignment horizontal="center" vertical="center"/>
    </xf>
    <xf numFmtId="10" fontId="8" fillId="2" borderId="3" xfId="0" applyNumberFormat="1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left" vertical="center"/>
    </xf>
    <xf numFmtId="0" fontId="3" fillId="5" borderId="4" xfId="0" applyFont="1" applyFill="1" applyBorder="1" applyAlignment="1" applyProtection="1">
      <alignment horizontal="left" vertical="center"/>
    </xf>
    <xf numFmtId="0" fontId="1" fillId="5" borderId="43" xfId="0" applyFont="1" applyFill="1" applyBorder="1" applyAlignment="1" applyProtection="1">
      <alignment horizontal="left" vertical="center"/>
    </xf>
    <xf numFmtId="182" fontId="8" fillId="2" borderId="9" xfId="0" applyNumberFormat="1" applyFont="1" applyFill="1" applyBorder="1" applyAlignment="1" applyProtection="1">
      <alignment horizontal="right" vertical="center"/>
    </xf>
    <xf numFmtId="182" fontId="8" fillId="2" borderId="27" xfId="0" applyNumberFormat="1" applyFont="1" applyFill="1" applyBorder="1" applyAlignment="1" applyProtection="1">
      <alignment horizontal="right" vertical="center"/>
    </xf>
    <xf numFmtId="0" fontId="3" fillId="0" borderId="42" xfId="0" applyFont="1" applyFill="1" applyBorder="1" applyAlignment="1" applyProtection="1">
      <alignment horizontal="left" vertical="center"/>
      <protection locked="0"/>
    </xf>
    <xf numFmtId="0" fontId="3" fillId="0" borderId="43" xfId="0" applyFont="1" applyFill="1" applyBorder="1" applyAlignment="1" applyProtection="1">
      <alignment horizontal="left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1" fillId="0" borderId="42" xfId="0" applyFont="1" applyFill="1" applyBorder="1" applyAlignment="1" applyProtection="1">
      <alignment horizontal="left" vertical="center" wrapText="1"/>
      <protection locked="0"/>
    </xf>
    <xf numFmtId="0" fontId="1" fillId="0" borderId="43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Fill="1" applyBorder="1" applyAlignment="1" applyProtection="1">
      <alignment vertical="center" wrapText="1"/>
      <protection locked="0"/>
    </xf>
    <xf numFmtId="0" fontId="1" fillId="0" borderId="43" xfId="0" applyFont="1" applyFill="1" applyBorder="1" applyAlignment="1" applyProtection="1">
      <alignment vertical="center" wrapText="1"/>
      <protection locked="0"/>
    </xf>
    <xf numFmtId="0" fontId="1" fillId="0" borderId="41" xfId="0" applyFont="1" applyFill="1" applyBorder="1" applyAlignment="1" applyProtection="1">
      <alignment vertical="center" wrapText="1"/>
      <protection locked="0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center" vertical="center"/>
    </xf>
    <xf numFmtId="177" fontId="3" fillId="0" borderId="42" xfId="0" applyNumberFormat="1" applyFont="1" applyFill="1" applyBorder="1" applyAlignment="1" applyProtection="1">
      <alignment horizontal="right" vertical="center"/>
      <protection locked="0"/>
    </xf>
    <xf numFmtId="177" fontId="3" fillId="0" borderId="43" xfId="0" applyNumberFormat="1" applyFont="1" applyFill="1" applyBorder="1" applyAlignment="1" applyProtection="1">
      <alignment horizontal="right" vertical="center"/>
      <protection locked="0"/>
    </xf>
    <xf numFmtId="177" fontId="3" fillId="0" borderId="41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1" fillId="7" borderId="65" xfId="0" applyFont="1" applyFill="1" applyBorder="1" applyAlignment="1" applyProtection="1">
      <alignment horizontal="center" vertical="center"/>
    </xf>
    <xf numFmtId="0" fontId="1" fillId="7" borderId="66" xfId="0" applyFont="1" applyFill="1" applyBorder="1" applyAlignment="1" applyProtection="1">
      <alignment horizontal="center" vertical="center"/>
    </xf>
    <xf numFmtId="0" fontId="1" fillId="5" borderId="42" xfId="0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/>
    </xf>
    <xf numFmtId="177" fontId="1" fillId="0" borderId="42" xfId="0" applyNumberFormat="1" applyFont="1" applyFill="1" applyBorder="1" applyAlignment="1" applyProtection="1">
      <alignment horizontal="center" vertical="center"/>
      <protection locked="0"/>
    </xf>
    <xf numFmtId="177" fontId="1" fillId="0" borderId="43" xfId="0" applyNumberFormat="1" applyFont="1" applyFill="1" applyBorder="1" applyAlignment="1" applyProtection="1">
      <alignment horizontal="center" vertical="center"/>
      <protection locked="0"/>
    </xf>
    <xf numFmtId="177" fontId="1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182" fontId="3" fillId="0" borderId="16" xfId="0" applyNumberFormat="1" applyFont="1" applyFill="1" applyBorder="1" applyAlignment="1" applyProtection="1">
      <alignment vertical="center"/>
      <protection locked="0"/>
    </xf>
    <xf numFmtId="182" fontId="3" fillId="0" borderId="15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177" fontId="3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center" textRotation="255"/>
    </xf>
    <xf numFmtId="40" fontId="1" fillId="0" borderId="18" xfId="2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0" fontId="1" fillId="0" borderId="22" xfId="2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180" fontId="1" fillId="0" borderId="27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16" fillId="1" borderId="17" xfId="0" applyFont="1" applyFill="1" applyBorder="1" applyAlignment="1">
      <alignment horizontal="center" vertical="center"/>
    </xf>
    <xf numFmtId="0" fontId="16" fillId="1" borderId="27" xfId="0" applyFont="1" applyFill="1" applyBorder="1" applyAlignment="1">
      <alignment horizontal="center" vertical="center"/>
    </xf>
    <xf numFmtId="0" fontId="16" fillId="1" borderId="28" xfId="0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40" fontId="1" fillId="0" borderId="27" xfId="2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80" fontId="1" fillId="0" borderId="22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29" xfId="0" applyFont="1" applyFill="1" applyBorder="1" applyAlignment="1">
      <alignment horizontal="center" vertical="center" textRotation="255" wrapText="1"/>
    </xf>
    <xf numFmtId="0" fontId="1" fillId="0" borderId="39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textRotation="255" wrapText="1"/>
    </xf>
    <xf numFmtId="58" fontId="3" fillId="0" borderId="0" xfId="3" applyNumberFormat="1" applyFont="1" applyFill="1" applyAlignment="1">
      <alignment horizontal="right" vertical="center"/>
    </xf>
    <xf numFmtId="0" fontId="1" fillId="0" borderId="15" xfId="0" applyNumberFormat="1" applyFont="1" applyFill="1" applyBorder="1" applyAlignment="1">
      <alignment horizontal="left" vertical="center"/>
    </xf>
    <xf numFmtId="0" fontId="1" fillId="0" borderId="12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40" fontId="1" fillId="0" borderId="0" xfId="2" applyNumberFormat="1" applyFont="1" applyFill="1" applyBorder="1" applyAlignment="1">
      <alignment horizontal="right" vertical="center"/>
    </xf>
    <xf numFmtId="180" fontId="1" fillId="0" borderId="11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40" fontId="1" fillId="0" borderId="27" xfId="0" applyNumberFormat="1" applyFont="1" applyFill="1" applyBorder="1" applyAlignment="1">
      <alignment horizontal="right" vertical="center"/>
    </xf>
    <xf numFmtId="10" fontId="1" fillId="0" borderId="22" xfId="0" applyNumberFormat="1" applyFont="1" applyFill="1" applyBorder="1" applyAlignment="1">
      <alignment horizontal="right" vertical="center"/>
    </xf>
    <xf numFmtId="179" fontId="1" fillId="0" borderId="37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71" xfId="0" applyFont="1" applyFill="1" applyBorder="1" applyAlignment="1">
      <alignment horizontal="left" vertical="center"/>
    </xf>
    <xf numFmtId="10" fontId="1" fillId="0" borderId="22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9" fontId="12" fillId="0" borderId="22" xfId="0" applyNumberFormat="1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textRotation="255"/>
    </xf>
    <xf numFmtId="0" fontId="12" fillId="0" borderId="21" xfId="0" applyFont="1" applyFill="1" applyBorder="1" applyAlignment="1">
      <alignment horizontal="center" vertical="center" textRotation="255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36" xfId="0" applyFont="1" applyFill="1" applyBorder="1" applyAlignment="1">
      <alignment horizontal="center" vertical="center" textRotation="255"/>
    </xf>
    <xf numFmtId="0" fontId="12" fillId="0" borderId="33" xfId="0" applyFont="1" applyFill="1" applyBorder="1" applyAlignment="1">
      <alignment horizontal="center" vertical="center" textRotation="255"/>
    </xf>
    <xf numFmtId="0" fontId="12" fillId="0" borderId="38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1"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tabSelected="1" topLeftCell="A4" zoomScale="75" workbookViewId="0">
      <selection activeCell="D10" sqref="D10:E10"/>
    </sheetView>
  </sheetViews>
  <sheetFormatPr defaultRowHeight="13.5" x14ac:dyDescent="0.15"/>
  <cols>
    <col min="1" max="1" width="3.25" style="183" customWidth="1"/>
    <col min="2" max="2" width="2" style="183" customWidth="1"/>
    <col min="3" max="3" width="8.625" style="183" customWidth="1"/>
    <col min="4" max="4" width="3.125" style="183" customWidth="1"/>
    <col min="5" max="5" width="6.625" style="183" customWidth="1"/>
    <col min="6" max="6" width="3.125" style="183" customWidth="1"/>
    <col min="7" max="7" width="2" style="183" customWidth="1"/>
    <col min="8" max="8" width="2.625" style="183" customWidth="1"/>
    <col min="9" max="9" width="2.5" style="183" customWidth="1"/>
    <col min="10" max="10" width="3.625" style="183" customWidth="1"/>
    <col min="11" max="11" width="4.375" style="183" customWidth="1"/>
    <col min="12" max="12" width="5" style="183" customWidth="1"/>
    <col min="13" max="13" width="3.25" style="183" customWidth="1"/>
    <col min="14" max="14" width="1.625" style="183" customWidth="1"/>
    <col min="15" max="15" width="2.5" style="183" customWidth="1"/>
    <col min="16" max="16" width="3.125" style="183" customWidth="1"/>
    <col min="17" max="17" width="2.75" style="183" customWidth="1"/>
    <col min="18" max="18" width="3.375" style="183" customWidth="1"/>
    <col min="19" max="19" width="2.75" style="183" customWidth="1"/>
    <col min="20" max="20" width="4.125" style="183" customWidth="1"/>
    <col min="21" max="21" width="2.5" style="183" customWidth="1"/>
    <col min="22" max="22" width="3.25" style="183" customWidth="1"/>
    <col min="23" max="23" width="2.75" style="183" customWidth="1"/>
    <col min="24" max="24" width="3" style="183" customWidth="1"/>
    <col min="25" max="25" width="2" style="183" customWidth="1"/>
    <col min="26" max="26" width="1.625" style="183" customWidth="1"/>
    <col min="27" max="27" width="2.125" style="183" customWidth="1"/>
    <col min="28" max="28" width="1.75" style="183" customWidth="1"/>
    <col min="29" max="29" width="4.5" style="183" customWidth="1"/>
    <col min="30" max="30" width="2.125" style="183" customWidth="1"/>
    <col min="31" max="31" width="2.625" style="183" customWidth="1"/>
    <col min="32" max="32" width="1.875" style="183" customWidth="1"/>
    <col min="33" max="33" width="8.125" style="183" customWidth="1"/>
    <col min="34" max="34" width="21.125" style="183" customWidth="1"/>
    <col min="35" max="35" width="9" style="183"/>
    <col min="36" max="36" width="31.25" style="150" customWidth="1"/>
    <col min="37" max="37" width="9" style="24"/>
    <col min="38" max="39" width="9" style="151"/>
    <col min="40" max="16384" width="9" style="183"/>
  </cols>
  <sheetData>
    <row r="1" spans="1:39" s="155" customFormat="1" ht="12.75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90"/>
      <c r="AH1" s="190"/>
      <c r="AJ1" s="150"/>
      <c r="AK1" s="24"/>
      <c r="AL1" s="151"/>
      <c r="AM1" s="151"/>
    </row>
    <row r="2" spans="1:39" s="155" customFormat="1" ht="18" x14ac:dyDescent="0.15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22"/>
      <c r="AG2" s="212"/>
      <c r="AH2" s="213"/>
      <c r="AJ2" s="150" t="s">
        <v>2</v>
      </c>
      <c r="AK2" s="24"/>
      <c r="AL2" s="151" t="s">
        <v>3</v>
      </c>
      <c r="AM2" s="151" t="s">
        <v>4</v>
      </c>
    </row>
    <row r="3" spans="1:39" s="155" customFormat="1" ht="9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2"/>
      <c r="AG3" s="190"/>
      <c r="AH3" s="190"/>
      <c r="AJ3" s="150" t="s">
        <v>203</v>
      </c>
      <c r="AK3" s="24"/>
      <c r="AL3" s="151" t="s">
        <v>5</v>
      </c>
      <c r="AM3" s="151" t="s">
        <v>204</v>
      </c>
    </row>
    <row r="4" spans="1:39" s="155" customFormat="1" x14ac:dyDescent="0.15">
      <c r="A4" s="26" t="s">
        <v>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90"/>
      <c r="AH4" s="190"/>
      <c r="AJ4" s="150" t="s">
        <v>205</v>
      </c>
      <c r="AK4" s="24"/>
      <c r="AL4" s="152" t="s">
        <v>8</v>
      </c>
      <c r="AM4" s="151" t="s">
        <v>6</v>
      </c>
    </row>
    <row r="5" spans="1:39" s="155" customFormat="1" ht="8.25" customHeight="1" x14ac:dyDescent="0.15">
      <c r="A5" s="2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90"/>
      <c r="AH5" s="190"/>
      <c r="AJ5" s="150" t="s">
        <v>206</v>
      </c>
      <c r="AK5" s="24"/>
      <c r="AL5" s="152" t="s">
        <v>9</v>
      </c>
      <c r="AM5" s="151" t="s">
        <v>207</v>
      </c>
    </row>
    <row r="6" spans="1:39" s="155" customFormat="1" ht="17.2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52" t="s">
        <v>10</v>
      </c>
      <c r="W6" s="254"/>
      <c r="X6" s="399"/>
      <c r="Y6" s="400"/>
      <c r="Z6" s="400"/>
      <c r="AA6" s="400"/>
      <c r="AB6" s="400"/>
      <c r="AC6" s="400"/>
      <c r="AD6" s="400"/>
      <c r="AE6" s="401"/>
      <c r="AF6" s="22"/>
      <c r="AG6" s="190"/>
      <c r="AH6" s="190"/>
      <c r="AJ6" s="150" t="s">
        <v>11</v>
      </c>
      <c r="AK6" s="24"/>
      <c r="AL6" s="151" t="s">
        <v>12</v>
      </c>
      <c r="AM6" s="151" t="s">
        <v>208</v>
      </c>
    </row>
    <row r="7" spans="1:39" s="155" customFormat="1" ht="18" customHeight="1" x14ac:dyDescent="0.15">
      <c r="A7" s="22"/>
      <c r="B7" s="28" t="s">
        <v>13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190"/>
      <c r="AH7" s="190"/>
      <c r="AJ7" s="150"/>
      <c r="AK7" s="24"/>
      <c r="AL7" s="151" t="s">
        <v>14</v>
      </c>
      <c r="AM7" s="151" t="s">
        <v>209</v>
      </c>
    </row>
    <row r="8" spans="1:39" s="155" customFormat="1" ht="12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190"/>
      <c r="AH8" s="190"/>
      <c r="AJ8" s="150" t="s">
        <v>15</v>
      </c>
      <c r="AK8" s="24"/>
      <c r="AL8" s="151" t="s">
        <v>16</v>
      </c>
      <c r="AM8" s="151" t="s">
        <v>11</v>
      </c>
    </row>
    <row r="9" spans="1:39" s="155" customFormat="1" ht="14.25" thickBot="1" x14ac:dyDescent="0.2">
      <c r="A9" s="26" t="s">
        <v>17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 t="s">
        <v>18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2"/>
      <c r="AF9" s="22"/>
      <c r="AG9" s="190"/>
      <c r="AH9" s="190" t="s">
        <v>257</v>
      </c>
      <c r="AJ9" s="150" t="s">
        <v>19</v>
      </c>
      <c r="AK9" s="24"/>
      <c r="AL9" s="151" t="s">
        <v>20</v>
      </c>
      <c r="AM9" s="151"/>
    </row>
    <row r="10" spans="1:39" s="155" customFormat="1" ht="21" customHeight="1" thickBot="1" x14ac:dyDescent="0.2">
      <c r="A10" s="26"/>
      <c r="B10" s="26"/>
      <c r="C10" s="26" t="s">
        <v>154</v>
      </c>
      <c r="D10" s="402"/>
      <c r="E10" s="403"/>
      <c r="F10" s="184"/>
      <c r="G10" s="185"/>
      <c r="H10" s="185"/>
      <c r="I10" s="185"/>
      <c r="J10" s="185"/>
      <c r="K10" s="185"/>
      <c r="L10" s="185"/>
      <c r="M10" s="29"/>
      <c r="N10" s="26"/>
      <c r="O10" s="156"/>
      <c r="P10" s="404" t="s">
        <v>154</v>
      </c>
      <c r="Q10" s="404"/>
      <c r="R10" s="379"/>
      <c r="S10" s="380"/>
      <c r="T10" s="405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22"/>
      <c r="AG10" s="189" t="s">
        <v>21</v>
      </c>
      <c r="AH10" s="220"/>
      <c r="AJ10" s="150"/>
      <c r="AK10" s="24"/>
      <c r="AL10" s="151" t="s">
        <v>22</v>
      </c>
      <c r="AM10" s="151"/>
    </row>
    <row r="11" spans="1:39" s="155" customFormat="1" ht="27" customHeight="1" x14ac:dyDescent="0.15">
      <c r="A11" s="26"/>
      <c r="B11" s="26"/>
      <c r="C11" s="26" t="s">
        <v>23</v>
      </c>
      <c r="D11" s="382"/>
      <c r="E11" s="383"/>
      <c r="F11" s="383"/>
      <c r="G11" s="383"/>
      <c r="H11" s="383"/>
      <c r="I11" s="383"/>
      <c r="J11" s="383"/>
      <c r="K11" s="383"/>
      <c r="L11" s="383"/>
      <c r="M11" s="29"/>
      <c r="N11" s="26"/>
      <c r="O11" s="156"/>
      <c r="P11" s="29" t="s">
        <v>24</v>
      </c>
      <c r="Q11" s="29"/>
      <c r="R11" s="382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4"/>
      <c r="AF11" s="22"/>
      <c r="AG11" s="190"/>
      <c r="AH11" s="190"/>
      <c r="AJ11" s="153" t="s">
        <v>25</v>
      </c>
      <c r="AK11" s="24"/>
      <c r="AL11" s="151" t="s">
        <v>26</v>
      </c>
      <c r="AM11" s="151"/>
    </row>
    <row r="12" spans="1:39" s="155" customFormat="1" ht="20.25" customHeight="1" x14ac:dyDescent="0.15">
      <c r="A12" s="26"/>
      <c r="B12" s="26"/>
      <c r="C12" s="26" t="s">
        <v>27</v>
      </c>
      <c r="D12" s="385"/>
      <c r="E12" s="386"/>
      <c r="F12" s="386"/>
      <c r="G12" s="386"/>
      <c r="H12" s="386"/>
      <c r="I12" s="386"/>
      <c r="J12" s="386"/>
      <c r="K12" s="387"/>
      <c r="L12" s="186"/>
      <c r="M12" s="29"/>
      <c r="N12" s="26"/>
      <c r="O12" s="156"/>
      <c r="P12" s="29" t="s">
        <v>27</v>
      </c>
      <c r="Q12" s="29"/>
      <c r="R12" s="388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90"/>
      <c r="AD12" s="157"/>
      <c r="AE12" s="157"/>
      <c r="AF12" s="22"/>
      <c r="AG12" s="190"/>
      <c r="AH12" s="190"/>
      <c r="AJ12" s="153" t="s">
        <v>28</v>
      </c>
      <c r="AK12" s="24"/>
      <c r="AL12" s="151" t="s">
        <v>29</v>
      </c>
      <c r="AM12" s="151"/>
    </row>
    <row r="13" spans="1:39" s="155" customFormat="1" ht="49.5" customHeight="1" x14ac:dyDescent="0.15">
      <c r="A13" s="26"/>
      <c r="B13" s="26"/>
      <c r="C13" s="26" t="s">
        <v>30</v>
      </c>
      <c r="D13" s="391"/>
      <c r="E13" s="392"/>
      <c r="F13" s="392"/>
      <c r="G13" s="392"/>
      <c r="H13" s="392"/>
      <c r="I13" s="392"/>
      <c r="J13" s="392"/>
      <c r="K13" s="392"/>
      <c r="L13" s="158" t="s">
        <v>31</v>
      </c>
      <c r="M13" s="156"/>
      <c r="N13" s="26"/>
      <c r="O13" s="156"/>
      <c r="P13" s="29" t="s">
        <v>30</v>
      </c>
      <c r="Q13" s="29"/>
      <c r="R13" s="393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5"/>
      <c r="AD13" s="30" t="s">
        <v>31</v>
      </c>
      <c r="AE13" s="32"/>
      <c r="AF13" s="22"/>
      <c r="AG13" s="190"/>
      <c r="AH13" s="190"/>
      <c r="AJ13" s="150"/>
      <c r="AK13" s="24"/>
      <c r="AL13" s="151" t="s">
        <v>32</v>
      </c>
      <c r="AM13" s="151"/>
    </row>
    <row r="14" spans="1:39" s="155" customFormat="1" ht="21" customHeight="1" x14ac:dyDescent="0.15">
      <c r="A14" s="26"/>
      <c r="B14" s="26"/>
      <c r="C14" s="26" t="s">
        <v>33</v>
      </c>
      <c r="D14" s="379"/>
      <c r="E14" s="380"/>
      <c r="F14" s="380"/>
      <c r="G14" s="380"/>
      <c r="H14" s="380"/>
      <c r="I14" s="380"/>
      <c r="J14" s="380"/>
      <c r="K14" s="380"/>
      <c r="L14" s="29"/>
      <c r="M14" s="29"/>
      <c r="N14" s="26"/>
      <c r="O14" s="156"/>
      <c r="P14" s="33" t="s">
        <v>34</v>
      </c>
      <c r="Q14" s="34"/>
      <c r="R14" s="1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22"/>
      <c r="AF14" s="22"/>
      <c r="AG14" s="190"/>
      <c r="AH14" s="190"/>
      <c r="AJ14" s="150"/>
      <c r="AK14" s="24"/>
      <c r="AL14" s="151" t="s">
        <v>35</v>
      </c>
      <c r="AM14" s="151"/>
    </row>
    <row r="15" spans="1:39" s="155" customFormat="1" ht="21" customHeight="1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91" t="s">
        <v>259</v>
      </c>
      <c r="AH15" s="190"/>
      <c r="AJ15" s="150"/>
      <c r="AK15" s="24"/>
      <c r="AL15" s="151" t="s">
        <v>36</v>
      </c>
      <c r="AM15" s="151"/>
    </row>
    <row r="16" spans="1:39" s="155" customFormat="1" ht="12" customHeight="1" thickBo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91" t="s">
        <v>260</v>
      </c>
      <c r="AH16" s="190"/>
      <c r="AJ16" s="153"/>
      <c r="AK16" s="27"/>
      <c r="AL16" s="151" t="s">
        <v>37</v>
      </c>
      <c r="AM16" s="152"/>
    </row>
    <row r="17" spans="1:39" s="155" customFormat="1" ht="21.75" customHeight="1" x14ac:dyDescent="0.15">
      <c r="A17" s="35"/>
      <c r="B17" s="314" t="s">
        <v>38</v>
      </c>
      <c r="C17" s="314"/>
      <c r="D17" s="36"/>
      <c r="E17" s="317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9"/>
      <c r="AF17" s="22"/>
      <c r="AG17" s="192" t="s">
        <v>39</v>
      </c>
      <c r="AH17" s="193">
        <f>(E24-K24)*0.2</f>
        <v>0</v>
      </c>
      <c r="AJ17" s="153"/>
      <c r="AK17" s="27"/>
      <c r="AL17" s="151" t="s">
        <v>40</v>
      </c>
      <c r="AM17" s="152"/>
    </row>
    <row r="18" spans="1:39" s="155" customFormat="1" ht="21.75" customHeight="1" thickBot="1" x14ac:dyDescent="0.2">
      <c r="A18" s="37"/>
      <c r="B18" s="315" t="s">
        <v>41</v>
      </c>
      <c r="C18" s="315"/>
      <c r="D18" s="38"/>
      <c r="E18" s="187" t="s">
        <v>42</v>
      </c>
      <c r="F18" s="381"/>
      <c r="G18" s="381"/>
      <c r="H18" s="381"/>
      <c r="I18" s="381"/>
      <c r="J18" s="381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7"/>
      <c r="AF18" s="22"/>
      <c r="AG18" s="194" t="s">
        <v>43</v>
      </c>
      <c r="AH18" s="195">
        <f>(E24-E24*A24*0.8)*0.2</f>
        <v>0</v>
      </c>
      <c r="AJ18" s="153"/>
      <c r="AK18" s="27"/>
      <c r="AL18" s="151" t="s">
        <v>44</v>
      </c>
      <c r="AM18" s="152"/>
    </row>
    <row r="19" spans="1:39" s="155" customFormat="1" ht="21.75" customHeight="1" thickBot="1" x14ac:dyDescent="0.2">
      <c r="A19" s="159"/>
      <c r="B19" s="316" t="s">
        <v>45</v>
      </c>
      <c r="C19" s="316"/>
      <c r="D19" s="160"/>
      <c r="E19" s="298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300"/>
      <c r="R19" s="293" t="s">
        <v>46</v>
      </c>
      <c r="S19" s="294"/>
      <c r="T19" s="295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1"/>
      <c r="AF19" s="22"/>
      <c r="AG19" s="196" t="s">
        <v>47</v>
      </c>
      <c r="AH19" s="219"/>
      <c r="AJ19" s="153"/>
      <c r="AK19" s="27"/>
      <c r="AL19" s="151" t="s">
        <v>48</v>
      </c>
      <c r="AM19" s="152"/>
    </row>
    <row r="20" spans="1:39" s="155" customFormat="1" ht="18" customHeight="1" x14ac:dyDescent="0.15">
      <c r="A20" s="304" t="s">
        <v>49</v>
      </c>
      <c r="B20" s="305"/>
      <c r="C20" s="282" t="s">
        <v>50</v>
      </c>
      <c r="D20" s="283"/>
      <c r="E20" s="223" t="s">
        <v>51</v>
      </c>
      <c r="F20" s="310"/>
      <c r="G20" s="223" t="s">
        <v>52</v>
      </c>
      <c r="H20" s="224"/>
      <c r="I20" s="290"/>
      <c r="J20" s="291"/>
      <c r="K20" s="291"/>
      <c r="L20" s="48" t="s">
        <v>53</v>
      </c>
      <c r="M20" s="244"/>
      <c r="N20" s="244"/>
      <c r="O20" s="244"/>
      <c r="P20" s="242" t="s">
        <v>54</v>
      </c>
      <c r="Q20" s="224"/>
      <c r="R20" s="354" t="s">
        <v>55</v>
      </c>
      <c r="S20" s="354"/>
      <c r="T20" s="161" t="s">
        <v>56</v>
      </c>
      <c r="U20" s="244"/>
      <c r="V20" s="244"/>
      <c r="W20" s="42" t="s">
        <v>54</v>
      </c>
      <c r="X20" s="243" t="s">
        <v>57</v>
      </c>
      <c r="Y20" s="242"/>
      <c r="Z20" s="242"/>
      <c r="AA20" s="242" t="s">
        <v>56</v>
      </c>
      <c r="AB20" s="242"/>
      <c r="AC20" s="244"/>
      <c r="AD20" s="244"/>
      <c r="AE20" s="46" t="s">
        <v>54</v>
      </c>
      <c r="AF20" s="22"/>
      <c r="AG20" s="362" t="s">
        <v>258</v>
      </c>
      <c r="AH20" s="363"/>
      <c r="AJ20" s="153"/>
      <c r="AK20" s="27"/>
      <c r="AL20" s="151" t="s">
        <v>58</v>
      </c>
      <c r="AM20" s="152"/>
    </row>
    <row r="21" spans="1:39" s="155" customFormat="1" ht="18" customHeight="1" thickBot="1" x14ac:dyDescent="0.2">
      <c r="A21" s="306"/>
      <c r="B21" s="307"/>
      <c r="C21" s="284"/>
      <c r="D21" s="285"/>
      <c r="E21" s="275" t="s">
        <v>59</v>
      </c>
      <c r="F21" s="276"/>
      <c r="G21" s="275" t="s">
        <v>52</v>
      </c>
      <c r="H21" s="281"/>
      <c r="I21" s="292"/>
      <c r="J21" s="292"/>
      <c r="K21" s="292"/>
      <c r="L21" s="44" t="s">
        <v>53</v>
      </c>
      <c r="M21" s="245"/>
      <c r="N21" s="245"/>
      <c r="O21" s="245"/>
      <c r="P21" s="246" t="s">
        <v>54</v>
      </c>
      <c r="Q21" s="281"/>
      <c r="R21" s="355" t="s">
        <v>55</v>
      </c>
      <c r="S21" s="355"/>
      <c r="T21" s="39" t="s">
        <v>56</v>
      </c>
      <c r="U21" s="245"/>
      <c r="V21" s="245"/>
      <c r="W21" s="44" t="s">
        <v>54</v>
      </c>
      <c r="X21" s="247" t="s">
        <v>57</v>
      </c>
      <c r="Y21" s="246"/>
      <c r="Z21" s="246"/>
      <c r="AA21" s="246" t="s">
        <v>56</v>
      </c>
      <c r="AB21" s="246"/>
      <c r="AC21" s="245"/>
      <c r="AD21" s="245"/>
      <c r="AE21" s="45" t="s">
        <v>54</v>
      </c>
      <c r="AF21" s="22"/>
      <c r="AG21" s="364"/>
      <c r="AH21" s="365"/>
      <c r="AJ21" s="153"/>
      <c r="AK21" s="27"/>
      <c r="AL21" s="151" t="s">
        <v>60</v>
      </c>
      <c r="AM21" s="152"/>
    </row>
    <row r="22" spans="1:39" s="155" customFormat="1" ht="16.5" customHeight="1" x14ac:dyDescent="0.15">
      <c r="A22" s="308"/>
      <c r="B22" s="309"/>
      <c r="C22" s="286" t="s">
        <v>61</v>
      </c>
      <c r="D22" s="285"/>
      <c r="E22" s="287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9"/>
      <c r="AF22" s="22"/>
      <c r="AG22" s="197"/>
      <c r="AH22" s="198"/>
      <c r="AJ22" s="153"/>
      <c r="AK22" s="27"/>
      <c r="AL22" s="151" t="s">
        <v>62</v>
      </c>
      <c r="AM22" s="152"/>
    </row>
    <row r="23" spans="1:39" s="155" customFormat="1" ht="15" customHeight="1" x14ac:dyDescent="0.15">
      <c r="A23" s="296" t="s">
        <v>63</v>
      </c>
      <c r="B23" s="297"/>
      <c r="C23" s="297"/>
      <c r="D23" s="36"/>
      <c r="E23" s="301" t="s">
        <v>64</v>
      </c>
      <c r="F23" s="302"/>
      <c r="G23" s="302"/>
      <c r="H23" s="302"/>
      <c r="I23" s="302"/>
      <c r="J23" s="231"/>
      <c r="K23" s="301" t="s">
        <v>65</v>
      </c>
      <c r="L23" s="302"/>
      <c r="M23" s="302"/>
      <c r="N23" s="302"/>
      <c r="O23" s="302"/>
      <c r="P23" s="231"/>
      <c r="Q23" s="301" t="s">
        <v>66</v>
      </c>
      <c r="R23" s="302"/>
      <c r="S23" s="302"/>
      <c r="T23" s="302"/>
      <c r="U23" s="302"/>
      <c r="V23" s="302"/>
      <c r="W23" s="231"/>
      <c r="X23" s="301" t="s">
        <v>264</v>
      </c>
      <c r="Y23" s="302"/>
      <c r="Z23" s="302"/>
      <c r="AA23" s="302"/>
      <c r="AB23" s="302"/>
      <c r="AC23" s="302"/>
      <c r="AD23" s="302"/>
      <c r="AE23" s="231"/>
      <c r="AF23" s="22"/>
      <c r="AG23" s="190"/>
      <c r="AH23" s="190"/>
      <c r="AJ23" s="153"/>
      <c r="AK23" s="27"/>
      <c r="AL23" s="152" t="s">
        <v>67</v>
      </c>
      <c r="AM23" s="152"/>
    </row>
    <row r="24" spans="1:39" s="155" customFormat="1" ht="24" customHeight="1" x14ac:dyDescent="0.15">
      <c r="A24" s="366"/>
      <c r="B24" s="367"/>
      <c r="C24" s="367"/>
      <c r="D24" s="368"/>
      <c r="E24" s="225"/>
      <c r="F24" s="226"/>
      <c r="G24" s="226"/>
      <c r="H24" s="226"/>
      <c r="I24" s="226"/>
      <c r="J24" s="40" t="s">
        <v>68</v>
      </c>
      <c r="K24" s="225"/>
      <c r="L24" s="226"/>
      <c r="M24" s="226"/>
      <c r="N24" s="226"/>
      <c r="O24" s="226"/>
      <c r="P24" s="40" t="s">
        <v>68</v>
      </c>
      <c r="Q24" s="225"/>
      <c r="R24" s="226"/>
      <c r="S24" s="226"/>
      <c r="T24" s="226"/>
      <c r="U24" s="226"/>
      <c r="V24" s="226"/>
      <c r="W24" s="40" t="s">
        <v>68</v>
      </c>
      <c r="X24" s="47" t="s">
        <v>69</v>
      </c>
      <c r="Y24" s="226"/>
      <c r="Z24" s="226"/>
      <c r="AA24" s="226"/>
      <c r="AB24" s="226"/>
      <c r="AC24" s="226"/>
      <c r="AD24" s="226"/>
      <c r="AE24" s="40" t="s">
        <v>263</v>
      </c>
      <c r="AF24" s="22"/>
      <c r="AG24" s="190"/>
      <c r="AH24" s="190"/>
      <c r="AJ24" s="153"/>
      <c r="AK24" s="27"/>
      <c r="AL24" s="152" t="s">
        <v>70</v>
      </c>
      <c r="AM24" s="152"/>
    </row>
    <row r="25" spans="1:39" s="155" customFormat="1" ht="9.7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90"/>
      <c r="AH25" s="190"/>
      <c r="AJ25" s="153"/>
      <c r="AK25" s="27"/>
      <c r="AL25" s="152" t="s">
        <v>71</v>
      </c>
      <c r="AM25" s="152"/>
    </row>
    <row r="26" spans="1:39" s="155" customFormat="1" ht="15" customHeight="1" x14ac:dyDescent="0.15">
      <c r="A26" s="255" t="s">
        <v>72</v>
      </c>
      <c r="B26" s="271" t="s">
        <v>73</v>
      </c>
      <c r="C26" s="271"/>
      <c r="D26" s="271"/>
      <c r="E26" s="272"/>
      <c r="F26" s="2"/>
      <c r="G26" s="238" t="s">
        <v>74</v>
      </c>
      <c r="H26" s="239"/>
      <c r="I26" s="239"/>
      <c r="J26" s="239"/>
      <c r="K26" s="239"/>
      <c r="L26" s="239"/>
      <c r="M26" s="240"/>
      <c r="N26" s="238" t="s">
        <v>75</v>
      </c>
      <c r="O26" s="239"/>
      <c r="P26" s="239"/>
      <c r="Q26" s="239"/>
      <c r="R26" s="239"/>
      <c r="S26" s="239"/>
      <c r="T26" s="239"/>
      <c r="U26" s="240"/>
      <c r="V26" s="272" t="s">
        <v>76</v>
      </c>
      <c r="W26" s="356"/>
      <c r="X26" s="356"/>
      <c r="Y26" s="356"/>
      <c r="Z26" s="356"/>
      <c r="AA26" s="356"/>
      <c r="AB26" s="356"/>
      <c r="AC26" s="356"/>
      <c r="AD26" s="356"/>
      <c r="AE26" s="357"/>
      <c r="AF26" s="22"/>
      <c r="AG26" s="190"/>
      <c r="AH26" s="190"/>
      <c r="AJ26" s="153"/>
      <c r="AK26" s="27"/>
      <c r="AL26" s="152" t="s">
        <v>77</v>
      </c>
      <c r="AM26" s="152"/>
    </row>
    <row r="27" spans="1:39" s="155" customFormat="1" ht="24" customHeight="1" thickBot="1" x14ac:dyDescent="0.2">
      <c r="A27" s="256"/>
      <c r="B27" s="3" t="s">
        <v>155</v>
      </c>
      <c r="C27" s="303" t="str">
        <f>IF(E24="","",IF(AG21="",MIN(AH17:AH18),(E24-K24)*0.3))</f>
        <v/>
      </c>
      <c r="D27" s="303"/>
      <c r="E27" s="303"/>
      <c r="F27" s="4" t="s">
        <v>156</v>
      </c>
      <c r="G27" s="3" t="s">
        <v>157</v>
      </c>
      <c r="H27" s="303" t="str">
        <f>IF(Q24="","",IF(AG21="",ROUND(Q24*0.2,2),ROUND(Q24*0.3,2)))</f>
        <v/>
      </c>
      <c r="I27" s="303"/>
      <c r="J27" s="303"/>
      <c r="K27" s="303"/>
      <c r="L27" s="303"/>
      <c r="M27" s="4" t="s">
        <v>156</v>
      </c>
      <c r="N27" s="248" t="s">
        <v>158</v>
      </c>
      <c r="O27" s="249"/>
      <c r="P27" s="249"/>
      <c r="Q27" s="303" t="str">
        <f>IF(C27="","",C27+H27)</f>
        <v/>
      </c>
      <c r="R27" s="303"/>
      <c r="S27" s="303"/>
      <c r="T27" s="303"/>
      <c r="U27" s="4" t="s">
        <v>156</v>
      </c>
      <c r="V27" s="162" t="s">
        <v>159</v>
      </c>
      <c r="W27" s="358" t="str">
        <f>IF(Y24="","",Y24*AC27)</f>
        <v/>
      </c>
      <c r="X27" s="358"/>
      <c r="Y27" s="358"/>
      <c r="Z27" s="358"/>
      <c r="AA27" s="163" t="s">
        <v>160</v>
      </c>
      <c r="AB27" s="163" t="s">
        <v>161</v>
      </c>
      <c r="AC27" s="369" t="str">
        <f>IF(E24="","",IF(E24&lt;1000,IF(AH19="住宅・宿泊施設",0.6,IF(AH19="墓地・屋外運動・屋外娯楽・廃棄物等処理",0.7,IF(AH19="工場・店舗・事務所・駐車場・資材置場",0.3,IF(AH19="庁舎・学校・医療・福祉・集会",0.6,0.3)))),IF(E24&lt;3000,IF(AH19="住宅・宿泊施設",0.6,IF(AH19="墓地・屋外運動・屋外娯楽・廃棄物等処理",0.7,IF(AH19="工場・店舗・事務所・駐車場・資材置場",0.5,IF(AH19="庁舎・学校・医療・福祉・集会",0.7,0.6)))),IF(E24&lt;10000,IF(AH19="工場・店舗・事務所・駐車場・資材置場",0.6,IF(AH19="その他",0.6,0.7)),IF(E24&lt;30000,IF(AH19="墓地・屋外運動・屋外娯楽・廃棄物等処理",0.8,0.7),IF(E24&gt;=30000,IF(AH19="工場・店舗・事務所・駐車場・資材置場",0.7,IF(AH19="その他",0.7,0.8))))))))</f>
        <v/>
      </c>
      <c r="AD27" s="369" t="str">
        <f>IF(Z25="","",IF(Z25&lt;1000,IF(AD19="住宅・宿泊施設",0.6,IF(AD19="屋外・墓地・処理場",0.7,IF(AD19="工場・店舗・駐車場",0.3,IF(AD19="庁舎・学校・医療",0.6,0.3)))),IF(Z25&lt;3000,IF(AD19="住宅・宿泊施設",0.6,IF(AD19="屋外・墓地・処理場",0.7,IF(AD19="工場・店舗・駐車場",0.5,IF(AD19="庁舎・学校・医療",0.7,0.6)))),IF(Z25&lt;10000,IF(AD19="工場・店舗・駐車場",0.6,IF(AD19="その他",0.6,0.7)),IF(Z25&lt;30000,IF(AD19="屋外・墓地・処理場",0.8,0.7),IF(Z25&gt;=30000,IF(AD19="工場・店舗・駐車場",0.7,IF(AD19="その他",0.7,0.8))))))))</f>
        <v/>
      </c>
      <c r="AE27" s="164" t="s">
        <v>162</v>
      </c>
      <c r="AF27" s="22"/>
      <c r="AG27" s="190"/>
      <c r="AH27" s="190"/>
      <c r="AJ27" s="153"/>
      <c r="AK27" s="27"/>
      <c r="AL27" s="152" t="s">
        <v>78</v>
      </c>
      <c r="AM27" s="152"/>
    </row>
    <row r="28" spans="1:39" s="155" customFormat="1" ht="24" customHeight="1" x14ac:dyDescent="0.15">
      <c r="A28" s="376" t="s">
        <v>79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22"/>
      <c r="AG28" s="362" t="s">
        <v>80</v>
      </c>
      <c r="AH28" s="363"/>
      <c r="AJ28" s="153"/>
      <c r="AK28" s="27"/>
      <c r="AL28" s="152" t="s">
        <v>81</v>
      </c>
      <c r="AM28" s="152"/>
    </row>
    <row r="29" spans="1:39" s="155" customFormat="1" ht="18" customHeight="1" x14ac:dyDescent="0.15">
      <c r="A29" s="268" t="s">
        <v>82</v>
      </c>
      <c r="B29" s="257" t="s">
        <v>51</v>
      </c>
      <c r="C29" s="258"/>
      <c r="D29" s="259"/>
      <c r="E29" s="241" t="s">
        <v>83</v>
      </c>
      <c r="F29" s="227"/>
      <c r="G29" s="227"/>
      <c r="H29" s="227"/>
      <c r="I29" s="227"/>
      <c r="J29" s="227"/>
      <c r="K29" s="228"/>
      <c r="L29" s="241" t="s">
        <v>84</v>
      </c>
      <c r="M29" s="227"/>
      <c r="N29" s="227"/>
      <c r="O29" s="227"/>
      <c r="P29" s="243" t="s">
        <v>85</v>
      </c>
      <c r="Q29" s="242"/>
      <c r="R29" s="242"/>
      <c r="S29" s="224"/>
      <c r="T29" s="227" t="s">
        <v>86</v>
      </c>
      <c r="U29" s="227"/>
      <c r="V29" s="227"/>
      <c r="W29" s="228"/>
      <c r="X29" s="359" t="s">
        <v>87</v>
      </c>
      <c r="Y29" s="360"/>
      <c r="Z29" s="360"/>
      <c r="AA29" s="360"/>
      <c r="AB29" s="360"/>
      <c r="AC29" s="360"/>
      <c r="AD29" s="360"/>
      <c r="AE29" s="361"/>
      <c r="AF29" s="22"/>
      <c r="AG29" s="199" t="s">
        <v>51</v>
      </c>
      <c r="AH29" s="200" t="str">
        <f>IF(F32="","",IF(P40="",IF(F32&gt;=C27,"適","不適"),IF(W39="",IF(W40="","振替場所を選択",IF(F32+P40&gt;=C27,"振替適","不適")),IF(F32-P40&gt;=C27,"適","不適"))))</f>
        <v/>
      </c>
      <c r="AJ29" s="153"/>
      <c r="AK29" s="27"/>
      <c r="AL29" s="152" t="s">
        <v>88</v>
      </c>
      <c r="AM29" s="152"/>
    </row>
    <row r="30" spans="1:39" s="155" customFormat="1" ht="15.75" customHeight="1" x14ac:dyDescent="0.15">
      <c r="A30" s="269"/>
      <c r="B30" s="250"/>
      <c r="C30" s="277" t="s">
        <v>89</v>
      </c>
      <c r="D30" s="278"/>
      <c r="E30" s="352"/>
      <c r="F30" s="353"/>
      <c r="G30" s="353"/>
      <c r="H30" s="353"/>
      <c r="I30" s="353"/>
      <c r="J30" s="353"/>
      <c r="K30" s="43" t="s">
        <v>90</v>
      </c>
      <c r="L30" s="322"/>
      <c r="M30" s="323"/>
      <c r="N30" s="323"/>
      <c r="O30" s="165" t="s">
        <v>91</v>
      </c>
      <c r="P30" s="328"/>
      <c r="Q30" s="323"/>
      <c r="R30" s="323"/>
      <c r="S30" s="166" t="s">
        <v>91</v>
      </c>
      <c r="T30" s="323"/>
      <c r="U30" s="323"/>
      <c r="V30" s="323"/>
      <c r="W30" s="38" t="s">
        <v>91</v>
      </c>
      <c r="X30" s="345" t="str">
        <f>IF($F$32="","",L30+P30+T30)</f>
        <v/>
      </c>
      <c r="Y30" s="346"/>
      <c r="Z30" s="346"/>
      <c r="AA30" s="346"/>
      <c r="AB30" s="346"/>
      <c r="AC30" s="346"/>
      <c r="AD30" s="346"/>
      <c r="AE30" s="167" t="s">
        <v>91</v>
      </c>
      <c r="AF30" s="22"/>
      <c r="AG30" s="199" t="s">
        <v>92</v>
      </c>
      <c r="AH30" s="200" t="str">
        <f>IF(Q24="","",IF(Q24=0,"なし",IF(P40="",IF(V37&gt;=H27,"適","不適"),IF(W39="",IF(W40="","振替場所を選択",IF(V37-P40&gt;=H27,"適","不適")),IF(V37+P40&gt;=H27,"振替適","不適")))))</f>
        <v/>
      </c>
      <c r="AJ30" s="153"/>
      <c r="AK30" s="27"/>
      <c r="AL30" s="152" t="s">
        <v>93</v>
      </c>
      <c r="AM30" s="152"/>
    </row>
    <row r="31" spans="1:39" s="155" customFormat="1" ht="15.75" customHeight="1" x14ac:dyDescent="0.15">
      <c r="A31" s="269"/>
      <c r="B31" s="251"/>
      <c r="C31" s="277" t="s">
        <v>94</v>
      </c>
      <c r="D31" s="278"/>
      <c r="E31" s="352"/>
      <c r="F31" s="353"/>
      <c r="G31" s="353"/>
      <c r="H31" s="353"/>
      <c r="I31" s="353"/>
      <c r="J31" s="353"/>
      <c r="K31" s="43" t="s">
        <v>95</v>
      </c>
      <c r="L31" s="322"/>
      <c r="M31" s="323"/>
      <c r="N31" s="323"/>
      <c r="O31" s="165" t="s">
        <v>91</v>
      </c>
      <c r="P31" s="328"/>
      <c r="Q31" s="323"/>
      <c r="R31" s="323"/>
      <c r="S31" s="166" t="s">
        <v>91</v>
      </c>
      <c r="T31" s="323"/>
      <c r="U31" s="323"/>
      <c r="V31" s="323"/>
      <c r="W31" s="38" t="s">
        <v>91</v>
      </c>
      <c r="X31" s="345" t="str">
        <f>IF($F$32="","",L31+P31+T31)</f>
        <v/>
      </c>
      <c r="Y31" s="346"/>
      <c r="Z31" s="346"/>
      <c r="AA31" s="346"/>
      <c r="AB31" s="346"/>
      <c r="AC31" s="346"/>
      <c r="AD31" s="346"/>
      <c r="AE31" s="167" t="s">
        <v>91</v>
      </c>
      <c r="AF31" s="22"/>
      <c r="AG31" s="201" t="s">
        <v>96</v>
      </c>
      <c r="AH31" s="202" t="str">
        <f>IF(T42="","",IF(T42&gt;=W27,"適","不適"))</f>
        <v/>
      </c>
      <c r="AJ31" s="153"/>
      <c r="AK31" s="27"/>
      <c r="AL31" s="152" t="s">
        <v>97</v>
      </c>
      <c r="AM31" s="152"/>
    </row>
    <row r="32" spans="1:39" s="155" customFormat="1" ht="18" customHeight="1" thickBot="1" x14ac:dyDescent="0.2">
      <c r="A32" s="269"/>
      <c r="B32" s="236" t="s">
        <v>87</v>
      </c>
      <c r="C32" s="246"/>
      <c r="D32" s="276"/>
      <c r="E32" s="168" t="s">
        <v>98</v>
      </c>
      <c r="F32" s="234" t="str">
        <f>IF(E30="",IF(E31="","",E31),E30+E31)</f>
        <v/>
      </c>
      <c r="G32" s="234"/>
      <c r="H32" s="234"/>
      <c r="I32" s="234"/>
      <c r="J32" s="234"/>
      <c r="K32" s="169" t="s">
        <v>99</v>
      </c>
      <c r="L32" s="324" t="str">
        <f>IF($F$32="","",SUM(L30:N31))</f>
        <v/>
      </c>
      <c r="M32" s="325"/>
      <c r="N32" s="325"/>
      <c r="O32" s="5" t="s">
        <v>91</v>
      </c>
      <c r="P32" s="325" t="str">
        <f>IF($F$32="","",SUM(P30:R31))</f>
        <v/>
      </c>
      <c r="Q32" s="325"/>
      <c r="R32" s="325"/>
      <c r="S32" s="5" t="s">
        <v>91</v>
      </c>
      <c r="T32" s="325" t="str">
        <f>IF($F$32="","",SUM(T30:V31))</f>
        <v/>
      </c>
      <c r="U32" s="325"/>
      <c r="V32" s="325"/>
      <c r="W32" s="170" t="s">
        <v>91</v>
      </c>
      <c r="X32" s="324" t="str">
        <f>IF($F$32="","",L32+P32+T32)</f>
        <v/>
      </c>
      <c r="Y32" s="325"/>
      <c r="Z32" s="325"/>
      <c r="AA32" s="325"/>
      <c r="AB32" s="325"/>
      <c r="AC32" s="325"/>
      <c r="AD32" s="325"/>
      <c r="AE32" s="170" t="s">
        <v>91</v>
      </c>
      <c r="AF32" s="22"/>
      <c r="AG32" s="203" t="s">
        <v>211</v>
      </c>
      <c r="AH32" s="204" t="str">
        <f>IF(V38="","",IF(V38&gt;=Q27,"適","不適"))</f>
        <v/>
      </c>
      <c r="AJ32" s="153"/>
      <c r="AK32" s="27"/>
      <c r="AL32" s="152" t="s">
        <v>100</v>
      </c>
      <c r="AM32" s="152"/>
    </row>
    <row r="33" spans="1:40" s="155" customFormat="1" ht="18" customHeight="1" x14ac:dyDescent="0.15">
      <c r="A33" s="269"/>
      <c r="B33" s="257" t="s">
        <v>59</v>
      </c>
      <c r="C33" s="279"/>
      <c r="D33" s="280"/>
      <c r="E33" s="241" t="s">
        <v>101</v>
      </c>
      <c r="F33" s="227"/>
      <c r="G33" s="227"/>
      <c r="H33" s="227"/>
      <c r="I33" s="227"/>
      <c r="J33" s="227"/>
      <c r="K33" s="228"/>
      <c r="L33" s="242" t="s">
        <v>102</v>
      </c>
      <c r="M33" s="242"/>
      <c r="N33" s="242"/>
      <c r="O33" s="242"/>
      <c r="P33" s="242"/>
      <c r="Q33" s="242"/>
      <c r="R33" s="242"/>
      <c r="S33" s="310"/>
      <c r="T33" s="241" t="s">
        <v>87</v>
      </c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8"/>
      <c r="AF33" s="22"/>
      <c r="AG33" s="190"/>
      <c r="AH33" s="190"/>
      <c r="AJ33" s="153"/>
      <c r="AK33" s="27"/>
      <c r="AL33" s="152" t="s">
        <v>103</v>
      </c>
      <c r="AM33" s="152"/>
    </row>
    <row r="34" spans="1:40" s="155" customFormat="1" ht="15.75" customHeight="1" x14ac:dyDescent="0.15">
      <c r="A34" s="269"/>
      <c r="B34" s="250"/>
      <c r="C34" s="260" t="s">
        <v>104</v>
      </c>
      <c r="D34" s="261"/>
      <c r="E34" s="312"/>
      <c r="F34" s="313"/>
      <c r="G34" s="313"/>
      <c r="H34" s="313"/>
      <c r="I34" s="313"/>
      <c r="J34" s="313"/>
      <c r="K34" s="43" t="s">
        <v>105</v>
      </c>
      <c r="L34" s="313"/>
      <c r="M34" s="313"/>
      <c r="N34" s="313"/>
      <c r="O34" s="313"/>
      <c r="P34" s="313"/>
      <c r="Q34" s="313"/>
      <c r="R34" s="313"/>
      <c r="S34" s="43" t="s">
        <v>105</v>
      </c>
      <c r="T34" s="326">
        <f>E34+L34</f>
        <v>0</v>
      </c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171" t="s">
        <v>105</v>
      </c>
      <c r="AF34" s="22"/>
      <c r="AG34" s="190"/>
      <c r="AH34" s="190"/>
      <c r="AJ34" s="153"/>
      <c r="AK34" s="27"/>
      <c r="AL34" s="152" t="s">
        <v>106</v>
      </c>
      <c r="AM34" s="152"/>
    </row>
    <row r="35" spans="1:40" s="155" customFormat="1" ht="15.75" customHeight="1" x14ac:dyDescent="0.15">
      <c r="A35" s="269"/>
      <c r="B35" s="250"/>
      <c r="C35" s="260" t="s">
        <v>107</v>
      </c>
      <c r="D35" s="261"/>
      <c r="E35" s="329"/>
      <c r="F35" s="330"/>
      <c r="G35" s="330"/>
      <c r="H35" s="330"/>
      <c r="I35" s="330"/>
      <c r="J35" s="330"/>
      <c r="K35" s="331"/>
      <c r="L35" s="313"/>
      <c r="M35" s="313"/>
      <c r="N35" s="313"/>
      <c r="O35" s="313"/>
      <c r="P35" s="313"/>
      <c r="Q35" s="313"/>
      <c r="R35" s="313"/>
      <c r="S35" s="43" t="s">
        <v>105</v>
      </c>
      <c r="T35" s="377">
        <f>L35</f>
        <v>0</v>
      </c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172" t="s">
        <v>105</v>
      </c>
      <c r="AF35" s="22"/>
      <c r="AG35" s="190"/>
      <c r="AH35" s="190"/>
      <c r="AJ35" s="153"/>
      <c r="AK35" s="27"/>
      <c r="AL35" s="152" t="s">
        <v>108</v>
      </c>
      <c r="AM35" s="152"/>
    </row>
    <row r="36" spans="1:40" s="155" customFormat="1" ht="15.75" customHeight="1" x14ac:dyDescent="0.15">
      <c r="A36" s="269"/>
      <c r="B36" s="251"/>
      <c r="C36" s="273" t="s">
        <v>109</v>
      </c>
      <c r="D36" s="274"/>
      <c r="E36" s="312"/>
      <c r="F36" s="313"/>
      <c r="G36" s="313"/>
      <c r="H36" s="313"/>
      <c r="I36" s="313"/>
      <c r="J36" s="313"/>
      <c r="K36" s="43" t="s">
        <v>156</v>
      </c>
      <c r="L36" s="313"/>
      <c r="M36" s="313"/>
      <c r="N36" s="313"/>
      <c r="O36" s="313"/>
      <c r="P36" s="313"/>
      <c r="Q36" s="313"/>
      <c r="R36" s="313"/>
      <c r="S36" s="43" t="s">
        <v>156</v>
      </c>
      <c r="T36" s="377">
        <f>E36+L36</f>
        <v>0</v>
      </c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172" t="s">
        <v>156</v>
      </c>
      <c r="AF36" s="22"/>
      <c r="AG36" s="190"/>
      <c r="AH36" s="190"/>
      <c r="AJ36" s="182" t="s">
        <v>301</v>
      </c>
      <c r="AK36" s="27"/>
      <c r="AL36" s="152" t="s">
        <v>110</v>
      </c>
      <c r="AM36" s="152"/>
    </row>
    <row r="37" spans="1:40" s="155" customFormat="1" ht="21" customHeight="1" thickBot="1" x14ac:dyDescent="0.2">
      <c r="A37" s="269"/>
      <c r="B37" s="275" t="s">
        <v>87</v>
      </c>
      <c r="C37" s="246"/>
      <c r="D37" s="276"/>
      <c r="E37" s="168" t="s">
        <v>111</v>
      </c>
      <c r="F37" s="234">
        <f>IF(E34+E36="","",E34+E36)</f>
        <v>0</v>
      </c>
      <c r="G37" s="234"/>
      <c r="H37" s="234"/>
      <c r="I37" s="234"/>
      <c r="J37" s="234"/>
      <c r="K37" s="173" t="s">
        <v>99</v>
      </c>
      <c r="L37" s="163" t="s">
        <v>112</v>
      </c>
      <c r="M37" s="234">
        <f>IF(SUM(L34:R36)="","",SUM(L34:R36))</f>
        <v>0</v>
      </c>
      <c r="N37" s="234"/>
      <c r="O37" s="234"/>
      <c r="P37" s="234"/>
      <c r="Q37" s="234"/>
      <c r="R37" s="234"/>
      <c r="S37" s="4" t="s">
        <v>99</v>
      </c>
      <c r="T37" s="174" t="s">
        <v>113</v>
      </c>
      <c r="U37" s="175"/>
      <c r="V37" s="234">
        <f>F37+M37</f>
        <v>0</v>
      </c>
      <c r="W37" s="234"/>
      <c r="X37" s="234"/>
      <c r="Y37" s="234"/>
      <c r="Z37" s="234"/>
      <c r="AA37" s="234"/>
      <c r="AB37" s="234"/>
      <c r="AC37" s="234"/>
      <c r="AD37" s="234"/>
      <c r="AE37" s="169" t="s">
        <v>99</v>
      </c>
      <c r="AF37" s="22"/>
      <c r="AG37" s="190"/>
      <c r="AH37" s="190"/>
      <c r="AJ37" s="182" t="s">
        <v>300</v>
      </c>
      <c r="AK37" s="27"/>
      <c r="AL37" s="152" t="s">
        <v>114</v>
      </c>
      <c r="AM37" s="152"/>
    </row>
    <row r="38" spans="1:40" s="155" customFormat="1" ht="21" customHeight="1" x14ac:dyDescent="0.15">
      <c r="A38" s="269"/>
      <c r="B38" s="252" t="s">
        <v>115</v>
      </c>
      <c r="C38" s="253"/>
      <c r="D38" s="254"/>
      <c r="E38" s="176" t="s">
        <v>163</v>
      </c>
      <c r="F38" s="311" t="str">
        <f>IF(F32="","",F32+F37)</f>
        <v/>
      </c>
      <c r="G38" s="311"/>
      <c r="H38" s="311"/>
      <c r="I38" s="311"/>
      <c r="J38" s="311"/>
      <c r="K38" s="177" t="s">
        <v>156</v>
      </c>
      <c r="L38" s="163" t="s">
        <v>164</v>
      </c>
      <c r="M38" s="235">
        <f>IF(M37="","",M37)</f>
        <v>0</v>
      </c>
      <c r="N38" s="235"/>
      <c r="O38" s="235"/>
      <c r="P38" s="235"/>
      <c r="Q38" s="235"/>
      <c r="R38" s="235"/>
      <c r="S38" s="173" t="s">
        <v>156</v>
      </c>
      <c r="T38" s="178" t="s">
        <v>165</v>
      </c>
      <c r="U38" s="179"/>
      <c r="V38" s="235" t="str">
        <f>IF(F38="","",F38+M38)</f>
        <v/>
      </c>
      <c r="W38" s="235"/>
      <c r="X38" s="235"/>
      <c r="Y38" s="235"/>
      <c r="Z38" s="235"/>
      <c r="AA38" s="235"/>
      <c r="AB38" s="235"/>
      <c r="AC38" s="235"/>
      <c r="AD38" s="235"/>
      <c r="AE38" s="177" t="s">
        <v>156</v>
      </c>
      <c r="AF38" s="22"/>
      <c r="AG38" s="406" t="s">
        <v>210</v>
      </c>
      <c r="AH38" s="407"/>
      <c r="AJ38" s="182" t="s">
        <v>299</v>
      </c>
      <c r="AK38" s="27"/>
      <c r="AL38" s="152" t="s">
        <v>116</v>
      </c>
      <c r="AM38" s="152"/>
    </row>
    <row r="39" spans="1:40" s="155" customFormat="1" ht="21" customHeight="1" x14ac:dyDescent="0.15">
      <c r="A39" s="269"/>
      <c r="B39" s="262" t="s">
        <v>117</v>
      </c>
      <c r="C39" s="263"/>
      <c r="D39" s="264"/>
      <c r="E39" s="229" t="s">
        <v>118</v>
      </c>
      <c r="F39" s="230"/>
      <c r="G39" s="230"/>
      <c r="H39" s="230"/>
      <c r="I39" s="230"/>
      <c r="J39" s="230"/>
      <c r="K39" s="230"/>
      <c r="L39" s="230"/>
      <c r="M39" s="230"/>
      <c r="N39" s="230"/>
      <c r="O39" s="417"/>
      <c r="P39" s="229" t="s">
        <v>119</v>
      </c>
      <c r="Q39" s="230"/>
      <c r="R39" s="230"/>
      <c r="S39" s="230"/>
      <c r="T39" s="231"/>
      <c r="U39" s="223" t="s">
        <v>120</v>
      </c>
      <c r="V39" s="224"/>
      <c r="W39" s="6"/>
      <c r="X39" s="227" t="str">
        <f>IF(W40="","□建築物上から地上部へ","建築物上から地上部へ")</f>
        <v>□建築物上から地上部へ</v>
      </c>
      <c r="Y39" s="227"/>
      <c r="Z39" s="227"/>
      <c r="AA39" s="227"/>
      <c r="AB39" s="227"/>
      <c r="AC39" s="227"/>
      <c r="AD39" s="227"/>
      <c r="AE39" s="228"/>
      <c r="AF39" s="22"/>
      <c r="AG39" s="205" t="s">
        <v>211</v>
      </c>
      <c r="AH39" s="206" t="str">
        <f>IF(E24="","",$V$38/$Q$27)</f>
        <v/>
      </c>
      <c r="AJ39" s="182" t="s">
        <v>298</v>
      </c>
      <c r="AK39" s="27"/>
      <c r="AL39" s="152" t="s">
        <v>121</v>
      </c>
      <c r="AM39" s="152"/>
    </row>
    <row r="40" spans="1:40" s="155" customFormat="1" ht="23.25" customHeight="1" x14ac:dyDescent="0.15">
      <c r="A40" s="270"/>
      <c r="B40" s="265"/>
      <c r="C40" s="266"/>
      <c r="D40" s="267"/>
      <c r="E40" s="418"/>
      <c r="F40" s="419"/>
      <c r="G40" s="419"/>
      <c r="H40" s="419"/>
      <c r="I40" s="419"/>
      <c r="J40" s="419"/>
      <c r="K40" s="419"/>
      <c r="L40" s="419"/>
      <c r="M40" s="419"/>
      <c r="N40" s="419"/>
      <c r="O40" s="420"/>
      <c r="P40" s="232"/>
      <c r="Q40" s="233"/>
      <c r="R40" s="233"/>
      <c r="S40" s="233"/>
      <c r="T40" s="40" t="s">
        <v>166</v>
      </c>
      <c r="U40" s="236" t="s">
        <v>122</v>
      </c>
      <c r="V40" s="237"/>
      <c r="W40" s="7"/>
      <c r="X40" s="334" t="str">
        <f>IF(W39="","□地上部から建築物上へ","地上部から建築物上へ")</f>
        <v>□地上部から建築物上へ</v>
      </c>
      <c r="Y40" s="334"/>
      <c r="Z40" s="334"/>
      <c r="AA40" s="334"/>
      <c r="AB40" s="334"/>
      <c r="AC40" s="334"/>
      <c r="AD40" s="334"/>
      <c r="AE40" s="335"/>
      <c r="AF40" s="22"/>
      <c r="AG40" s="205" t="s">
        <v>212</v>
      </c>
      <c r="AH40" s="207" t="str">
        <f>IF(Q24="","",IF(Q24=0,"なし",(IF($W$40="",$V$37,$V$37-$P$40))/$H$27))</f>
        <v/>
      </c>
      <c r="AJ40" s="182" t="s">
        <v>297</v>
      </c>
      <c r="AK40" s="27"/>
      <c r="AL40" s="152" t="s">
        <v>123</v>
      </c>
      <c r="AM40" s="152"/>
    </row>
    <row r="41" spans="1:40" s="155" customFormat="1" ht="18" customHeight="1" thickBot="1" x14ac:dyDescent="0.2">
      <c r="A41" s="223" t="s">
        <v>124</v>
      </c>
      <c r="B41" s="242"/>
      <c r="C41" s="242"/>
      <c r="D41" s="310"/>
      <c r="E41" s="252" t="s">
        <v>125</v>
      </c>
      <c r="F41" s="253"/>
      <c r="G41" s="253"/>
      <c r="H41" s="253"/>
      <c r="I41" s="253"/>
      <c r="J41" s="254"/>
      <c r="K41" s="242" t="s">
        <v>59</v>
      </c>
      <c r="L41" s="253"/>
      <c r="M41" s="253"/>
      <c r="N41" s="253"/>
      <c r="O41" s="253"/>
      <c r="P41" s="334"/>
      <c r="Q41" s="334"/>
      <c r="R41" s="335"/>
      <c r="S41" s="252" t="s">
        <v>126</v>
      </c>
      <c r="T41" s="253"/>
      <c r="U41" s="253"/>
      <c r="V41" s="253"/>
      <c r="W41" s="254"/>
      <c r="X41" s="252" t="s">
        <v>127</v>
      </c>
      <c r="Y41" s="253"/>
      <c r="Z41" s="253"/>
      <c r="AA41" s="253"/>
      <c r="AB41" s="253"/>
      <c r="AC41" s="253"/>
      <c r="AD41" s="253"/>
      <c r="AE41" s="254"/>
      <c r="AF41" s="22"/>
      <c r="AG41" s="208" t="s">
        <v>213</v>
      </c>
      <c r="AH41" s="209" t="str">
        <f>IF(E24="","",(IF($W$39="",$F$32,$F$32-$P$40))/$C$27)</f>
        <v/>
      </c>
      <c r="AJ41" s="182" t="s">
        <v>293</v>
      </c>
      <c r="AK41" s="27"/>
      <c r="AL41" s="152" t="s">
        <v>128</v>
      </c>
      <c r="AM41" s="152"/>
    </row>
    <row r="42" spans="1:40" s="155" customFormat="1" ht="18.75" customHeight="1" x14ac:dyDescent="0.15">
      <c r="A42" s="339"/>
      <c r="B42" s="347"/>
      <c r="C42" s="347"/>
      <c r="D42" s="274"/>
      <c r="E42" s="348"/>
      <c r="F42" s="349"/>
      <c r="G42" s="349"/>
      <c r="H42" s="349"/>
      <c r="I42" s="349"/>
      <c r="J42" s="49"/>
      <c r="K42" s="8"/>
      <c r="L42" s="50" t="s">
        <v>167</v>
      </c>
      <c r="M42" s="51"/>
      <c r="N42" s="421"/>
      <c r="O42" s="422"/>
      <c r="P42" s="422"/>
      <c r="Q42" s="422"/>
      <c r="R42" s="41" t="s">
        <v>168</v>
      </c>
      <c r="S42" s="343" t="s">
        <v>169</v>
      </c>
      <c r="T42" s="341" t="str">
        <f>IF(E42="","",E42+N42+N43)</f>
        <v/>
      </c>
      <c r="U42" s="341"/>
      <c r="V42" s="341"/>
      <c r="W42" s="180"/>
      <c r="X42" s="221" t="s">
        <v>265</v>
      </c>
      <c r="Y42" s="181"/>
      <c r="Z42" s="181"/>
      <c r="AA42" s="181"/>
      <c r="AB42" s="370" t="str">
        <f>IF(T42="","",T42/Y24)</f>
        <v/>
      </c>
      <c r="AC42" s="370"/>
      <c r="AD42" s="370"/>
      <c r="AE42" s="371"/>
      <c r="AF42" s="22"/>
      <c r="AG42" s="406" t="s">
        <v>214</v>
      </c>
      <c r="AH42" s="407"/>
      <c r="AJ42" s="182" t="s">
        <v>294</v>
      </c>
      <c r="AK42" s="24"/>
      <c r="AL42" s="152" t="s">
        <v>129</v>
      </c>
      <c r="AM42" s="151"/>
    </row>
    <row r="43" spans="1:40" s="155" customFormat="1" ht="18.75" customHeight="1" thickBot="1" x14ac:dyDescent="0.2">
      <c r="A43" s="236"/>
      <c r="B43" s="334"/>
      <c r="C43" s="334"/>
      <c r="D43" s="335"/>
      <c r="E43" s="350"/>
      <c r="F43" s="351"/>
      <c r="G43" s="351"/>
      <c r="H43" s="351"/>
      <c r="I43" s="351"/>
      <c r="J43" s="40" t="s">
        <v>168</v>
      </c>
      <c r="K43" s="9"/>
      <c r="L43" s="374" t="s">
        <v>130</v>
      </c>
      <c r="M43" s="375"/>
      <c r="N43" s="333"/>
      <c r="O43" s="333"/>
      <c r="P43" s="333"/>
      <c r="Q43" s="333"/>
      <c r="R43" s="40" t="s">
        <v>168</v>
      </c>
      <c r="S43" s="344"/>
      <c r="T43" s="342"/>
      <c r="U43" s="342"/>
      <c r="V43" s="342"/>
      <c r="W43" s="4" t="s">
        <v>168</v>
      </c>
      <c r="X43" s="162"/>
      <c r="Y43" s="163"/>
      <c r="Z43" s="163"/>
      <c r="AA43" s="163"/>
      <c r="AB43" s="372"/>
      <c r="AC43" s="372"/>
      <c r="AD43" s="372"/>
      <c r="AE43" s="373"/>
      <c r="AF43" s="22"/>
      <c r="AG43" s="210"/>
      <c r="AH43" s="211" t="str">
        <f>IF(E24="","",V38/E24)</f>
        <v/>
      </c>
      <c r="AJ43" s="182" t="s">
        <v>295</v>
      </c>
      <c r="AK43" s="53"/>
      <c r="AL43" s="152" t="s">
        <v>131</v>
      </c>
      <c r="AM43" s="154"/>
    </row>
    <row r="44" spans="1:40" s="155" customFormat="1" ht="6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90"/>
      <c r="AH44" s="190"/>
      <c r="AJ44" s="182" t="s">
        <v>296</v>
      </c>
      <c r="AK44" s="53"/>
      <c r="AL44" s="152" t="s">
        <v>132</v>
      </c>
      <c r="AM44" s="154"/>
    </row>
    <row r="45" spans="1:40" s="155" customFormat="1" ht="18.75" customHeight="1" x14ac:dyDescent="0.15">
      <c r="A45" s="34" t="s">
        <v>254</v>
      </c>
      <c r="B45" s="34"/>
      <c r="C45" s="34"/>
      <c r="D45" s="34"/>
      <c r="E45" s="34"/>
      <c r="F45" s="408" t="s">
        <v>10</v>
      </c>
      <c r="G45" s="409"/>
      <c r="H45" s="410"/>
      <c r="I45" s="411"/>
      <c r="J45" s="412"/>
      <c r="K45" s="412"/>
      <c r="L45" s="412"/>
      <c r="M45" s="412"/>
      <c r="N45" s="412"/>
      <c r="O45" s="413"/>
      <c r="P45" s="33"/>
      <c r="Q45" s="414"/>
      <c r="R45" s="415"/>
      <c r="S45" s="416"/>
      <c r="T45" s="25" t="s">
        <v>133</v>
      </c>
      <c r="U45" s="336"/>
      <c r="V45" s="337"/>
      <c r="W45" s="337"/>
      <c r="X45" s="337"/>
      <c r="Y45" s="338"/>
      <c r="Z45" s="339" t="s">
        <v>134</v>
      </c>
      <c r="AA45" s="340"/>
      <c r="AB45" s="33"/>
      <c r="AC45" s="33"/>
      <c r="AD45" s="33"/>
      <c r="AE45" s="33"/>
      <c r="AF45" s="22"/>
      <c r="AG45" s="190"/>
      <c r="AH45" s="190"/>
      <c r="AJ45" s="182" t="s">
        <v>287</v>
      </c>
      <c r="AK45" s="24"/>
      <c r="AL45" s="152" t="s">
        <v>135</v>
      </c>
      <c r="AM45" s="151"/>
      <c r="AN45" s="23"/>
    </row>
    <row r="46" spans="1:40" s="155" customFormat="1" ht="6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90"/>
      <c r="AH46" s="190"/>
      <c r="AJ46" s="182" t="s">
        <v>288</v>
      </c>
      <c r="AK46" s="24"/>
      <c r="AL46" s="152" t="s">
        <v>136</v>
      </c>
      <c r="AM46" s="151"/>
    </row>
    <row r="47" spans="1:40" s="155" customFormat="1" ht="16.5" customHeight="1" x14ac:dyDescent="0.15">
      <c r="A47" s="52"/>
      <c r="B47" s="52"/>
      <c r="C47" s="52"/>
      <c r="D47" s="52"/>
      <c r="E47" s="52"/>
      <c r="F47" s="52"/>
      <c r="G47" s="52"/>
      <c r="I47" s="222" t="s">
        <v>292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22"/>
      <c r="AG47" s="191" t="s">
        <v>261</v>
      </c>
      <c r="AH47" s="190"/>
      <c r="AJ47" s="182" t="s">
        <v>271</v>
      </c>
      <c r="AK47" s="24"/>
      <c r="AL47" s="152" t="s">
        <v>137</v>
      </c>
      <c r="AM47" s="151"/>
    </row>
    <row r="48" spans="1:40" ht="66" customHeight="1" x14ac:dyDescent="0.15">
      <c r="A48" s="214"/>
      <c r="B48" s="214"/>
      <c r="C48" s="214"/>
      <c r="D48" s="214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215"/>
      <c r="AJ48" s="182" t="s">
        <v>272</v>
      </c>
      <c r="AL48" s="151" t="s">
        <v>138</v>
      </c>
    </row>
    <row r="49" spans="1:38" ht="13.5" customHeight="1" x14ac:dyDescent="0.15">
      <c r="A49" s="216"/>
      <c r="B49" s="216"/>
      <c r="C49" s="216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J49" s="182" t="s">
        <v>273</v>
      </c>
      <c r="AL49" s="151" t="s">
        <v>139</v>
      </c>
    </row>
    <row r="50" spans="1:38" ht="13.5" customHeight="1" x14ac:dyDescent="0.15">
      <c r="A50" s="216"/>
      <c r="B50" s="216"/>
      <c r="C50" s="214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J50" s="182" t="s">
        <v>274</v>
      </c>
      <c r="AL50" s="154" t="s">
        <v>140</v>
      </c>
    </row>
    <row r="51" spans="1:38" ht="2.25" customHeight="1" x14ac:dyDescent="0.15">
      <c r="AJ51" s="182" t="s">
        <v>275</v>
      </c>
      <c r="AL51" s="154" t="s">
        <v>141</v>
      </c>
    </row>
    <row r="52" spans="1:38" x14ac:dyDescent="0.15">
      <c r="AJ52" s="150" t="s">
        <v>289</v>
      </c>
      <c r="AL52" s="154" t="s">
        <v>142</v>
      </c>
    </row>
    <row r="53" spans="1:38" x14ac:dyDescent="0.15">
      <c r="AJ53" s="153" t="s">
        <v>290</v>
      </c>
      <c r="AL53" s="154" t="s">
        <v>143</v>
      </c>
    </row>
    <row r="54" spans="1:38" x14ac:dyDescent="0.15">
      <c r="AJ54" s="150" t="s">
        <v>291</v>
      </c>
      <c r="AL54" s="154" t="s">
        <v>144</v>
      </c>
    </row>
    <row r="55" spans="1:38" x14ac:dyDescent="0.15">
      <c r="AJ55" s="150" t="s">
        <v>276</v>
      </c>
      <c r="AL55" s="154" t="s">
        <v>145</v>
      </c>
    </row>
    <row r="56" spans="1:38" x14ac:dyDescent="0.15">
      <c r="AJ56" s="150" t="s">
        <v>277</v>
      </c>
      <c r="AL56" s="154" t="s">
        <v>146</v>
      </c>
    </row>
    <row r="57" spans="1:38" x14ac:dyDescent="0.15">
      <c r="AJ57" s="150" t="s">
        <v>278</v>
      </c>
      <c r="AL57" s="154" t="s">
        <v>147</v>
      </c>
    </row>
    <row r="58" spans="1:38" x14ac:dyDescent="0.15">
      <c r="AJ58" s="150" t="s">
        <v>279</v>
      </c>
      <c r="AL58" s="154" t="s">
        <v>148</v>
      </c>
    </row>
    <row r="59" spans="1:38" x14ac:dyDescent="0.15">
      <c r="AJ59" s="150" t="s">
        <v>280</v>
      </c>
      <c r="AL59" s="154" t="s">
        <v>149</v>
      </c>
    </row>
    <row r="60" spans="1:38" x14ac:dyDescent="0.15">
      <c r="AJ60" s="150" t="s">
        <v>281</v>
      </c>
      <c r="AL60" s="154" t="s">
        <v>150</v>
      </c>
    </row>
    <row r="61" spans="1:38" x14ac:dyDescent="0.15">
      <c r="AJ61" s="150" t="s">
        <v>282</v>
      </c>
      <c r="AL61" s="154" t="s">
        <v>151</v>
      </c>
    </row>
    <row r="62" spans="1:38" x14ac:dyDescent="0.15">
      <c r="AJ62" s="150" t="s">
        <v>283</v>
      </c>
      <c r="AL62" s="154" t="s">
        <v>152</v>
      </c>
    </row>
    <row r="63" spans="1:38" x14ac:dyDescent="0.15">
      <c r="AJ63" s="150" t="s">
        <v>284</v>
      </c>
      <c r="AL63" s="154" t="s">
        <v>153</v>
      </c>
    </row>
    <row r="64" spans="1:38" x14ac:dyDescent="0.15">
      <c r="AJ64" s="150" t="s">
        <v>285</v>
      </c>
    </row>
    <row r="65" spans="36:36" x14ac:dyDescent="0.15">
      <c r="AJ65" s="150" t="s">
        <v>286</v>
      </c>
    </row>
  </sheetData>
  <sheetProtection password="DCAC" sheet="1" objects="1" scenarios="1" selectLockedCells="1"/>
  <mergeCells count="152">
    <mergeCell ref="A2:AE2"/>
    <mergeCell ref="X6:AE6"/>
    <mergeCell ref="D10:E10"/>
    <mergeCell ref="V6:W6"/>
    <mergeCell ref="P10:Q10"/>
    <mergeCell ref="R10:T10"/>
    <mergeCell ref="AG38:AH38"/>
    <mergeCell ref="AG42:AH42"/>
    <mergeCell ref="F45:H45"/>
    <mergeCell ref="I45:O45"/>
    <mergeCell ref="Q45:S45"/>
    <mergeCell ref="X41:AE41"/>
    <mergeCell ref="V38:AD38"/>
    <mergeCell ref="E39:O39"/>
    <mergeCell ref="E40:O40"/>
    <mergeCell ref="N42:Q42"/>
    <mergeCell ref="D14:K14"/>
    <mergeCell ref="F18:J18"/>
    <mergeCell ref="D11:L11"/>
    <mergeCell ref="R11:AE11"/>
    <mergeCell ref="D12:K12"/>
    <mergeCell ref="R12:AC12"/>
    <mergeCell ref="D13:K13"/>
    <mergeCell ref="R13:AC13"/>
    <mergeCell ref="K18:AE18"/>
    <mergeCell ref="AG20:AH20"/>
    <mergeCell ref="AG21:AH21"/>
    <mergeCell ref="T30:V30"/>
    <mergeCell ref="T31:V31"/>
    <mergeCell ref="X23:AE23"/>
    <mergeCell ref="Y24:AD24"/>
    <mergeCell ref="AG28:AH28"/>
    <mergeCell ref="A24:D24"/>
    <mergeCell ref="AC27:AD27"/>
    <mergeCell ref="A28:AE28"/>
    <mergeCell ref="A41:D43"/>
    <mergeCell ref="E41:J41"/>
    <mergeCell ref="E42:I43"/>
    <mergeCell ref="L35:R35"/>
    <mergeCell ref="L36:R36"/>
    <mergeCell ref="E30:J30"/>
    <mergeCell ref="E31:J31"/>
    <mergeCell ref="R20:S20"/>
    <mergeCell ref="R21:S21"/>
    <mergeCell ref="Q23:W23"/>
    <mergeCell ref="V26:AE26"/>
    <mergeCell ref="W27:Z27"/>
    <mergeCell ref="X29:AE29"/>
    <mergeCell ref="AC20:AD20"/>
    <mergeCell ref="AC21:AD21"/>
    <mergeCell ref="Q27:T27"/>
    <mergeCell ref="AB42:AE43"/>
    <mergeCell ref="L43:M43"/>
    <mergeCell ref="X39:AE39"/>
    <mergeCell ref="X40:AE40"/>
    <mergeCell ref="V37:AD37"/>
    <mergeCell ref="T35:AD35"/>
    <mergeCell ref="T36:AD36"/>
    <mergeCell ref="E48:Q48"/>
    <mergeCell ref="N43:Q43"/>
    <mergeCell ref="K41:R41"/>
    <mergeCell ref="R48:AE48"/>
    <mergeCell ref="U45:Y45"/>
    <mergeCell ref="Z45:AA45"/>
    <mergeCell ref="T42:V43"/>
    <mergeCell ref="S42:S43"/>
    <mergeCell ref="S41:W41"/>
    <mergeCell ref="B17:C17"/>
    <mergeCell ref="B18:C18"/>
    <mergeCell ref="B19:C19"/>
    <mergeCell ref="E17:AE17"/>
    <mergeCell ref="U19:AE19"/>
    <mergeCell ref="L31:N31"/>
    <mergeCell ref="L32:N32"/>
    <mergeCell ref="L30:N30"/>
    <mergeCell ref="T33:AE33"/>
    <mergeCell ref="L33:S33"/>
    <mergeCell ref="P32:R32"/>
    <mergeCell ref="X32:AD32"/>
    <mergeCell ref="P31:R31"/>
    <mergeCell ref="F32:J32"/>
    <mergeCell ref="E33:K33"/>
    <mergeCell ref="T32:V32"/>
    <mergeCell ref="P30:R30"/>
    <mergeCell ref="X30:AD30"/>
    <mergeCell ref="X31:AD31"/>
    <mergeCell ref="R19:T19"/>
    <mergeCell ref="B32:D32"/>
    <mergeCell ref="A23:C23"/>
    <mergeCell ref="E19:Q19"/>
    <mergeCell ref="K23:P23"/>
    <mergeCell ref="L29:O29"/>
    <mergeCell ref="G26:M26"/>
    <mergeCell ref="H27:L27"/>
    <mergeCell ref="C27:E27"/>
    <mergeCell ref="E23:J23"/>
    <mergeCell ref="A20:B22"/>
    <mergeCell ref="E20:F20"/>
    <mergeCell ref="E21:F21"/>
    <mergeCell ref="B34:B36"/>
    <mergeCell ref="B38:D38"/>
    <mergeCell ref="A26:A27"/>
    <mergeCell ref="B29:D29"/>
    <mergeCell ref="B30:B31"/>
    <mergeCell ref="C35:D35"/>
    <mergeCell ref="G20:H20"/>
    <mergeCell ref="B39:D40"/>
    <mergeCell ref="A29:A40"/>
    <mergeCell ref="B26:E26"/>
    <mergeCell ref="C34:D34"/>
    <mergeCell ref="C36:D36"/>
    <mergeCell ref="B37:D37"/>
    <mergeCell ref="C30:D30"/>
    <mergeCell ref="C31:D31"/>
    <mergeCell ref="B33:D33"/>
    <mergeCell ref="G21:H21"/>
    <mergeCell ref="E24:I24"/>
    <mergeCell ref="C20:D21"/>
    <mergeCell ref="C22:D22"/>
    <mergeCell ref="E22:AE22"/>
    <mergeCell ref="I20:K20"/>
    <mergeCell ref="I21:K21"/>
    <mergeCell ref="M20:O20"/>
    <mergeCell ref="AA20:AB20"/>
    <mergeCell ref="X20:Z20"/>
    <mergeCell ref="U20:V20"/>
    <mergeCell ref="U21:V21"/>
    <mergeCell ref="M21:O21"/>
    <mergeCell ref="AA21:AB21"/>
    <mergeCell ref="X21:Z21"/>
    <mergeCell ref="P29:S29"/>
    <mergeCell ref="N27:P27"/>
    <mergeCell ref="P20:Q20"/>
    <mergeCell ref="P21:Q21"/>
    <mergeCell ref="U39:V39"/>
    <mergeCell ref="Q24:V24"/>
    <mergeCell ref="T29:W29"/>
    <mergeCell ref="K24:O24"/>
    <mergeCell ref="P39:T39"/>
    <mergeCell ref="P40:S40"/>
    <mergeCell ref="M37:R37"/>
    <mergeCell ref="M38:R38"/>
    <mergeCell ref="U40:V40"/>
    <mergeCell ref="N26:U26"/>
    <mergeCell ref="E29:K29"/>
    <mergeCell ref="F38:J38"/>
    <mergeCell ref="E34:J34"/>
    <mergeCell ref="T34:AD34"/>
    <mergeCell ref="L34:R34"/>
    <mergeCell ref="F37:J37"/>
    <mergeCell ref="E35:K35"/>
    <mergeCell ref="E36:J36"/>
  </mergeCells>
  <phoneticPr fontId="2"/>
  <conditionalFormatting sqref="AH29">
    <cfRule type="cellIs" dxfId="10" priority="1" stopIfTrue="1" operator="equal">
      <formula>"不適"</formula>
    </cfRule>
    <cfRule type="cellIs" dxfId="9" priority="2" stopIfTrue="1" operator="equal">
      <formula>"振替場所を選択"</formula>
    </cfRule>
  </conditionalFormatting>
  <conditionalFormatting sqref="AH30">
    <cfRule type="cellIs" dxfId="8" priority="3" stopIfTrue="1" operator="equal">
      <formula>"振替場所を選択"</formula>
    </cfRule>
    <cfRule type="cellIs" dxfId="7" priority="4" stopIfTrue="1" operator="equal">
      <formula>"不適"</formula>
    </cfRule>
  </conditionalFormatting>
  <conditionalFormatting sqref="AH31:AH32">
    <cfRule type="cellIs" dxfId="6" priority="5" stopIfTrue="1" operator="equal">
      <formula>"不適"</formula>
    </cfRule>
  </conditionalFormatting>
  <dataValidations count="9">
    <dataValidation type="list" allowBlank="1" showInputMessage="1" showErrorMessage="1" sqref="AH19">
      <formula1>$AJ$1:$AJ$6</formula1>
    </dataValidation>
    <dataValidation type="list" allowBlank="1" showInputMessage="1" showErrorMessage="1" sqref="AH10">
      <formula1>$AJ$7:$AJ$9</formula1>
    </dataValidation>
    <dataValidation type="list" allowBlank="1" showInputMessage="1" showErrorMessage="1" sqref="I20:K21">
      <formula1>$AJ$10:$AJ$12</formula1>
    </dataValidation>
    <dataValidation imeMode="halfAlpha" allowBlank="1" showInputMessage="1" showErrorMessage="1" sqref="X6:AE6 N42:Q43 U20:V21 M20:O21 D12:K12 A24:I24 K24:O24 Q24:V24 Y24:AD24 E30:J31 L30:N31 P30:R31 E36:J36 T30:V31 E34:J34 L34:R36 D10:E10 P40:S40 AC20:AD21 E42:I43 I45:O45 R10:T10"/>
    <dataValidation type="textLength" imeMode="halfAlpha" operator="greaterThanOrEqual" allowBlank="1" showInputMessage="1" showErrorMessage="1" sqref="U45:Y45">
      <formula1>0</formula1>
    </dataValidation>
    <dataValidation imeMode="halfAlpha" allowBlank="1" showErrorMessage="1" promptTitle="入力例" prompt="03-1234-5678" sqref="R12:AC12"/>
    <dataValidation type="list" allowBlank="1" showErrorMessage="1" prompt="区市町村名をリストから選択してください" sqref="F18:J18">
      <formula1>$AL$2:$AL$63</formula1>
    </dataValidation>
    <dataValidation type="list" allowBlank="1" showErrorMessage="1" prompt="総合設計制度等を適用しない場合（×0.2の基準）は_x000a_空白のままにしてください" sqref="AG21:AH21">
      <formula1>$AM$1:$AM$8</formula1>
    </dataValidation>
    <dataValidation type="list" allowBlank="1" showInputMessage="1" showErrorMessage="1" sqref="Q45:S45">
      <formula1>$AJ$36:$AJ$65</formula1>
    </dataValidation>
  </dataValidations>
  <pageMargins left="0.19685039370078741" right="0.26" top="0.39370078740157483" bottom="0.39370078740157483" header="0.51181102362204722" footer="0.51181102362204722"/>
  <pageSetup paperSize="9" scale="78" orientation="portrait" horizontalDpi="300" r:id="rId1"/>
  <headerFooter alignWithMargins="0">
    <oddFooter>&amp;C&amp;14&amp;F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activeCell="G9" sqref="G9:K9"/>
    </sheetView>
  </sheetViews>
  <sheetFormatPr defaultRowHeight="13.5" x14ac:dyDescent="0.15"/>
  <cols>
    <col min="1" max="11" width="8.625" style="11" customWidth="1"/>
    <col min="12" max="12" width="5.625" style="11" customWidth="1"/>
    <col min="13" max="16384" width="9" style="11"/>
  </cols>
  <sheetData>
    <row r="1" spans="1:34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34" ht="18.75" x14ac:dyDescent="0.15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5"/>
      <c r="AH2" s="16"/>
    </row>
    <row r="3" spans="1:34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34" x14ac:dyDescent="0.15">
      <c r="A4" s="17" t="s">
        <v>255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4" ht="8.2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34" ht="18.75" customHeight="1" x14ac:dyDescent="0.15">
      <c r="A6" s="10"/>
      <c r="B6" s="10"/>
      <c r="C6" s="10"/>
      <c r="D6" s="10"/>
      <c r="E6" s="10"/>
      <c r="F6" s="10"/>
      <c r="G6" s="10"/>
      <c r="H6" s="18"/>
      <c r="I6" s="426" t="str">
        <f>IF(G12="","　　年　　月　　日",'入力シート(完)'!X6)</f>
        <v>　　年　　月　　日</v>
      </c>
      <c r="J6" s="426"/>
      <c r="K6" s="10"/>
      <c r="L6" s="10"/>
    </row>
    <row r="7" spans="1:3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34" ht="14.25" x14ac:dyDescent="0.15">
      <c r="A8" s="10"/>
      <c r="B8" s="19" t="s">
        <v>199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34" x14ac:dyDescent="0.15">
      <c r="A9" s="10"/>
      <c r="B9" s="10"/>
      <c r="C9" s="10"/>
      <c r="D9" s="10"/>
      <c r="E9" s="10"/>
      <c r="F9" s="20" t="s">
        <v>200</v>
      </c>
      <c r="G9" s="424"/>
      <c r="H9" s="424"/>
      <c r="I9" s="424"/>
      <c r="J9" s="424"/>
      <c r="K9" s="424"/>
      <c r="L9" s="10"/>
    </row>
    <row r="10" spans="1:34" ht="35.25" customHeight="1" x14ac:dyDescent="0.15">
      <c r="A10" s="10"/>
      <c r="B10" s="10"/>
      <c r="C10" s="10"/>
      <c r="D10" s="10"/>
      <c r="E10" s="10"/>
      <c r="F10" s="21" t="s">
        <v>24</v>
      </c>
      <c r="G10" s="423"/>
      <c r="H10" s="423"/>
      <c r="I10" s="423"/>
      <c r="J10" s="423"/>
      <c r="K10" s="423"/>
      <c r="L10" s="10"/>
    </row>
    <row r="11" spans="1:34" x14ac:dyDescent="0.15">
      <c r="A11" s="10"/>
      <c r="B11" s="10"/>
      <c r="C11" s="10"/>
      <c r="D11" s="10"/>
      <c r="E11" s="10"/>
      <c r="F11" s="21" t="s">
        <v>27</v>
      </c>
      <c r="G11" s="424"/>
      <c r="H11" s="424"/>
      <c r="I11" s="424"/>
      <c r="J11" s="424"/>
      <c r="K11" s="424"/>
      <c r="L11" s="10"/>
    </row>
    <row r="12" spans="1:34" ht="37.5" customHeight="1" x14ac:dyDescent="0.15">
      <c r="A12" s="10"/>
      <c r="B12" s="10"/>
      <c r="C12" s="10"/>
      <c r="D12" s="10"/>
      <c r="E12" s="10"/>
      <c r="F12" s="21" t="s">
        <v>30</v>
      </c>
      <c r="G12" s="425"/>
      <c r="H12" s="425"/>
      <c r="I12" s="425"/>
      <c r="J12" s="425"/>
      <c r="K12" s="17" t="s">
        <v>31</v>
      </c>
      <c r="L12" s="10"/>
    </row>
    <row r="13" spans="1:34" ht="8.2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34" ht="8.2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34" x14ac:dyDescent="0.15">
      <c r="A15" s="10"/>
      <c r="B15" s="10"/>
      <c r="C15" s="10"/>
      <c r="D15" s="10"/>
      <c r="E15" s="10"/>
      <c r="F15" s="20" t="s">
        <v>201</v>
      </c>
      <c r="G15" s="424"/>
      <c r="H15" s="424"/>
      <c r="I15" s="424"/>
      <c r="J15" s="424"/>
      <c r="K15" s="424"/>
      <c r="L15" s="10"/>
    </row>
    <row r="16" spans="1:34" ht="35.25" customHeight="1" x14ac:dyDescent="0.15">
      <c r="A16" s="10"/>
      <c r="B16" s="10"/>
      <c r="C16" s="10"/>
      <c r="D16" s="10"/>
      <c r="E16" s="10"/>
      <c r="F16" s="21" t="s">
        <v>24</v>
      </c>
      <c r="G16" s="423"/>
      <c r="H16" s="423"/>
      <c r="I16" s="423"/>
      <c r="J16" s="423"/>
      <c r="K16" s="423"/>
      <c r="L16" s="10"/>
    </row>
    <row r="17" spans="1:12" x14ac:dyDescent="0.15">
      <c r="A17" s="10"/>
      <c r="B17" s="10"/>
      <c r="C17" s="10"/>
      <c r="D17" s="10"/>
      <c r="E17" s="10"/>
      <c r="F17" s="21" t="s">
        <v>27</v>
      </c>
      <c r="G17" s="424"/>
      <c r="H17" s="424"/>
      <c r="I17" s="424"/>
      <c r="J17" s="424"/>
      <c r="K17" s="424"/>
      <c r="L17" s="10"/>
    </row>
    <row r="18" spans="1:12" ht="37.5" customHeight="1" x14ac:dyDescent="0.15">
      <c r="A18" s="10"/>
      <c r="B18" s="10"/>
      <c r="C18" s="10"/>
      <c r="D18" s="10"/>
      <c r="E18" s="10"/>
      <c r="F18" s="21" t="s">
        <v>30</v>
      </c>
      <c r="G18" s="425"/>
      <c r="H18" s="425"/>
      <c r="I18" s="425"/>
      <c r="J18" s="425"/>
      <c r="K18" s="17" t="s">
        <v>31</v>
      </c>
      <c r="L18" s="10"/>
    </row>
    <row r="19" spans="1:12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15">
      <c r="A21" s="10"/>
      <c r="B21" s="10"/>
      <c r="C21" s="10"/>
      <c r="D21" s="10"/>
      <c r="E21" s="10"/>
      <c r="F21" s="20" t="s">
        <v>201</v>
      </c>
      <c r="G21" s="424"/>
      <c r="H21" s="424"/>
      <c r="I21" s="424"/>
      <c r="J21" s="424"/>
      <c r="K21" s="424"/>
      <c r="L21" s="10"/>
    </row>
    <row r="22" spans="1:12" ht="35.25" customHeight="1" x14ac:dyDescent="0.15">
      <c r="A22" s="10"/>
      <c r="B22" s="10"/>
      <c r="C22" s="10"/>
      <c r="D22" s="10"/>
      <c r="E22" s="10"/>
      <c r="F22" s="21" t="s">
        <v>24</v>
      </c>
      <c r="G22" s="423"/>
      <c r="H22" s="423"/>
      <c r="I22" s="423"/>
      <c r="J22" s="423"/>
      <c r="K22" s="423"/>
      <c r="L22" s="10"/>
    </row>
    <row r="23" spans="1:12" x14ac:dyDescent="0.15">
      <c r="A23" s="10"/>
      <c r="B23" s="10"/>
      <c r="C23" s="10"/>
      <c r="D23" s="10"/>
      <c r="E23" s="10"/>
      <c r="F23" s="21" t="s">
        <v>27</v>
      </c>
      <c r="G23" s="424"/>
      <c r="H23" s="424"/>
      <c r="I23" s="424"/>
      <c r="J23" s="424"/>
      <c r="K23" s="424"/>
      <c r="L23" s="10"/>
    </row>
    <row r="24" spans="1:12" ht="37.5" customHeight="1" x14ac:dyDescent="0.15">
      <c r="A24" s="10"/>
      <c r="B24" s="10"/>
      <c r="C24" s="10"/>
      <c r="D24" s="10"/>
      <c r="E24" s="10"/>
      <c r="F24" s="21" t="s">
        <v>30</v>
      </c>
      <c r="G24" s="425"/>
      <c r="H24" s="425"/>
      <c r="I24" s="425"/>
      <c r="J24" s="425"/>
      <c r="K24" s="17" t="s">
        <v>31</v>
      </c>
      <c r="L24" s="10"/>
    </row>
    <row r="25" spans="1: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15">
      <c r="A27" s="10"/>
      <c r="B27" s="10"/>
      <c r="C27" s="10"/>
      <c r="D27" s="10"/>
      <c r="E27" s="10"/>
      <c r="F27" s="20" t="s">
        <v>201</v>
      </c>
      <c r="G27" s="424"/>
      <c r="H27" s="424"/>
      <c r="I27" s="424"/>
      <c r="J27" s="424"/>
      <c r="K27" s="424"/>
      <c r="L27" s="10"/>
    </row>
    <row r="28" spans="1:12" ht="35.25" customHeight="1" x14ac:dyDescent="0.15">
      <c r="A28" s="10"/>
      <c r="B28" s="10"/>
      <c r="C28" s="10"/>
      <c r="D28" s="10"/>
      <c r="E28" s="10"/>
      <c r="F28" s="21" t="s">
        <v>24</v>
      </c>
      <c r="G28" s="423"/>
      <c r="H28" s="423"/>
      <c r="I28" s="423"/>
      <c r="J28" s="423"/>
      <c r="K28" s="423"/>
      <c r="L28" s="10"/>
    </row>
    <row r="29" spans="1:12" x14ac:dyDescent="0.15">
      <c r="A29" s="10"/>
      <c r="B29" s="10"/>
      <c r="C29" s="10"/>
      <c r="D29" s="10"/>
      <c r="E29" s="10"/>
      <c r="F29" s="21" t="s">
        <v>27</v>
      </c>
      <c r="G29" s="424"/>
      <c r="H29" s="424"/>
      <c r="I29" s="424"/>
      <c r="J29" s="424"/>
      <c r="K29" s="424"/>
      <c r="L29" s="10"/>
    </row>
    <row r="30" spans="1:12" ht="37.5" customHeight="1" x14ac:dyDescent="0.15">
      <c r="A30" s="10"/>
      <c r="B30" s="10"/>
      <c r="C30" s="10"/>
      <c r="D30" s="10"/>
      <c r="E30" s="10"/>
      <c r="F30" s="21" t="s">
        <v>30</v>
      </c>
      <c r="G30" s="425"/>
      <c r="H30" s="425"/>
      <c r="I30" s="425"/>
      <c r="J30" s="425"/>
      <c r="K30" s="17" t="s">
        <v>31</v>
      </c>
      <c r="L30" s="10"/>
    </row>
    <row r="31" spans="1: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15">
      <c r="A33" s="10"/>
      <c r="B33" s="10"/>
      <c r="C33" s="10"/>
      <c r="D33" s="10"/>
      <c r="E33" s="10"/>
      <c r="F33" s="20" t="s">
        <v>201</v>
      </c>
      <c r="G33" s="424"/>
      <c r="H33" s="424"/>
      <c r="I33" s="424"/>
      <c r="J33" s="424"/>
      <c r="K33" s="424"/>
      <c r="L33" s="10"/>
    </row>
    <row r="34" spans="1:12" ht="35.25" customHeight="1" x14ac:dyDescent="0.15">
      <c r="A34" s="10"/>
      <c r="B34" s="10"/>
      <c r="C34" s="10"/>
      <c r="D34" s="10"/>
      <c r="E34" s="10"/>
      <c r="F34" s="21" t="s">
        <v>24</v>
      </c>
      <c r="G34" s="423"/>
      <c r="H34" s="423"/>
      <c r="I34" s="423"/>
      <c r="J34" s="423"/>
      <c r="K34" s="423"/>
      <c r="L34" s="10"/>
    </row>
    <row r="35" spans="1:12" x14ac:dyDescent="0.15">
      <c r="A35" s="10"/>
      <c r="B35" s="10"/>
      <c r="C35" s="10"/>
      <c r="D35" s="10"/>
      <c r="E35" s="10"/>
      <c r="F35" s="21" t="s">
        <v>27</v>
      </c>
      <c r="G35" s="424"/>
      <c r="H35" s="424"/>
      <c r="I35" s="424"/>
      <c r="J35" s="424"/>
      <c r="K35" s="424"/>
      <c r="L35" s="10"/>
    </row>
    <row r="36" spans="1:12" ht="37.5" customHeight="1" x14ac:dyDescent="0.15">
      <c r="A36" s="10"/>
      <c r="B36" s="10"/>
      <c r="C36" s="10"/>
      <c r="D36" s="10"/>
      <c r="E36" s="10"/>
      <c r="F36" s="21" t="s">
        <v>30</v>
      </c>
      <c r="G36" s="425"/>
      <c r="H36" s="425"/>
      <c r="I36" s="425"/>
      <c r="J36" s="425"/>
      <c r="K36" s="17" t="s">
        <v>31</v>
      </c>
      <c r="L36" s="10"/>
    </row>
    <row r="37" spans="1: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15">
      <c r="A41" s="10"/>
      <c r="B41" s="428" t="s">
        <v>192</v>
      </c>
      <c r="C41" s="429"/>
      <c r="D41" s="432" t="s">
        <v>202</v>
      </c>
      <c r="E41" s="433"/>
      <c r="F41" s="433"/>
      <c r="G41" s="434"/>
      <c r="H41" s="432" t="s">
        <v>191</v>
      </c>
      <c r="I41" s="433"/>
      <c r="J41" s="433"/>
      <c r="K41" s="434"/>
      <c r="L41" s="10"/>
    </row>
    <row r="42" spans="1:12" ht="69" customHeight="1" x14ac:dyDescent="0.15">
      <c r="A42" s="10"/>
      <c r="B42" s="430"/>
      <c r="C42" s="431"/>
      <c r="D42" s="432"/>
      <c r="E42" s="433"/>
      <c r="F42" s="433"/>
      <c r="G42" s="434"/>
      <c r="H42" s="432"/>
      <c r="I42" s="433"/>
      <c r="J42" s="433"/>
      <c r="K42" s="434"/>
      <c r="L42" s="10"/>
    </row>
    <row r="43" spans="1: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</sheetData>
  <sheetProtection sheet="1" objects="1" scenarios="1" selectLockedCells="1"/>
  <mergeCells count="27">
    <mergeCell ref="B41:C42"/>
    <mergeCell ref="G35:K35"/>
    <mergeCell ref="G36:J36"/>
    <mergeCell ref="D41:G41"/>
    <mergeCell ref="H41:K41"/>
    <mergeCell ref="D42:G42"/>
    <mergeCell ref="H42:K42"/>
    <mergeCell ref="A2:K2"/>
    <mergeCell ref="G16:K16"/>
    <mergeCell ref="G11:K11"/>
    <mergeCell ref="G15:K15"/>
    <mergeCell ref="G12:J12"/>
    <mergeCell ref="G10:K10"/>
    <mergeCell ref="G9:K9"/>
    <mergeCell ref="G33:K33"/>
    <mergeCell ref="G34:K34"/>
    <mergeCell ref="I6:J6"/>
    <mergeCell ref="G24:J24"/>
    <mergeCell ref="G27:K27"/>
    <mergeCell ref="G28:K28"/>
    <mergeCell ref="G18:J18"/>
    <mergeCell ref="G21:K21"/>
    <mergeCell ref="G22:K22"/>
    <mergeCell ref="G17:K17"/>
    <mergeCell ref="G23:K23"/>
    <mergeCell ref="G29:K29"/>
    <mergeCell ref="G30:J30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pageSetup paperSize="9" scale="9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  <pageSetUpPr fitToPage="1"/>
  </sheetPr>
  <dimension ref="A1:BL65"/>
  <sheetViews>
    <sheetView showGridLines="0" zoomScale="75" zoomScaleNormal="100" zoomScaleSheetLayoutView="100" workbookViewId="0">
      <selection activeCell="AX7" sqref="AX7:BI7"/>
    </sheetView>
  </sheetViews>
  <sheetFormatPr defaultRowHeight="13.5" x14ac:dyDescent="0.15"/>
  <cols>
    <col min="1" max="2" width="1.875" style="55" customWidth="1"/>
    <col min="3" max="23" width="1.625" style="55" customWidth="1"/>
    <col min="24" max="24" width="1.75" style="55" customWidth="1"/>
    <col min="25" max="25" width="1.625" style="55" customWidth="1"/>
    <col min="26" max="26" width="1.75" style="55" customWidth="1"/>
    <col min="27" max="33" width="1.625" style="55" customWidth="1"/>
    <col min="34" max="34" width="1.5" style="55" customWidth="1"/>
    <col min="35" max="53" width="1.625" style="55" customWidth="1"/>
    <col min="54" max="54" width="1.875" style="55" customWidth="1"/>
    <col min="55" max="63" width="1.625" style="55" customWidth="1"/>
    <col min="64" max="64" width="4.75" style="55" customWidth="1"/>
    <col min="65" max="16384" width="9" style="55"/>
  </cols>
  <sheetData>
    <row r="1" spans="1:64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64" ht="17.25" customHeight="1" x14ac:dyDescent="0.15">
      <c r="A2" s="54"/>
      <c r="B2" s="54"/>
      <c r="C2" s="54"/>
      <c r="D2" s="482" t="s">
        <v>1</v>
      </c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483"/>
      <c r="AV2" s="483"/>
      <c r="AW2" s="483"/>
      <c r="AX2" s="483"/>
      <c r="AY2" s="483"/>
      <c r="AZ2" s="483"/>
      <c r="BA2" s="483"/>
      <c r="BB2" s="483"/>
      <c r="BC2" s="483"/>
      <c r="BD2" s="483"/>
      <c r="BE2" s="483"/>
      <c r="BF2" s="483"/>
      <c r="BG2" s="483"/>
      <c r="BH2" s="483"/>
      <c r="BI2" s="483"/>
      <c r="BJ2" s="54"/>
      <c r="BK2" s="54"/>
      <c r="BL2" s="54"/>
    </row>
    <row r="3" spans="1:64" ht="7.5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6"/>
      <c r="L3" s="56"/>
      <c r="M3" s="56"/>
      <c r="N3" s="56"/>
      <c r="O3" s="56"/>
      <c r="P3" s="56"/>
      <c r="Q3" s="56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64" ht="4.5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x14ac:dyDescent="0.15">
      <c r="A5" s="54"/>
      <c r="B5" s="54"/>
      <c r="C5" s="57" t="s">
        <v>262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4"/>
      <c r="BI5" s="54"/>
      <c r="BJ5" s="54"/>
      <c r="BK5" s="54"/>
      <c r="BL5" s="54"/>
    </row>
    <row r="6" spans="1:64" ht="6.7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64" ht="14.2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8"/>
      <c r="AV7" s="58"/>
      <c r="AW7" s="58"/>
      <c r="AX7" s="490" t="str">
        <f>IF('入力シート(完)'!X6="","　　年　　月　　日",'入力シート(完)'!X6)</f>
        <v>　　年　　月　　日</v>
      </c>
      <c r="AY7" s="490"/>
      <c r="AZ7" s="490"/>
      <c r="BA7" s="490"/>
      <c r="BB7" s="490"/>
      <c r="BC7" s="490"/>
      <c r="BD7" s="490"/>
      <c r="BE7" s="490"/>
      <c r="BF7" s="490"/>
      <c r="BG7" s="490"/>
      <c r="BH7" s="490"/>
      <c r="BI7" s="490"/>
      <c r="BJ7" s="54"/>
      <c r="BK7" s="54"/>
      <c r="BL7" s="54"/>
    </row>
    <row r="8" spans="1:64" ht="14.25" x14ac:dyDescent="0.15">
      <c r="A8" s="54"/>
      <c r="B8" s="54"/>
      <c r="C8" s="54"/>
      <c r="D8" s="59" t="s">
        <v>170</v>
      </c>
      <c r="E8" s="56"/>
      <c r="F8" s="56"/>
      <c r="G8" s="56"/>
      <c r="H8" s="56"/>
      <c r="I8" s="56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7.5" customHeight="1" x14ac:dyDescent="0.15">
      <c r="A9" s="54"/>
      <c r="B9" s="54"/>
      <c r="C9" s="54"/>
      <c r="D9" s="56"/>
      <c r="E9" s="56"/>
      <c r="F9" s="56"/>
      <c r="G9" s="56"/>
      <c r="H9" s="56"/>
      <c r="I9" s="56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60"/>
      <c r="AM9" s="60"/>
      <c r="AN9" s="60"/>
      <c r="AO9" s="60"/>
      <c r="AP9" s="60"/>
      <c r="AQ9" s="60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x14ac:dyDescent="0.15">
      <c r="A10" s="54"/>
      <c r="B10" s="54"/>
      <c r="C10" s="57" t="s">
        <v>215</v>
      </c>
      <c r="D10" s="57"/>
      <c r="E10" s="57"/>
      <c r="F10" s="60"/>
      <c r="G10" s="6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60"/>
      <c r="AG10" s="60"/>
      <c r="AH10" s="61" t="s">
        <v>216</v>
      </c>
      <c r="AI10" s="61"/>
      <c r="AJ10" s="61"/>
      <c r="AK10" s="54"/>
      <c r="AL10" s="60"/>
      <c r="AM10" s="60"/>
      <c r="AN10" s="60"/>
      <c r="AO10" s="60"/>
      <c r="AP10" s="60"/>
      <c r="AQ10" s="60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64" ht="12.75" customHeight="1" x14ac:dyDescent="0.15">
      <c r="A11" s="54"/>
      <c r="B11" s="54"/>
      <c r="C11" s="60"/>
      <c r="D11" s="60"/>
      <c r="E11" s="60"/>
      <c r="F11" s="60"/>
      <c r="G11" s="57"/>
      <c r="H11" s="62" t="s">
        <v>171</v>
      </c>
      <c r="I11" s="527" t="str">
        <f>IF('入力シート(完)'!D10="","",'入力シート(完)'!D10)</f>
        <v/>
      </c>
      <c r="J11" s="527"/>
      <c r="K11" s="527"/>
      <c r="L11" s="527"/>
      <c r="M11" s="527"/>
      <c r="N11" s="527"/>
      <c r="O11" s="527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60"/>
      <c r="AG11" s="60"/>
      <c r="AH11" s="60"/>
      <c r="AI11" s="60"/>
      <c r="AJ11" s="57"/>
      <c r="AK11" s="62" t="s">
        <v>172</v>
      </c>
      <c r="AL11" s="527" t="str">
        <f>IF('入力シート(完)'!R10="","",'入力シート(完)'!R10)</f>
        <v/>
      </c>
      <c r="AM11" s="527"/>
      <c r="AN11" s="527"/>
      <c r="AO11" s="527"/>
      <c r="AP11" s="527"/>
      <c r="AQ11" s="527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64" ht="18" customHeight="1" x14ac:dyDescent="0.15">
      <c r="A12" s="54"/>
      <c r="B12" s="54"/>
      <c r="C12" s="60"/>
      <c r="D12" s="436" t="s">
        <v>217</v>
      </c>
      <c r="E12" s="436"/>
      <c r="F12" s="436"/>
      <c r="G12" s="436"/>
      <c r="H12" s="445" t="str">
        <f>IF('入力シート(完)'!D11="","",'入力シート(完)'!D11)</f>
        <v/>
      </c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64"/>
      <c r="AE12" s="54"/>
      <c r="AF12" s="60"/>
      <c r="AG12" s="436" t="s">
        <v>217</v>
      </c>
      <c r="AH12" s="436"/>
      <c r="AI12" s="436"/>
      <c r="AJ12" s="436"/>
      <c r="AK12" s="445" t="str">
        <f>IF('入力シート(完)'!R11="","",'入力シート(完)'!R11)</f>
        <v/>
      </c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56"/>
      <c r="BH12" s="56"/>
      <c r="BI12" s="54"/>
      <c r="BJ12" s="54"/>
      <c r="BK12" s="54"/>
      <c r="BL12" s="54"/>
    </row>
    <row r="13" spans="1:64" ht="18" customHeight="1" x14ac:dyDescent="0.15">
      <c r="A13" s="54"/>
      <c r="B13" s="54"/>
      <c r="C13" s="60"/>
      <c r="D13" s="436"/>
      <c r="E13" s="436"/>
      <c r="F13" s="436"/>
      <c r="G13" s="436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64"/>
      <c r="AE13" s="54"/>
      <c r="AF13" s="60"/>
      <c r="AG13" s="436"/>
      <c r="AH13" s="436"/>
      <c r="AI13" s="436"/>
      <c r="AJ13" s="436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56"/>
      <c r="BH13" s="56"/>
      <c r="BI13" s="54"/>
      <c r="BJ13" s="54"/>
      <c r="BK13" s="54"/>
      <c r="BL13" s="54"/>
    </row>
    <row r="14" spans="1:64" ht="13.5" customHeight="1" x14ac:dyDescent="0.15">
      <c r="A14" s="54"/>
      <c r="B14" s="54"/>
      <c r="C14" s="60"/>
      <c r="D14" s="436" t="s">
        <v>218</v>
      </c>
      <c r="E14" s="436"/>
      <c r="F14" s="436"/>
      <c r="G14" s="436"/>
      <c r="H14" s="436" t="str">
        <f>IF('入力シート(完)'!D12="","",'入力シート(完)'!D12)</f>
        <v/>
      </c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54"/>
      <c r="AA14" s="54"/>
      <c r="AB14" s="54"/>
      <c r="AC14" s="54"/>
      <c r="AD14" s="54"/>
      <c r="AE14" s="54"/>
      <c r="AF14" s="60"/>
      <c r="AG14" s="436" t="s">
        <v>218</v>
      </c>
      <c r="AH14" s="436"/>
      <c r="AI14" s="436"/>
      <c r="AJ14" s="436"/>
      <c r="AK14" s="436" t="str">
        <f>IF('入力シート(完)'!R12="","",'入力シート(完)'!R12)</f>
        <v/>
      </c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54"/>
      <c r="BD14" s="54"/>
      <c r="BE14" s="54"/>
      <c r="BF14" s="54"/>
      <c r="BG14" s="54"/>
      <c r="BH14" s="54"/>
      <c r="BI14" s="54"/>
      <c r="BJ14" s="54"/>
      <c r="BK14" s="54"/>
      <c r="BL14" s="54"/>
    </row>
    <row r="15" spans="1:64" ht="21.75" customHeight="1" x14ac:dyDescent="0.15">
      <c r="A15" s="54"/>
      <c r="B15" s="54"/>
      <c r="C15" s="60"/>
      <c r="D15" s="436" t="s">
        <v>219</v>
      </c>
      <c r="E15" s="436"/>
      <c r="F15" s="436"/>
      <c r="G15" s="436"/>
      <c r="H15" s="435" t="str">
        <f>IF('入力シート(完)'!D13="","",'入力シート(完)'!D13)</f>
        <v/>
      </c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54"/>
      <c r="AC15" s="56"/>
      <c r="AD15" s="54"/>
      <c r="AE15" s="54"/>
      <c r="AF15" s="60"/>
      <c r="AG15" s="436" t="s">
        <v>219</v>
      </c>
      <c r="AH15" s="436"/>
      <c r="AI15" s="436"/>
      <c r="AJ15" s="436"/>
      <c r="AK15" s="435" t="str">
        <f>IF('入力シート(完)'!R13="","",'入力シート(完)'!R13)</f>
        <v/>
      </c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54"/>
      <c r="BG15" s="56"/>
      <c r="BH15" s="54"/>
      <c r="BI15" s="54"/>
      <c r="BJ15" s="54"/>
      <c r="BK15" s="54"/>
      <c r="BL15" s="54"/>
    </row>
    <row r="16" spans="1:64" ht="21.75" customHeight="1" x14ac:dyDescent="0.15">
      <c r="A16" s="54"/>
      <c r="B16" s="54"/>
      <c r="C16" s="60"/>
      <c r="D16" s="436"/>
      <c r="E16" s="436"/>
      <c r="F16" s="436"/>
      <c r="G16" s="436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57" t="s">
        <v>31</v>
      </c>
      <c r="AC16" s="54"/>
      <c r="AD16" s="54"/>
      <c r="AE16" s="54"/>
      <c r="AF16" s="60"/>
      <c r="AG16" s="436"/>
      <c r="AH16" s="436"/>
      <c r="AI16" s="436"/>
      <c r="AJ16" s="436"/>
      <c r="AK16" s="435"/>
      <c r="AL16" s="435"/>
      <c r="AM16" s="435"/>
      <c r="AN16" s="435"/>
      <c r="AO16" s="435"/>
      <c r="AP16" s="435"/>
      <c r="AQ16" s="435"/>
      <c r="AR16" s="435"/>
      <c r="AS16" s="435"/>
      <c r="AT16" s="435"/>
      <c r="AU16" s="435"/>
      <c r="AV16" s="435"/>
      <c r="AW16" s="435"/>
      <c r="AX16" s="435"/>
      <c r="AY16" s="435"/>
      <c r="AZ16" s="435"/>
      <c r="BA16" s="435"/>
      <c r="BB16" s="435"/>
      <c r="BC16" s="435"/>
      <c r="BD16" s="435"/>
      <c r="BE16" s="435"/>
      <c r="BF16" s="57" t="s">
        <v>31</v>
      </c>
      <c r="BG16" s="60"/>
      <c r="BH16" s="54"/>
      <c r="BI16" s="54"/>
      <c r="BJ16" s="54"/>
      <c r="BK16" s="54"/>
      <c r="BL16" s="54"/>
    </row>
    <row r="17" spans="1:64" x14ac:dyDescent="0.15">
      <c r="A17" s="54"/>
      <c r="B17" s="54"/>
      <c r="C17" s="60"/>
      <c r="D17" s="63" t="s">
        <v>33</v>
      </c>
      <c r="E17" s="63"/>
      <c r="F17" s="63"/>
      <c r="G17" s="63"/>
      <c r="H17" s="56"/>
      <c r="I17" s="436" t="str">
        <f>IF('入力シート(完)'!D14="","",'入力シート(完)'!D14)</f>
        <v/>
      </c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54"/>
      <c r="AB17" s="54"/>
      <c r="AC17" s="54"/>
      <c r="AD17" s="54"/>
      <c r="AE17" s="54"/>
      <c r="AF17" s="60"/>
      <c r="AG17" s="54"/>
      <c r="AH17" s="60"/>
      <c r="AI17" s="65" t="s">
        <v>173</v>
      </c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</row>
    <row r="18" spans="1:64" ht="9.7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</row>
    <row r="19" spans="1:64" ht="26.25" customHeight="1" x14ac:dyDescent="0.15">
      <c r="A19" s="54"/>
      <c r="B19" s="54"/>
      <c r="C19" s="550" t="s">
        <v>220</v>
      </c>
      <c r="D19" s="443"/>
      <c r="E19" s="443"/>
      <c r="F19" s="443"/>
      <c r="G19" s="443"/>
      <c r="H19" s="443"/>
      <c r="I19" s="444"/>
      <c r="J19" s="66"/>
      <c r="K19" s="491" t="str">
        <f>IF('入力シート(完)'!E17="","",'入力シート(完)'!E17)</f>
        <v/>
      </c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491"/>
      <c r="AU19" s="491"/>
      <c r="AV19" s="491"/>
      <c r="AW19" s="491"/>
      <c r="AX19" s="491"/>
      <c r="AY19" s="491"/>
      <c r="AZ19" s="491"/>
      <c r="BA19" s="491"/>
      <c r="BB19" s="491"/>
      <c r="BC19" s="491"/>
      <c r="BD19" s="491"/>
      <c r="BE19" s="491"/>
      <c r="BF19" s="491"/>
      <c r="BG19" s="491"/>
      <c r="BH19" s="491"/>
      <c r="BI19" s="491"/>
      <c r="BJ19" s="492"/>
      <c r="BK19" s="54"/>
      <c r="BL19" s="54"/>
    </row>
    <row r="20" spans="1:64" ht="26.25" customHeight="1" x14ac:dyDescent="0.15">
      <c r="A20" s="54"/>
      <c r="B20" s="54"/>
      <c r="C20" s="530" t="s">
        <v>221</v>
      </c>
      <c r="D20" s="448"/>
      <c r="E20" s="448"/>
      <c r="F20" s="448"/>
      <c r="G20" s="448"/>
      <c r="H20" s="448"/>
      <c r="I20" s="449"/>
      <c r="J20" s="67"/>
      <c r="K20" s="547" t="str">
        <f>IF('入力シート(完)'!F18="","",'入力シート(完)'!F18)</f>
        <v/>
      </c>
      <c r="L20" s="547"/>
      <c r="M20" s="547"/>
      <c r="N20" s="547"/>
      <c r="O20" s="547"/>
      <c r="P20" s="547"/>
      <c r="Q20" s="547" t="str">
        <f>IF('入力シート(完)'!K18="","",'入力シート(完)'!K18)</f>
        <v/>
      </c>
      <c r="R20" s="547"/>
      <c r="S20" s="547"/>
      <c r="T20" s="547"/>
      <c r="U20" s="547"/>
      <c r="V20" s="547"/>
      <c r="W20" s="547"/>
      <c r="X20" s="547"/>
      <c r="Y20" s="547"/>
      <c r="Z20" s="547"/>
      <c r="AA20" s="547"/>
      <c r="AB20" s="547"/>
      <c r="AC20" s="547"/>
      <c r="AD20" s="547"/>
      <c r="AE20" s="547"/>
      <c r="AF20" s="547"/>
      <c r="AG20" s="547"/>
      <c r="AH20" s="547"/>
      <c r="AI20" s="547"/>
      <c r="AJ20" s="547"/>
      <c r="AK20" s="547"/>
      <c r="AL20" s="547"/>
      <c r="AM20" s="547"/>
      <c r="AN20" s="547"/>
      <c r="AO20" s="547"/>
      <c r="AP20" s="547"/>
      <c r="AQ20" s="547"/>
      <c r="AR20" s="547"/>
      <c r="AS20" s="547"/>
      <c r="AT20" s="547"/>
      <c r="AU20" s="547"/>
      <c r="AV20" s="547"/>
      <c r="AW20" s="547"/>
      <c r="AX20" s="547"/>
      <c r="AY20" s="547"/>
      <c r="AZ20" s="547"/>
      <c r="BA20" s="547"/>
      <c r="BB20" s="547"/>
      <c r="BC20" s="547"/>
      <c r="BD20" s="547"/>
      <c r="BE20" s="547"/>
      <c r="BF20" s="547"/>
      <c r="BG20" s="547"/>
      <c r="BH20" s="547"/>
      <c r="BI20" s="547"/>
      <c r="BJ20" s="548"/>
      <c r="BK20" s="54"/>
      <c r="BL20" s="54"/>
    </row>
    <row r="21" spans="1:64" ht="23.25" customHeight="1" x14ac:dyDescent="0.15">
      <c r="A21" s="54"/>
      <c r="B21" s="54"/>
      <c r="C21" s="529" t="s">
        <v>45</v>
      </c>
      <c r="D21" s="474"/>
      <c r="E21" s="474"/>
      <c r="F21" s="474"/>
      <c r="G21" s="474"/>
      <c r="H21" s="474"/>
      <c r="I21" s="475"/>
      <c r="J21" s="69"/>
      <c r="K21" s="549" t="str">
        <f>IF('入力シート(完)'!E19="","",'入力シート(完)'!E19)</f>
        <v/>
      </c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49"/>
      <c r="Z21" s="549"/>
      <c r="AA21" s="549"/>
      <c r="AB21" s="549"/>
      <c r="AC21" s="549"/>
      <c r="AD21" s="549"/>
      <c r="AE21" s="549"/>
      <c r="AF21" s="549"/>
      <c r="AG21" s="549"/>
      <c r="AH21" s="549"/>
      <c r="AI21" s="549"/>
      <c r="AJ21" s="549"/>
      <c r="AK21" s="549"/>
      <c r="AL21" s="69"/>
      <c r="AM21" s="493" t="s">
        <v>46</v>
      </c>
      <c r="AN21" s="494"/>
      <c r="AO21" s="494"/>
      <c r="AP21" s="494"/>
      <c r="AQ21" s="494"/>
      <c r="AR21" s="494"/>
      <c r="AS21" s="495"/>
      <c r="AT21" s="71"/>
      <c r="AU21" s="496" t="str">
        <f>IF('入力シート(完)'!U19="","",'入力シート(完)'!U19)</f>
        <v/>
      </c>
      <c r="AV21" s="496"/>
      <c r="AW21" s="496"/>
      <c r="AX21" s="496"/>
      <c r="AY21" s="496"/>
      <c r="AZ21" s="496"/>
      <c r="BA21" s="496"/>
      <c r="BB21" s="496"/>
      <c r="BC21" s="496"/>
      <c r="BD21" s="496"/>
      <c r="BE21" s="496"/>
      <c r="BF21" s="496"/>
      <c r="BG21" s="496"/>
      <c r="BH21" s="496"/>
      <c r="BI21" s="496"/>
      <c r="BJ21" s="497"/>
      <c r="BK21" s="54"/>
      <c r="BL21" s="54"/>
    </row>
    <row r="22" spans="1:64" ht="16.5" customHeight="1" x14ac:dyDescent="0.15">
      <c r="A22" s="54"/>
      <c r="B22" s="54"/>
      <c r="C22" s="540" t="s">
        <v>49</v>
      </c>
      <c r="D22" s="541"/>
      <c r="E22" s="474" t="s">
        <v>50</v>
      </c>
      <c r="F22" s="474"/>
      <c r="G22" s="474"/>
      <c r="H22" s="474"/>
      <c r="I22" s="474"/>
      <c r="J22" s="473" t="s">
        <v>256</v>
      </c>
      <c r="K22" s="474"/>
      <c r="L22" s="474"/>
      <c r="M22" s="474"/>
      <c r="N22" s="474"/>
      <c r="O22" s="475"/>
      <c r="P22" s="473" t="s">
        <v>52</v>
      </c>
      <c r="Q22" s="474"/>
      <c r="R22" s="474"/>
      <c r="S22" s="474"/>
      <c r="T22" s="475"/>
      <c r="U22" s="473">
        <f>'入力シート(完)'!I20</f>
        <v>0</v>
      </c>
      <c r="V22" s="474"/>
      <c r="W22" s="474"/>
      <c r="X22" s="474"/>
      <c r="Y22" s="475"/>
      <c r="Z22" s="473" t="s">
        <v>53</v>
      </c>
      <c r="AA22" s="474"/>
      <c r="AB22" s="474" t="str">
        <f>IF('入力シート(完)'!M20="","",'入力シート(完)'!M20)</f>
        <v/>
      </c>
      <c r="AC22" s="474"/>
      <c r="AD22" s="474"/>
      <c r="AE22" s="138" t="s">
        <v>54</v>
      </c>
      <c r="AF22" s="138"/>
      <c r="AG22" s="148"/>
      <c r="AH22" s="473" t="s">
        <v>55</v>
      </c>
      <c r="AI22" s="474"/>
      <c r="AJ22" s="474"/>
      <c r="AK22" s="474"/>
      <c r="AL22" s="475"/>
      <c r="AM22" s="102"/>
      <c r="AN22" s="68"/>
      <c r="AO22" s="68" t="s">
        <v>56</v>
      </c>
      <c r="AP22" s="68"/>
      <c r="AQ22" s="474" t="str">
        <f>IF('入力シート(完)'!U20="","",'入力シート(完)'!U20)</f>
        <v/>
      </c>
      <c r="AR22" s="474"/>
      <c r="AS22" s="474"/>
      <c r="AT22" s="121" t="s">
        <v>54</v>
      </c>
      <c r="AU22" s="138"/>
      <c r="AV22" s="148"/>
      <c r="AW22" s="473" t="s">
        <v>57</v>
      </c>
      <c r="AX22" s="474"/>
      <c r="AY22" s="474"/>
      <c r="AZ22" s="474"/>
      <c r="BA22" s="475"/>
      <c r="BB22" s="138"/>
      <c r="BC22" s="474" t="s">
        <v>56</v>
      </c>
      <c r="BD22" s="474"/>
      <c r="BE22" s="474"/>
      <c r="BF22" s="474" t="str">
        <f>IF('入力シート(完)'!AC20="","",'入力シート(完)'!AC20)</f>
        <v/>
      </c>
      <c r="BG22" s="474"/>
      <c r="BH22" s="474"/>
      <c r="BI22" s="146" t="s">
        <v>54</v>
      </c>
      <c r="BJ22" s="147"/>
      <c r="BK22" s="54"/>
      <c r="BL22" s="54"/>
    </row>
    <row r="23" spans="1:64" ht="16.5" customHeight="1" x14ac:dyDescent="0.15">
      <c r="A23" s="54"/>
      <c r="B23" s="54"/>
      <c r="C23" s="542"/>
      <c r="D23" s="543"/>
      <c r="E23" s="494"/>
      <c r="F23" s="494"/>
      <c r="G23" s="494"/>
      <c r="H23" s="494"/>
      <c r="I23" s="494"/>
      <c r="J23" s="467" t="s">
        <v>212</v>
      </c>
      <c r="K23" s="463"/>
      <c r="L23" s="463"/>
      <c r="M23" s="463"/>
      <c r="N23" s="463"/>
      <c r="O23" s="504"/>
      <c r="P23" s="467" t="s">
        <v>52</v>
      </c>
      <c r="Q23" s="463"/>
      <c r="R23" s="463"/>
      <c r="S23" s="463"/>
      <c r="T23" s="504"/>
      <c r="U23" s="467">
        <f>'入力シート(完)'!I21</f>
        <v>0</v>
      </c>
      <c r="V23" s="463"/>
      <c r="W23" s="463"/>
      <c r="X23" s="463"/>
      <c r="Y23" s="504"/>
      <c r="Z23" s="467" t="s">
        <v>53</v>
      </c>
      <c r="AA23" s="463"/>
      <c r="AB23" s="494" t="str">
        <f>IF('入力シート(完)'!M21="","",'入力シート(完)'!M21)</f>
        <v/>
      </c>
      <c r="AC23" s="494"/>
      <c r="AD23" s="494"/>
      <c r="AE23" s="146" t="s">
        <v>54</v>
      </c>
      <c r="AF23" s="146"/>
      <c r="AG23" s="149"/>
      <c r="AH23" s="467" t="s">
        <v>55</v>
      </c>
      <c r="AI23" s="463"/>
      <c r="AJ23" s="463"/>
      <c r="AK23" s="463"/>
      <c r="AL23" s="504"/>
      <c r="AM23" s="135"/>
      <c r="AN23" s="133"/>
      <c r="AO23" s="133" t="s">
        <v>56</v>
      </c>
      <c r="AP23" s="133"/>
      <c r="AQ23" s="463" t="str">
        <f>IF('入力シート(完)'!U21="","",'入力シート(完)'!U21)</f>
        <v/>
      </c>
      <c r="AR23" s="463"/>
      <c r="AS23" s="463"/>
      <c r="AT23" s="1" t="s">
        <v>54</v>
      </c>
      <c r="AU23" s="146"/>
      <c r="AV23" s="149"/>
      <c r="AW23" s="467" t="s">
        <v>57</v>
      </c>
      <c r="AX23" s="463"/>
      <c r="AY23" s="463"/>
      <c r="AZ23" s="463"/>
      <c r="BA23" s="504"/>
      <c r="BB23" s="146"/>
      <c r="BC23" s="463" t="s">
        <v>56</v>
      </c>
      <c r="BD23" s="463"/>
      <c r="BE23" s="463"/>
      <c r="BF23" s="463" t="str">
        <f>IF('入力シート(完)'!AC21="","",'入力シート(完)'!AC21)</f>
        <v/>
      </c>
      <c r="BG23" s="463"/>
      <c r="BH23" s="463"/>
      <c r="BI23" s="146" t="s">
        <v>54</v>
      </c>
      <c r="BJ23" s="147"/>
      <c r="BK23" s="54"/>
      <c r="BL23" s="54"/>
    </row>
    <row r="24" spans="1:64" ht="16.5" customHeight="1" x14ac:dyDescent="0.15">
      <c r="A24" s="54"/>
      <c r="B24" s="54"/>
      <c r="C24" s="544"/>
      <c r="D24" s="545"/>
      <c r="E24" s="448" t="s">
        <v>61</v>
      </c>
      <c r="F24" s="448"/>
      <c r="G24" s="448"/>
      <c r="H24" s="448"/>
      <c r="I24" s="448"/>
      <c r="J24" s="546"/>
      <c r="K24" s="547"/>
      <c r="L24" s="547"/>
      <c r="M24" s="547"/>
      <c r="N24" s="547"/>
      <c r="O24" s="547"/>
      <c r="P24" s="547"/>
      <c r="Q24" s="547"/>
      <c r="R24" s="547"/>
      <c r="S24" s="547"/>
      <c r="T24" s="547"/>
      <c r="U24" s="547"/>
      <c r="V24" s="547"/>
      <c r="W24" s="547"/>
      <c r="X24" s="547"/>
      <c r="Y24" s="547"/>
      <c r="Z24" s="547"/>
      <c r="AA24" s="547"/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547"/>
      <c r="AO24" s="547"/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  <c r="BB24" s="547"/>
      <c r="BC24" s="547"/>
      <c r="BD24" s="547"/>
      <c r="BE24" s="547"/>
      <c r="BF24" s="547"/>
      <c r="BG24" s="547"/>
      <c r="BH24" s="547"/>
      <c r="BI24" s="547"/>
      <c r="BJ24" s="548"/>
      <c r="BK24" s="54"/>
      <c r="BL24" s="54"/>
    </row>
    <row r="25" spans="1:64" ht="16.5" customHeight="1" x14ac:dyDescent="0.15">
      <c r="A25" s="54"/>
      <c r="B25" s="54"/>
      <c r="C25" s="536" t="s">
        <v>222</v>
      </c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5"/>
      <c r="O25" s="533" t="s">
        <v>223</v>
      </c>
      <c r="P25" s="534"/>
      <c r="Q25" s="534"/>
      <c r="R25" s="534"/>
      <c r="S25" s="534"/>
      <c r="T25" s="534"/>
      <c r="U25" s="534"/>
      <c r="V25" s="534"/>
      <c r="W25" s="534"/>
      <c r="X25" s="534"/>
      <c r="Y25" s="534"/>
      <c r="Z25" s="535"/>
      <c r="AA25" s="533" t="s">
        <v>224</v>
      </c>
      <c r="AB25" s="534"/>
      <c r="AC25" s="534"/>
      <c r="AD25" s="534"/>
      <c r="AE25" s="534"/>
      <c r="AF25" s="534"/>
      <c r="AG25" s="534"/>
      <c r="AH25" s="534"/>
      <c r="AI25" s="534"/>
      <c r="AJ25" s="534"/>
      <c r="AK25" s="534"/>
      <c r="AL25" s="535"/>
      <c r="AM25" s="72" t="s">
        <v>235</v>
      </c>
      <c r="AN25" s="73"/>
      <c r="AO25" s="73"/>
      <c r="AP25" s="73"/>
      <c r="AQ25" s="73"/>
      <c r="AR25" s="73"/>
      <c r="AS25" s="73"/>
      <c r="AT25" s="74"/>
      <c r="AU25" s="74"/>
      <c r="AV25" s="74"/>
      <c r="AW25" s="74"/>
      <c r="AX25" s="75"/>
      <c r="AY25" s="533" t="s">
        <v>266</v>
      </c>
      <c r="AZ25" s="534"/>
      <c r="BA25" s="534"/>
      <c r="BB25" s="534"/>
      <c r="BC25" s="534"/>
      <c r="BD25" s="534"/>
      <c r="BE25" s="534"/>
      <c r="BF25" s="534"/>
      <c r="BG25" s="534"/>
      <c r="BH25" s="534"/>
      <c r="BI25" s="534"/>
      <c r="BJ25" s="551"/>
      <c r="BK25" s="54"/>
      <c r="BL25" s="54"/>
    </row>
    <row r="26" spans="1:64" ht="20.25" customHeight="1" x14ac:dyDescent="0.15">
      <c r="A26" s="54"/>
      <c r="B26" s="54"/>
      <c r="C26" s="76"/>
      <c r="D26" s="77"/>
      <c r="E26" s="537">
        <f>'入力シート(完)'!A24</f>
        <v>0</v>
      </c>
      <c r="F26" s="537"/>
      <c r="G26" s="537"/>
      <c r="H26" s="537"/>
      <c r="I26" s="537"/>
      <c r="J26" s="537"/>
      <c r="K26" s="537"/>
      <c r="L26" s="537"/>
      <c r="M26" s="77"/>
      <c r="N26" s="78"/>
      <c r="O26" s="79"/>
      <c r="P26" s="538">
        <f>'入力シート(完)'!E24</f>
        <v>0</v>
      </c>
      <c r="Q26" s="538"/>
      <c r="R26" s="538"/>
      <c r="S26" s="538"/>
      <c r="T26" s="538"/>
      <c r="U26" s="538"/>
      <c r="V26" s="538"/>
      <c r="W26" s="538"/>
      <c r="X26" s="538"/>
      <c r="Y26" s="80" t="s">
        <v>193</v>
      </c>
      <c r="Z26" s="78"/>
      <c r="AA26" s="79"/>
      <c r="AB26" s="538">
        <f>'入力シート(完)'!K24</f>
        <v>0</v>
      </c>
      <c r="AC26" s="538"/>
      <c r="AD26" s="538"/>
      <c r="AE26" s="538"/>
      <c r="AF26" s="538"/>
      <c r="AG26" s="538"/>
      <c r="AH26" s="538"/>
      <c r="AI26" s="538"/>
      <c r="AJ26" s="538"/>
      <c r="AK26" s="80" t="s">
        <v>193</v>
      </c>
      <c r="AL26" s="78"/>
      <c r="AM26" s="79"/>
      <c r="AN26" s="461">
        <f>'入力シート(完)'!Q24</f>
        <v>0</v>
      </c>
      <c r="AO26" s="461"/>
      <c r="AP26" s="461"/>
      <c r="AQ26" s="461"/>
      <c r="AR26" s="461"/>
      <c r="AS26" s="461"/>
      <c r="AT26" s="461"/>
      <c r="AU26" s="461"/>
      <c r="AV26" s="461"/>
      <c r="AW26" s="80" t="s">
        <v>193</v>
      </c>
      <c r="AX26" s="78"/>
      <c r="AY26" s="79" t="s">
        <v>194</v>
      </c>
      <c r="AZ26" s="77"/>
      <c r="BA26" s="461">
        <f>'入力シート(完)'!Y24</f>
        <v>0</v>
      </c>
      <c r="BB26" s="461"/>
      <c r="BC26" s="461"/>
      <c r="BD26" s="461"/>
      <c r="BE26" s="461"/>
      <c r="BF26" s="461"/>
      <c r="BG26" s="461"/>
      <c r="BH26" s="461"/>
      <c r="BI26" s="80" t="s">
        <v>195</v>
      </c>
      <c r="BJ26" s="81"/>
      <c r="BK26" s="54"/>
      <c r="BL26" s="54"/>
    </row>
    <row r="27" spans="1:64" ht="6.75" customHeight="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6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64" ht="18" customHeight="1" x14ac:dyDescent="0.15">
      <c r="A28" s="54"/>
      <c r="B28" s="54"/>
      <c r="C28" s="437" t="s">
        <v>72</v>
      </c>
      <c r="D28" s="438"/>
      <c r="E28" s="479" t="s">
        <v>225</v>
      </c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1"/>
      <c r="R28" s="479" t="s">
        <v>226</v>
      </c>
      <c r="S28" s="480"/>
      <c r="T28" s="480"/>
      <c r="U28" s="480"/>
      <c r="V28" s="480"/>
      <c r="W28" s="480"/>
      <c r="X28" s="480"/>
      <c r="Y28" s="480"/>
      <c r="Z28" s="480"/>
      <c r="AA28" s="480"/>
      <c r="AB28" s="480"/>
      <c r="AC28" s="480"/>
      <c r="AD28" s="481"/>
      <c r="AE28" s="479" t="s">
        <v>227</v>
      </c>
      <c r="AF28" s="480"/>
      <c r="AG28" s="480"/>
      <c r="AH28" s="480"/>
      <c r="AI28" s="480"/>
      <c r="AJ28" s="480"/>
      <c r="AK28" s="480"/>
      <c r="AL28" s="480"/>
      <c r="AM28" s="480"/>
      <c r="AN28" s="480"/>
      <c r="AO28" s="480"/>
      <c r="AP28" s="480"/>
      <c r="AQ28" s="480"/>
      <c r="AR28" s="480"/>
      <c r="AS28" s="480"/>
      <c r="AT28" s="481"/>
      <c r="AU28" s="82" t="s">
        <v>228</v>
      </c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4"/>
      <c r="BK28" s="54"/>
      <c r="BL28" s="54"/>
    </row>
    <row r="29" spans="1:64" ht="19.5" customHeight="1" x14ac:dyDescent="0.15">
      <c r="A29" s="54"/>
      <c r="B29" s="54"/>
      <c r="C29" s="439"/>
      <c r="D29" s="440"/>
      <c r="E29" s="85" t="s">
        <v>236</v>
      </c>
      <c r="F29" s="80"/>
      <c r="G29" s="461" t="str">
        <f>'入力シート(完)'!C27</f>
        <v/>
      </c>
      <c r="H29" s="461"/>
      <c r="I29" s="461"/>
      <c r="J29" s="461"/>
      <c r="K29" s="461"/>
      <c r="L29" s="461"/>
      <c r="M29" s="461"/>
      <c r="N29" s="461"/>
      <c r="O29" s="461"/>
      <c r="P29" s="80" t="s">
        <v>237</v>
      </c>
      <c r="Q29" s="86"/>
      <c r="R29" s="87" t="s">
        <v>238</v>
      </c>
      <c r="S29" s="88"/>
      <c r="T29" s="461" t="str">
        <f>'入力シート(完)'!H27</f>
        <v/>
      </c>
      <c r="U29" s="461"/>
      <c r="V29" s="461"/>
      <c r="W29" s="461"/>
      <c r="X29" s="461"/>
      <c r="Y29" s="461"/>
      <c r="Z29" s="461"/>
      <c r="AA29" s="461"/>
      <c r="AB29" s="461"/>
      <c r="AC29" s="80" t="s">
        <v>237</v>
      </c>
      <c r="AD29" s="86"/>
      <c r="AE29" s="85" t="s">
        <v>239</v>
      </c>
      <c r="AF29" s="80"/>
      <c r="AG29" s="80"/>
      <c r="AH29" s="80"/>
      <c r="AI29" s="80"/>
      <c r="AJ29" s="461" t="str">
        <f>'入力シート(完)'!Q27</f>
        <v/>
      </c>
      <c r="AK29" s="461"/>
      <c r="AL29" s="461"/>
      <c r="AM29" s="461"/>
      <c r="AN29" s="461"/>
      <c r="AO29" s="461"/>
      <c r="AP29" s="461"/>
      <c r="AQ29" s="461"/>
      <c r="AR29" s="461"/>
      <c r="AS29" s="80" t="s">
        <v>237</v>
      </c>
      <c r="AT29" s="86"/>
      <c r="AU29" s="87" t="s">
        <v>240</v>
      </c>
      <c r="AV29" s="80"/>
      <c r="AW29" s="461" t="str">
        <f>'入力シート(完)'!W27</f>
        <v/>
      </c>
      <c r="AX29" s="461"/>
      <c r="AY29" s="461"/>
      <c r="AZ29" s="461"/>
      <c r="BA29" s="461"/>
      <c r="BB29" s="461"/>
      <c r="BC29" s="461"/>
      <c r="BD29" s="80" t="s">
        <v>241</v>
      </c>
      <c r="BE29" s="80"/>
      <c r="BF29" s="80" t="s">
        <v>242</v>
      </c>
      <c r="BG29" s="539" t="str">
        <f>'入力シート(完)'!AC27</f>
        <v/>
      </c>
      <c r="BH29" s="539"/>
      <c r="BI29" s="470" t="s">
        <v>243</v>
      </c>
      <c r="BJ29" s="508"/>
      <c r="BK29" s="54"/>
      <c r="BL29" s="54"/>
    </row>
    <row r="30" spans="1:64" ht="4.5" customHeight="1" x14ac:dyDescent="0.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</row>
    <row r="31" spans="1:64" s="89" customFormat="1" ht="12" x14ac:dyDescent="0.15">
      <c r="A31" s="60"/>
      <c r="B31" s="60"/>
      <c r="C31" s="57" t="s">
        <v>174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</row>
    <row r="32" spans="1:64" ht="8.25" customHeight="1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3" spans="1:64" ht="18" customHeight="1" x14ac:dyDescent="0.15">
      <c r="A33" s="54"/>
      <c r="B33" s="54"/>
      <c r="C33" s="484" t="s">
        <v>229</v>
      </c>
      <c r="D33" s="485"/>
      <c r="E33" s="455" t="s">
        <v>125</v>
      </c>
      <c r="F33" s="443"/>
      <c r="G33" s="443"/>
      <c r="H33" s="443"/>
      <c r="I33" s="443"/>
      <c r="J33" s="444"/>
      <c r="K33" s="442" t="s">
        <v>175</v>
      </c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2" t="s">
        <v>176</v>
      </c>
      <c r="Z33" s="443"/>
      <c r="AA33" s="443"/>
      <c r="AB33" s="443"/>
      <c r="AC33" s="443"/>
      <c r="AD33" s="443"/>
      <c r="AE33" s="443"/>
      <c r="AF33" s="443"/>
      <c r="AG33" s="444"/>
      <c r="AH33" s="442" t="s">
        <v>177</v>
      </c>
      <c r="AI33" s="443"/>
      <c r="AJ33" s="443"/>
      <c r="AK33" s="443"/>
      <c r="AL33" s="443"/>
      <c r="AM33" s="443"/>
      <c r="AN33" s="443"/>
      <c r="AO33" s="443"/>
      <c r="AP33" s="444"/>
      <c r="AQ33" s="442" t="s">
        <v>178</v>
      </c>
      <c r="AR33" s="443"/>
      <c r="AS33" s="443"/>
      <c r="AT33" s="443"/>
      <c r="AU33" s="443"/>
      <c r="AV33" s="443"/>
      <c r="AW33" s="443"/>
      <c r="AX33" s="443"/>
      <c r="AY33" s="444"/>
      <c r="AZ33" s="90"/>
      <c r="BA33" s="91"/>
      <c r="BB33" s="91"/>
      <c r="BC33" s="91"/>
      <c r="BD33" s="91"/>
      <c r="BE33" s="91" t="s">
        <v>87</v>
      </c>
      <c r="BF33" s="91"/>
      <c r="BG33" s="91"/>
      <c r="BH33" s="91"/>
      <c r="BI33" s="91"/>
      <c r="BJ33" s="92"/>
      <c r="BK33" s="54"/>
      <c r="BL33" s="54"/>
    </row>
    <row r="34" spans="1:64" ht="22.5" customHeight="1" x14ac:dyDescent="0.15">
      <c r="A34" s="54"/>
      <c r="B34" s="54"/>
      <c r="C34" s="486"/>
      <c r="D34" s="487"/>
      <c r="E34" s="93"/>
      <c r="F34" s="447" t="s">
        <v>89</v>
      </c>
      <c r="G34" s="448"/>
      <c r="H34" s="448"/>
      <c r="I34" s="448"/>
      <c r="J34" s="449"/>
      <c r="K34" s="94"/>
      <c r="L34" s="95"/>
      <c r="M34" s="95"/>
      <c r="N34" s="477" t="str">
        <f>IF('入力シート(完)'!E30="","",'入力シート(完)'!E30)</f>
        <v/>
      </c>
      <c r="O34" s="477"/>
      <c r="P34" s="477"/>
      <c r="Q34" s="477"/>
      <c r="R34" s="477"/>
      <c r="S34" s="477"/>
      <c r="T34" s="477"/>
      <c r="U34" s="477"/>
      <c r="V34" s="477"/>
      <c r="W34" s="96" t="s">
        <v>90</v>
      </c>
      <c r="X34" s="95"/>
      <c r="Y34" s="94"/>
      <c r="Z34" s="451" t="str">
        <f>IF('入力シート(完)'!L30="","",'入力シート(完)'!L30)</f>
        <v/>
      </c>
      <c r="AA34" s="451"/>
      <c r="AB34" s="451"/>
      <c r="AC34" s="451"/>
      <c r="AD34" s="451"/>
      <c r="AE34" s="451"/>
      <c r="AF34" s="96" t="s">
        <v>91</v>
      </c>
      <c r="AG34" s="97"/>
      <c r="AH34" s="94"/>
      <c r="AI34" s="451" t="str">
        <f>IF('入力シート(完)'!P30="","",'入力シート(完)'!P30)</f>
        <v/>
      </c>
      <c r="AJ34" s="451"/>
      <c r="AK34" s="451"/>
      <c r="AL34" s="451"/>
      <c r="AM34" s="451"/>
      <c r="AN34" s="451"/>
      <c r="AO34" s="96" t="s">
        <v>91</v>
      </c>
      <c r="AP34" s="98"/>
      <c r="AQ34" s="99"/>
      <c r="AR34" s="502" t="str">
        <f>IF('入力シート(完)'!T30="","",'入力シート(完)'!T30)</f>
        <v/>
      </c>
      <c r="AS34" s="502"/>
      <c r="AT34" s="502"/>
      <c r="AU34" s="502"/>
      <c r="AV34" s="502"/>
      <c r="AW34" s="502"/>
      <c r="AX34" s="1" t="s">
        <v>91</v>
      </c>
      <c r="AY34" s="1"/>
      <c r="AZ34" s="94"/>
      <c r="BA34" s="95"/>
      <c r="BB34" s="451" t="str">
        <f>'入力シート(完)'!X30</f>
        <v/>
      </c>
      <c r="BC34" s="451"/>
      <c r="BD34" s="451"/>
      <c r="BE34" s="451"/>
      <c r="BF34" s="451"/>
      <c r="BG34" s="451"/>
      <c r="BH34" s="95"/>
      <c r="BI34" s="96" t="s">
        <v>91</v>
      </c>
      <c r="BJ34" s="100"/>
      <c r="BK34" s="54"/>
      <c r="BL34" s="54"/>
    </row>
    <row r="35" spans="1:64" ht="22.5" customHeight="1" x14ac:dyDescent="0.15">
      <c r="A35" s="54"/>
      <c r="B35" s="54"/>
      <c r="C35" s="486"/>
      <c r="D35" s="487"/>
      <c r="E35" s="101"/>
      <c r="F35" s="473" t="s">
        <v>179</v>
      </c>
      <c r="G35" s="474"/>
      <c r="H35" s="474"/>
      <c r="I35" s="474"/>
      <c r="J35" s="475"/>
      <c r="K35" s="99"/>
      <c r="L35" s="99"/>
      <c r="M35" s="99"/>
      <c r="N35" s="478" t="str">
        <f>IF('入力シート(完)'!E31="","",'入力シート(完)'!E31)</f>
        <v/>
      </c>
      <c r="O35" s="478"/>
      <c r="P35" s="478"/>
      <c r="Q35" s="478"/>
      <c r="R35" s="478"/>
      <c r="S35" s="478"/>
      <c r="T35" s="478"/>
      <c r="U35" s="478"/>
      <c r="V35" s="478"/>
      <c r="W35" s="1" t="s">
        <v>95</v>
      </c>
      <c r="X35" s="99"/>
      <c r="Y35" s="94"/>
      <c r="Z35" s="451" t="str">
        <f>IF('入力シート(完)'!L31="","",'入力シート(完)'!L31)</f>
        <v/>
      </c>
      <c r="AA35" s="451"/>
      <c r="AB35" s="451"/>
      <c r="AC35" s="451"/>
      <c r="AD35" s="451"/>
      <c r="AE35" s="451"/>
      <c r="AF35" s="96" t="s">
        <v>91</v>
      </c>
      <c r="AG35" s="97"/>
      <c r="AH35" s="94"/>
      <c r="AI35" s="451" t="str">
        <f>IF('入力シート(完)'!P31="","",'入力シート(完)'!P31)</f>
        <v/>
      </c>
      <c r="AJ35" s="451"/>
      <c r="AK35" s="451"/>
      <c r="AL35" s="451"/>
      <c r="AM35" s="451"/>
      <c r="AN35" s="451"/>
      <c r="AO35" s="96" t="s">
        <v>91</v>
      </c>
      <c r="AP35" s="98"/>
      <c r="AQ35" s="94"/>
      <c r="AR35" s="451" t="str">
        <f>IF('入力シート(完)'!T31="","",'入力シート(完)'!T31)</f>
        <v/>
      </c>
      <c r="AS35" s="451"/>
      <c r="AT35" s="451"/>
      <c r="AU35" s="451"/>
      <c r="AV35" s="451"/>
      <c r="AW35" s="451"/>
      <c r="AX35" s="96" t="s">
        <v>91</v>
      </c>
      <c r="AY35" s="98"/>
      <c r="AZ35" s="94"/>
      <c r="BA35" s="95"/>
      <c r="BB35" s="451" t="str">
        <f>'入力シート(完)'!X31</f>
        <v/>
      </c>
      <c r="BC35" s="451"/>
      <c r="BD35" s="451"/>
      <c r="BE35" s="451"/>
      <c r="BF35" s="451"/>
      <c r="BG35" s="451"/>
      <c r="BH35" s="95"/>
      <c r="BI35" s="96" t="s">
        <v>91</v>
      </c>
      <c r="BJ35" s="100"/>
      <c r="BK35" s="54"/>
      <c r="BL35" s="54"/>
    </row>
    <row r="36" spans="1:64" ht="22.5" customHeight="1" x14ac:dyDescent="0.15">
      <c r="A36" s="54"/>
      <c r="B36" s="54"/>
      <c r="C36" s="486"/>
      <c r="D36" s="487"/>
      <c r="E36" s="452" t="s">
        <v>87</v>
      </c>
      <c r="F36" s="453"/>
      <c r="G36" s="453"/>
      <c r="H36" s="453"/>
      <c r="I36" s="453"/>
      <c r="J36" s="454"/>
      <c r="K36" s="103"/>
      <c r="L36" s="104" t="s">
        <v>98</v>
      </c>
      <c r="M36" s="105"/>
      <c r="N36" s="450" t="str">
        <f>'入力シート(完)'!F32</f>
        <v/>
      </c>
      <c r="O36" s="450"/>
      <c r="P36" s="450"/>
      <c r="Q36" s="450"/>
      <c r="R36" s="450"/>
      <c r="S36" s="450"/>
      <c r="T36" s="450"/>
      <c r="U36" s="450"/>
      <c r="V36" s="450"/>
      <c r="W36" s="104" t="s">
        <v>99</v>
      </c>
      <c r="X36" s="105"/>
      <c r="Y36" s="106"/>
      <c r="Z36" s="476" t="str">
        <f>'入力シート(完)'!L32</f>
        <v/>
      </c>
      <c r="AA36" s="476"/>
      <c r="AB36" s="476"/>
      <c r="AC36" s="476"/>
      <c r="AD36" s="476"/>
      <c r="AE36" s="476"/>
      <c r="AF36" s="88" t="s">
        <v>91</v>
      </c>
      <c r="AG36" s="107"/>
      <c r="AH36" s="103"/>
      <c r="AI36" s="499" t="str">
        <f>'入力シート(完)'!P32</f>
        <v/>
      </c>
      <c r="AJ36" s="499"/>
      <c r="AK36" s="499"/>
      <c r="AL36" s="499"/>
      <c r="AM36" s="499"/>
      <c r="AN36" s="499"/>
      <c r="AO36" s="104" t="s">
        <v>91</v>
      </c>
      <c r="AP36" s="108"/>
      <c r="AQ36" s="103"/>
      <c r="AR36" s="499" t="str">
        <f>'入力シート(完)'!T32</f>
        <v/>
      </c>
      <c r="AS36" s="499"/>
      <c r="AT36" s="499"/>
      <c r="AU36" s="499"/>
      <c r="AV36" s="499"/>
      <c r="AW36" s="499"/>
      <c r="AX36" s="104" t="s">
        <v>91</v>
      </c>
      <c r="AY36" s="108"/>
      <c r="AZ36" s="103"/>
      <c r="BA36" s="105"/>
      <c r="BB36" s="499" t="str">
        <f>'入力シート(完)'!X32</f>
        <v/>
      </c>
      <c r="BC36" s="499"/>
      <c r="BD36" s="499"/>
      <c r="BE36" s="499"/>
      <c r="BF36" s="499"/>
      <c r="BG36" s="499"/>
      <c r="BH36" s="105"/>
      <c r="BI36" s="104" t="s">
        <v>91</v>
      </c>
      <c r="BJ36" s="109"/>
      <c r="BK36" s="54"/>
      <c r="BL36" s="54"/>
    </row>
    <row r="37" spans="1:64" ht="18" customHeight="1" x14ac:dyDescent="0.15">
      <c r="A37" s="54"/>
      <c r="B37" s="54"/>
      <c r="C37" s="486"/>
      <c r="D37" s="487"/>
      <c r="E37" s="455" t="s">
        <v>230</v>
      </c>
      <c r="F37" s="456"/>
      <c r="G37" s="456"/>
      <c r="H37" s="456"/>
      <c r="I37" s="456"/>
      <c r="J37" s="457"/>
      <c r="K37" s="442" t="s">
        <v>244</v>
      </c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  <c r="Y37" s="442" t="s">
        <v>180</v>
      </c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4"/>
      <c r="AQ37" s="110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 t="s">
        <v>87</v>
      </c>
      <c r="BB37" s="111"/>
      <c r="BC37" s="111"/>
      <c r="BD37" s="111"/>
      <c r="BE37" s="111"/>
      <c r="BF37" s="111"/>
      <c r="BG37" s="111"/>
      <c r="BH37" s="111"/>
      <c r="BI37" s="111"/>
      <c r="BJ37" s="112"/>
      <c r="BK37" s="54"/>
      <c r="BL37" s="54"/>
    </row>
    <row r="38" spans="1:64" ht="22.5" customHeight="1" x14ac:dyDescent="0.15">
      <c r="A38" s="54"/>
      <c r="B38" s="54"/>
      <c r="C38" s="486"/>
      <c r="D38" s="487"/>
      <c r="E38" s="101"/>
      <c r="F38" s="447" t="s">
        <v>181</v>
      </c>
      <c r="G38" s="448"/>
      <c r="H38" s="448"/>
      <c r="I38" s="448"/>
      <c r="J38" s="449"/>
      <c r="K38" s="94"/>
      <c r="L38" s="95"/>
      <c r="M38" s="95"/>
      <c r="N38" s="515" t="str">
        <f>IF('入力シート(完)'!E34="","",'入力シート(完)'!E34)</f>
        <v/>
      </c>
      <c r="O38" s="515"/>
      <c r="P38" s="515"/>
      <c r="Q38" s="515"/>
      <c r="R38" s="515"/>
      <c r="S38" s="515"/>
      <c r="T38" s="515"/>
      <c r="U38" s="515"/>
      <c r="V38" s="515"/>
      <c r="W38" s="96" t="s">
        <v>105</v>
      </c>
      <c r="X38" s="98"/>
      <c r="Y38" s="99"/>
      <c r="Z38" s="99"/>
      <c r="AA38" s="99"/>
      <c r="AB38" s="99"/>
      <c r="AC38" s="99"/>
      <c r="AD38" s="99"/>
      <c r="AE38" s="99"/>
      <c r="AF38" s="498" t="str">
        <f>IF('入力シート(完)'!L34="","",'入力シート(完)'!L34)</f>
        <v/>
      </c>
      <c r="AG38" s="498"/>
      <c r="AH38" s="498"/>
      <c r="AI38" s="498"/>
      <c r="AJ38" s="498"/>
      <c r="AK38" s="498"/>
      <c r="AL38" s="498"/>
      <c r="AM38" s="498"/>
      <c r="AN38" s="99"/>
      <c r="AO38" s="1" t="s">
        <v>105</v>
      </c>
      <c r="AP38" s="99"/>
      <c r="AQ38" s="94"/>
      <c r="AR38" s="95"/>
      <c r="AS38" s="95"/>
      <c r="AT38" s="95"/>
      <c r="AU38" s="95"/>
      <c r="AV38" s="95"/>
      <c r="AW38" s="95"/>
      <c r="AX38" s="95"/>
      <c r="AY38" s="95"/>
      <c r="AZ38" s="95"/>
      <c r="BA38" s="472">
        <f>'入力シート(完)'!T34</f>
        <v>0</v>
      </c>
      <c r="BB38" s="472"/>
      <c r="BC38" s="472"/>
      <c r="BD38" s="472"/>
      <c r="BE38" s="472"/>
      <c r="BF38" s="472"/>
      <c r="BG38" s="472"/>
      <c r="BH38" s="95"/>
      <c r="BI38" s="96" t="s">
        <v>105</v>
      </c>
      <c r="BJ38" s="100"/>
      <c r="BK38" s="54"/>
      <c r="BL38" s="54"/>
    </row>
    <row r="39" spans="1:64" ht="22.5" customHeight="1" x14ac:dyDescent="0.15">
      <c r="A39" s="54"/>
      <c r="B39" s="54"/>
      <c r="C39" s="486"/>
      <c r="D39" s="487"/>
      <c r="E39" s="101"/>
      <c r="F39" s="447" t="s">
        <v>182</v>
      </c>
      <c r="G39" s="448"/>
      <c r="H39" s="448"/>
      <c r="I39" s="448"/>
      <c r="J39" s="449"/>
      <c r="K39" s="458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60"/>
      <c r="Y39" s="94"/>
      <c r="Z39" s="95"/>
      <c r="AA39" s="95"/>
      <c r="AB39" s="95"/>
      <c r="AC39" s="95"/>
      <c r="AD39" s="95"/>
      <c r="AE39" s="95"/>
      <c r="AF39" s="472" t="str">
        <f>IF('入力シート(完)'!L35="","",'入力シート(完)'!L35)</f>
        <v/>
      </c>
      <c r="AG39" s="472"/>
      <c r="AH39" s="472"/>
      <c r="AI39" s="472"/>
      <c r="AJ39" s="472"/>
      <c r="AK39" s="472"/>
      <c r="AL39" s="472"/>
      <c r="AM39" s="472"/>
      <c r="AN39" s="95"/>
      <c r="AO39" s="96" t="s">
        <v>68</v>
      </c>
      <c r="AP39" s="97"/>
      <c r="AQ39" s="71"/>
      <c r="AR39" s="113"/>
      <c r="AS39" s="113"/>
      <c r="AT39" s="113"/>
      <c r="AU39" s="113"/>
      <c r="AV39" s="113"/>
      <c r="AW39" s="113"/>
      <c r="AX39" s="113"/>
      <c r="AY39" s="113"/>
      <c r="AZ39" s="113"/>
      <c r="BA39" s="472">
        <f>'入力シート(完)'!T35</f>
        <v>0</v>
      </c>
      <c r="BB39" s="472"/>
      <c r="BC39" s="472"/>
      <c r="BD39" s="472"/>
      <c r="BE39" s="472"/>
      <c r="BF39" s="472"/>
      <c r="BG39" s="472"/>
      <c r="BH39" s="113"/>
      <c r="BI39" s="114" t="s">
        <v>68</v>
      </c>
      <c r="BJ39" s="115"/>
      <c r="BK39" s="54"/>
      <c r="BL39" s="54"/>
    </row>
    <row r="40" spans="1:64" ht="22.5" customHeight="1" x14ac:dyDescent="0.15">
      <c r="A40" s="54"/>
      <c r="B40" s="54"/>
      <c r="C40" s="486"/>
      <c r="D40" s="487"/>
      <c r="E40" s="116"/>
      <c r="F40" s="447" t="s">
        <v>183</v>
      </c>
      <c r="G40" s="448"/>
      <c r="H40" s="448"/>
      <c r="I40" s="448"/>
      <c r="J40" s="449"/>
      <c r="K40" s="94"/>
      <c r="L40" s="95"/>
      <c r="M40" s="95"/>
      <c r="N40" s="515" t="str">
        <f>IF('入力シート(完)'!E36="","",'入力シート(完)'!E36)</f>
        <v/>
      </c>
      <c r="O40" s="515"/>
      <c r="P40" s="515"/>
      <c r="Q40" s="515"/>
      <c r="R40" s="515"/>
      <c r="S40" s="515"/>
      <c r="T40" s="515"/>
      <c r="U40" s="515"/>
      <c r="V40" s="515"/>
      <c r="W40" s="96" t="s">
        <v>245</v>
      </c>
      <c r="X40" s="98"/>
      <c r="Y40" s="94"/>
      <c r="Z40" s="95"/>
      <c r="AA40" s="95"/>
      <c r="AB40" s="95"/>
      <c r="AC40" s="95"/>
      <c r="AD40" s="95"/>
      <c r="AE40" s="95"/>
      <c r="AF40" s="472" t="str">
        <f>IF('入力シート(完)'!L36="","",'入力シート(完)'!L36)</f>
        <v/>
      </c>
      <c r="AG40" s="472"/>
      <c r="AH40" s="472"/>
      <c r="AI40" s="472"/>
      <c r="AJ40" s="472"/>
      <c r="AK40" s="472"/>
      <c r="AL40" s="472"/>
      <c r="AM40" s="472"/>
      <c r="AN40" s="95"/>
      <c r="AO40" s="96" t="s">
        <v>245</v>
      </c>
      <c r="AP40" s="97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472">
        <f>'入力シート(完)'!T36</f>
        <v>0</v>
      </c>
      <c r="BB40" s="472"/>
      <c r="BC40" s="472"/>
      <c r="BD40" s="472"/>
      <c r="BE40" s="472"/>
      <c r="BF40" s="472"/>
      <c r="BG40" s="472"/>
      <c r="BH40" s="95"/>
      <c r="BI40" s="96" t="s">
        <v>245</v>
      </c>
      <c r="BJ40" s="100"/>
      <c r="BK40" s="54"/>
      <c r="BL40" s="54"/>
    </row>
    <row r="41" spans="1:64" ht="3" customHeight="1" x14ac:dyDescent="0.15">
      <c r="A41" s="54"/>
      <c r="B41" s="54"/>
      <c r="C41" s="486"/>
      <c r="D41" s="487"/>
      <c r="E41" s="117"/>
      <c r="F41" s="118"/>
      <c r="G41" s="118"/>
      <c r="H41" s="118"/>
      <c r="I41" s="118"/>
      <c r="J41" s="118"/>
      <c r="K41" s="119"/>
      <c r="L41" s="74"/>
      <c r="M41" s="74"/>
      <c r="N41" s="120"/>
      <c r="O41" s="120"/>
      <c r="P41" s="120"/>
      <c r="Q41" s="120"/>
      <c r="R41" s="120"/>
      <c r="S41" s="120"/>
      <c r="T41" s="120"/>
      <c r="U41" s="120"/>
      <c r="V41" s="120"/>
      <c r="W41" s="121"/>
      <c r="X41" s="122"/>
      <c r="Y41" s="119"/>
      <c r="Z41" s="74"/>
      <c r="AA41" s="74"/>
      <c r="AB41" s="74"/>
      <c r="AC41" s="74"/>
      <c r="AD41" s="74"/>
      <c r="AE41" s="74"/>
      <c r="AF41" s="123"/>
      <c r="AG41" s="123"/>
      <c r="AH41" s="123"/>
      <c r="AI41" s="123"/>
      <c r="AJ41" s="123"/>
      <c r="AK41" s="123"/>
      <c r="AL41" s="123"/>
      <c r="AM41" s="123"/>
      <c r="AN41" s="74"/>
      <c r="AO41" s="121"/>
      <c r="AP41" s="75"/>
      <c r="AQ41" s="119"/>
      <c r="AR41" s="74"/>
      <c r="AS41" s="74"/>
      <c r="AT41" s="74"/>
      <c r="AU41" s="74"/>
      <c r="AV41" s="74"/>
      <c r="AW41" s="74"/>
      <c r="AX41" s="74"/>
      <c r="AY41" s="74"/>
      <c r="AZ41" s="74"/>
      <c r="BA41" s="123"/>
      <c r="BB41" s="123"/>
      <c r="BC41" s="123"/>
      <c r="BD41" s="123"/>
      <c r="BE41" s="123"/>
      <c r="BF41" s="123"/>
      <c r="BG41" s="123"/>
      <c r="BH41" s="74"/>
      <c r="BI41" s="121"/>
      <c r="BJ41" s="124"/>
      <c r="BK41" s="54"/>
      <c r="BL41" s="54"/>
    </row>
    <row r="42" spans="1:64" ht="17.25" customHeight="1" x14ac:dyDescent="0.15">
      <c r="A42" s="54"/>
      <c r="B42" s="54"/>
      <c r="C42" s="486"/>
      <c r="D42" s="487"/>
      <c r="E42" s="510" t="s">
        <v>87</v>
      </c>
      <c r="F42" s="470"/>
      <c r="G42" s="470"/>
      <c r="H42" s="470"/>
      <c r="I42" s="470"/>
      <c r="J42" s="470"/>
      <c r="K42" s="85" t="s">
        <v>246</v>
      </c>
      <c r="L42" s="125"/>
      <c r="M42" s="125"/>
      <c r="N42" s="446">
        <f>'入力シート(完)'!F37</f>
        <v>0</v>
      </c>
      <c r="O42" s="446"/>
      <c r="P42" s="446"/>
      <c r="Q42" s="446"/>
      <c r="R42" s="446"/>
      <c r="S42" s="446"/>
      <c r="T42" s="446"/>
      <c r="U42" s="446"/>
      <c r="V42" s="446"/>
      <c r="W42" s="88" t="s">
        <v>99</v>
      </c>
      <c r="X42" s="88"/>
      <c r="Y42" s="85" t="s">
        <v>247</v>
      </c>
      <c r="Z42" s="125"/>
      <c r="AA42" s="125"/>
      <c r="AB42" s="125"/>
      <c r="AC42" s="125"/>
      <c r="AD42" s="125"/>
      <c r="AE42" s="125"/>
      <c r="AF42" s="446">
        <f>'入力シート(完)'!M37</f>
        <v>0</v>
      </c>
      <c r="AG42" s="446"/>
      <c r="AH42" s="446"/>
      <c r="AI42" s="446"/>
      <c r="AJ42" s="446"/>
      <c r="AK42" s="446"/>
      <c r="AL42" s="446"/>
      <c r="AM42" s="446"/>
      <c r="AN42" s="125"/>
      <c r="AO42" s="88" t="s">
        <v>99</v>
      </c>
      <c r="AP42" s="107"/>
      <c r="AQ42" s="85" t="s">
        <v>248</v>
      </c>
      <c r="AR42" s="88"/>
      <c r="AS42" s="88"/>
      <c r="AT42" s="88"/>
      <c r="AU42" s="88"/>
      <c r="AV42" s="88"/>
      <c r="AW42" s="125"/>
      <c r="AX42" s="125"/>
      <c r="AY42" s="125"/>
      <c r="AZ42" s="125"/>
      <c r="BA42" s="446">
        <f>'入力シート(完)'!V37</f>
        <v>0</v>
      </c>
      <c r="BB42" s="446"/>
      <c r="BC42" s="446"/>
      <c r="BD42" s="446"/>
      <c r="BE42" s="446"/>
      <c r="BF42" s="446"/>
      <c r="BG42" s="446"/>
      <c r="BH42" s="125"/>
      <c r="BI42" s="88" t="s">
        <v>99</v>
      </c>
      <c r="BJ42" s="126"/>
      <c r="BK42" s="54"/>
      <c r="BL42" s="54"/>
    </row>
    <row r="43" spans="1:64" ht="14.25" customHeight="1" x14ac:dyDescent="0.15">
      <c r="A43" s="54"/>
      <c r="B43" s="54"/>
      <c r="C43" s="486"/>
      <c r="D43" s="487"/>
      <c r="E43" s="127"/>
      <c r="F43" s="128"/>
      <c r="G43" s="128"/>
      <c r="H43" s="128"/>
      <c r="I43" s="128"/>
      <c r="J43" s="129"/>
      <c r="K43" s="110" t="s">
        <v>249</v>
      </c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9"/>
      <c r="Y43" s="111" t="s">
        <v>247</v>
      </c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10" t="s">
        <v>250</v>
      </c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30"/>
      <c r="BK43" s="54"/>
      <c r="BL43" s="54"/>
    </row>
    <row r="44" spans="1:64" ht="17.25" customHeight="1" x14ac:dyDescent="0.15">
      <c r="A44" s="54"/>
      <c r="B44" s="54"/>
      <c r="C44" s="486"/>
      <c r="D44" s="487"/>
      <c r="E44" s="510" t="s">
        <v>231</v>
      </c>
      <c r="F44" s="470"/>
      <c r="G44" s="470"/>
      <c r="H44" s="470"/>
      <c r="I44" s="470"/>
      <c r="J44" s="511"/>
      <c r="K44" s="106"/>
      <c r="L44" s="125"/>
      <c r="M44" s="125"/>
      <c r="N44" s="446" t="str">
        <f>'入力シート(完)'!F38</f>
        <v/>
      </c>
      <c r="O44" s="446"/>
      <c r="P44" s="446"/>
      <c r="Q44" s="446"/>
      <c r="R44" s="446"/>
      <c r="S44" s="446"/>
      <c r="T44" s="446"/>
      <c r="U44" s="446"/>
      <c r="V44" s="446"/>
      <c r="W44" s="88" t="s">
        <v>105</v>
      </c>
      <c r="X44" s="107"/>
      <c r="Y44" s="125"/>
      <c r="Z44" s="125"/>
      <c r="AA44" s="125"/>
      <c r="AB44" s="125"/>
      <c r="AC44" s="125"/>
      <c r="AD44" s="125"/>
      <c r="AE44" s="125"/>
      <c r="AF44" s="446">
        <f>'入力シート(完)'!M38</f>
        <v>0</v>
      </c>
      <c r="AG44" s="446"/>
      <c r="AH44" s="446"/>
      <c r="AI44" s="446"/>
      <c r="AJ44" s="446"/>
      <c r="AK44" s="446"/>
      <c r="AL44" s="446"/>
      <c r="AM44" s="446"/>
      <c r="AN44" s="125"/>
      <c r="AO44" s="88" t="s">
        <v>105</v>
      </c>
      <c r="AP44" s="125"/>
      <c r="AQ44" s="106"/>
      <c r="AR44" s="125"/>
      <c r="AS44" s="125"/>
      <c r="AT44" s="125"/>
      <c r="AU44" s="125"/>
      <c r="AV44" s="125"/>
      <c r="AW44" s="125"/>
      <c r="AX44" s="125"/>
      <c r="AY44" s="125"/>
      <c r="AZ44" s="125"/>
      <c r="BA44" s="446" t="str">
        <f>'入力シート(完)'!V38</f>
        <v/>
      </c>
      <c r="BB44" s="446"/>
      <c r="BC44" s="446"/>
      <c r="BD44" s="446"/>
      <c r="BE44" s="446"/>
      <c r="BF44" s="446"/>
      <c r="BG44" s="446"/>
      <c r="BH44" s="125"/>
      <c r="BI44" s="88" t="s">
        <v>105</v>
      </c>
      <c r="BJ44" s="126"/>
      <c r="BK44" s="54"/>
      <c r="BL44" s="54"/>
    </row>
    <row r="45" spans="1:64" ht="17.25" customHeight="1" x14ac:dyDescent="0.15">
      <c r="A45" s="54"/>
      <c r="B45" s="54"/>
      <c r="C45" s="486"/>
      <c r="D45" s="487"/>
      <c r="E45" s="509" t="s">
        <v>232</v>
      </c>
      <c r="F45" s="456"/>
      <c r="G45" s="456"/>
      <c r="H45" s="456"/>
      <c r="I45" s="456"/>
      <c r="J45" s="457"/>
      <c r="K45" s="512" t="s">
        <v>184</v>
      </c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513"/>
      <c r="AG45" s="514"/>
      <c r="AH45" s="82" t="s">
        <v>233</v>
      </c>
      <c r="AI45" s="83"/>
      <c r="AJ45" s="83"/>
      <c r="AK45" s="83"/>
      <c r="AL45" s="83"/>
      <c r="AM45" s="131"/>
      <c r="AN45" s="131"/>
      <c r="AO45" s="131"/>
      <c r="AP45" s="132"/>
      <c r="AQ45" s="465" t="s">
        <v>120</v>
      </c>
      <c r="AR45" s="456"/>
      <c r="AS45" s="456"/>
      <c r="AT45" s="466"/>
      <c r="AU45" s="456" t="str">
        <f>'入力シート(完)'!X39</f>
        <v>□建築物上から地上部へ</v>
      </c>
      <c r="AV45" s="456"/>
      <c r="AW45" s="456"/>
      <c r="AX45" s="456"/>
      <c r="AY45" s="456"/>
      <c r="AZ45" s="456"/>
      <c r="BA45" s="456"/>
      <c r="BB45" s="456"/>
      <c r="BC45" s="456"/>
      <c r="BD45" s="456"/>
      <c r="BE45" s="456"/>
      <c r="BF45" s="456"/>
      <c r="BG45" s="456"/>
      <c r="BH45" s="456"/>
      <c r="BI45" s="456"/>
      <c r="BJ45" s="462"/>
      <c r="BK45" s="54"/>
      <c r="BL45" s="54"/>
    </row>
    <row r="46" spans="1:64" ht="4.5" customHeight="1" x14ac:dyDescent="0.15">
      <c r="A46" s="54"/>
      <c r="B46" s="54"/>
      <c r="C46" s="486"/>
      <c r="D46" s="487"/>
      <c r="E46" s="503"/>
      <c r="F46" s="463"/>
      <c r="G46" s="463"/>
      <c r="H46" s="463"/>
      <c r="I46" s="463"/>
      <c r="J46" s="504"/>
      <c r="K46" s="521" t="str">
        <f>IF('入力シート(完)'!E40="","",'入力シート(完)'!E40)</f>
        <v/>
      </c>
      <c r="L46" s="522"/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523"/>
      <c r="AH46" s="517" t="str">
        <f>IF('入力シート(完)'!P40="","",'入力シート(完)'!P40)</f>
        <v/>
      </c>
      <c r="AI46" s="518"/>
      <c r="AJ46" s="518"/>
      <c r="AK46" s="518"/>
      <c r="AL46" s="518"/>
      <c r="AM46" s="518"/>
      <c r="AN46" s="518"/>
      <c r="AO46" s="70"/>
      <c r="AP46" s="134"/>
      <c r="AQ46" s="467"/>
      <c r="AR46" s="463"/>
      <c r="AS46" s="463"/>
      <c r="AT46" s="468"/>
      <c r="AU46" s="463"/>
      <c r="AV46" s="463"/>
      <c r="AW46" s="463"/>
      <c r="AX46" s="463"/>
      <c r="AY46" s="463"/>
      <c r="AZ46" s="463"/>
      <c r="BA46" s="463"/>
      <c r="BB46" s="463"/>
      <c r="BC46" s="463"/>
      <c r="BD46" s="463"/>
      <c r="BE46" s="463"/>
      <c r="BF46" s="463"/>
      <c r="BG46" s="463"/>
      <c r="BH46" s="463"/>
      <c r="BI46" s="463"/>
      <c r="BJ46" s="464"/>
      <c r="BK46" s="54"/>
      <c r="BL46" s="54"/>
    </row>
    <row r="47" spans="1:64" ht="4.5" customHeight="1" x14ac:dyDescent="0.15">
      <c r="A47" s="54"/>
      <c r="B47" s="54"/>
      <c r="C47" s="486"/>
      <c r="D47" s="487"/>
      <c r="E47" s="503"/>
      <c r="F47" s="463"/>
      <c r="G47" s="463"/>
      <c r="H47" s="463"/>
      <c r="I47" s="463"/>
      <c r="J47" s="504"/>
      <c r="K47" s="521"/>
      <c r="L47" s="522"/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522"/>
      <c r="Z47" s="522"/>
      <c r="AA47" s="522"/>
      <c r="AB47" s="522"/>
      <c r="AC47" s="522"/>
      <c r="AD47" s="522"/>
      <c r="AE47" s="522"/>
      <c r="AF47" s="522"/>
      <c r="AG47" s="523"/>
      <c r="AH47" s="517"/>
      <c r="AI47" s="518"/>
      <c r="AJ47" s="518"/>
      <c r="AK47" s="518"/>
      <c r="AL47" s="518"/>
      <c r="AM47" s="518"/>
      <c r="AN47" s="518"/>
      <c r="AO47" s="70"/>
      <c r="AP47" s="134"/>
      <c r="AQ47" s="467" t="s">
        <v>122</v>
      </c>
      <c r="AR47" s="463"/>
      <c r="AS47" s="463"/>
      <c r="AT47" s="468"/>
      <c r="AU47" s="463" t="str">
        <f>'入力シート(完)'!X40</f>
        <v>□地上部から建築物上へ</v>
      </c>
      <c r="AV47" s="463"/>
      <c r="AW47" s="463"/>
      <c r="AX47" s="463"/>
      <c r="AY47" s="463"/>
      <c r="AZ47" s="463"/>
      <c r="BA47" s="463"/>
      <c r="BB47" s="463"/>
      <c r="BC47" s="463"/>
      <c r="BD47" s="463"/>
      <c r="BE47" s="463"/>
      <c r="BF47" s="463"/>
      <c r="BG47" s="463"/>
      <c r="BH47" s="463"/>
      <c r="BI47" s="463"/>
      <c r="BJ47" s="464"/>
      <c r="BK47" s="54"/>
      <c r="BL47" s="54"/>
    </row>
    <row r="48" spans="1:64" ht="15" customHeight="1" x14ac:dyDescent="0.15">
      <c r="A48" s="54"/>
      <c r="B48" s="54"/>
      <c r="C48" s="488"/>
      <c r="D48" s="489"/>
      <c r="E48" s="510"/>
      <c r="F48" s="470"/>
      <c r="G48" s="470"/>
      <c r="H48" s="470"/>
      <c r="I48" s="470"/>
      <c r="J48" s="511"/>
      <c r="K48" s="524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  <c r="AC48" s="525"/>
      <c r="AD48" s="525"/>
      <c r="AE48" s="525"/>
      <c r="AF48" s="525"/>
      <c r="AG48" s="526"/>
      <c r="AH48" s="519"/>
      <c r="AI48" s="520"/>
      <c r="AJ48" s="520"/>
      <c r="AK48" s="520"/>
      <c r="AL48" s="520"/>
      <c r="AM48" s="520"/>
      <c r="AN48" s="520"/>
      <c r="AO48" s="88" t="s">
        <v>196</v>
      </c>
      <c r="AP48" s="107"/>
      <c r="AQ48" s="469"/>
      <c r="AR48" s="470"/>
      <c r="AS48" s="470"/>
      <c r="AT48" s="471"/>
      <c r="AU48" s="470"/>
      <c r="AV48" s="470"/>
      <c r="AW48" s="470"/>
      <c r="AX48" s="470"/>
      <c r="AY48" s="470"/>
      <c r="AZ48" s="470"/>
      <c r="BA48" s="470"/>
      <c r="BB48" s="470"/>
      <c r="BC48" s="470"/>
      <c r="BD48" s="470"/>
      <c r="BE48" s="470"/>
      <c r="BF48" s="470"/>
      <c r="BG48" s="470"/>
      <c r="BH48" s="470"/>
      <c r="BI48" s="470"/>
      <c r="BJ48" s="508"/>
      <c r="BK48" s="54"/>
      <c r="BL48" s="54"/>
    </row>
    <row r="49" spans="1:64" x14ac:dyDescent="0.15">
      <c r="A49" s="54"/>
      <c r="B49" s="54"/>
      <c r="C49" s="136"/>
      <c r="D49" s="99"/>
      <c r="E49" s="99"/>
      <c r="F49" s="99"/>
      <c r="G49" s="99"/>
      <c r="H49" s="99"/>
      <c r="I49" s="99"/>
      <c r="J49" s="137"/>
      <c r="K49" s="493" t="s">
        <v>185</v>
      </c>
      <c r="L49" s="494"/>
      <c r="M49" s="494"/>
      <c r="N49" s="494"/>
      <c r="O49" s="494"/>
      <c r="P49" s="494"/>
      <c r="Q49" s="494"/>
      <c r="R49" s="494"/>
      <c r="S49" s="494"/>
      <c r="T49" s="494"/>
      <c r="U49" s="494"/>
      <c r="V49" s="495"/>
      <c r="W49" s="493" t="s">
        <v>186</v>
      </c>
      <c r="X49" s="494"/>
      <c r="Y49" s="494"/>
      <c r="Z49" s="494"/>
      <c r="AA49" s="494"/>
      <c r="AB49" s="494"/>
      <c r="AC49" s="494"/>
      <c r="AD49" s="494"/>
      <c r="AE49" s="494"/>
      <c r="AF49" s="494"/>
      <c r="AG49" s="494"/>
      <c r="AH49" s="494"/>
      <c r="AI49" s="494"/>
      <c r="AJ49" s="494"/>
      <c r="AK49" s="494"/>
      <c r="AL49" s="495"/>
      <c r="AM49" s="493" t="s">
        <v>187</v>
      </c>
      <c r="AN49" s="494"/>
      <c r="AO49" s="494"/>
      <c r="AP49" s="494"/>
      <c r="AQ49" s="494"/>
      <c r="AR49" s="494"/>
      <c r="AS49" s="494"/>
      <c r="AT49" s="494"/>
      <c r="AU49" s="494"/>
      <c r="AV49" s="494"/>
      <c r="AW49" s="494"/>
      <c r="AX49" s="495"/>
      <c r="AY49" s="493" t="s">
        <v>188</v>
      </c>
      <c r="AZ49" s="494"/>
      <c r="BA49" s="494"/>
      <c r="BB49" s="494"/>
      <c r="BC49" s="494"/>
      <c r="BD49" s="494"/>
      <c r="BE49" s="494"/>
      <c r="BF49" s="494"/>
      <c r="BG49" s="494"/>
      <c r="BH49" s="494"/>
      <c r="BI49" s="494"/>
      <c r="BJ49" s="507"/>
      <c r="BK49" s="54"/>
      <c r="BL49" s="54"/>
    </row>
    <row r="50" spans="1:64" ht="18.75" customHeight="1" x14ac:dyDescent="0.15">
      <c r="A50" s="54"/>
      <c r="B50" s="54"/>
      <c r="C50" s="503" t="s">
        <v>189</v>
      </c>
      <c r="D50" s="463"/>
      <c r="E50" s="463"/>
      <c r="F50" s="463"/>
      <c r="G50" s="463"/>
      <c r="H50" s="463"/>
      <c r="I50" s="463"/>
      <c r="J50" s="504"/>
      <c r="K50" s="119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5"/>
      <c r="W50" s="505" t="s">
        <v>197</v>
      </c>
      <c r="X50" s="506"/>
      <c r="Y50" s="506"/>
      <c r="Z50" s="506"/>
      <c r="AA50" s="506"/>
      <c r="AB50" s="506"/>
      <c r="AC50" s="74"/>
      <c r="AD50" s="441">
        <f>'入力シート(完)'!N42</f>
        <v>0</v>
      </c>
      <c r="AE50" s="441"/>
      <c r="AF50" s="441"/>
      <c r="AG50" s="441"/>
      <c r="AH50" s="441"/>
      <c r="AI50" s="441"/>
      <c r="AJ50" s="441"/>
      <c r="AK50" s="121" t="s">
        <v>198</v>
      </c>
      <c r="AL50" s="75"/>
      <c r="AM50" s="139" t="s">
        <v>251</v>
      </c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5"/>
      <c r="AY50" s="505" t="s">
        <v>267</v>
      </c>
      <c r="AZ50" s="506"/>
      <c r="BA50" s="506"/>
      <c r="BB50" s="506"/>
      <c r="BC50" s="506"/>
      <c r="BD50" s="506"/>
      <c r="BE50" s="506"/>
      <c r="BF50" s="506"/>
      <c r="BG50" s="506"/>
      <c r="BH50" s="74"/>
      <c r="BI50" s="74"/>
      <c r="BJ50" s="124"/>
      <c r="BK50" s="54"/>
      <c r="BL50" s="54"/>
    </row>
    <row r="51" spans="1:64" ht="18.75" customHeight="1" x14ac:dyDescent="0.15">
      <c r="A51" s="54"/>
      <c r="B51" s="54"/>
      <c r="C51" s="140"/>
      <c r="D51" s="125"/>
      <c r="E51" s="125"/>
      <c r="F51" s="125"/>
      <c r="G51" s="125"/>
      <c r="H51" s="125"/>
      <c r="I51" s="125"/>
      <c r="J51" s="107"/>
      <c r="K51" s="106"/>
      <c r="L51" s="125"/>
      <c r="M51" s="125"/>
      <c r="N51" s="446">
        <f>'入力シート(完)'!E42</f>
        <v>0</v>
      </c>
      <c r="O51" s="446"/>
      <c r="P51" s="446"/>
      <c r="Q51" s="446"/>
      <c r="R51" s="446"/>
      <c r="S51" s="446"/>
      <c r="T51" s="446"/>
      <c r="U51" s="88" t="s">
        <v>198</v>
      </c>
      <c r="V51" s="107"/>
      <c r="W51" s="500" t="s">
        <v>234</v>
      </c>
      <c r="X51" s="501"/>
      <c r="Y51" s="501"/>
      <c r="Z51" s="501"/>
      <c r="AA51" s="501"/>
      <c r="AB51" s="501"/>
      <c r="AC51" s="125"/>
      <c r="AD51" s="446">
        <f>'入力シート(完)'!N43</f>
        <v>0</v>
      </c>
      <c r="AE51" s="446"/>
      <c r="AF51" s="446"/>
      <c r="AG51" s="446"/>
      <c r="AH51" s="446"/>
      <c r="AI51" s="446"/>
      <c r="AJ51" s="446"/>
      <c r="AK51" s="88" t="s">
        <v>252</v>
      </c>
      <c r="AL51" s="107"/>
      <c r="AM51" s="106"/>
      <c r="AN51" s="125"/>
      <c r="AO51" s="446" t="str">
        <f>'入力シート(完)'!T42</f>
        <v/>
      </c>
      <c r="AP51" s="446"/>
      <c r="AQ51" s="446"/>
      <c r="AR51" s="446"/>
      <c r="AS51" s="446"/>
      <c r="AT51" s="446"/>
      <c r="AU51" s="446"/>
      <c r="AV51" s="446"/>
      <c r="AW51" s="88" t="s">
        <v>252</v>
      </c>
      <c r="AX51" s="107"/>
      <c r="AY51" s="106"/>
      <c r="AZ51" s="125"/>
      <c r="BA51" s="125"/>
      <c r="BB51" s="125"/>
      <c r="BC51" s="516" t="str">
        <f>'入力シート(完)'!AB42</f>
        <v/>
      </c>
      <c r="BD51" s="516"/>
      <c r="BE51" s="516"/>
      <c r="BF51" s="516"/>
      <c r="BG51" s="516"/>
      <c r="BH51" s="516"/>
      <c r="BI51" s="88"/>
      <c r="BJ51" s="126"/>
      <c r="BK51" s="54"/>
      <c r="BL51" s="54"/>
    </row>
    <row r="52" spans="1:64" ht="4.5" customHeight="1" x14ac:dyDescent="0.1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64" ht="24.75" customHeight="1" x14ac:dyDescent="0.15">
      <c r="A53" s="54"/>
      <c r="B53" s="54"/>
      <c r="C53" s="54"/>
      <c r="D53" s="56"/>
      <c r="E53" s="56"/>
      <c r="F53" s="56"/>
      <c r="G53" s="56"/>
      <c r="H53" s="527" t="s">
        <v>253</v>
      </c>
      <c r="I53" s="527"/>
      <c r="J53" s="527"/>
      <c r="K53" s="527"/>
      <c r="L53" s="527"/>
      <c r="M53" s="527"/>
      <c r="N53" s="527"/>
      <c r="O53" s="527"/>
      <c r="P53" s="527"/>
      <c r="Q53" s="527"/>
      <c r="R53" s="56"/>
      <c r="S53" s="56"/>
      <c r="T53" s="528" t="str">
        <f>IF('入力シート(完)'!I45="","",'入力シート(完)'!I45)</f>
        <v/>
      </c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  <c r="AI53" s="80"/>
      <c r="AJ53" s="80"/>
      <c r="AK53" s="470" t="str">
        <f>IF('入力シート(完)'!Q45="","",'入力シート(完)'!Q45)</f>
        <v/>
      </c>
      <c r="AL53" s="470"/>
      <c r="AM53" s="470"/>
      <c r="AN53" s="470"/>
      <c r="AO53" s="470"/>
      <c r="AP53" s="470"/>
      <c r="AQ53" s="470" t="s">
        <v>133</v>
      </c>
      <c r="AR53" s="470"/>
      <c r="AS53" s="470" t="str">
        <f>IF('入力シート(完)'!U45="","",'入力シート(完)'!U45)</f>
        <v/>
      </c>
      <c r="AT53" s="470"/>
      <c r="AU53" s="470"/>
      <c r="AV53" s="470"/>
      <c r="AW53" s="470"/>
      <c r="AX53" s="470" t="s">
        <v>134</v>
      </c>
      <c r="AY53" s="470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4" spans="1:64" ht="5.25" customHeight="1" x14ac:dyDescent="0.1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64" x14ac:dyDescent="0.15">
      <c r="A55" s="54"/>
      <c r="B55" s="54"/>
      <c r="C55" s="119"/>
      <c r="D55" s="74"/>
      <c r="E55" s="74"/>
      <c r="F55" s="74"/>
      <c r="G55" s="74"/>
      <c r="H55" s="74"/>
      <c r="I55" s="74"/>
      <c r="J55" s="75"/>
      <c r="K55" s="94"/>
      <c r="L55" s="448" t="s">
        <v>190</v>
      </c>
      <c r="M55" s="448"/>
      <c r="N55" s="448"/>
      <c r="O55" s="448"/>
      <c r="P55" s="448"/>
      <c r="Q55" s="448"/>
      <c r="R55" s="448"/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8"/>
      <c r="AK55" s="448"/>
      <c r="AL55" s="98"/>
      <c r="AM55" s="141"/>
      <c r="AN55" s="448" t="s">
        <v>191</v>
      </c>
      <c r="AO55" s="448"/>
      <c r="AP55" s="448"/>
      <c r="AQ55" s="448"/>
      <c r="AR55" s="448"/>
      <c r="AS55" s="448"/>
      <c r="AT55" s="448"/>
      <c r="AU55" s="448"/>
      <c r="AV55" s="448"/>
      <c r="AW55" s="448"/>
      <c r="AX55" s="448"/>
      <c r="AY55" s="448"/>
      <c r="AZ55" s="448"/>
      <c r="BA55" s="448"/>
      <c r="BB55" s="448"/>
      <c r="BC55" s="448"/>
      <c r="BD55" s="448"/>
      <c r="BE55" s="448"/>
      <c r="BF55" s="448"/>
      <c r="BG55" s="448"/>
      <c r="BH55" s="448"/>
      <c r="BI55" s="448"/>
      <c r="BJ55" s="97"/>
      <c r="BK55" s="54"/>
      <c r="BL55" s="54"/>
    </row>
    <row r="56" spans="1:64" ht="18.75" customHeight="1" x14ac:dyDescent="0.15">
      <c r="A56" s="54"/>
      <c r="B56" s="54"/>
      <c r="C56" s="142"/>
      <c r="D56" s="99"/>
      <c r="E56" s="99"/>
      <c r="F56" s="99"/>
      <c r="G56" s="99"/>
      <c r="H56" s="99"/>
      <c r="I56" s="99"/>
      <c r="J56" s="137"/>
      <c r="K56" s="119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5"/>
      <c r="AM56" s="119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5"/>
      <c r="BK56" s="54"/>
      <c r="BL56" s="54"/>
    </row>
    <row r="57" spans="1:64" ht="18.75" customHeight="1" x14ac:dyDescent="0.15">
      <c r="A57" s="54"/>
      <c r="B57" s="54"/>
      <c r="C57" s="467" t="s">
        <v>192</v>
      </c>
      <c r="D57" s="463"/>
      <c r="E57" s="463"/>
      <c r="F57" s="463"/>
      <c r="G57" s="463"/>
      <c r="H57" s="463"/>
      <c r="I57" s="463"/>
      <c r="J57" s="504"/>
      <c r="K57" s="142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137"/>
      <c r="AM57" s="142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137"/>
      <c r="BK57" s="54"/>
      <c r="BL57" s="54"/>
    </row>
    <row r="58" spans="1:64" ht="18.75" customHeight="1" x14ac:dyDescent="0.15">
      <c r="A58" s="54"/>
      <c r="B58" s="54"/>
      <c r="C58" s="142"/>
      <c r="D58" s="99"/>
      <c r="E58" s="99"/>
      <c r="F58" s="99"/>
      <c r="G58" s="99"/>
      <c r="H58" s="99"/>
      <c r="I58" s="99"/>
      <c r="J58" s="137"/>
      <c r="K58" s="142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137"/>
      <c r="AM58" s="142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137"/>
      <c r="BK58" s="54"/>
      <c r="BL58" s="54"/>
    </row>
    <row r="59" spans="1:64" ht="18.75" customHeight="1" x14ac:dyDescent="0.15">
      <c r="A59" s="54"/>
      <c r="B59" s="54"/>
      <c r="C59" s="71"/>
      <c r="D59" s="113"/>
      <c r="E59" s="113"/>
      <c r="F59" s="113"/>
      <c r="G59" s="113"/>
      <c r="H59" s="113"/>
      <c r="I59" s="113"/>
      <c r="J59" s="143"/>
      <c r="K59" s="71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43"/>
      <c r="AM59" s="71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43"/>
      <c r="BK59" s="54"/>
      <c r="BL59" s="54"/>
    </row>
    <row r="60" spans="1:64" ht="5.25" customHeight="1" x14ac:dyDescent="0.1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</row>
    <row r="61" spans="1:64" s="145" customFormat="1" ht="12" x14ac:dyDescent="0.15">
      <c r="A61" s="144"/>
      <c r="B61" s="144"/>
      <c r="C61" s="144" t="s">
        <v>268</v>
      </c>
      <c r="D61" s="144"/>
      <c r="E61" s="144"/>
      <c r="F61" s="144" t="s">
        <v>269</v>
      </c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</row>
    <row r="62" spans="1:64" s="145" customFormat="1" ht="12" x14ac:dyDescent="0.15">
      <c r="A62" s="144"/>
      <c r="B62" s="144"/>
      <c r="C62" s="144"/>
      <c r="D62" s="144"/>
      <c r="E62" s="144"/>
      <c r="F62" s="144" t="s">
        <v>270</v>
      </c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</row>
    <row r="63" spans="1:64" s="145" customFormat="1" ht="12" x14ac:dyDescent="0.15">
      <c r="A63" s="144"/>
      <c r="B63" s="144"/>
      <c r="C63" s="144"/>
      <c r="D63" s="144"/>
      <c r="E63" s="144"/>
      <c r="F63" s="144"/>
      <c r="G63" s="188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</row>
    <row r="64" spans="1:64" x14ac:dyDescent="0.15">
      <c r="A64" s="54"/>
      <c r="B64" s="54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54"/>
      <c r="BL64" s="54"/>
    </row>
    <row r="65" spans="1:64" x14ac:dyDescent="0.1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</row>
  </sheetData>
  <sheetProtection password="DFAF" sheet="1" objects="1" scenarios="1" selectLockedCells="1" selectUnlockedCells="1"/>
  <mergeCells count="146">
    <mergeCell ref="I11:O11"/>
    <mergeCell ref="AL11:AQ11"/>
    <mergeCell ref="R28:AD28"/>
    <mergeCell ref="K21:AK21"/>
    <mergeCell ref="K20:P20"/>
    <mergeCell ref="Q20:BJ20"/>
    <mergeCell ref="AE28:AT28"/>
    <mergeCell ref="C19:I19"/>
    <mergeCell ref="AY25:BJ25"/>
    <mergeCell ref="AN26:AV26"/>
    <mergeCell ref="AG14:AJ14"/>
    <mergeCell ref="AA25:AL25"/>
    <mergeCell ref="BA26:BH26"/>
    <mergeCell ref="AB26:AJ26"/>
    <mergeCell ref="AH22:AL22"/>
    <mergeCell ref="AH23:AL23"/>
    <mergeCell ref="AQ22:AS22"/>
    <mergeCell ref="Z22:AA22"/>
    <mergeCell ref="Z23:AA23"/>
    <mergeCell ref="AB22:AD22"/>
    <mergeCell ref="BC23:BE23"/>
    <mergeCell ref="BF22:BH22"/>
    <mergeCell ref="BF23:BH23"/>
    <mergeCell ref="AB23:AD23"/>
    <mergeCell ref="J24:BJ24"/>
    <mergeCell ref="AQ23:AS23"/>
    <mergeCell ref="AW22:BA22"/>
    <mergeCell ref="AW23:BA23"/>
    <mergeCell ref="BC22:BE22"/>
    <mergeCell ref="C21:I21"/>
    <mergeCell ref="C20:I20"/>
    <mergeCell ref="I17:Z17"/>
    <mergeCell ref="E42:J42"/>
    <mergeCell ref="N40:V40"/>
    <mergeCell ref="K37:X37"/>
    <mergeCell ref="O25:Z25"/>
    <mergeCell ref="C25:N25"/>
    <mergeCell ref="E26:L26"/>
    <mergeCell ref="P26:X26"/>
    <mergeCell ref="P22:T22"/>
    <mergeCell ref="P23:T23"/>
    <mergeCell ref="U22:Y22"/>
    <mergeCell ref="C22:D24"/>
    <mergeCell ref="E22:I23"/>
    <mergeCell ref="E24:I24"/>
    <mergeCell ref="J22:O22"/>
    <mergeCell ref="J23:O23"/>
    <mergeCell ref="U23:Y23"/>
    <mergeCell ref="C57:J57"/>
    <mergeCell ref="L55:AK55"/>
    <mergeCell ref="T53:AH53"/>
    <mergeCell ref="BA44:BG44"/>
    <mergeCell ref="E44:J44"/>
    <mergeCell ref="AF44:AM44"/>
    <mergeCell ref="BA42:BG42"/>
    <mergeCell ref="N42:V42"/>
    <mergeCell ref="AN55:BI55"/>
    <mergeCell ref="BI29:BJ29"/>
    <mergeCell ref="BG29:BH29"/>
    <mergeCell ref="AW29:BC29"/>
    <mergeCell ref="AI35:AN35"/>
    <mergeCell ref="Z34:AE34"/>
    <mergeCell ref="Z35:AE35"/>
    <mergeCell ref="N38:V38"/>
    <mergeCell ref="BC51:BH51"/>
    <mergeCell ref="AH46:AN48"/>
    <mergeCell ref="K46:AG48"/>
    <mergeCell ref="K49:V49"/>
    <mergeCell ref="H53:Q53"/>
    <mergeCell ref="AK53:AP53"/>
    <mergeCell ref="AQ53:AR53"/>
    <mergeCell ref="AS53:AW53"/>
    <mergeCell ref="AX53:AY53"/>
    <mergeCell ref="N51:T51"/>
    <mergeCell ref="E28:Q28"/>
    <mergeCell ref="D2:BI2"/>
    <mergeCell ref="C33:D48"/>
    <mergeCell ref="AX7:BI7"/>
    <mergeCell ref="K19:BJ19"/>
    <mergeCell ref="AM21:AS21"/>
    <mergeCell ref="AU21:BJ21"/>
    <mergeCell ref="AF38:AM38"/>
    <mergeCell ref="AF39:AM39"/>
    <mergeCell ref="AK15:BE16"/>
    <mergeCell ref="AI36:AN36"/>
    <mergeCell ref="BA40:BG40"/>
    <mergeCell ref="BB35:BG35"/>
    <mergeCell ref="BB36:BG36"/>
    <mergeCell ref="AR34:AW34"/>
    <mergeCell ref="AR35:AW35"/>
    <mergeCell ref="AR36:AW36"/>
    <mergeCell ref="BB34:BG34"/>
    <mergeCell ref="BA38:BG38"/>
    <mergeCell ref="BA39:BG39"/>
    <mergeCell ref="AU47:BJ48"/>
    <mergeCell ref="AQ33:AY33"/>
    <mergeCell ref="K33:X33"/>
    <mergeCell ref="N44:V44"/>
    <mergeCell ref="AJ29:AR29"/>
    <mergeCell ref="G29:O29"/>
    <mergeCell ref="T29:AB29"/>
    <mergeCell ref="E33:J33"/>
    <mergeCell ref="AD51:AJ51"/>
    <mergeCell ref="AO51:AV51"/>
    <mergeCell ref="AU45:BJ46"/>
    <mergeCell ref="AQ45:AT46"/>
    <mergeCell ref="AQ47:AT48"/>
    <mergeCell ref="AF40:AM40"/>
    <mergeCell ref="F34:J34"/>
    <mergeCell ref="F35:J35"/>
    <mergeCell ref="Z36:AE36"/>
    <mergeCell ref="N34:V34"/>
    <mergeCell ref="N35:V35"/>
    <mergeCell ref="W51:AB51"/>
    <mergeCell ref="C50:J50"/>
    <mergeCell ref="W50:AB50"/>
    <mergeCell ref="AM49:AX49"/>
    <mergeCell ref="AY49:BJ49"/>
    <mergeCell ref="AY50:BG50"/>
    <mergeCell ref="E45:J48"/>
    <mergeCell ref="W49:AL49"/>
    <mergeCell ref="K45:AG45"/>
    <mergeCell ref="H15:AA16"/>
    <mergeCell ref="H14:Y14"/>
    <mergeCell ref="D14:G14"/>
    <mergeCell ref="AK14:BB14"/>
    <mergeCell ref="C28:D29"/>
    <mergeCell ref="AD50:AJ50"/>
    <mergeCell ref="Y33:AG33"/>
    <mergeCell ref="AH33:AP33"/>
    <mergeCell ref="D12:G13"/>
    <mergeCell ref="D15:G16"/>
    <mergeCell ref="H12:AC13"/>
    <mergeCell ref="AK12:BF13"/>
    <mergeCell ref="AG12:AJ13"/>
    <mergeCell ref="AG15:AJ16"/>
    <mergeCell ref="AF42:AM42"/>
    <mergeCell ref="F40:J40"/>
    <mergeCell ref="N36:V36"/>
    <mergeCell ref="AI34:AN34"/>
    <mergeCell ref="Y37:AP37"/>
    <mergeCell ref="E36:J36"/>
    <mergeCell ref="F38:J38"/>
    <mergeCell ref="F39:J39"/>
    <mergeCell ref="E37:J37"/>
    <mergeCell ref="K39:X39"/>
  </mergeCells>
  <phoneticPr fontId="2"/>
  <conditionalFormatting sqref="BG29:BH29">
    <cfRule type="cellIs" dxfId="5" priority="1" stopIfTrue="1" operator="between">
      <formula>0</formula>
      <formula>0</formula>
    </cfRule>
  </conditionalFormatting>
  <conditionalFormatting sqref="AJ29:AR29 K20:BJ20 N36:V36 AW29:BC29 K19 K21:O21 AJ21:AK23 AH21:AI21 P21:P23 Q21:T21 U21:AG23 AQ22:AS22">
    <cfRule type="cellIs" dxfId="4" priority="2" stopIfTrue="1" operator="between">
      <formula>0</formula>
      <formula>0</formula>
    </cfRule>
  </conditionalFormatting>
  <conditionalFormatting sqref="AX7:BI7">
    <cfRule type="cellIs" dxfId="3" priority="3" stopIfTrue="1" operator="equal">
      <formula>0</formula>
    </cfRule>
  </conditionalFormatting>
  <conditionalFormatting sqref="AU45:BJ46">
    <cfRule type="cellIs" dxfId="2" priority="4" stopIfTrue="1" operator="equal">
      <formula>"建築物上から地上部へ"</formula>
    </cfRule>
  </conditionalFormatting>
  <conditionalFormatting sqref="AU47:BJ48">
    <cfRule type="cellIs" dxfId="1" priority="5" stopIfTrue="1" operator="equal">
      <formula>"地上部から建築物上へ"</formula>
    </cfRule>
  </conditionalFormatting>
  <conditionalFormatting sqref="N34:V35 N38:V38 N40:V40">
    <cfRule type="cellIs" dxfId="0" priority="6" stopIfTrue="1" operator="equal">
      <formula>""</formula>
    </cfRule>
  </conditionalFormatting>
  <pageMargins left="0.78740157480314965" right="0.47244094488188981" top="0.59055118110236227" bottom="0.35433070866141736" header="0.39370078740157483" footer="0"/>
  <pageSetup paperSize="9" scale="88" orientation="portrait" horizontalDpi="300" verticalDpi="0" r:id="rId1"/>
  <headerFooter alignWithMargins="0">
    <oddHeader>&amp;L　　（第3号様式）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入力シート(完)</vt:lpstr>
      <vt:lpstr>事業者連名用別紙</vt:lpstr>
      <vt:lpstr>印刷用(完)</vt:lpstr>
      <vt:lpstr>'印刷用(完)'!Print_Area</vt:lpstr>
      <vt:lpstr>事業者連名用別紙!Print_Area</vt:lpstr>
      <vt:lpstr>'入力シート(完)'!Print_Area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2008-02-14T05:32:44Z</cp:lastPrinted>
  <dcterms:created xsi:type="dcterms:W3CDTF">2005-03-28T01:02:15Z</dcterms:created>
  <dcterms:modified xsi:type="dcterms:W3CDTF">2018-04-09T01:07:01Z</dcterms:modified>
</cp:coreProperties>
</file>