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yokuka.kankyo.tocho.local\指導係２\市街地緑化\012　14条様式等\ホームページ用\20210401_ハンコレス対応\"/>
    </mc:Choice>
  </mc:AlternateContent>
  <bookViews>
    <workbookView xWindow="-20" yWindow="-20" windowWidth="20520" windowHeight="4130" tabRatio="545"/>
  </bookViews>
  <sheets>
    <sheet name="入力シート(完)" sheetId="1" r:id="rId1"/>
    <sheet name="事業者連名用別紙" sheetId="6" r:id="rId2"/>
    <sheet name="印刷用(完)" sheetId="5" r:id="rId3"/>
  </sheets>
  <definedNames>
    <definedName name="_xlnm.Print_Area" localSheetId="2">'印刷用(完)'!$A$1:$BM$64</definedName>
    <definedName name="_xlnm.Print_Area" localSheetId="1">事業者連名用別紙!$A$1:$K$42</definedName>
    <definedName name="_xlnm.Print_Area" localSheetId="0">'入力シート(完)'!$A$1:$AF$52</definedName>
  </definedNames>
  <calcPr calcId="162913"/>
</workbook>
</file>

<file path=xl/calcChain.xml><?xml version="1.0" encoding="utf-8"?>
<calcChain xmlns="http://schemas.openxmlformats.org/spreadsheetml/2006/main">
  <c r="Y17" i="1" l="1"/>
  <c r="H27" i="1" l="1"/>
  <c r="AE50" i="5" l="1"/>
  <c r="AE49" i="5"/>
  <c r="O50" i="5"/>
  <c r="BB24" i="5"/>
  <c r="AO24" i="5"/>
  <c r="AC24" i="5"/>
  <c r="Q24" i="5"/>
  <c r="F24" i="5"/>
  <c r="AD21" i="5"/>
  <c r="AD20" i="5"/>
  <c r="T43" i="1" l="1"/>
  <c r="AB43" i="1" s="1"/>
  <c r="L44" i="1"/>
  <c r="L43" i="1"/>
  <c r="X41" i="1"/>
  <c r="X40" i="1"/>
  <c r="M38" i="1"/>
  <c r="M39" i="1" s="1"/>
  <c r="F38" i="1"/>
  <c r="T37" i="1"/>
  <c r="T36" i="1"/>
  <c r="T35" i="1"/>
  <c r="T34" i="1"/>
  <c r="T32" i="1"/>
  <c r="P32" i="1"/>
  <c r="L32" i="1"/>
  <c r="F32" i="1"/>
  <c r="X31" i="1"/>
  <c r="X30" i="1"/>
  <c r="U17" i="1"/>
  <c r="X32" i="1" l="1"/>
  <c r="BC34" i="5" s="1"/>
  <c r="F39" i="1"/>
  <c r="V39" i="1" s="1"/>
  <c r="AH44" i="1" s="1"/>
  <c r="V38" i="1"/>
  <c r="AH41" i="1" s="1"/>
  <c r="U52" i="5"/>
  <c r="I6" i="6"/>
  <c r="AC27" i="1"/>
  <c r="BH27" i="5" s="1"/>
  <c r="U27" i="5"/>
  <c r="AH18" i="1"/>
  <c r="AH17" i="1"/>
  <c r="BB39" i="5"/>
  <c r="AG39" i="5"/>
  <c r="AG38" i="5"/>
  <c r="O39" i="5"/>
  <c r="O38" i="5"/>
  <c r="K22" i="5"/>
  <c r="V21" i="5"/>
  <c r="V20" i="5"/>
  <c r="L19" i="5"/>
  <c r="BD17" i="5"/>
  <c r="AY17" i="5"/>
  <c r="L17" i="5"/>
  <c r="AM14" i="5"/>
  <c r="AM13" i="5"/>
  <c r="AM12" i="5"/>
  <c r="I15" i="5"/>
  <c r="H14" i="5"/>
  <c r="H13" i="5"/>
  <c r="H12" i="5"/>
  <c r="AZ4" i="5"/>
  <c r="H11" i="5"/>
  <c r="AM11" i="5"/>
  <c r="AJ34" i="5"/>
  <c r="BC32" i="5"/>
  <c r="BG21" i="5"/>
  <c r="BG20" i="5"/>
  <c r="AR21" i="5"/>
  <c r="AR20" i="5"/>
  <c r="AT52" i="5"/>
  <c r="AL52" i="5"/>
  <c r="AP50" i="5"/>
  <c r="AV44" i="5"/>
  <c r="AV46" i="5"/>
  <c r="AI45" i="5"/>
  <c r="L45" i="5"/>
  <c r="AG41" i="5"/>
  <c r="AG43" i="5"/>
  <c r="BB37" i="5"/>
  <c r="BB38" i="5"/>
  <c r="BB36" i="5"/>
  <c r="AG37" i="5"/>
  <c r="AG36" i="5"/>
  <c r="O36" i="5"/>
  <c r="AS33" i="5"/>
  <c r="AS32" i="5"/>
  <c r="AJ33" i="5"/>
  <c r="AJ32" i="5"/>
  <c r="AA33" i="5"/>
  <c r="AA32" i="5"/>
  <c r="O33" i="5"/>
  <c r="O32" i="5"/>
  <c r="AV19" i="5"/>
  <c r="T18" i="5"/>
  <c r="L18" i="5"/>
  <c r="AD27" i="1"/>
  <c r="O34" i="5"/>
  <c r="BD50" i="5"/>
  <c r="O41" i="5"/>
  <c r="AS34" i="5"/>
  <c r="BC33" i="5"/>
  <c r="AA34" i="5"/>
  <c r="O43" i="5" l="1"/>
  <c r="W27" i="1"/>
  <c r="AX27" i="5" s="1"/>
  <c r="C27" i="1"/>
  <c r="Q27" i="1" s="1"/>
  <c r="AH30" i="1"/>
  <c r="BA43" i="5"/>
  <c r="BB41" i="5"/>
  <c r="AH29" i="1" l="1"/>
  <c r="AH42" i="1"/>
  <c r="H27" i="5"/>
  <c r="AH31" i="1"/>
  <c r="AL27" i="5"/>
  <c r="AH40" i="1"/>
  <c r="AH32" i="1"/>
</calcChain>
</file>

<file path=xl/sharedStrings.xml><?xml version="1.0" encoding="utf-8"?>
<sst xmlns="http://schemas.openxmlformats.org/spreadsheetml/2006/main" count="460" uniqueCount="308">
  <si>
    <t>　　（第３号様式）</t>
    <rPh sb="3" eb="4">
      <t>ダイ</t>
    </rPh>
    <rPh sb="5" eb="6">
      <t>ゴウ</t>
    </rPh>
    <rPh sb="6" eb="8">
      <t>ヨウシキ</t>
    </rPh>
    <phoneticPr fontId="2"/>
  </si>
  <si>
    <t>緑　化　完　了　書</t>
    <rPh sb="0" eb="1">
      <t>ミドリ</t>
    </rPh>
    <rPh sb="2" eb="3">
      <t>カ</t>
    </rPh>
    <rPh sb="4" eb="5">
      <t>カン</t>
    </rPh>
    <rPh sb="6" eb="7">
      <t>リョウ</t>
    </rPh>
    <rPh sb="8" eb="9">
      <t>ショ</t>
    </rPh>
    <phoneticPr fontId="2"/>
  </si>
  <si>
    <t>住宅・宿泊施設</t>
    <rPh sb="0" eb="2">
      <t>ジュウタク</t>
    </rPh>
    <rPh sb="3" eb="5">
      <t>シュクハク</t>
    </rPh>
    <rPh sb="5" eb="7">
      <t>シセツ</t>
    </rPh>
    <phoneticPr fontId="2"/>
  </si>
  <si>
    <t>千代田区</t>
    <rPh sb="0" eb="3">
      <t>チヨダ</t>
    </rPh>
    <rPh sb="3" eb="4">
      <t>ク</t>
    </rPh>
    <phoneticPr fontId="2"/>
  </si>
  <si>
    <t>総合設計</t>
    <rPh sb="0" eb="2">
      <t>ソウゴウ</t>
    </rPh>
    <rPh sb="2" eb="4">
      <t>セッケイ</t>
    </rPh>
    <phoneticPr fontId="2"/>
  </si>
  <si>
    <t>中央区</t>
    <rPh sb="0" eb="2">
      <t>チュウオウ</t>
    </rPh>
    <rPh sb="2" eb="3">
      <t>ク</t>
    </rPh>
    <phoneticPr fontId="2"/>
  </si>
  <si>
    <t>再開発</t>
    <rPh sb="0" eb="3">
      <t>サイカイハツ</t>
    </rPh>
    <phoneticPr fontId="2"/>
  </si>
  <si>
    <t>　東京における自然の保護と回復に関する条例第１４号第２項の規定により、下記のとおり緑化完了書を提出します。</t>
    <rPh sb="1" eb="3">
      <t>トウキョウ</t>
    </rPh>
    <rPh sb="7" eb="9">
      <t>シゼン</t>
    </rPh>
    <rPh sb="10" eb="12">
      <t>ホゴ</t>
    </rPh>
    <rPh sb="13" eb="15">
      <t>カイフク</t>
    </rPh>
    <rPh sb="16" eb="17">
      <t>カン</t>
    </rPh>
    <rPh sb="19" eb="21">
      <t>ジョウレイ</t>
    </rPh>
    <rPh sb="21" eb="22">
      <t>ダイ</t>
    </rPh>
    <rPh sb="24" eb="25">
      <t>ゴウ</t>
    </rPh>
    <rPh sb="25" eb="26">
      <t>ダイ</t>
    </rPh>
    <rPh sb="27" eb="28">
      <t>コウ</t>
    </rPh>
    <rPh sb="29" eb="31">
      <t>キテイ</t>
    </rPh>
    <rPh sb="35" eb="37">
      <t>カキ</t>
    </rPh>
    <rPh sb="41" eb="43">
      <t>リョクカ</t>
    </rPh>
    <rPh sb="43" eb="45">
      <t>カンリョウ</t>
    </rPh>
    <rPh sb="45" eb="46">
      <t>ショ</t>
    </rPh>
    <rPh sb="47" eb="49">
      <t>テイシュツ</t>
    </rPh>
    <phoneticPr fontId="2"/>
  </si>
  <si>
    <t>港区</t>
    <rPh sb="0" eb="2">
      <t>ミナトク</t>
    </rPh>
    <phoneticPr fontId="2"/>
  </si>
  <si>
    <t>新宿区</t>
    <rPh sb="0" eb="3">
      <t>シンジュクク</t>
    </rPh>
    <phoneticPr fontId="2"/>
  </si>
  <si>
    <t>年月日</t>
    <rPh sb="0" eb="3">
      <t>ネンガッピ</t>
    </rPh>
    <phoneticPr fontId="2"/>
  </si>
  <si>
    <t>その他</t>
    <rPh sb="2" eb="3">
      <t>タ</t>
    </rPh>
    <phoneticPr fontId="2"/>
  </si>
  <si>
    <t>文京区</t>
    <rPh sb="0" eb="2">
      <t>ブンキョウ</t>
    </rPh>
    <rPh sb="2" eb="3">
      <t>ク</t>
    </rPh>
    <phoneticPr fontId="2"/>
  </si>
  <si>
    <t>東京都知事　殿</t>
    <rPh sb="0" eb="2">
      <t>トウキョウ</t>
    </rPh>
    <rPh sb="2" eb="5">
      <t>トチジ</t>
    </rPh>
    <rPh sb="6" eb="7">
      <t>ドノ</t>
    </rPh>
    <phoneticPr fontId="2"/>
  </si>
  <si>
    <t>台東区</t>
    <rPh sb="0" eb="2">
      <t>タイトウ</t>
    </rPh>
    <rPh sb="2" eb="3">
      <t>ク</t>
    </rPh>
    <phoneticPr fontId="2"/>
  </si>
  <si>
    <t>民間</t>
    <rPh sb="0" eb="2">
      <t>ミンカン</t>
    </rPh>
    <phoneticPr fontId="2"/>
  </si>
  <si>
    <t>墨田区</t>
    <rPh sb="0" eb="2">
      <t>スミダ</t>
    </rPh>
    <rPh sb="2" eb="3">
      <t>ク</t>
    </rPh>
    <phoneticPr fontId="2"/>
  </si>
  <si>
    <t>［代理人］</t>
    <rPh sb="1" eb="4">
      <t>ダイリニン</t>
    </rPh>
    <phoneticPr fontId="2"/>
  </si>
  <si>
    <t>［事業者］</t>
    <rPh sb="1" eb="4">
      <t>ジギョウシャ</t>
    </rPh>
    <phoneticPr fontId="2"/>
  </si>
  <si>
    <t>公共</t>
    <rPh sb="0" eb="2">
      <t>コウキョウ</t>
    </rPh>
    <phoneticPr fontId="2"/>
  </si>
  <si>
    <t>江東区</t>
    <rPh sb="0" eb="3">
      <t>コウトウク</t>
    </rPh>
    <phoneticPr fontId="2"/>
  </si>
  <si>
    <t>民間・公共</t>
    <rPh sb="0" eb="2">
      <t>ミンカン</t>
    </rPh>
    <rPh sb="3" eb="5">
      <t>コウキョウ</t>
    </rPh>
    <phoneticPr fontId="2"/>
  </si>
  <si>
    <t>品川区</t>
    <rPh sb="0" eb="3">
      <t>シナガワク</t>
    </rPh>
    <phoneticPr fontId="2"/>
  </si>
  <si>
    <t>住所　</t>
    <rPh sb="0" eb="2">
      <t>ジュウショ</t>
    </rPh>
    <phoneticPr fontId="2"/>
  </si>
  <si>
    <t>住所</t>
    <rPh sb="0" eb="2">
      <t>ジュウショ</t>
    </rPh>
    <phoneticPr fontId="2"/>
  </si>
  <si>
    <t>自動</t>
    <rPh sb="0" eb="2">
      <t>ジドウ</t>
    </rPh>
    <phoneticPr fontId="2"/>
  </si>
  <si>
    <t>目黒区</t>
    <rPh sb="0" eb="2">
      <t>メグロ</t>
    </rPh>
    <rPh sb="2" eb="3">
      <t>ク</t>
    </rPh>
    <phoneticPr fontId="2"/>
  </si>
  <si>
    <t>電話</t>
    <rPh sb="0" eb="2">
      <t>デンワ</t>
    </rPh>
    <phoneticPr fontId="2"/>
  </si>
  <si>
    <t>手動</t>
    <rPh sb="0" eb="2">
      <t>シュドウ</t>
    </rPh>
    <phoneticPr fontId="2"/>
  </si>
  <si>
    <t>大田区</t>
    <rPh sb="0" eb="2">
      <t>オオタ</t>
    </rPh>
    <rPh sb="2" eb="3">
      <t>ク</t>
    </rPh>
    <phoneticPr fontId="2"/>
  </si>
  <si>
    <t>氏名</t>
    <rPh sb="0" eb="2">
      <t>シメイ</t>
    </rPh>
    <phoneticPr fontId="2"/>
  </si>
  <si>
    <t>担当者：</t>
    <rPh sb="0" eb="3">
      <t>タントウシャ</t>
    </rPh>
    <phoneticPr fontId="2"/>
  </si>
  <si>
    <t>（法人にあっては、所在地、名称及び代表者）</t>
    <rPh sb="1" eb="3">
      <t>ホウジン</t>
    </rPh>
    <rPh sb="9" eb="12">
      <t>ショザイチ</t>
    </rPh>
    <rPh sb="13" eb="15">
      <t>メイショウ</t>
    </rPh>
    <rPh sb="15" eb="16">
      <t>オヨ</t>
    </rPh>
    <rPh sb="17" eb="19">
      <t>ダイヒョウ</t>
    </rPh>
    <rPh sb="19" eb="20">
      <t>シャ</t>
    </rPh>
    <phoneticPr fontId="2"/>
  </si>
  <si>
    <t>渋谷区</t>
    <rPh sb="0" eb="3">
      <t>シブヤク</t>
    </rPh>
    <phoneticPr fontId="2"/>
  </si>
  <si>
    <t>中野区</t>
    <rPh sb="0" eb="2">
      <t>ナカノ</t>
    </rPh>
    <rPh sb="2" eb="3">
      <t>ク</t>
    </rPh>
    <phoneticPr fontId="2"/>
  </si>
  <si>
    <t>杉並区</t>
    <rPh sb="0" eb="2">
      <t>スギナミ</t>
    </rPh>
    <rPh sb="2" eb="3">
      <t>ク</t>
    </rPh>
    <phoneticPr fontId="2"/>
  </si>
  <si>
    <t>名称</t>
    <rPh sb="0" eb="2">
      <t>メイショウ</t>
    </rPh>
    <phoneticPr fontId="2"/>
  </si>
  <si>
    <t>Ａ式</t>
    <rPh sb="1" eb="2">
      <t>シキ</t>
    </rPh>
    <phoneticPr fontId="2"/>
  </si>
  <si>
    <t>豊島区</t>
    <rPh sb="0" eb="3">
      <t>トシマク</t>
    </rPh>
    <phoneticPr fontId="2"/>
  </si>
  <si>
    <t>所在地</t>
    <rPh sb="0" eb="3">
      <t>ショザイチ</t>
    </rPh>
    <phoneticPr fontId="2"/>
  </si>
  <si>
    <t>東京都</t>
    <rPh sb="0" eb="3">
      <t>トウキョウト</t>
    </rPh>
    <phoneticPr fontId="2"/>
  </si>
  <si>
    <t>Ｂ式</t>
    <rPh sb="1" eb="2">
      <t>シキ</t>
    </rPh>
    <phoneticPr fontId="2"/>
  </si>
  <si>
    <t>北区</t>
    <rPh sb="0" eb="1">
      <t>キタ</t>
    </rPh>
    <rPh sb="1" eb="2">
      <t>ク</t>
    </rPh>
    <phoneticPr fontId="2"/>
  </si>
  <si>
    <t>施設の種類</t>
    <rPh sb="0" eb="2">
      <t>シセツ</t>
    </rPh>
    <rPh sb="3" eb="5">
      <t>シュルイ</t>
    </rPh>
    <phoneticPr fontId="2"/>
  </si>
  <si>
    <t>緑地管理者</t>
    <rPh sb="0" eb="2">
      <t>リョクチ</t>
    </rPh>
    <rPh sb="2" eb="5">
      <t>カンリシャ</t>
    </rPh>
    <phoneticPr fontId="2"/>
  </si>
  <si>
    <t>施設区分</t>
    <rPh sb="0" eb="2">
      <t>シセツ</t>
    </rPh>
    <rPh sb="2" eb="4">
      <t>クブン</t>
    </rPh>
    <phoneticPr fontId="2"/>
  </si>
  <si>
    <t>荒川区</t>
    <rPh sb="0" eb="3">
      <t>アラカワク</t>
    </rPh>
    <phoneticPr fontId="2"/>
  </si>
  <si>
    <t>維持管理</t>
    <rPh sb="0" eb="2">
      <t>イジ</t>
    </rPh>
    <rPh sb="2" eb="4">
      <t>カンリ</t>
    </rPh>
    <phoneticPr fontId="2"/>
  </si>
  <si>
    <t>方　法</t>
    <rPh sb="0" eb="1">
      <t>カタ</t>
    </rPh>
    <rPh sb="2" eb="3">
      <t>ホウ</t>
    </rPh>
    <phoneticPr fontId="2"/>
  </si>
  <si>
    <t>地上部</t>
    <rPh sb="0" eb="3">
      <t>チジョウブ</t>
    </rPh>
    <phoneticPr fontId="2"/>
  </si>
  <si>
    <t>灌水</t>
    <rPh sb="0" eb="2">
      <t>カンスイ</t>
    </rPh>
    <phoneticPr fontId="2"/>
  </si>
  <si>
    <t>週</t>
    <rPh sb="0" eb="1">
      <t>シュウ</t>
    </rPh>
    <phoneticPr fontId="2"/>
  </si>
  <si>
    <t>回</t>
    <rPh sb="0" eb="1">
      <t>カイ</t>
    </rPh>
    <phoneticPr fontId="2"/>
  </si>
  <si>
    <t>剪定</t>
    <rPh sb="0" eb="2">
      <t>センテイ</t>
    </rPh>
    <phoneticPr fontId="2"/>
  </si>
  <si>
    <t>年</t>
    <rPh sb="0" eb="1">
      <t>ネン</t>
    </rPh>
    <phoneticPr fontId="2"/>
  </si>
  <si>
    <t>施肥</t>
    <rPh sb="0" eb="2">
      <t>セヒ</t>
    </rPh>
    <phoneticPr fontId="2"/>
  </si>
  <si>
    <t>空地緑化基準</t>
    <rPh sb="0" eb="2">
      <t>クウチ</t>
    </rPh>
    <rPh sb="2" eb="4">
      <t>リョクカ</t>
    </rPh>
    <rPh sb="4" eb="6">
      <t>キジュン</t>
    </rPh>
    <phoneticPr fontId="2"/>
  </si>
  <si>
    <t>板橋区</t>
    <rPh sb="0" eb="2">
      <t>イタバシ</t>
    </rPh>
    <rPh sb="2" eb="3">
      <t>ク</t>
    </rPh>
    <phoneticPr fontId="2"/>
  </si>
  <si>
    <t>建築物上</t>
    <rPh sb="0" eb="3">
      <t>ケンチクブツ</t>
    </rPh>
    <rPh sb="3" eb="4">
      <t>ジョウ</t>
    </rPh>
    <phoneticPr fontId="2"/>
  </si>
  <si>
    <t>練馬区</t>
    <rPh sb="0" eb="2">
      <t>ネリマ</t>
    </rPh>
    <rPh sb="2" eb="3">
      <t>ク</t>
    </rPh>
    <phoneticPr fontId="2"/>
  </si>
  <si>
    <t>特記事項</t>
    <rPh sb="0" eb="2">
      <t>トッキ</t>
    </rPh>
    <rPh sb="2" eb="4">
      <t>ジコウ</t>
    </rPh>
    <phoneticPr fontId="2"/>
  </si>
  <si>
    <t>足立区</t>
    <rPh sb="0" eb="2">
      <t>アダチ</t>
    </rPh>
    <rPh sb="2" eb="3">
      <t>ク</t>
    </rPh>
    <phoneticPr fontId="2"/>
  </si>
  <si>
    <t>敷地面積</t>
    <rPh sb="0" eb="2">
      <t>シキチ</t>
    </rPh>
    <rPh sb="2" eb="4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</si>
  <si>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</si>
  <si>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屋上面積（利用可能部分）</t>
    <rPh sb="0" eb="2">
      <t>オクジョウ</t>
    </rPh>
    <rPh sb="2" eb="4">
      <t>メンセキ</t>
    </rPh>
    <rPh sb="5" eb="7">
      <t>リヨウ</t>
    </rPh>
    <rPh sb="7" eb="9">
      <t>カノウ</t>
    </rPh>
    <rPh sb="9" eb="11">
      <t>ブブン</t>
    </rPh>
    <phoneticPr fontId="2"/>
  </si>
  <si>
    <t>接道延長</t>
    <rPh sb="0" eb="2">
      <t>セツドウ</t>
    </rPh>
    <rPh sb="2" eb="4">
      <t>エンチョウ</t>
    </rPh>
    <phoneticPr fontId="2"/>
  </si>
  <si>
    <t>葛飾区</t>
    <rPh sb="0" eb="2">
      <t>カツシカ</t>
    </rPh>
    <rPh sb="2" eb="3">
      <t>ク</t>
    </rPh>
    <phoneticPr fontId="2"/>
  </si>
  <si>
    <t>㎡</t>
    <phoneticPr fontId="2"/>
  </si>
  <si>
    <t>Ｅ</t>
    <phoneticPr fontId="2"/>
  </si>
  <si>
    <t>江戸川区</t>
    <rPh sb="0" eb="3">
      <t>エドガワ</t>
    </rPh>
    <rPh sb="3" eb="4">
      <t>ク</t>
    </rPh>
    <phoneticPr fontId="2"/>
  </si>
  <si>
    <t>八王子市</t>
    <rPh sb="0" eb="4">
      <t>ハチオウジシ</t>
    </rPh>
    <phoneticPr fontId="2"/>
  </si>
  <si>
    <t>基準</t>
    <rPh sb="0" eb="2">
      <t>キジュン</t>
    </rPh>
    <phoneticPr fontId="2"/>
  </si>
  <si>
    <t>地上部の緑化面積</t>
    <rPh sb="0" eb="3">
      <t>チジョウブ</t>
    </rPh>
    <rPh sb="4" eb="6">
      <t>リョクカ</t>
    </rPh>
    <rPh sb="6" eb="8">
      <t>メンセキ</t>
    </rPh>
    <phoneticPr fontId="2"/>
  </si>
  <si>
    <t>建築物上の緑化面積</t>
    <rPh sb="0" eb="3">
      <t>ケンチクブツ</t>
    </rPh>
    <rPh sb="3" eb="4">
      <t>ジョウ</t>
    </rPh>
    <rPh sb="5" eb="7">
      <t>リョクカ</t>
    </rPh>
    <rPh sb="7" eb="9">
      <t>メンセキ</t>
    </rPh>
    <phoneticPr fontId="2"/>
  </si>
  <si>
    <t>緑化面積計</t>
    <rPh sb="0" eb="2">
      <t>リョクカ</t>
    </rPh>
    <rPh sb="2" eb="4">
      <t>メンセキ</t>
    </rPh>
    <rPh sb="4" eb="5">
      <t>ケイ</t>
    </rPh>
    <phoneticPr fontId="2"/>
  </si>
  <si>
    <t>接道部緑化長さ（率）</t>
    <rPh sb="0" eb="2">
      <t>セツドウ</t>
    </rPh>
    <rPh sb="2" eb="3">
      <t>ブ</t>
    </rPh>
    <rPh sb="3" eb="5">
      <t>リョクカ</t>
    </rPh>
    <rPh sb="5" eb="6">
      <t>ナガ</t>
    </rPh>
    <rPh sb="8" eb="9">
      <t>リツ</t>
    </rPh>
    <phoneticPr fontId="2"/>
  </si>
  <si>
    <t>立川市</t>
    <rPh sb="0" eb="3">
      <t>タチカワシ</t>
    </rPh>
    <phoneticPr fontId="2"/>
  </si>
  <si>
    <t>武蔵野市</t>
    <rPh sb="0" eb="4">
      <t>ムサシノシ</t>
    </rPh>
    <phoneticPr fontId="2"/>
  </si>
  <si>
    <t>◎　緑化計画の策定に当たっては、①≧Ａ、④≧Ｂ、⑥≧Ｃ、⑦≧Ｄとなるようにしてください。</t>
    <rPh sb="2" eb="4">
      <t>リョクカ</t>
    </rPh>
    <rPh sb="4" eb="6">
      <t>ケイカク</t>
    </rPh>
    <rPh sb="7" eb="9">
      <t>サクテイ</t>
    </rPh>
    <rPh sb="10" eb="11">
      <t>ア</t>
    </rPh>
    <phoneticPr fontId="2"/>
  </si>
  <si>
    <t>基準の適否</t>
    <rPh sb="0" eb="2">
      <t>キジュン</t>
    </rPh>
    <rPh sb="3" eb="5">
      <t>テキヒ</t>
    </rPh>
    <phoneticPr fontId="2"/>
  </si>
  <si>
    <t>三鷹市</t>
    <rPh sb="0" eb="3">
      <t>ミタカシ</t>
    </rPh>
    <phoneticPr fontId="2"/>
  </si>
  <si>
    <t>緑　　化　　面　　積</t>
    <rPh sb="0" eb="1">
      <t>ミドリ</t>
    </rPh>
    <rPh sb="3" eb="4">
      <t>カ</t>
    </rPh>
    <rPh sb="6" eb="7">
      <t>メン</t>
    </rPh>
    <rPh sb="9" eb="10">
      <t>セキ</t>
    </rPh>
    <phoneticPr fontId="2"/>
  </si>
  <si>
    <t>樹木の緑化面積</t>
    <rPh sb="0" eb="2">
      <t>ジュモク</t>
    </rPh>
    <rPh sb="3" eb="5">
      <t>リョクカ</t>
    </rPh>
    <rPh sb="5" eb="7">
      <t>メンセキ</t>
    </rPh>
    <phoneticPr fontId="2"/>
  </si>
  <si>
    <t>高　木</t>
    <rPh sb="0" eb="1">
      <t>タカ</t>
    </rPh>
    <rPh sb="2" eb="3">
      <t>キ</t>
    </rPh>
    <phoneticPr fontId="2"/>
  </si>
  <si>
    <t>中　木</t>
    <rPh sb="0" eb="1">
      <t>ナカ</t>
    </rPh>
    <rPh sb="2" eb="3">
      <t>キ</t>
    </rPh>
    <phoneticPr fontId="2"/>
  </si>
  <si>
    <t>低　木</t>
    <rPh sb="0" eb="1">
      <t>テイ</t>
    </rPh>
    <rPh sb="2" eb="3">
      <t>キ</t>
    </rPh>
    <phoneticPr fontId="2"/>
  </si>
  <si>
    <t>計</t>
    <rPh sb="0" eb="1">
      <t>ケイ</t>
    </rPh>
    <phoneticPr fontId="2"/>
  </si>
  <si>
    <t>青梅市</t>
    <rPh sb="0" eb="3">
      <t>オウメシ</t>
    </rPh>
    <phoneticPr fontId="2"/>
  </si>
  <si>
    <t>既存樹木</t>
    <rPh sb="0" eb="2">
      <t>キゾン</t>
    </rPh>
    <rPh sb="2" eb="4">
      <t>ジュモク</t>
    </rPh>
    <phoneticPr fontId="2"/>
  </si>
  <si>
    <t>㎡</t>
    <phoneticPr fontId="2"/>
  </si>
  <si>
    <t>本</t>
    <rPh sb="0" eb="1">
      <t>ホン</t>
    </rPh>
    <phoneticPr fontId="2"/>
  </si>
  <si>
    <t>建物上</t>
    <rPh sb="0" eb="2">
      <t>タテモノ</t>
    </rPh>
    <rPh sb="2" eb="3">
      <t>ジョウ</t>
    </rPh>
    <phoneticPr fontId="2"/>
  </si>
  <si>
    <t>府中市</t>
    <rPh sb="0" eb="3">
      <t>フチュウシ</t>
    </rPh>
    <phoneticPr fontId="2"/>
  </si>
  <si>
    <t>植栽樹木</t>
    <rPh sb="0" eb="1">
      <t>ショク</t>
    </rPh>
    <rPh sb="1" eb="2">
      <t>サイ</t>
    </rPh>
    <rPh sb="2" eb="4">
      <t>ジュモク</t>
    </rPh>
    <phoneticPr fontId="2"/>
  </si>
  <si>
    <t>㎡</t>
    <phoneticPr fontId="2"/>
  </si>
  <si>
    <t>接道</t>
    <rPh sb="0" eb="2">
      <t>セツドウ</t>
    </rPh>
    <phoneticPr fontId="2"/>
  </si>
  <si>
    <t>昭島市</t>
    <rPh sb="0" eb="3">
      <t>アキシマシ</t>
    </rPh>
    <phoneticPr fontId="2"/>
  </si>
  <si>
    <t>①</t>
    <phoneticPr fontId="2"/>
  </si>
  <si>
    <t>㎡</t>
    <phoneticPr fontId="2"/>
  </si>
  <si>
    <t>調布市</t>
    <rPh sb="0" eb="3">
      <t>チョウフシ</t>
    </rPh>
    <phoneticPr fontId="2"/>
  </si>
  <si>
    <t>樹木（固定式植栽基盤）の面積</t>
    <rPh sb="0" eb="2">
      <t>ジュモク</t>
    </rPh>
    <rPh sb="3" eb="6">
      <t>コテイシキ</t>
    </rPh>
    <rPh sb="6" eb="7">
      <t>ショク</t>
    </rPh>
    <rPh sb="7" eb="8">
      <t>サイ</t>
    </rPh>
    <rPh sb="8" eb="10">
      <t>キバン</t>
    </rPh>
    <rPh sb="12" eb="14">
      <t>メンセキ</t>
    </rPh>
    <phoneticPr fontId="2"/>
  </si>
  <si>
    <t>芝・草花等の面積</t>
    <rPh sb="0" eb="1">
      <t>シバ</t>
    </rPh>
    <rPh sb="2" eb="4">
      <t>クサバナ</t>
    </rPh>
    <rPh sb="4" eb="5">
      <t>トウ</t>
    </rPh>
    <rPh sb="6" eb="8">
      <t>メンセキ</t>
    </rPh>
    <phoneticPr fontId="2"/>
  </si>
  <si>
    <t>町田市</t>
    <rPh sb="0" eb="3">
      <t>マチダシ</t>
    </rPh>
    <phoneticPr fontId="2"/>
  </si>
  <si>
    <t>屋　　　上</t>
    <rPh sb="0" eb="1">
      <t>ヤ</t>
    </rPh>
    <rPh sb="4" eb="5">
      <t>ジョウ</t>
    </rPh>
    <phoneticPr fontId="2"/>
  </si>
  <si>
    <t>㎡</t>
    <phoneticPr fontId="2"/>
  </si>
  <si>
    <t>小金井市</t>
    <rPh sb="0" eb="4">
      <t>コガネイシ</t>
    </rPh>
    <phoneticPr fontId="2"/>
  </si>
  <si>
    <t>壁　　　面</t>
    <rPh sb="0" eb="1">
      <t>カベ</t>
    </rPh>
    <rPh sb="4" eb="5">
      <t>メン</t>
    </rPh>
    <phoneticPr fontId="2"/>
  </si>
  <si>
    <t>小平市</t>
    <rPh sb="0" eb="3">
      <t>コダイラシ</t>
    </rPh>
    <phoneticPr fontId="2"/>
  </si>
  <si>
    <t>ベランダ等</t>
    <rPh sb="4" eb="5">
      <t>トウ</t>
    </rPh>
    <phoneticPr fontId="2"/>
  </si>
  <si>
    <t>日野市</t>
    <rPh sb="0" eb="3">
      <t>ヒノシ</t>
    </rPh>
    <phoneticPr fontId="2"/>
  </si>
  <si>
    <t>東村山市</t>
    <rPh sb="0" eb="4">
      <t>ヒガシムラヤマシ</t>
    </rPh>
    <phoneticPr fontId="2"/>
  </si>
  <si>
    <t>合計</t>
    <rPh sb="0" eb="2">
      <t>ゴウケイ</t>
    </rPh>
    <phoneticPr fontId="2"/>
  </si>
  <si>
    <t>国分寺市</t>
    <rPh sb="0" eb="4">
      <t>コクブンジシ</t>
    </rPh>
    <phoneticPr fontId="2"/>
  </si>
  <si>
    <t>緑化面積の　　　　振り替え</t>
    <rPh sb="0" eb="2">
      <t>リョクカ</t>
    </rPh>
    <rPh sb="2" eb="4">
      <t>メンセキ</t>
    </rPh>
    <rPh sb="9" eb="10">
      <t>フ</t>
    </rPh>
    <rPh sb="11" eb="12">
      <t>カ</t>
    </rPh>
    <phoneticPr fontId="2"/>
  </si>
  <si>
    <t>建築物上（又は地上部）緑化が困難な理由</t>
    <rPh sb="0" eb="3">
      <t>ケンチクブツ</t>
    </rPh>
    <rPh sb="3" eb="4">
      <t>ジョウ</t>
    </rPh>
    <rPh sb="5" eb="6">
      <t>マタ</t>
    </rPh>
    <rPh sb="7" eb="10">
      <t>チジョウブ</t>
    </rPh>
    <rPh sb="11" eb="13">
      <t>リョクカ</t>
    </rPh>
    <rPh sb="14" eb="16">
      <t>コンナン</t>
    </rPh>
    <rPh sb="17" eb="19">
      <t>リユウ</t>
    </rPh>
    <phoneticPr fontId="2"/>
  </si>
  <si>
    <t>振替面積</t>
    <rPh sb="0" eb="1">
      <t>フ</t>
    </rPh>
    <rPh sb="1" eb="2">
      <t>カ</t>
    </rPh>
    <rPh sb="2" eb="4">
      <t>メンセキ</t>
    </rPh>
    <phoneticPr fontId="2"/>
  </si>
  <si>
    <t>振替</t>
    <rPh sb="0" eb="2">
      <t>フリカエ</t>
    </rPh>
    <phoneticPr fontId="2"/>
  </si>
  <si>
    <t>国立市</t>
    <rPh sb="0" eb="3">
      <t>クニタチシ</t>
    </rPh>
    <phoneticPr fontId="2"/>
  </si>
  <si>
    <t>場所</t>
    <rPh sb="0" eb="2">
      <t>バショ</t>
    </rPh>
    <phoneticPr fontId="2"/>
  </si>
  <si>
    <t>西東京市</t>
    <rPh sb="0" eb="4">
      <t>ニシトウキョウシ</t>
    </rPh>
    <phoneticPr fontId="2"/>
  </si>
  <si>
    <t>接道部緑化</t>
    <rPh sb="0" eb="2">
      <t>セツドウ</t>
    </rPh>
    <rPh sb="2" eb="3">
      <t>ブ</t>
    </rPh>
    <rPh sb="3" eb="5">
      <t>リョクカ</t>
    </rPh>
    <phoneticPr fontId="2"/>
  </si>
  <si>
    <t>地　上　部</t>
    <rPh sb="0" eb="1">
      <t>チ</t>
    </rPh>
    <rPh sb="2" eb="3">
      <t>ウエ</t>
    </rPh>
    <rPh sb="4" eb="5">
      <t>ブ</t>
    </rPh>
    <phoneticPr fontId="2"/>
  </si>
  <si>
    <t>緑化長さ合計</t>
    <rPh sb="0" eb="2">
      <t>リョクカ</t>
    </rPh>
    <rPh sb="2" eb="3">
      <t>ナガ</t>
    </rPh>
    <rPh sb="4" eb="6">
      <t>ゴウケイ</t>
    </rPh>
    <phoneticPr fontId="2"/>
  </si>
  <si>
    <t>緑　化　率</t>
    <rPh sb="0" eb="1">
      <t>ミドリ</t>
    </rPh>
    <rPh sb="2" eb="3">
      <t>カ</t>
    </rPh>
    <rPh sb="4" eb="5">
      <t>リツ</t>
    </rPh>
    <phoneticPr fontId="2"/>
  </si>
  <si>
    <t>福生市</t>
    <rPh sb="0" eb="3">
      <t>フッサシ</t>
    </rPh>
    <phoneticPr fontId="2"/>
  </si>
  <si>
    <t>狛江市</t>
    <rPh sb="0" eb="3">
      <t>コマエシ</t>
    </rPh>
    <phoneticPr fontId="2"/>
  </si>
  <si>
    <t>東大和市</t>
    <rPh sb="0" eb="4">
      <t>ヒガシヤマトシ</t>
    </rPh>
    <phoneticPr fontId="2"/>
  </si>
  <si>
    <t>清瀬市</t>
    <rPh sb="0" eb="3">
      <t>キヨセシ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</si>
  <si>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</si>
  <si>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</si>
  <si>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東久留米市</t>
    <rPh sb="0" eb="5">
      <t>ヒガシクルメシ</t>
    </rPh>
    <phoneticPr fontId="2"/>
  </si>
  <si>
    <t>武蔵村山市</t>
    <rPh sb="0" eb="5">
      <t>ムサシムラヤマシ</t>
    </rPh>
    <phoneticPr fontId="2"/>
  </si>
  <si>
    <t>多摩市</t>
    <rPh sb="0" eb="3">
      <t>タマシ</t>
    </rPh>
    <phoneticPr fontId="2"/>
  </si>
  <si>
    <t>稲城市</t>
    <rPh sb="0" eb="3">
      <t>イナギシ</t>
    </rPh>
    <phoneticPr fontId="2"/>
  </si>
  <si>
    <t>羽村市</t>
    <rPh sb="0" eb="3">
      <t>ハムラシ</t>
    </rPh>
    <phoneticPr fontId="2"/>
  </si>
  <si>
    <t>あきる野市</t>
    <rPh sb="3" eb="5">
      <t>ノシ</t>
    </rPh>
    <phoneticPr fontId="2"/>
  </si>
  <si>
    <t>瑞穂町</t>
    <rPh sb="0" eb="3">
      <t>ミズホマチ</t>
    </rPh>
    <phoneticPr fontId="2"/>
  </si>
  <si>
    <t>日の出町</t>
    <rPh sb="0" eb="1">
      <t>ヒ</t>
    </rPh>
    <rPh sb="2" eb="4">
      <t>デマチ</t>
    </rPh>
    <phoneticPr fontId="2"/>
  </si>
  <si>
    <t>奥多摩町</t>
    <rPh sb="0" eb="4">
      <t>オクタママチ</t>
    </rPh>
    <phoneticPr fontId="2"/>
  </si>
  <si>
    <t>檜原村</t>
    <rPh sb="0" eb="3">
      <t>ヒノハラムラ</t>
    </rPh>
    <phoneticPr fontId="2"/>
  </si>
  <si>
    <t>大島町</t>
    <rPh sb="0" eb="3">
      <t>オオシママチ</t>
    </rPh>
    <phoneticPr fontId="2"/>
  </si>
  <si>
    <t>利島村</t>
    <rPh sb="0" eb="3">
      <t>トシマムラ</t>
    </rPh>
    <phoneticPr fontId="2"/>
  </si>
  <si>
    <t>新島村</t>
    <rPh sb="0" eb="3">
      <t>ニイジマムラ</t>
    </rPh>
    <phoneticPr fontId="2"/>
  </si>
  <si>
    <t>神津島村</t>
    <rPh sb="0" eb="4">
      <t>コウヅシマムラ</t>
    </rPh>
    <phoneticPr fontId="2"/>
  </si>
  <si>
    <t>三宅村</t>
    <rPh sb="0" eb="3">
      <t>ミヤケムラ</t>
    </rPh>
    <phoneticPr fontId="2"/>
  </si>
  <si>
    <t>御蔵島村</t>
    <rPh sb="0" eb="4">
      <t>ミクラジマムラ</t>
    </rPh>
    <phoneticPr fontId="2"/>
  </si>
  <si>
    <t>八丈町</t>
    <rPh sb="0" eb="3">
      <t>ハチジョウマチ</t>
    </rPh>
    <phoneticPr fontId="2"/>
  </si>
  <si>
    <t>青ヶ島村</t>
    <rPh sb="0" eb="4">
      <t>アオガシマムラ</t>
    </rPh>
    <phoneticPr fontId="2"/>
  </si>
  <si>
    <t>小笠原村</t>
    <rPh sb="0" eb="4">
      <t>オガサワラムラ</t>
    </rPh>
    <phoneticPr fontId="2"/>
  </si>
  <si>
    <t>〒</t>
    <phoneticPr fontId="2"/>
  </si>
  <si>
    <t>Ａ</t>
    <phoneticPr fontId="2"/>
  </si>
  <si>
    <t>㎡</t>
    <phoneticPr fontId="2"/>
  </si>
  <si>
    <t>Ｂ</t>
    <phoneticPr fontId="2"/>
  </si>
  <si>
    <t>C=A+B</t>
    <phoneticPr fontId="2"/>
  </si>
  <si>
    <t>Ｄ</t>
    <phoneticPr fontId="2"/>
  </si>
  <si>
    <t>ｍ</t>
    <phoneticPr fontId="2"/>
  </si>
  <si>
    <t>（</t>
    <phoneticPr fontId="2"/>
  </si>
  <si>
    <t>）</t>
    <phoneticPr fontId="2"/>
  </si>
  <si>
    <t>⑤＝①＋②</t>
    <phoneticPr fontId="2"/>
  </si>
  <si>
    <t>㎡</t>
    <phoneticPr fontId="2"/>
  </si>
  <si>
    <t>m</t>
    <phoneticPr fontId="2"/>
  </si>
  <si>
    <t>⑦</t>
    <phoneticPr fontId="2"/>
  </si>
  <si>
    <t>⑧＝⑦／Ｅ</t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</si>
  <si>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</si>
  <si>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高　　　木</t>
    <rPh sb="0" eb="1">
      <t>タカ</t>
    </rPh>
    <rPh sb="4" eb="5">
      <t>キ</t>
    </rPh>
    <phoneticPr fontId="2"/>
  </si>
  <si>
    <t>中　　　木</t>
    <rPh sb="0" eb="1">
      <t>チュウ</t>
    </rPh>
    <rPh sb="4" eb="5">
      <t>キ</t>
    </rPh>
    <phoneticPr fontId="2"/>
  </si>
  <si>
    <t>低　　　木</t>
    <rPh sb="0" eb="1">
      <t>テイ</t>
    </rPh>
    <rPh sb="4" eb="5">
      <t>キ</t>
    </rPh>
    <phoneticPr fontId="2"/>
  </si>
  <si>
    <t>植栽樹木</t>
    <rPh sb="0" eb="2">
      <t>ショクサイ</t>
    </rPh>
    <rPh sb="2" eb="4">
      <t>ジュモク</t>
    </rPh>
    <phoneticPr fontId="2"/>
  </si>
  <si>
    <t>屋　　上</t>
    <rPh sb="0" eb="1">
      <t>ヤ</t>
    </rPh>
    <rPh sb="3" eb="4">
      <t>ジョウ</t>
    </rPh>
    <phoneticPr fontId="2"/>
  </si>
  <si>
    <t>壁　　面</t>
    <rPh sb="0" eb="1">
      <t>カベ</t>
    </rPh>
    <rPh sb="3" eb="4">
      <t>メン</t>
    </rPh>
    <phoneticPr fontId="2"/>
  </si>
  <si>
    <t>建築物上（又は地上部）緑化が困難な理由</t>
    <rPh sb="0" eb="2">
      <t>ケンチク</t>
    </rPh>
    <rPh sb="2" eb="3">
      <t>ブツ</t>
    </rPh>
    <rPh sb="3" eb="4">
      <t>ウエ</t>
    </rPh>
    <rPh sb="5" eb="6">
      <t>マタ</t>
    </rPh>
    <rPh sb="7" eb="9">
      <t>チジョウ</t>
    </rPh>
    <rPh sb="9" eb="10">
      <t>ブ</t>
    </rPh>
    <rPh sb="11" eb="13">
      <t>リ</t>
    </rPh>
    <rPh sb="14" eb="16">
      <t>コンナン</t>
    </rPh>
    <rPh sb="17" eb="19">
      <t>リユウ</t>
    </rPh>
    <phoneticPr fontId="2"/>
  </si>
  <si>
    <t>地　　上　　部</t>
    <rPh sb="0" eb="1">
      <t>チ</t>
    </rPh>
    <rPh sb="3" eb="4">
      <t>ウエ</t>
    </rPh>
    <rPh sb="6" eb="7">
      <t>ブ</t>
    </rPh>
    <phoneticPr fontId="2"/>
  </si>
  <si>
    <t>建　　築　　物　　上</t>
    <rPh sb="0" eb="1">
      <t>ケン</t>
    </rPh>
    <rPh sb="3" eb="4">
      <t>チク</t>
    </rPh>
    <rPh sb="6" eb="7">
      <t>モノ</t>
    </rPh>
    <rPh sb="9" eb="10">
      <t>ウエ</t>
    </rPh>
    <phoneticPr fontId="2"/>
  </si>
  <si>
    <t>緑化長さ合計</t>
    <rPh sb="0" eb="2">
      <t>リ</t>
    </rPh>
    <rPh sb="2" eb="3">
      <t>ナガ</t>
    </rPh>
    <rPh sb="4" eb="6">
      <t>ゴウケイ</t>
    </rPh>
    <phoneticPr fontId="2"/>
  </si>
  <si>
    <t>緑　　化　　率</t>
    <rPh sb="0" eb="1">
      <t>ミドリ</t>
    </rPh>
    <rPh sb="3" eb="4">
      <t>カ</t>
    </rPh>
    <rPh sb="6" eb="7">
      <t>リツ</t>
    </rPh>
    <phoneticPr fontId="2"/>
  </si>
  <si>
    <t>接道部緑化</t>
    <rPh sb="0" eb="1">
      <t>セツ</t>
    </rPh>
    <rPh sb="1" eb="2">
      <t>ドウ</t>
    </rPh>
    <rPh sb="2" eb="3">
      <t>ブ</t>
    </rPh>
    <rPh sb="3" eb="5">
      <t>リ</t>
    </rPh>
    <phoneticPr fontId="2"/>
  </si>
  <si>
    <t>受　付　番　号　・　受　付　年　月　日</t>
    <rPh sb="0" eb="1">
      <t>ウケ</t>
    </rPh>
    <rPh sb="2" eb="3">
      <t>ヅケ</t>
    </rPh>
    <rPh sb="4" eb="5">
      <t>バン</t>
    </rPh>
    <rPh sb="6" eb="7">
      <t>ゴウ</t>
    </rPh>
    <rPh sb="10" eb="11">
      <t>ウケ</t>
    </rPh>
    <rPh sb="12" eb="13">
      <t>ヅケ</t>
    </rPh>
    <rPh sb="14" eb="15">
      <t>トシ</t>
    </rPh>
    <rPh sb="16" eb="17">
      <t>ツキ</t>
    </rPh>
    <rPh sb="18" eb="19">
      <t>ヒ</t>
    </rPh>
    <phoneticPr fontId="2"/>
  </si>
  <si>
    <t>処　　　　　理　　　　　欄</t>
    <rPh sb="0" eb="1">
      <t>トコロ</t>
    </rPh>
    <rPh sb="6" eb="7">
      <t>リ</t>
    </rPh>
    <rPh sb="12" eb="13">
      <t>ラン</t>
    </rPh>
    <phoneticPr fontId="2"/>
  </si>
  <si>
    <t>受付処理欄</t>
    <rPh sb="0" eb="2">
      <t>ウケツケ</t>
    </rPh>
    <rPh sb="2" eb="4">
      <t>ショリ</t>
    </rPh>
    <rPh sb="4" eb="5">
      <t>ラン</t>
    </rPh>
    <phoneticPr fontId="2"/>
  </si>
  <si>
    <t>㎡</t>
    <phoneticPr fontId="2"/>
  </si>
  <si>
    <t>□ベランダ</t>
    <phoneticPr fontId="2"/>
  </si>
  <si>
    <t>ｍ</t>
    <phoneticPr fontId="2"/>
  </si>
  <si>
    <t>工場・店舗・事務所・駐車場・資材置場</t>
    <rPh sb="0" eb="2">
      <t>コウジョウ</t>
    </rPh>
    <rPh sb="3" eb="5">
      <t>テンポ</t>
    </rPh>
    <rPh sb="10" eb="13">
      <t>チュウシャジョウ</t>
    </rPh>
    <rPh sb="14" eb="16">
      <t>シザイ</t>
    </rPh>
    <rPh sb="16" eb="18">
      <t>オキバ</t>
    </rPh>
    <phoneticPr fontId="2"/>
  </si>
  <si>
    <t>一団地</t>
    <rPh sb="0" eb="2">
      <t>イチダン</t>
    </rPh>
    <rPh sb="2" eb="3">
      <t>チ</t>
    </rPh>
    <phoneticPr fontId="2"/>
  </si>
  <si>
    <t>庁舎・学校・医療・福祉・集会</t>
    <rPh sb="0" eb="2">
      <t>チョウシャ</t>
    </rPh>
    <rPh sb="3" eb="5">
      <t>ガッコウ</t>
    </rPh>
    <rPh sb="6" eb="8">
      <t>イリョウ</t>
    </rPh>
    <rPh sb="9" eb="11">
      <t>フクシ</t>
    </rPh>
    <rPh sb="12" eb="14">
      <t>シュウカイ</t>
    </rPh>
    <phoneticPr fontId="2"/>
  </si>
  <si>
    <t>墓地・屋外運動・屋外娯楽・廃棄物等処理</t>
    <rPh sb="0" eb="2">
      <t>ボチ</t>
    </rPh>
    <rPh sb="3" eb="5">
      <t>オクガイ</t>
    </rPh>
    <rPh sb="5" eb="7">
      <t>ウンドウ</t>
    </rPh>
    <rPh sb="8" eb="10">
      <t>オクガイ</t>
    </rPh>
    <rPh sb="10" eb="12">
      <t>ゴラク</t>
    </rPh>
    <rPh sb="13" eb="16">
      <t>ハイキブツ</t>
    </rPh>
    <rPh sb="16" eb="17">
      <t>トウ</t>
    </rPh>
    <rPh sb="17" eb="19">
      <t>ショリ</t>
    </rPh>
    <phoneticPr fontId="2"/>
  </si>
  <si>
    <t>特定街区</t>
    <rPh sb="0" eb="2">
      <t>トクテイ</t>
    </rPh>
    <rPh sb="2" eb="4">
      <t>ガイク</t>
    </rPh>
    <phoneticPr fontId="2"/>
  </si>
  <si>
    <t>高度利用地区</t>
    <rPh sb="0" eb="2">
      <t>コウド</t>
    </rPh>
    <rPh sb="2" eb="4">
      <t>リヨウ</t>
    </rPh>
    <rPh sb="4" eb="6">
      <t>チク</t>
    </rPh>
    <phoneticPr fontId="2"/>
  </si>
  <si>
    <t>連担設計</t>
    <rPh sb="0" eb="1">
      <t>レン</t>
    </rPh>
    <rPh sb="1" eb="2">
      <t>タン</t>
    </rPh>
    <rPh sb="2" eb="4">
      <t>セッケイ</t>
    </rPh>
    <phoneticPr fontId="2"/>
  </si>
  <si>
    <t>基準達成率</t>
    <rPh sb="0" eb="2">
      <t>キジュン</t>
    </rPh>
    <rPh sb="2" eb="4">
      <t>タッセイ</t>
    </rPh>
    <rPh sb="4" eb="5">
      <t>リツ</t>
    </rPh>
    <phoneticPr fontId="2"/>
  </si>
  <si>
    <t>総合</t>
    <rPh sb="0" eb="2">
      <t>ソウゴウ</t>
    </rPh>
    <phoneticPr fontId="2"/>
  </si>
  <si>
    <t>建築物上</t>
    <rPh sb="0" eb="2">
      <t>ケンチク</t>
    </rPh>
    <rPh sb="2" eb="4">
      <t>ブツジョウ</t>
    </rPh>
    <phoneticPr fontId="2"/>
  </si>
  <si>
    <t>地上</t>
    <rPh sb="0" eb="2">
      <t>チジョウ</t>
    </rPh>
    <phoneticPr fontId="2"/>
  </si>
  <si>
    <t>敷地緑化率</t>
    <rPh sb="0" eb="2">
      <t>シキチ</t>
    </rPh>
    <rPh sb="2" eb="4">
      <t>リョクカ</t>
    </rPh>
    <rPh sb="4" eb="5">
      <t>リツ</t>
    </rPh>
    <phoneticPr fontId="2"/>
  </si>
  <si>
    <t>〔代理人〕</t>
    <rPh sb="1" eb="4">
      <t>ダイリニン</t>
    </rPh>
    <phoneticPr fontId="2"/>
  </si>
  <si>
    <t>〔事業者〕</t>
    <rPh sb="1" eb="4">
      <t>ジギョウシャ</t>
    </rPh>
    <phoneticPr fontId="2"/>
  </si>
  <si>
    <t xml:space="preserve"> 敷地面積</t>
    <rPh sb="1" eb="3">
      <t>シキチ</t>
    </rPh>
    <rPh sb="3" eb="5">
      <t>メンセキ</t>
    </rPh>
    <phoneticPr fontId="2"/>
  </si>
  <si>
    <t xml:space="preserve"> 建築面積</t>
    <rPh sb="1" eb="3">
      <t>ケンチク</t>
    </rPh>
    <rPh sb="3" eb="5">
      <t>メンセキ</t>
    </rPh>
    <phoneticPr fontId="2"/>
  </si>
  <si>
    <t xml:space="preserve"> 地上部の緑化面積</t>
    <rPh sb="1" eb="3">
      <t>チジョウ</t>
    </rPh>
    <rPh sb="3" eb="4">
      <t>ブ</t>
    </rPh>
    <rPh sb="5" eb="7">
      <t>リョッカ</t>
    </rPh>
    <rPh sb="7" eb="9">
      <t>メンセキ</t>
    </rPh>
    <phoneticPr fontId="2"/>
  </si>
  <si>
    <t xml:space="preserve"> 建築物上の緑化面積</t>
    <rPh sb="1" eb="4">
      <t>ケンチクブツ</t>
    </rPh>
    <rPh sb="4" eb="5">
      <t>ウエ</t>
    </rPh>
    <rPh sb="6" eb="8">
      <t>リョッカ</t>
    </rPh>
    <rPh sb="8" eb="10">
      <t>メンセキ</t>
    </rPh>
    <phoneticPr fontId="2"/>
  </si>
  <si>
    <t xml:space="preserve"> 緑化面積計</t>
    <rPh sb="1" eb="3">
      <t>リョッカ</t>
    </rPh>
    <rPh sb="3" eb="5">
      <t>メンセキ</t>
    </rPh>
    <rPh sb="5" eb="6">
      <t>ケイ</t>
    </rPh>
    <phoneticPr fontId="2"/>
  </si>
  <si>
    <t xml:space="preserve"> 接道部緑化長さ（率）</t>
    <rPh sb="1" eb="2">
      <t>セツ</t>
    </rPh>
    <rPh sb="2" eb="3">
      <t>ドウ</t>
    </rPh>
    <rPh sb="3" eb="4">
      <t>ブ</t>
    </rPh>
    <rPh sb="4" eb="6">
      <t>リョッカ</t>
    </rPh>
    <rPh sb="6" eb="7">
      <t>ナガ</t>
    </rPh>
    <rPh sb="9" eb="10">
      <t>リツ</t>
    </rPh>
    <phoneticPr fontId="2"/>
  </si>
  <si>
    <t>建築物上</t>
    <rPh sb="0" eb="2">
      <t>ケンチク</t>
    </rPh>
    <rPh sb="2" eb="3">
      <t>モノ</t>
    </rPh>
    <rPh sb="3" eb="4">
      <t>ウエ</t>
    </rPh>
    <phoneticPr fontId="2"/>
  </si>
  <si>
    <t>合　　計</t>
    <rPh sb="0" eb="1">
      <t>ゴウ</t>
    </rPh>
    <rPh sb="3" eb="4">
      <t>ケイ</t>
    </rPh>
    <phoneticPr fontId="2"/>
  </si>
  <si>
    <t>振替面積</t>
    <rPh sb="0" eb="2">
      <t>フリカエ</t>
    </rPh>
    <rPh sb="2" eb="4">
      <t>メンセキ</t>
    </rPh>
    <phoneticPr fontId="2"/>
  </si>
  <si>
    <t>□壁　　面</t>
    <rPh sb="1" eb="2">
      <t>カベ</t>
    </rPh>
    <rPh sb="4" eb="5">
      <t>メン</t>
    </rPh>
    <phoneticPr fontId="2"/>
  </si>
  <si>
    <t>㎡</t>
    <phoneticPr fontId="2"/>
  </si>
  <si>
    <t xml:space="preserve"> Ｂ</t>
    <phoneticPr fontId="2"/>
  </si>
  <si>
    <t xml:space="preserve"> Ｄ</t>
    <phoneticPr fontId="2"/>
  </si>
  <si>
    <t>ｍ</t>
    <phoneticPr fontId="2"/>
  </si>
  <si>
    <t>㎡</t>
    <phoneticPr fontId="2"/>
  </si>
  <si>
    <t xml:space="preserve"> ③</t>
    <phoneticPr fontId="2"/>
  </si>
  <si>
    <t xml:space="preserve"> ⑦</t>
    <phoneticPr fontId="2"/>
  </si>
  <si>
    <t>ｍ</t>
    <phoneticPr fontId="2"/>
  </si>
  <si>
    <t>◎　計画書受付番号　　　　　　　</t>
    <rPh sb="2" eb="3">
      <t>ケイ</t>
    </rPh>
    <rPh sb="3" eb="4">
      <t>ガ</t>
    </rPh>
    <rPh sb="4" eb="5">
      <t>ショ</t>
    </rPh>
    <rPh sb="5" eb="6">
      <t>ウケ</t>
    </rPh>
    <rPh sb="6" eb="7">
      <t>ヅケ</t>
    </rPh>
    <rPh sb="7" eb="8">
      <t>バン</t>
    </rPh>
    <rPh sb="8" eb="9">
      <t>ゴウ</t>
    </rPh>
    <phoneticPr fontId="2"/>
  </si>
  <si>
    <t>　東京都における自然の保護と回復に関する条例第１４条第２項の規定により、下記のとおり緑化完了書を提出します。</t>
    <rPh sb="1" eb="4">
      <t>トウキョウト</t>
    </rPh>
    <rPh sb="8" eb="10">
      <t>シゼン</t>
    </rPh>
    <rPh sb="11" eb="13">
      <t>ホゴ</t>
    </rPh>
    <rPh sb="14" eb="16">
      <t>カイフク</t>
    </rPh>
    <rPh sb="17" eb="18">
      <t>カン</t>
    </rPh>
    <rPh sb="20" eb="22">
      <t>ジョウレイ</t>
    </rPh>
    <rPh sb="22" eb="23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6" eb="38">
      <t>カキ</t>
    </rPh>
    <rPh sb="42" eb="47">
      <t>リョクカカンリョウショ</t>
    </rPh>
    <rPh sb="48" eb="50">
      <t>テイシュツ</t>
    </rPh>
    <phoneticPr fontId="2"/>
  </si>
  <si>
    <t>地 上 部</t>
    <rPh sb="0" eb="1">
      <t>チ</t>
    </rPh>
    <rPh sb="2" eb="3">
      <t>ウエ</t>
    </rPh>
    <rPh sb="4" eb="5">
      <t>ブ</t>
    </rPh>
    <phoneticPr fontId="2"/>
  </si>
  <si>
    <t>m</t>
    <phoneticPr fontId="2"/>
  </si>
  <si>
    <r>
      <t xml:space="preserve"> 屋上面積</t>
    </r>
    <r>
      <rPr>
        <sz val="8"/>
        <rFont val="ＭＳ 明朝"/>
        <family val="1"/>
        <charset val="128"/>
      </rPr>
      <t>（利用可能部分）</t>
    </r>
    <rPh sb="1" eb="3">
      <t>オクジョウ</t>
    </rPh>
    <rPh sb="3" eb="5">
      <t>メンセキ</t>
    </rPh>
    <rPh sb="6" eb="8">
      <t>リヨウ</t>
    </rPh>
    <rPh sb="8" eb="10">
      <t>カノウ</t>
    </rPh>
    <rPh sb="10" eb="12">
      <t>ブブン</t>
    </rPh>
    <phoneticPr fontId="2"/>
  </si>
  <si>
    <t>緑　化　面　積</t>
    <rPh sb="0" eb="1">
      <t>ミドリ</t>
    </rPh>
    <rPh sb="2" eb="3">
      <t>カ</t>
    </rPh>
    <rPh sb="4" eb="5">
      <t>メン</t>
    </rPh>
    <rPh sb="6" eb="7">
      <t>セキ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</si>
  <si>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</si>
  <si>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ナ</t>
    </rPh>
    <phoneticPr fontId="2"/>
  </si>
  <si>
    <t>電話番号</t>
    <rPh sb="0" eb="2">
      <t>デンワ</t>
    </rPh>
    <rPh sb="2" eb="4">
      <t>バンゴウ</t>
    </rPh>
    <phoneticPr fontId="2"/>
  </si>
  <si>
    <t>担当者氏名</t>
    <rPh sb="0" eb="3">
      <t>タントウシャ</t>
    </rPh>
    <rPh sb="3" eb="5">
      <t>シメイ</t>
    </rPh>
    <phoneticPr fontId="2"/>
  </si>
  <si>
    <t>行為の名称</t>
    <rPh sb="0" eb="2">
      <t>コウイ</t>
    </rPh>
    <rPh sb="3" eb="5">
      <t>メイショウ</t>
    </rPh>
    <phoneticPr fontId="2"/>
  </si>
  <si>
    <t xml:space="preserve"> 接道部延長</t>
    <rPh sb="1" eb="2">
      <t>セツ</t>
    </rPh>
    <rPh sb="2" eb="3">
      <t>ドウ</t>
    </rPh>
    <rPh sb="3" eb="4">
      <t>ブ</t>
    </rPh>
    <rPh sb="4" eb="6">
      <t>エンチョウ</t>
    </rPh>
    <phoneticPr fontId="2"/>
  </si>
  <si>
    <t>緑化面積（樹木）</t>
    <rPh sb="0" eb="2">
      <t>リ</t>
    </rPh>
    <rPh sb="2" eb="4">
      <t>メンセキ</t>
    </rPh>
    <rPh sb="5" eb="6">
      <t>ジュ</t>
    </rPh>
    <rPh sb="6" eb="7">
      <t>キ</t>
    </rPh>
    <phoneticPr fontId="2"/>
  </si>
  <si>
    <t>緑化面積（芝・草花等）</t>
    <rPh sb="0" eb="2">
      <t>リョッカ</t>
    </rPh>
    <rPh sb="2" eb="4">
      <t>メンセキ</t>
    </rPh>
    <rPh sb="5" eb="6">
      <t>シバ</t>
    </rPh>
    <rPh sb="7" eb="8">
      <t>クサ</t>
    </rPh>
    <rPh sb="8" eb="9">
      <t>ハナ</t>
    </rPh>
    <rPh sb="9" eb="10">
      <t>トウ</t>
    </rPh>
    <phoneticPr fontId="2"/>
  </si>
  <si>
    <t>◎　計画書受付番号</t>
    <rPh sb="2" eb="5">
      <t>ケイカクショ</t>
    </rPh>
    <rPh sb="5" eb="7">
      <t>ウケツケ</t>
    </rPh>
    <rPh sb="7" eb="9">
      <t>バンゴウ</t>
    </rPh>
    <phoneticPr fontId="2"/>
  </si>
  <si>
    <t>東京における自然の保護と回復に関する条例第１４条第２項の規定により、下記のとおり緑化完了書を届け出ます。</t>
    <rPh sb="46" eb="47">
      <t>トド</t>
    </rPh>
    <rPh sb="48" eb="49">
      <t>デ</t>
    </rPh>
    <phoneticPr fontId="2"/>
  </si>
  <si>
    <t>（法人にあっては、所在地、名称及び代表者氏名）</t>
    <phoneticPr fontId="2" type="Hiragana"/>
  </si>
  <si>
    <t>維持
管理</t>
    <rPh sb="0" eb="2">
      <t>イジ</t>
    </rPh>
    <rPh sb="3" eb="5">
      <t>カンリ</t>
    </rPh>
    <phoneticPr fontId="2"/>
  </si>
  <si>
    <t xml:space="preserve"> Ａ</t>
    <phoneticPr fontId="2"/>
  </si>
  <si>
    <t>(</t>
    <phoneticPr fontId="2"/>
  </si>
  <si>
    <t>緑化面積
    の振替</t>
    <rPh sb="0" eb="2">
      <t>リ</t>
    </rPh>
    <rPh sb="2" eb="4">
      <t>メンセキ</t>
    </rPh>
    <rPh sb="10" eb="12">
      <t>フリカエ</t>
    </rPh>
    <phoneticPr fontId="2"/>
  </si>
  <si>
    <t>行　為　地</t>
    <rPh sb="0" eb="1">
      <t>イ</t>
    </rPh>
    <rPh sb="2" eb="3">
      <t>タメ</t>
    </rPh>
    <rPh sb="4" eb="5">
      <t>チ</t>
    </rPh>
    <phoneticPr fontId="2"/>
  </si>
  <si>
    <t>方　　法</t>
    <rPh sb="0" eb="1">
      <t>ほう</t>
    </rPh>
    <rPh sb="3" eb="4">
      <t>ほう</t>
    </rPh>
    <phoneticPr fontId="2" type="Hiragana"/>
  </si>
  <si>
    <t>週</t>
    <rPh sb="0" eb="1">
      <t>しゅう</t>
    </rPh>
    <phoneticPr fontId="2" type="Hiragana"/>
  </si>
  <si>
    <t>回</t>
    <rPh sb="0" eb="1">
      <t>かい</t>
    </rPh>
    <phoneticPr fontId="2" type="Hiragana"/>
  </si>
  <si>
    <t>（既存）</t>
    <rPh sb="1" eb="3">
      <t>キゾン</t>
    </rPh>
    <phoneticPr fontId="2"/>
  </si>
  <si>
    <t xml:space="preserve"> ②</t>
    <phoneticPr fontId="2" type="Hiragana"/>
  </si>
  <si>
    <t xml:space="preserve"> ③</t>
    <phoneticPr fontId="2" type="Hiragana"/>
  </si>
  <si>
    <t>剪定</t>
    <rPh sb="0" eb="2">
      <t>せん</t>
    </rPh>
    <phoneticPr fontId="22" type="Hiragana"/>
  </si>
  <si>
    <t>灌水</t>
    <rPh sb="0" eb="1">
      <t>かん</t>
    </rPh>
    <phoneticPr fontId="22" type="Hiragana"/>
  </si>
  <si>
    <t xml:space="preserve"> ⑧＝⑦/Ｅ</t>
    <phoneticPr fontId="2"/>
  </si>
  <si>
    <t xml:space="preserve"> Ｃ＝Ａ+Ｂ</t>
    <phoneticPr fontId="2"/>
  </si>
  <si>
    <t>◎緑化完了に当たっては、①≧Ａ、④≧Ｂ、⑥≧Ｃ、⑦≧Ｄとなるように緑化面積を確保すること。</t>
    <rPh sb="1" eb="3">
      <t>リョッカ</t>
    </rPh>
    <rPh sb="3" eb="5">
      <t>カンリョウ</t>
    </rPh>
    <rPh sb="6" eb="7">
      <t>アタ</t>
    </rPh>
    <rPh sb="33" eb="35">
      <t>リョッカ</t>
    </rPh>
    <rPh sb="35" eb="37">
      <t>メンセキ</t>
    </rPh>
    <rPh sb="38" eb="40">
      <t>カクホ</t>
    </rPh>
    <phoneticPr fontId="2"/>
  </si>
  <si>
    <t xml:space="preserve"> ④＝②＋③</t>
    <phoneticPr fontId="2" type="Hiragana"/>
  </si>
  <si>
    <t xml:space="preserve"> ⑤＝①＋②</t>
    <phoneticPr fontId="2"/>
  </si>
  <si>
    <t xml:space="preserve"> ⑥＝⑤＋③</t>
    <phoneticPr fontId="2"/>
  </si>
  <si>
    <t>※受付処理欄</t>
    <rPh sb="1" eb="3">
      <t>ウケツケ</t>
    </rPh>
    <rPh sb="3" eb="5">
      <t>ショリ</t>
    </rPh>
    <rPh sb="5" eb="6">
      <t>ラン</t>
    </rPh>
    <phoneticPr fontId="2"/>
  </si>
  <si>
    <t xml:space="preserve">備考　１　※受付処理欄は記入しないこと。　      </t>
    <rPh sb="0" eb="2">
      <t>ビコウ</t>
    </rPh>
    <rPh sb="6" eb="8">
      <t>ウケツケ</t>
    </rPh>
    <rPh sb="8" eb="10">
      <t>ショリ</t>
    </rPh>
    <rPh sb="10" eb="11">
      <t>ラン</t>
    </rPh>
    <rPh sb="12" eb="14">
      <t>キニュウ</t>
    </rPh>
    <phoneticPr fontId="2"/>
  </si>
  <si>
    <t xml:space="preserve">　　　２　緑化完了の状況を示す平面図、写真等を添付すること。　      </t>
    <rPh sb="5" eb="7">
      <t>リョッカ</t>
    </rPh>
    <rPh sb="7" eb="9">
      <t>カンリョウ</t>
    </rPh>
    <rPh sb="10" eb="12">
      <t>ジョウキョウ</t>
    </rPh>
    <rPh sb="13" eb="14">
      <t>シメ</t>
    </rPh>
    <rPh sb="15" eb="18">
      <t>ヘイメンズ</t>
    </rPh>
    <rPh sb="19" eb="21">
      <t>シャシン</t>
    </rPh>
    <rPh sb="21" eb="22">
      <t>ナド</t>
    </rPh>
    <rPh sb="23" eb="25">
      <t>テンプ</t>
    </rPh>
    <phoneticPr fontId="2"/>
  </si>
  <si>
    <r>
      <rPr>
        <i/>
        <sz val="10"/>
        <color indexed="9"/>
        <rFont val="ＭＳ Ｐゴシック"/>
        <family val="3"/>
        <charset val="128"/>
      </rPr>
      <t>世田</t>
    </r>
    <r>
      <rPr>
        <sz val="10"/>
        <color indexed="9"/>
        <rFont val="ＭＳ Ｐゴシック"/>
        <family val="3"/>
        <charset val="128"/>
      </rPr>
      <t>谷区</t>
    </r>
    <rPh sb="0" eb="3">
      <t>セタガヤ</t>
    </rPh>
    <rPh sb="3" eb="4">
      <t>ク</t>
    </rPh>
    <phoneticPr fontId="2"/>
  </si>
  <si>
    <t>既存</t>
    <rPh sb="0" eb="2">
      <t>キゾン</t>
    </rPh>
    <phoneticPr fontId="2"/>
  </si>
  <si>
    <t>〒</t>
    <phoneticPr fontId="2"/>
  </si>
  <si>
    <t>東京都知事　殿</t>
    <phoneticPr fontId="2"/>
  </si>
  <si>
    <t>　　　　〒</t>
    <phoneticPr fontId="2"/>
  </si>
  <si>
    <t>　　　　〒</t>
    <phoneticPr fontId="2"/>
  </si>
  <si>
    <t>　　　　〒</t>
    <phoneticPr fontId="2"/>
  </si>
  <si>
    <t>受　付　番　号　・　受　付　年　月　日</t>
    <phoneticPr fontId="2"/>
  </si>
  <si>
    <t>※印刷は「印刷用シート
（３枚目）」をご利用ください</t>
    <phoneticPr fontId="2"/>
  </si>
  <si>
    <t>㎡</t>
    <phoneticPr fontId="2"/>
  </si>
  <si>
    <t>①</t>
    <phoneticPr fontId="2"/>
  </si>
  <si>
    <t>㎡</t>
    <phoneticPr fontId="2"/>
  </si>
  <si>
    <t>②</t>
    <phoneticPr fontId="2"/>
  </si>
  <si>
    <t>③</t>
    <phoneticPr fontId="2"/>
  </si>
  <si>
    <t>④＝②＋③</t>
    <phoneticPr fontId="2"/>
  </si>
  <si>
    <t>⑥＝⑤＋③</t>
    <phoneticPr fontId="2"/>
  </si>
  <si>
    <t>Ｅ</t>
    <phoneticPr fontId="2"/>
  </si>
  <si>
    <t>ｍ</t>
    <phoneticPr fontId="2"/>
  </si>
  <si>
    <t>)</t>
    <phoneticPr fontId="22" type="Hiragana"/>
  </si>
  <si>
    <t>29環多自緑</t>
    <phoneticPr fontId="2"/>
  </si>
  <si>
    <t>31環多自緑</t>
    <phoneticPr fontId="2"/>
  </si>
  <si>
    <t>30環多自緑</t>
    <phoneticPr fontId="2"/>
  </si>
  <si>
    <t>28環多自緑</t>
    <phoneticPr fontId="2"/>
  </si>
  <si>
    <t>27環多自緑</t>
    <phoneticPr fontId="2"/>
  </si>
  <si>
    <t>26環多自緑</t>
    <phoneticPr fontId="2"/>
  </si>
  <si>
    <t>25環多自緑</t>
    <phoneticPr fontId="2"/>
  </si>
  <si>
    <t>24環多自緑</t>
    <phoneticPr fontId="2"/>
  </si>
  <si>
    <t>23環多自緑</t>
    <phoneticPr fontId="2"/>
  </si>
  <si>
    <t>22環多自緑</t>
    <phoneticPr fontId="2"/>
  </si>
  <si>
    <t>21環多自緑</t>
    <phoneticPr fontId="2"/>
  </si>
  <si>
    <t>20環多自緑</t>
    <phoneticPr fontId="2"/>
  </si>
  <si>
    <t>19環多自緑</t>
    <phoneticPr fontId="2"/>
  </si>
  <si>
    <t>18環多自緑</t>
    <phoneticPr fontId="2"/>
  </si>
  <si>
    <t>17環多自緑</t>
    <phoneticPr fontId="2"/>
  </si>
  <si>
    <t>16環多自緑</t>
    <phoneticPr fontId="2"/>
  </si>
  <si>
    <t>15環多自緑</t>
    <phoneticPr fontId="2"/>
  </si>
  <si>
    <t>14環多自緑</t>
    <phoneticPr fontId="2"/>
  </si>
  <si>
    <t>13環多自緑</t>
    <phoneticPr fontId="2"/>
  </si>
  <si>
    <t>12環多自緑</t>
    <phoneticPr fontId="2"/>
  </si>
  <si>
    <t>11環多自緑</t>
    <phoneticPr fontId="2"/>
  </si>
  <si>
    <t>10環多自緑</t>
    <phoneticPr fontId="2"/>
  </si>
  <si>
    <t>9環多自緑</t>
    <phoneticPr fontId="2"/>
  </si>
  <si>
    <t>8環多自緑</t>
    <phoneticPr fontId="2"/>
  </si>
  <si>
    <t>7環多自緑</t>
    <phoneticPr fontId="2"/>
  </si>
  <si>
    <t>6環多自緑</t>
    <phoneticPr fontId="2"/>
  </si>
  <si>
    <t>5環多自緑</t>
    <phoneticPr fontId="2"/>
  </si>
  <si>
    <t>4環多自緑</t>
    <phoneticPr fontId="2"/>
  </si>
  <si>
    <t>3環多自緑</t>
    <phoneticPr fontId="2"/>
  </si>
  <si>
    <t>2環多自緑</t>
    <phoneticPr fontId="2"/>
  </si>
  <si>
    <t>元環多自緑</t>
    <phoneticPr fontId="2"/>
  </si>
  <si>
    <t>法定建蔽率　</t>
    <rPh sb="0" eb="2">
      <t>ホウテイ</t>
    </rPh>
    <rPh sb="2" eb="4">
      <t>ケンペイ</t>
    </rPh>
    <rPh sb="4" eb="5">
      <t>リツ</t>
    </rPh>
    <phoneticPr fontId="2"/>
  </si>
  <si>
    <t xml:space="preserve"> 法定建蔽率</t>
    <rPh sb="1" eb="3">
      <t>ホウテイ</t>
    </rPh>
    <rPh sb="3" eb="5">
      <t>ケンペイ</t>
    </rPh>
    <rPh sb="5" eb="6">
      <t>リツ</t>
    </rPh>
    <phoneticPr fontId="2"/>
  </si>
  <si>
    <t>　　　３　緑化の完了内容が計画と異なった場合は、完了内容について樹木等一覧表（第2号様式別紙）を添付すること。　</t>
    <rPh sb="4294967295" eb="1">
      <t>リョッカ</t>
    </rPh>
    <rPh sb="1" eb="3">
      <t>カンリョウジョウキョウ</t>
    </rPh>
    <rPh sb="5" eb="7">
      <t>リョッカ</t>
    </rPh>
    <rPh sb="8" eb="10">
      <t>カンリョウ</t>
    </rPh>
    <rPh sb="10" eb="12">
      <t>ナイヨウ</t>
    </rPh>
    <rPh sb="13" eb="15">
      <t>ケイカク</t>
    </rPh>
    <rPh sb="16" eb="17">
      <t>コト</t>
    </rPh>
    <rPh sb="20" eb="22">
      <t>バアイ</t>
    </rPh>
    <rPh sb="24" eb="26">
      <t>カンリョウ</t>
    </rPh>
    <rPh sb="26" eb="28">
      <t>ナイヨウ</t>
    </rPh>
    <rPh sb="32" eb="35">
      <t>ジュモクナド</t>
    </rPh>
    <rPh sb="35" eb="37">
      <t>イチラン</t>
    </rPh>
    <rPh sb="37" eb="38">
      <t>ヒョウ</t>
    </rPh>
    <rPh sb="39" eb="40">
      <t>ダイ</t>
    </rPh>
    <rPh sb="41" eb="42">
      <t>ゴウ</t>
    </rPh>
    <rPh sb="42" eb="44">
      <t>ヨウシキ</t>
    </rPh>
    <rPh sb="44" eb="46">
      <t>ベッシ</t>
    </rPh>
    <rPh sb="48" eb="50">
      <t>テンプ</t>
    </rPh>
    <phoneticPr fontId="2"/>
  </si>
  <si>
    <r>
      <t>第</t>
    </r>
    <r>
      <rPr>
        <sz val="10"/>
        <rFont val="Century"/>
        <family val="1"/>
      </rPr>
      <t>3</t>
    </r>
    <r>
      <rPr>
        <sz val="10"/>
        <rFont val="ＭＳ 明朝"/>
        <family val="1"/>
        <charset val="128"/>
      </rPr>
      <t>号様式（第</t>
    </r>
    <r>
      <rPr>
        <sz val="10"/>
        <rFont val="Century"/>
        <family val="1"/>
      </rPr>
      <t xml:space="preserve"> 8 </t>
    </r>
    <r>
      <rPr>
        <sz val="10"/>
        <rFont val="ＭＳ 明朝"/>
        <family val="1"/>
        <charset val="128"/>
      </rPr>
      <t>条関係）</t>
    </r>
    <rPh sb="0" eb="1">
      <t>だい</t>
    </rPh>
    <rPh sb="2" eb="3">
      <t>ごう</t>
    </rPh>
    <rPh sb="3" eb="5">
      <t>ようしき</t>
    </rPh>
    <rPh sb="6" eb="7">
      <t>だい</t>
    </rPh>
    <rPh sb="10" eb="11">
      <t>じょう</t>
    </rPh>
    <rPh sb="11" eb="13">
      <t>かんけい</t>
    </rPh>
    <phoneticPr fontId="2" type="Hiragana"/>
  </si>
  <si>
    <t>（日本産業規格Ａ列４番）</t>
    <rPh sb="1" eb="3">
      <t>にほん</t>
    </rPh>
    <rPh sb="3" eb="5">
      <t>さんぎょう</t>
    </rPh>
    <rPh sb="5" eb="7">
      <t>きかく</t>
    </rPh>
    <rPh sb="8" eb="9">
      <t>れつ</t>
    </rPh>
    <rPh sb="10" eb="11">
      <t>ばん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</si>
</sst>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0.00_ "/>
    <numFmt numFmtId="177" formatCode="[$-411]ggge&quot;年&quot;m&quot;月&quot;d&quot;日&quot;;@"/>
    <numFmt numFmtId="178" formatCode="0.0%"/>
    <numFmt numFmtId="179" formatCode="0.00_);[Red]\(0.00\)"/>
    <numFmt numFmtId="180" formatCode="#,##0_ "/>
    <numFmt numFmtId="181" formatCode="#,##0.0;[Red]\-#,##0.0"/>
    <numFmt numFmtId="182" formatCode="#,##0.00_ "/>
    <numFmt numFmtId="183" formatCode="#,##0.00_ ;[Red]\-#,##0.00\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Century"/>
      <family val="1"/>
    </font>
    <font>
      <sz val="4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i/>
      <sz val="10"/>
      <color indexed="9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55"/>
      </patternFill>
    </fill>
    <fill>
      <patternFill patternType="gray125">
        <bgColor rgb="FFFFFF99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37">
    <xf numFmtId="0" fontId="0" fillId="0" borderId="0" xfId="0">
      <alignment vertical="center"/>
    </xf>
    <xf numFmtId="0" fontId="0" fillId="0" borderId="1" xfId="0" applyFill="1" applyBorder="1" applyProtection="1">
      <alignment vertical="center"/>
      <protection locked="0"/>
    </xf>
    <xf numFmtId="0" fontId="6" fillId="0" borderId="2" xfId="0" applyFont="1" applyFill="1" applyBorder="1" applyProtection="1">
      <alignment vertical="center"/>
      <protection locked="0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0" fillId="3" borderId="0" xfId="0" applyFill="1" applyBorder="1" applyProtection="1">
      <alignment vertical="center"/>
      <protection locked="0"/>
    </xf>
    <xf numFmtId="0" fontId="3" fillId="2" borderId="0" xfId="0" applyFont="1" applyFill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Fill="1" applyProtection="1">
      <alignment vertical="center"/>
    </xf>
    <xf numFmtId="0" fontId="10" fillId="0" borderId="0" xfId="0" applyFont="1" applyFill="1" applyProtection="1">
      <alignment vertical="center"/>
    </xf>
    <xf numFmtId="0" fontId="10" fillId="0" borderId="0" xfId="0" applyFont="1" applyProtection="1">
      <alignment vertical="center"/>
    </xf>
    <xf numFmtId="0" fontId="10" fillId="0" borderId="0" xfId="0" applyFont="1" applyFill="1" applyBorder="1" applyProtection="1">
      <alignment vertical="center"/>
    </xf>
    <xf numFmtId="0" fontId="12" fillId="0" borderId="0" xfId="0" applyFont="1" applyFill="1" applyProtection="1">
      <alignment vertical="center"/>
    </xf>
    <xf numFmtId="0" fontId="12" fillId="0" borderId="0" xfId="0" applyFont="1" applyProtection="1">
      <alignment vertical="center"/>
    </xf>
    <xf numFmtId="0" fontId="12" fillId="0" borderId="0" xfId="0" applyFont="1" applyFill="1" applyBorder="1" applyProtection="1">
      <alignment vertical="center"/>
    </xf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13" fillId="4" borderId="0" xfId="0" applyFont="1" applyFill="1">
      <alignment vertical="center"/>
    </xf>
    <xf numFmtId="0" fontId="16" fillId="4" borderId="0" xfId="0" applyFont="1" applyFill="1">
      <alignment vertical="center"/>
    </xf>
    <xf numFmtId="0" fontId="20" fillId="0" borderId="0" xfId="0" applyFont="1" applyFill="1">
      <alignment vertical="center"/>
    </xf>
    <xf numFmtId="0" fontId="20" fillId="4" borderId="0" xfId="0" applyFont="1" applyFill="1">
      <alignment vertical="center"/>
    </xf>
    <xf numFmtId="0" fontId="13" fillId="0" borderId="3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5" borderId="0" xfId="0" applyFont="1" applyFill="1">
      <alignment vertical="center"/>
    </xf>
    <xf numFmtId="0" fontId="17" fillId="0" borderId="0" xfId="0" applyFont="1" applyFill="1" applyBorder="1" applyAlignment="1">
      <alignment vertical="center"/>
    </xf>
    <xf numFmtId="0" fontId="20" fillId="0" borderId="7" xfId="0" applyFont="1" applyFill="1" applyBorder="1">
      <alignment vertical="center"/>
    </xf>
    <xf numFmtId="0" fontId="20" fillId="0" borderId="8" xfId="0" applyFont="1" applyFill="1" applyBorder="1">
      <alignment vertical="center"/>
    </xf>
    <xf numFmtId="0" fontId="20" fillId="0" borderId="9" xfId="0" applyFont="1" applyFill="1" applyBorder="1">
      <alignment vertical="center"/>
    </xf>
    <xf numFmtId="0" fontId="16" fillId="5" borderId="0" xfId="0" applyFont="1" applyFill="1">
      <alignment vertical="center"/>
    </xf>
    <xf numFmtId="0" fontId="20" fillId="5" borderId="0" xfId="0" applyFont="1" applyFill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3" fillId="0" borderId="3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6" fillId="0" borderId="8" xfId="0" applyFont="1" applyFill="1" applyBorder="1">
      <alignment vertical="center"/>
    </xf>
    <xf numFmtId="0" fontId="16" fillId="0" borderId="10" xfId="0" applyFont="1" applyFill="1" applyBorder="1">
      <alignment vertical="center"/>
    </xf>
    <xf numFmtId="0" fontId="16" fillId="0" borderId="11" xfId="0" applyFont="1" applyFill="1" applyBorder="1">
      <alignment vertical="center"/>
    </xf>
    <xf numFmtId="0" fontId="16" fillId="0" borderId="1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10" xfId="0" applyFont="1" applyFill="1" applyBorder="1">
      <alignment vertical="center"/>
    </xf>
    <xf numFmtId="0" fontId="13" fillId="0" borderId="11" xfId="0" applyFont="1" applyFill="1" applyBorder="1">
      <alignment vertical="center"/>
    </xf>
    <xf numFmtId="0" fontId="13" fillId="0" borderId="13" xfId="0" applyFont="1" applyFill="1" applyBorder="1">
      <alignment vertical="center"/>
    </xf>
    <xf numFmtId="0" fontId="16" fillId="0" borderId="13" xfId="0" applyFont="1" applyFill="1" applyBorder="1">
      <alignment vertical="center"/>
    </xf>
    <xf numFmtId="0" fontId="16" fillId="0" borderId="14" xfId="0" applyFont="1" applyFill="1" applyBorder="1">
      <alignment vertical="center"/>
    </xf>
    <xf numFmtId="0" fontId="13" fillId="0" borderId="14" xfId="0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13" fillId="0" borderId="8" xfId="0" applyFont="1" applyFill="1" applyBorder="1">
      <alignment vertical="center"/>
    </xf>
    <xf numFmtId="0" fontId="16" fillId="0" borderId="9" xfId="0" applyFont="1" applyFill="1" applyBorder="1">
      <alignment vertical="center"/>
    </xf>
    <xf numFmtId="0" fontId="13" fillId="0" borderId="9" xfId="0" applyFont="1" applyFill="1" applyBorder="1">
      <alignment vertical="center"/>
    </xf>
    <xf numFmtId="0" fontId="13" fillId="0" borderId="12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16" fillId="0" borderId="15" xfId="0" applyFont="1" applyFill="1" applyBorder="1">
      <alignment vertical="center"/>
    </xf>
    <xf numFmtId="0" fontId="13" fillId="0" borderId="15" xfId="0" applyFont="1" applyFill="1" applyBorder="1">
      <alignment vertical="center"/>
    </xf>
    <xf numFmtId="0" fontId="16" fillId="0" borderId="10" xfId="0" applyFont="1" applyFill="1" applyBorder="1" applyAlignment="1">
      <alignment vertical="center"/>
    </xf>
    <xf numFmtId="0" fontId="16" fillId="0" borderId="7" xfId="0" applyFont="1" applyFill="1" applyBorder="1">
      <alignment vertical="center"/>
    </xf>
    <xf numFmtId="0" fontId="16" fillId="0" borderId="4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6" fillId="0" borderId="3" xfId="0" applyFont="1" applyFill="1" applyBorder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20" fillId="0" borderId="12" xfId="0" applyFont="1" applyFill="1" applyBorder="1">
      <alignment vertical="center"/>
    </xf>
    <xf numFmtId="0" fontId="20" fillId="0" borderId="15" xfId="0" applyFont="1" applyFill="1" applyBorder="1">
      <alignment vertical="center"/>
    </xf>
    <xf numFmtId="0" fontId="20" fillId="0" borderId="0" xfId="0" applyFont="1" applyFill="1" applyBorder="1">
      <alignment vertical="center"/>
    </xf>
    <xf numFmtId="58" fontId="13" fillId="0" borderId="0" xfId="3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5" borderId="0" xfId="0" applyFont="1" applyFill="1" applyBorder="1">
      <alignment vertical="center"/>
    </xf>
    <xf numFmtId="0" fontId="0" fillId="5" borderId="0" xfId="0" applyFont="1" applyFill="1">
      <alignment vertical="center"/>
    </xf>
    <xf numFmtId="0" fontId="16" fillId="0" borderId="12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15" xfId="0" applyFont="1" applyFill="1" applyBorder="1">
      <alignment vertical="center"/>
    </xf>
    <xf numFmtId="0" fontId="0" fillId="4" borderId="0" xfId="0" applyFont="1" applyFill="1">
      <alignment vertical="center"/>
    </xf>
    <xf numFmtId="0" fontId="16" fillId="0" borderId="0" xfId="0" applyFont="1" applyFill="1" applyBorder="1" applyAlignment="1">
      <alignment horizontal="right" vertical="center"/>
    </xf>
    <xf numFmtId="181" fontId="16" fillId="0" borderId="0" xfId="2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/>
    <xf numFmtId="0" fontId="19" fillId="0" borderId="10" xfId="0" applyFont="1" applyFill="1" applyBorder="1" applyAlignment="1"/>
    <xf numFmtId="0" fontId="19" fillId="0" borderId="10" xfId="0" applyFont="1" applyFill="1" applyBorder="1" applyAlignment="1">
      <alignment vertical="top"/>
    </xf>
    <xf numFmtId="0" fontId="19" fillId="0" borderId="4" xfId="0" applyFont="1" applyFill="1" applyBorder="1" applyAlignment="1">
      <alignment vertical="top"/>
    </xf>
    <xf numFmtId="0" fontId="20" fillId="0" borderId="0" xfId="0" applyFont="1" applyFill="1" applyBorder="1" applyAlignment="1">
      <alignment vertical="center"/>
    </xf>
    <xf numFmtId="0" fontId="13" fillId="0" borderId="3" xfId="0" applyNumberFormat="1" applyFont="1" applyFill="1" applyBorder="1" applyAlignment="1">
      <alignment vertical="center"/>
    </xf>
    <xf numFmtId="0" fontId="13" fillId="0" borderId="13" xfId="0" applyNumberFormat="1" applyFont="1" applyFill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14" xfId="0" applyNumberFormat="1" applyFont="1" applyFill="1" applyBorder="1" applyAlignment="1">
      <alignment vertical="center"/>
    </xf>
    <xf numFmtId="0" fontId="1" fillId="0" borderId="0" xfId="0" applyFont="1" applyProtection="1">
      <alignment vertical="center"/>
    </xf>
    <xf numFmtId="0" fontId="16" fillId="0" borderId="0" xfId="0" applyFont="1" applyFill="1" applyBorder="1" applyAlignment="1">
      <alignment vertical="center" wrapText="1"/>
    </xf>
    <xf numFmtId="0" fontId="25" fillId="0" borderId="0" xfId="0" applyFont="1" applyFill="1" applyProtection="1">
      <alignment vertical="center"/>
    </xf>
    <xf numFmtId="0" fontId="25" fillId="0" borderId="0" xfId="0" applyFont="1" applyFill="1" applyBorder="1" applyProtection="1">
      <alignment vertical="center"/>
    </xf>
    <xf numFmtId="0" fontId="0" fillId="6" borderId="0" xfId="0" applyFill="1" applyProtection="1">
      <alignment vertical="center"/>
    </xf>
    <xf numFmtId="0" fontId="3" fillId="6" borderId="0" xfId="0" applyFont="1" applyFill="1" applyBorder="1" applyProtection="1">
      <alignment vertical="center"/>
    </xf>
    <xf numFmtId="0" fontId="0" fillId="6" borderId="0" xfId="0" applyFill="1" applyBorder="1" applyProtection="1">
      <alignment vertical="center"/>
    </xf>
    <xf numFmtId="0" fontId="3" fillId="6" borderId="18" xfId="0" applyFont="1" applyFill="1" applyBorder="1" applyProtection="1">
      <alignment vertical="center"/>
    </xf>
    <xf numFmtId="0" fontId="0" fillId="6" borderId="19" xfId="0" applyFill="1" applyBorder="1" applyProtection="1">
      <alignment vertical="center"/>
    </xf>
    <xf numFmtId="176" fontId="0" fillId="6" borderId="20" xfId="0" applyNumberFormat="1" applyFill="1" applyBorder="1" applyProtection="1">
      <alignment vertical="center"/>
    </xf>
    <xf numFmtId="0" fontId="0" fillId="6" borderId="21" xfId="0" applyFill="1" applyBorder="1" applyProtection="1">
      <alignment vertical="center"/>
    </xf>
    <xf numFmtId="176" fontId="0" fillId="6" borderId="22" xfId="0" applyNumberFormat="1" applyFill="1" applyBorder="1" applyProtection="1">
      <alignment vertical="center"/>
    </xf>
    <xf numFmtId="0" fontId="0" fillId="6" borderId="18" xfId="0" applyFill="1" applyBorder="1" applyProtection="1">
      <alignment vertical="center"/>
    </xf>
    <xf numFmtId="0" fontId="0" fillId="6" borderId="23" xfId="0" applyFill="1" applyBorder="1" applyProtection="1">
      <alignment vertical="center"/>
    </xf>
    <xf numFmtId="0" fontId="6" fillId="6" borderId="23" xfId="0" applyFont="1" applyFill="1" applyBorder="1" applyProtection="1">
      <alignment vertical="center"/>
    </xf>
    <xf numFmtId="0" fontId="3" fillId="6" borderId="24" xfId="0" applyFont="1" applyFill="1" applyBorder="1" applyProtection="1">
      <alignment vertical="center"/>
    </xf>
    <xf numFmtId="0" fontId="0" fillId="6" borderId="25" xfId="0" applyFill="1" applyBorder="1" applyAlignment="1" applyProtection="1">
      <alignment horizontal="center" vertical="center"/>
    </xf>
    <xf numFmtId="0" fontId="3" fillId="6" borderId="26" xfId="0" applyFont="1" applyFill="1" applyBorder="1" applyProtection="1">
      <alignment vertical="center"/>
    </xf>
    <xf numFmtId="0" fontId="0" fillId="6" borderId="27" xfId="0" applyFill="1" applyBorder="1" applyAlignment="1" applyProtection="1">
      <alignment horizontal="center" vertical="center"/>
    </xf>
    <xf numFmtId="0" fontId="3" fillId="6" borderId="21" xfId="0" applyFont="1" applyFill="1" applyBorder="1" applyProtection="1">
      <alignment vertical="center"/>
    </xf>
    <xf numFmtId="0" fontId="0" fillId="6" borderId="28" xfId="0" applyFill="1" applyBorder="1" applyAlignment="1" applyProtection="1">
      <alignment horizontal="center" vertical="center"/>
    </xf>
    <xf numFmtId="0" fontId="11" fillId="6" borderId="24" xfId="0" applyFont="1" applyFill="1" applyBorder="1" applyProtection="1">
      <alignment vertical="center"/>
    </xf>
    <xf numFmtId="176" fontId="1" fillId="6" borderId="29" xfId="0" applyNumberFormat="1" applyFont="1" applyFill="1" applyBorder="1" applyProtection="1">
      <alignment vertical="center"/>
    </xf>
    <xf numFmtId="176" fontId="1" fillId="6" borderId="29" xfId="0" applyNumberFormat="1" applyFont="1" applyFill="1" applyBorder="1" applyAlignment="1" applyProtection="1">
      <alignment horizontal="right" vertical="center"/>
    </xf>
    <xf numFmtId="0" fontId="11" fillId="6" borderId="21" xfId="0" applyFont="1" applyFill="1" applyBorder="1" applyProtection="1">
      <alignment vertical="center"/>
    </xf>
    <xf numFmtId="176" fontId="1" fillId="6" borderId="22" xfId="0" applyNumberFormat="1" applyFont="1" applyFill="1" applyBorder="1" applyProtection="1">
      <alignment vertical="center"/>
    </xf>
    <xf numFmtId="0" fontId="1" fillId="6" borderId="30" xfId="0" applyFont="1" applyFill="1" applyBorder="1" applyProtection="1">
      <alignment vertical="center"/>
    </xf>
    <xf numFmtId="178" fontId="1" fillId="6" borderId="31" xfId="1" applyNumberFormat="1" applyFont="1" applyFill="1" applyBorder="1" applyProtection="1">
      <alignment vertical="center"/>
    </xf>
    <xf numFmtId="0" fontId="26" fillId="0" borderId="0" xfId="0" applyFont="1" applyFill="1" applyProtection="1">
      <alignment vertical="center"/>
    </xf>
    <xf numFmtId="0" fontId="3" fillId="7" borderId="0" xfId="0" applyFont="1" applyFill="1" applyProtection="1">
      <alignment vertical="center"/>
    </xf>
    <xf numFmtId="0" fontId="3" fillId="7" borderId="0" xfId="0" applyFont="1" applyFill="1" applyAlignment="1" applyProtection="1">
      <alignment horizontal="center" vertical="center"/>
    </xf>
    <xf numFmtId="0" fontId="1" fillId="7" borderId="0" xfId="0" applyFont="1" applyFill="1" applyProtection="1">
      <alignment vertical="center"/>
    </xf>
    <xf numFmtId="0" fontId="4" fillId="7" borderId="0" xfId="0" applyFont="1" applyFill="1" applyProtection="1">
      <alignment vertical="center"/>
    </xf>
    <xf numFmtId="0" fontId="1" fillId="7" borderId="7" xfId="0" applyFont="1" applyFill="1" applyBorder="1" applyAlignment="1" applyProtection="1">
      <alignment vertical="center"/>
    </xf>
    <xf numFmtId="0" fontId="1" fillId="7" borderId="8" xfId="0" applyFont="1" applyFill="1" applyBorder="1" applyAlignment="1" applyProtection="1">
      <alignment vertical="center"/>
    </xf>
    <xf numFmtId="0" fontId="1" fillId="7" borderId="0" xfId="0" applyFont="1" applyFill="1" applyBorder="1" applyAlignment="1" applyProtection="1">
      <alignment vertical="center"/>
    </xf>
    <xf numFmtId="0" fontId="0" fillId="7" borderId="0" xfId="0" applyFill="1" applyProtection="1">
      <alignment vertical="center"/>
    </xf>
    <xf numFmtId="0" fontId="6" fillId="7" borderId="0" xfId="0" applyFont="1" applyFill="1" applyBorder="1" applyAlignment="1" applyProtection="1">
      <alignment vertical="center"/>
    </xf>
    <xf numFmtId="0" fontId="1" fillId="7" borderId="4" xfId="0" applyFont="1" applyFill="1" applyBorder="1" applyAlignment="1" applyProtection="1">
      <alignment horizontal="left" vertical="center"/>
    </xf>
    <xf numFmtId="0" fontId="1" fillId="7" borderId="0" xfId="0" applyFont="1" applyFill="1" applyBorder="1" applyAlignment="1" applyProtection="1">
      <alignment horizontal="left" vertical="center"/>
    </xf>
    <xf numFmtId="0" fontId="3" fillId="7" borderId="0" xfId="0" applyFont="1" applyFill="1" applyBorder="1" applyAlignment="1" applyProtection="1">
      <alignment horizontal="left" vertical="center"/>
    </xf>
    <xf numFmtId="0" fontId="0" fillId="7" borderId="0" xfId="0" applyFill="1" applyBorder="1" applyAlignment="1" applyProtection="1">
      <alignment vertical="center"/>
    </xf>
    <xf numFmtId="0" fontId="3" fillId="7" borderId="0" xfId="0" applyFont="1" applyFill="1" applyAlignment="1" applyProtection="1">
      <alignment vertical="center"/>
    </xf>
    <xf numFmtId="0" fontId="1" fillId="7" borderId="0" xfId="0" applyFont="1" applyFill="1" applyAlignment="1" applyProtection="1">
      <alignment vertical="center"/>
    </xf>
    <xf numFmtId="0" fontId="7" fillId="7" borderId="4" xfId="0" applyFont="1" applyFill="1" applyBorder="1" applyAlignment="1" applyProtection="1">
      <alignment vertical="center"/>
    </xf>
    <xf numFmtId="0" fontId="3" fillId="7" borderId="11" xfId="0" applyFont="1" applyFill="1" applyBorder="1" applyProtection="1">
      <alignment vertical="center"/>
    </xf>
    <xf numFmtId="0" fontId="7" fillId="7" borderId="34" xfId="0" applyFont="1" applyFill="1" applyBorder="1" applyAlignment="1" applyProtection="1">
      <alignment vertical="center"/>
    </xf>
    <xf numFmtId="0" fontId="3" fillId="7" borderId="35" xfId="0" applyFont="1" applyFill="1" applyBorder="1" applyProtection="1">
      <alignment vertical="center"/>
    </xf>
    <xf numFmtId="0" fontId="1" fillId="7" borderId="34" xfId="0" applyFont="1" applyFill="1" applyBorder="1" applyAlignment="1" applyProtection="1">
      <alignment vertical="center"/>
    </xf>
    <xf numFmtId="0" fontId="7" fillId="7" borderId="36" xfId="0" applyFont="1" applyFill="1" applyBorder="1" applyAlignment="1" applyProtection="1">
      <alignment vertical="center"/>
    </xf>
    <xf numFmtId="0" fontId="3" fillId="7" borderId="37" xfId="0" applyFont="1" applyFill="1" applyBorder="1" applyProtection="1">
      <alignment vertical="center"/>
    </xf>
    <xf numFmtId="0" fontId="3" fillId="7" borderId="0" xfId="0" applyFont="1" applyFill="1" applyBorder="1" applyAlignment="1" applyProtection="1">
      <alignment horizontal="center" vertical="center"/>
    </xf>
    <xf numFmtId="6" fontId="3" fillId="7" borderId="10" xfId="3" applyFont="1" applyFill="1" applyBorder="1" applyAlignment="1" applyProtection="1">
      <alignment horizontal="center" vertical="center"/>
    </xf>
    <xf numFmtId="0" fontId="3" fillId="7" borderId="10" xfId="0" applyFont="1" applyFill="1" applyBorder="1" applyAlignment="1" applyProtection="1">
      <alignment horizontal="center" vertical="center"/>
    </xf>
    <xf numFmtId="0" fontId="3" fillId="7" borderId="11" xfId="0" applyFont="1" applyFill="1" applyBorder="1" applyAlignment="1" applyProtection="1">
      <alignment horizontal="center" vertical="center"/>
    </xf>
    <xf numFmtId="0" fontId="3" fillId="7" borderId="38" xfId="0" applyFont="1" applyFill="1" applyBorder="1" applyAlignment="1" applyProtection="1">
      <alignment horizontal="center" vertical="center"/>
    </xf>
    <xf numFmtId="6" fontId="3" fillId="7" borderId="38" xfId="3" applyFont="1" applyFill="1" applyBorder="1" applyAlignment="1" applyProtection="1">
      <alignment horizontal="center" vertical="center"/>
    </xf>
    <xf numFmtId="0" fontId="3" fillId="7" borderId="37" xfId="0" applyFont="1" applyFill="1" applyBorder="1" applyAlignment="1" applyProtection="1">
      <alignment horizontal="center" vertical="center"/>
    </xf>
    <xf numFmtId="0" fontId="3" fillId="7" borderId="9" xfId="0" applyFont="1" applyFill="1" applyBorder="1" applyAlignment="1" applyProtection="1">
      <alignment horizontal="center" vertical="center"/>
    </xf>
    <xf numFmtId="0" fontId="3" fillId="7" borderId="7" xfId="0" applyFont="1" applyFill="1" applyBorder="1" applyProtection="1">
      <alignment vertical="center"/>
    </xf>
    <xf numFmtId="0" fontId="3" fillId="7" borderId="7" xfId="0" applyFont="1" applyFill="1" applyBorder="1" applyAlignment="1" applyProtection="1">
      <alignment vertical="center"/>
    </xf>
    <xf numFmtId="0" fontId="3" fillId="7" borderId="8" xfId="0" applyFont="1" applyFill="1" applyBorder="1" applyAlignment="1" applyProtection="1">
      <alignment vertical="center"/>
    </xf>
    <xf numFmtId="0" fontId="3" fillId="7" borderId="9" xfId="0" applyFont="1" applyFill="1" applyBorder="1" applyProtection="1">
      <alignment vertical="center"/>
    </xf>
    <xf numFmtId="0" fontId="3" fillId="7" borderId="35" xfId="0" applyFont="1" applyFill="1" applyBorder="1" applyAlignment="1" applyProtection="1">
      <alignment horizontal="center" vertical="center"/>
    </xf>
    <xf numFmtId="0" fontId="3" fillId="7" borderId="39" xfId="0" applyFont="1" applyFill="1" applyBorder="1" applyProtection="1">
      <alignment vertical="center"/>
    </xf>
    <xf numFmtId="0" fontId="3" fillId="7" borderId="40" xfId="0" applyFont="1" applyFill="1" applyBorder="1" applyProtection="1">
      <alignment vertical="center"/>
    </xf>
    <xf numFmtId="2" fontId="3" fillId="7" borderId="36" xfId="0" applyNumberFormat="1" applyFont="1" applyFill="1" applyBorder="1" applyAlignment="1" applyProtection="1">
      <alignment horizontal="left" vertical="center"/>
    </xf>
    <xf numFmtId="0" fontId="3" fillId="7" borderId="42" xfId="0" applyFont="1" applyFill="1" applyBorder="1" applyAlignment="1" applyProtection="1">
      <alignment horizontal="center" vertical="center"/>
    </xf>
    <xf numFmtId="0" fontId="3" fillId="7" borderId="12" xfId="0" applyFont="1" applyFill="1" applyBorder="1" applyAlignment="1" applyProtection="1">
      <alignment horizontal="center" vertical="center"/>
    </xf>
    <xf numFmtId="2" fontId="3" fillId="7" borderId="8" xfId="0" applyNumberFormat="1" applyFont="1" applyFill="1" applyBorder="1" applyAlignment="1" applyProtection="1">
      <alignment vertical="center"/>
    </xf>
    <xf numFmtId="0" fontId="9" fillId="7" borderId="36" xfId="0" applyFont="1" applyFill="1" applyBorder="1" applyProtection="1">
      <alignment vertical="center"/>
    </xf>
    <xf numFmtId="0" fontId="9" fillId="7" borderId="38" xfId="0" applyFont="1" applyFill="1" applyBorder="1" applyProtection="1">
      <alignment vertical="center"/>
    </xf>
    <xf numFmtId="0" fontId="9" fillId="7" borderId="7" xfId="0" applyFont="1" applyFill="1" applyBorder="1" applyAlignment="1" applyProtection="1">
      <alignment horizontal="left" vertical="center"/>
    </xf>
    <xf numFmtId="0" fontId="3" fillId="7" borderId="14" xfId="0" applyFont="1" applyFill="1" applyBorder="1" applyAlignment="1" applyProtection="1">
      <alignment horizontal="center" vertical="center"/>
    </xf>
    <xf numFmtId="0" fontId="9" fillId="7" borderId="3" xfId="0" applyFont="1" applyFill="1" applyBorder="1" applyProtection="1">
      <alignment vertical="center"/>
    </xf>
    <xf numFmtId="0" fontId="9" fillId="7" borderId="13" xfId="0" applyFont="1" applyFill="1" applyBorder="1" applyProtection="1">
      <alignment vertical="center"/>
    </xf>
    <xf numFmtId="0" fontId="3" fillId="7" borderId="11" xfId="0" applyFont="1" applyFill="1" applyBorder="1" applyAlignment="1" applyProtection="1"/>
    <xf numFmtId="0" fontId="3" fillId="7" borderId="46" xfId="0" applyFont="1" applyFill="1" applyBorder="1" applyAlignment="1" applyProtection="1">
      <alignment horizontal="center" vertical="center"/>
    </xf>
    <xf numFmtId="0" fontId="3" fillId="7" borderId="12" xfId="0" applyFont="1" applyFill="1" applyBorder="1" applyProtection="1">
      <alignment vertical="center"/>
    </xf>
    <xf numFmtId="0" fontId="3" fillId="7" borderId="0" xfId="0" applyFont="1" applyFill="1" applyBorder="1" applyProtection="1">
      <alignment vertical="center"/>
    </xf>
    <xf numFmtId="0" fontId="0" fillId="7" borderId="0" xfId="0" applyFill="1" applyBorder="1" applyProtection="1">
      <alignment vertical="center"/>
    </xf>
    <xf numFmtId="0" fontId="3" fillId="7" borderId="0" xfId="0" applyFont="1" applyFill="1" applyBorder="1" applyAlignment="1" applyProtection="1">
      <alignment vertical="center"/>
    </xf>
    <xf numFmtId="0" fontId="3" fillId="7" borderId="14" xfId="0" applyFont="1" applyFill="1" applyBorder="1" applyAlignment="1" applyProtection="1">
      <alignment horizontal="center" vertical="center"/>
    </xf>
    <xf numFmtId="0" fontId="3" fillId="7" borderId="9" xfId="0" applyFont="1" applyFill="1" applyBorder="1" applyAlignment="1" applyProtection="1">
      <alignment horizontal="center" vertical="center"/>
    </xf>
    <xf numFmtId="0" fontId="3" fillId="7" borderId="35" xfId="0" applyFont="1" applyFill="1" applyBorder="1" applyAlignment="1" applyProtection="1">
      <alignment horizontal="center" vertical="center"/>
    </xf>
    <xf numFmtId="0" fontId="3" fillId="7" borderId="15" xfId="0" applyFont="1" applyFill="1" applyBorder="1" applyAlignment="1" applyProtection="1">
      <alignment horizontal="center" vertical="center"/>
    </xf>
    <xf numFmtId="0" fontId="3" fillId="7" borderId="37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1" fillId="0" borderId="33" xfId="0" applyFont="1" applyFill="1" applyBorder="1" applyAlignment="1" applyProtection="1">
      <alignment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 applyProtection="1">
      <alignment horizontal="center" vertical="center"/>
      <protection locked="0"/>
    </xf>
    <xf numFmtId="38" fontId="3" fillId="9" borderId="38" xfId="2" applyFont="1" applyFill="1" applyBorder="1" applyProtection="1">
      <alignment vertical="center"/>
    </xf>
    <xf numFmtId="38" fontId="3" fillId="9" borderId="41" xfId="2" applyFont="1" applyFill="1" applyBorder="1" applyProtection="1">
      <alignment vertical="center"/>
    </xf>
    <xf numFmtId="0" fontId="3" fillId="8" borderId="45" xfId="0" applyFont="1" applyFill="1" applyBorder="1" applyAlignment="1" applyProtection="1">
      <alignment vertical="center"/>
    </xf>
    <xf numFmtId="0" fontId="3" fillId="8" borderId="44" xfId="0" applyFont="1" applyFill="1" applyBorder="1" applyAlignment="1" applyProtection="1">
      <alignment vertical="center"/>
    </xf>
    <xf numFmtId="182" fontId="16" fillId="0" borderId="0" xfId="0" applyNumberFormat="1" applyFont="1" applyFill="1" applyBorder="1" applyAlignment="1">
      <alignment horizontal="right" vertical="center"/>
    </xf>
    <xf numFmtId="182" fontId="16" fillId="0" borderId="0" xfId="2" applyNumberFormat="1" applyFont="1" applyFill="1" applyBorder="1" applyAlignment="1">
      <alignment horizontal="right" vertical="center"/>
    </xf>
    <xf numFmtId="0" fontId="3" fillId="7" borderId="4" xfId="0" applyFont="1" applyFill="1" applyBorder="1" applyAlignment="1" applyProtection="1">
      <alignment horizontal="center" vertical="center"/>
    </xf>
    <xf numFmtId="0" fontId="3" fillId="7" borderId="54" xfId="0" applyFont="1" applyFill="1" applyBorder="1" applyAlignment="1" applyProtection="1">
      <alignment horizontal="center" vertical="center"/>
    </xf>
    <xf numFmtId="0" fontId="3" fillId="7" borderId="7" xfId="0" applyFont="1" applyFill="1" applyBorder="1" applyAlignment="1" applyProtection="1">
      <alignment horizontal="center" vertical="center"/>
    </xf>
    <xf numFmtId="0" fontId="3" fillId="7" borderId="63" xfId="0" applyFont="1" applyFill="1" applyBorder="1" applyAlignment="1" applyProtection="1">
      <alignment horizontal="center" vertical="center"/>
    </xf>
    <xf numFmtId="0" fontId="3" fillId="7" borderId="4" xfId="0" applyFont="1" applyFill="1" applyBorder="1" applyAlignment="1" applyProtection="1">
      <alignment horizontal="left" vertical="center"/>
    </xf>
    <xf numFmtId="0" fontId="3" fillId="7" borderId="10" xfId="0" applyFont="1" applyFill="1" applyBorder="1" applyAlignment="1" applyProtection="1">
      <alignment horizontal="left" vertical="center"/>
    </xf>
    <xf numFmtId="0" fontId="3" fillId="7" borderId="11" xfId="0" applyFont="1" applyFill="1" applyBorder="1" applyAlignment="1" applyProtection="1">
      <alignment horizontal="left" vertical="center"/>
    </xf>
    <xf numFmtId="176" fontId="8" fillId="7" borderId="8" xfId="0" applyNumberFormat="1" applyFont="1" applyFill="1" applyBorder="1" applyAlignment="1" applyProtection="1">
      <alignment horizontal="center" vertical="center"/>
    </xf>
    <xf numFmtId="38" fontId="8" fillId="9" borderId="34" xfId="2" applyFont="1" applyFill="1" applyBorder="1" applyAlignment="1" applyProtection="1">
      <alignment horizontal="right" vertical="center"/>
    </xf>
    <xf numFmtId="38" fontId="8" fillId="9" borderId="39" xfId="2" applyFont="1" applyFill="1" applyBorder="1" applyAlignment="1" applyProtection="1">
      <alignment horizontal="right" vertical="center"/>
    </xf>
    <xf numFmtId="182" fontId="8" fillId="9" borderId="13" xfId="0" applyNumberFormat="1" applyFont="1" applyFill="1" applyBorder="1" applyAlignment="1" applyProtection="1">
      <alignment horizontal="right" vertical="center"/>
    </xf>
    <xf numFmtId="182" fontId="8" fillId="0" borderId="39" xfId="0" applyNumberFormat="1" applyFont="1" applyFill="1" applyBorder="1" applyAlignment="1" applyProtection="1">
      <alignment horizontal="right" vertical="center"/>
      <protection locked="0"/>
    </xf>
    <xf numFmtId="0" fontId="3" fillId="8" borderId="45" xfId="0" applyFont="1" applyFill="1" applyBorder="1" applyAlignment="1" applyProtection="1">
      <alignment horizontal="center" vertical="center"/>
    </xf>
    <xf numFmtId="0" fontId="3" fillId="8" borderId="46" xfId="0" applyFont="1" applyFill="1" applyBorder="1" applyAlignment="1" applyProtection="1">
      <alignment horizontal="center" vertical="center"/>
    </xf>
    <xf numFmtId="0" fontId="3" fillId="8" borderId="8" xfId="0" applyFont="1" applyFill="1" applyBorder="1" applyAlignment="1" applyProtection="1">
      <alignment horizontal="center" vertical="center"/>
    </xf>
    <xf numFmtId="0" fontId="3" fillId="8" borderId="9" xfId="0" applyFont="1" applyFill="1" applyBorder="1" applyAlignment="1" applyProtection="1">
      <alignment horizontal="center" vertical="center"/>
    </xf>
    <xf numFmtId="182" fontId="1" fillId="0" borderId="7" xfId="0" applyNumberFormat="1" applyFont="1" applyFill="1" applyBorder="1" applyAlignment="1" applyProtection="1">
      <alignment horizontal="right" vertical="center"/>
      <protection locked="0"/>
    </xf>
    <xf numFmtId="182" fontId="1" fillId="0" borderId="8" xfId="0" applyNumberFormat="1" applyFont="1" applyFill="1" applyBorder="1" applyAlignment="1" applyProtection="1">
      <alignment horizontal="right" vertical="center"/>
      <protection locked="0"/>
    </xf>
    <xf numFmtId="0" fontId="3" fillId="7" borderId="15" xfId="0" applyFont="1" applyFill="1" applyBorder="1" applyAlignment="1" applyProtection="1">
      <alignment horizontal="left" vertical="center"/>
    </xf>
    <xf numFmtId="179" fontId="8" fillId="0" borderId="39" xfId="0" applyNumberFormat="1" applyFont="1" applyFill="1" applyBorder="1" applyAlignment="1" applyProtection="1">
      <alignment horizontal="right" vertical="center"/>
      <protection locked="0"/>
    </xf>
    <xf numFmtId="182" fontId="8" fillId="9" borderId="51" xfId="0" applyNumberFormat="1" applyFont="1" applyFill="1" applyBorder="1" applyAlignment="1" applyProtection="1">
      <alignment horizontal="right" vertical="center"/>
    </xf>
    <xf numFmtId="182" fontId="8" fillId="9" borderId="52" xfId="0" applyNumberFormat="1" applyFont="1" applyFill="1" applyBorder="1" applyAlignment="1" applyProtection="1">
      <alignment horizontal="right" vertical="center"/>
    </xf>
    <xf numFmtId="182" fontId="8" fillId="9" borderId="38" xfId="0" applyNumberFormat="1" applyFont="1" applyFill="1" applyBorder="1" applyAlignment="1" applyProtection="1">
      <alignment horizontal="right" vertical="center"/>
    </xf>
    <xf numFmtId="0" fontId="3" fillId="7" borderId="10" xfId="0" applyFont="1" applyFill="1" applyBorder="1" applyAlignment="1" applyProtection="1">
      <alignment horizontal="center" vertical="center"/>
    </xf>
    <xf numFmtId="0" fontId="3" fillId="7" borderId="11" xfId="0" applyFont="1" applyFill="1" applyBorder="1" applyAlignment="1" applyProtection="1">
      <alignment horizontal="center" vertical="center"/>
    </xf>
    <xf numFmtId="38" fontId="8" fillId="9" borderId="59" xfId="2" applyFont="1" applyFill="1" applyBorder="1" applyAlignment="1" applyProtection="1">
      <alignment horizontal="right" vertical="center"/>
    </xf>
    <xf numFmtId="38" fontId="8" fillId="9" borderId="38" xfId="2" applyFont="1" applyFill="1" applyBorder="1" applyAlignment="1" applyProtection="1">
      <alignment horizontal="right" vertical="center"/>
    </xf>
    <xf numFmtId="0" fontId="3" fillId="7" borderId="50" xfId="0" applyFont="1" applyFill="1" applyBorder="1" applyAlignment="1" applyProtection="1">
      <alignment horizontal="center" vertical="center"/>
    </xf>
    <xf numFmtId="0" fontId="3" fillId="7" borderId="45" xfId="0" applyFont="1" applyFill="1" applyBorder="1" applyAlignment="1" applyProtection="1">
      <alignment horizontal="center" vertical="center"/>
    </xf>
    <xf numFmtId="0" fontId="3" fillId="7" borderId="46" xfId="0" applyFont="1" applyFill="1" applyBorder="1" applyAlignment="1" applyProtection="1">
      <alignment horizontal="center" vertical="center"/>
    </xf>
    <xf numFmtId="9" fontId="8" fillId="7" borderId="8" xfId="0" applyNumberFormat="1" applyFont="1" applyFill="1" applyBorder="1" applyAlignment="1" applyProtection="1">
      <alignment horizontal="center" vertical="center"/>
    </xf>
    <xf numFmtId="0" fontId="0" fillId="6" borderId="47" xfId="0" applyFill="1" applyBorder="1" applyAlignment="1" applyProtection="1">
      <alignment horizontal="center" vertical="center"/>
    </xf>
    <xf numFmtId="0" fontId="0" fillId="6" borderId="48" xfId="0" applyFill="1" applyBorder="1" applyAlignment="1" applyProtection="1">
      <alignment horizontal="center" vertical="center"/>
    </xf>
    <xf numFmtId="0" fontId="0" fillId="0" borderId="55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/>
    </xf>
    <xf numFmtId="0" fontId="3" fillId="7" borderId="0" xfId="0" applyFont="1" applyFill="1" applyBorder="1" applyAlignment="1" applyProtection="1">
      <alignment horizontal="left" vertical="center"/>
    </xf>
    <xf numFmtId="183" fontId="8" fillId="0" borderId="8" xfId="2" applyNumberFormat="1" applyFont="1" applyFill="1" applyBorder="1" applyAlignment="1" applyProtection="1">
      <alignment horizontal="right" vertical="center"/>
      <protection locked="0"/>
    </xf>
    <xf numFmtId="6" fontId="3" fillId="7" borderId="4" xfId="3" applyFont="1" applyFill="1" applyBorder="1" applyAlignment="1" applyProtection="1">
      <alignment horizontal="left" vertical="center"/>
    </xf>
    <xf numFmtId="6" fontId="3" fillId="7" borderId="10" xfId="3" applyFont="1" applyFill="1" applyBorder="1" applyAlignment="1" applyProtection="1">
      <alignment horizontal="left" vertical="center"/>
    </xf>
    <xf numFmtId="6" fontId="3" fillId="7" borderId="11" xfId="3" applyFont="1" applyFill="1" applyBorder="1" applyAlignment="1" applyProtection="1">
      <alignment horizontal="left" vertical="center"/>
    </xf>
    <xf numFmtId="176" fontId="8" fillId="7" borderId="8" xfId="0" applyNumberFormat="1" applyFont="1" applyFill="1" applyBorder="1" applyAlignment="1" applyProtection="1">
      <alignment horizontal="right" vertical="center"/>
    </xf>
    <xf numFmtId="0" fontId="1" fillId="7" borderId="13" xfId="0" applyFont="1" applyFill="1" applyBorder="1" applyAlignment="1" applyProtection="1">
      <alignment horizontal="left" vertical="center"/>
    </xf>
    <xf numFmtId="0" fontId="7" fillId="7" borderId="56" xfId="0" applyFont="1" applyFill="1" applyBorder="1" applyAlignment="1" applyProtection="1">
      <alignment horizontal="center" vertical="center" textRotation="255"/>
    </xf>
    <xf numFmtId="0" fontId="7" fillId="7" borderId="58" xfId="0" applyFont="1" applyFill="1" applyBorder="1" applyAlignment="1" applyProtection="1">
      <alignment horizontal="center" vertical="center" textRotation="255"/>
    </xf>
    <xf numFmtId="0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38" xfId="0" applyNumberFormat="1" applyFont="1" applyFill="1" applyBorder="1" applyAlignment="1" applyProtection="1">
      <alignment horizontal="center" vertical="center"/>
      <protection locked="0"/>
    </xf>
    <xf numFmtId="0" fontId="3" fillId="7" borderId="38" xfId="0" applyFont="1" applyFill="1" applyBorder="1" applyAlignment="1" applyProtection="1">
      <alignment horizontal="center" vertical="center"/>
    </xf>
    <xf numFmtId="0" fontId="3" fillId="7" borderId="5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83" fontId="8" fillId="0" borderId="7" xfId="2" applyNumberFormat="1" applyFont="1" applyFill="1" applyBorder="1" applyAlignment="1" applyProtection="1">
      <alignment horizontal="right" vertical="center"/>
      <protection locked="0"/>
    </xf>
    <xf numFmtId="0" fontId="27" fillId="6" borderId="0" xfId="0" applyFont="1" applyFill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</xf>
    <xf numFmtId="0" fontId="3" fillId="7" borderId="0" xfId="0" applyFont="1" applyFill="1" applyAlignment="1" applyProtection="1">
      <alignment horizontal="center" vertical="center"/>
    </xf>
    <xf numFmtId="0" fontId="0" fillId="0" borderId="38" xfId="0" applyFont="1" applyFill="1" applyBorder="1" applyAlignment="1" applyProtection="1">
      <alignment horizontal="center" vertical="center"/>
      <protection locked="0"/>
    </xf>
    <xf numFmtId="0" fontId="1" fillId="0" borderId="38" xfId="0" applyFont="1" applyFill="1" applyBorder="1" applyAlignment="1" applyProtection="1">
      <alignment horizontal="center" vertical="center"/>
      <protection locked="0"/>
    </xf>
    <xf numFmtId="0" fontId="1" fillId="0" borderId="37" xfId="0" applyFont="1" applyFill="1" applyBorder="1" applyAlignment="1" applyProtection="1">
      <alignment horizontal="center" vertical="center"/>
      <protection locked="0"/>
    </xf>
    <xf numFmtId="6" fontId="3" fillId="7" borderId="59" xfId="3" applyFont="1" applyFill="1" applyBorder="1" applyAlignment="1" applyProtection="1">
      <alignment horizontal="center" vertical="center" shrinkToFit="1"/>
    </xf>
    <xf numFmtId="6" fontId="3" fillId="7" borderId="38" xfId="3" applyFont="1" applyFill="1" applyBorder="1" applyAlignment="1" applyProtection="1">
      <alignment horizontal="center" vertical="center" shrinkToFit="1"/>
    </xf>
    <xf numFmtId="6" fontId="3" fillId="7" borderId="41" xfId="3" applyFont="1" applyFill="1" applyBorder="1" applyAlignment="1" applyProtection="1">
      <alignment horizontal="center" vertical="center" shrinkToFit="1"/>
    </xf>
    <xf numFmtId="0" fontId="0" fillId="0" borderId="36" xfId="0" applyFont="1" applyFill="1" applyBorder="1" applyAlignment="1" applyProtection="1">
      <alignment horizontal="left" vertical="center"/>
      <protection locked="0"/>
    </xf>
    <xf numFmtId="0" fontId="1" fillId="0" borderId="38" xfId="0" applyFont="1" applyFill="1" applyBorder="1" applyAlignment="1" applyProtection="1">
      <alignment horizontal="left" vertical="center"/>
      <protection locked="0"/>
    </xf>
    <xf numFmtId="0" fontId="1" fillId="0" borderId="41" xfId="0" applyFont="1" applyFill="1" applyBorder="1" applyAlignment="1" applyProtection="1">
      <alignment horizontal="left" vertical="center"/>
      <protection locked="0"/>
    </xf>
    <xf numFmtId="0" fontId="0" fillId="0" borderId="50" xfId="0" applyFont="1" applyFill="1" applyBorder="1" applyAlignment="1" applyProtection="1">
      <alignment vertical="center"/>
      <protection locked="0"/>
    </xf>
    <xf numFmtId="0" fontId="0" fillId="0" borderId="45" xfId="0" applyFont="1" applyFill="1" applyBorder="1" applyAlignment="1" applyProtection="1">
      <alignment vertical="center"/>
      <protection locked="0"/>
    </xf>
    <xf numFmtId="0" fontId="1" fillId="8" borderId="49" xfId="0" applyFont="1" applyFill="1" applyBorder="1" applyAlignment="1" applyProtection="1">
      <alignment horizontal="center" vertical="center"/>
    </xf>
    <xf numFmtId="0" fontId="1" fillId="8" borderId="45" xfId="0" applyFont="1" applyFill="1" applyBorder="1" applyAlignment="1" applyProtection="1">
      <alignment horizontal="center" vertical="center"/>
    </xf>
    <xf numFmtId="182" fontId="8" fillId="0" borderId="34" xfId="0" applyNumberFormat="1" applyFont="1" applyFill="1" applyBorder="1" applyAlignment="1" applyProtection="1">
      <alignment horizontal="right" vertical="center"/>
      <protection locked="0"/>
    </xf>
    <xf numFmtId="0" fontId="8" fillId="0" borderId="53" xfId="2" applyNumberFormat="1" applyFont="1" applyFill="1" applyBorder="1" applyAlignment="1" applyProtection="1">
      <alignment horizontal="right" vertical="center"/>
      <protection locked="0"/>
    </xf>
    <xf numFmtId="0" fontId="8" fillId="0" borderId="39" xfId="2" applyNumberFormat="1" applyFont="1" applyFill="1" applyBorder="1" applyAlignment="1" applyProtection="1">
      <alignment horizontal="right" vertical="center"/>
      <protection locked="0"/>
    </xf>
    <xf numFmtId="0" fontId="1" fillId="6" borderId="47" xfId="0" applyFont="1" applyFill="1" applyBorder="1" applyAlignment="1" applyProtection="1">
      <alignment horizontal="center" vertical="center"/>
    </xf>
    <xf numFmtId="0" fontId="1" fillId="6" borderId="48" xfId="0" applyFont="1" applyFill="1" applyBorder="1" applyAlignment="1" applyProtection="1">
      <alignment horizontal="center" vertical="center"/>
    </xf>
    <xf numFmtId="0" fontId="1" fillId="7" borderId="3" xfId="0" applyFont="1" applyFill="1" applyBorder="1" applyAlignment="1" applyProtection="1">
      <alignment horizontal="center" vertical="center"/>
    </xf>
    <xf numFmtId="0" fontId="1" fillId="7" borderId="13" xfId="0" applyFont="1" applyFill="1" applyBorder="1" applyAlignment="1" applyProtection="1">
      <alignment horizontal="center" vertical="center"/>
    </xf>
    <xf numFmtId="0" fontId="1" fillId="7" borderId="14" xfId="0" applyFont="1" applyFill="1" applyBorder="1" applyAlignment="1" applyProtection="1">
      <alignment horizontal="center" vertical="center"/>
    </xf>
    <xf numFmtId="177" fontId="1" fillId="0" borderId="3" xfId="0" applyNumberFormat="1" applyFont="1" applyFill="1" applyBorder="1" applyAlignment="1" applyProtection="1">
      <alignment horizontal="center" vertical="center"/>
      <protection locked="0"/>
    </xf>
    <xf numFmtId="177" fontId="1" fillId="0" borderId="13" xfId="0" applyNumberFormat="1" applyFont="1" applyFill="1" applyBorder="1" applyAlignment="1" applyProtection="1">
      <alignment horizontal="center" vertical="center"/>
      <protection locked="0"/>
    </xf>
    <xf numFmtId="177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/>
    </xf>
    <xf numFmtId="0" fontId="3" fillId="7" borderId="13" xfId="0" applyFont="1" applyFill="1" applyBorder="1" applyAlignment="1" applyProtection="1">
      <alignment horizontal="center" vertical="center"/>
    </xf>
    <xf numFmtId="0" fontId="3" fillId="7" borderId="14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8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182" fontId="3" fillId="0" borderId="49" xfId="0" applyNumberFormat="1" applyFont="1" applyFill="1" applyBorder="1" applyAlignment="1" applyProtection="1">
      <alignment vertical="center"/>
      <protection locked="0"/>
    </xf>
    <xf numFmtId="182" fontId="3" fillId="0" borderId="45" xfId="0" applyNumberFormat="1" applyFont="1" applyFill="1" applyBorder="1" applyAlignment="1" applyProtection="1">
      <alignment vertical="center"/>
      <protection locked="0"/>
    </xf>
    <xf numFmtId="10" fontId="8" fillId="7" borderId="10" xfId="0" applyNumberFormat="1" applyFont="1" applyFill="1" applyBorder="1" applyAlignment="1" applyProtection="1">
      <alignment horizontal="center" vertical="center"/>
    </xf>
    <xf numFmtId="10" fontId="8" fillId="7" borderId="11" xfId="0" applyNumberFormat="1" applyFont="1" applyFill="1" applyBorder="1" applyAlignment="1" applyProtection="1">
      <alignment horizontal="center" vertical="center"/>
    </xf>
    <xf numFmtId="10" fontId="8" fillId="7" borderId="8" xfId="0" applyNumberFormat="1" applyFont="1" applyFill="1" applyBorder="1" applyAlignment="1" applyProtection="1">
      <alignment horizontal="center" vertical="center"/>
    </xf>
    <xf numFmtId="10" fontId="8" fillId="7" borderId="9" xfId="0" applyNumberFormat="1" applyFont="1" applyFill="1" applyBorder="1" applyAlignment="1" applyProtection="1">
      <alignment horizontal="center" vertical="center"/>
    </xf>
    <xf numFmtId="0" fontId="3" fillId="8" borderId="38" xfId="0" applyFont="1" applyFill="1" applyBorder="1" applyAlignment="1" applyProtection="1">
      <alignment horizontal="left" vertical="center"/>
    </xf>
    <xf numFmtId="0" fontId="3" fillId="8" borderId="41" xfId="0" applyFont="1" applyFill="1" applyBorder="1" applyAlignment="1" applyProtection="1">
      <alignment horizontal="left" vertical="center"/>
    </xf>
    <xf numFmtId="10" fontId="8" fillId="0" borderId="7" xfId="0" applyNumberFormat="1" applyFont="1" applyFill="1" applyBorder="1" applyAlignment="1" applyProtection="1">
      <alignment horizontal="center" vertical="center"/>
      <protection locked="0"/>
    </xf>
    <xf numFmtId="10" fontId="8" fillId="0" borderId="8" xfId="0" applyNumberFormat="1" applyFont="1" applyFill="1" applyBorder="1" applyAlignment="1" applyProtection="1">
      <alignment horizontal="center" vertical="center"/>
      <protection locked="0"/>
    </xf>
    <xf numFmtId="10" fontId="8" fillId="0" borderId="9" xfId="0" applyNumberFormat="1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horizontal="center" vertical="center" textRotation="255"/>
    </xf>
    <xf numFmtId="0" fontId="7" fillId="7" borderId="11" xfId="0" applyFont="1" applyFill="1" applyBorder="1" applyAlignment="1" applyProtection="1">
      <alignment horizontal="center" vertical="center" textRotation="255"/>
    </xf>
    <xf numFmtId="0" fontId="7" fillId="7" borderId="12" xfId="0" applyFont="1" applyFill="1" applyBorder="1" applyAlignment="1" applyProtection="1">
      <alignment horizontal="center" vertical="center" textRotation="255"/>
    </xf>
    <xf numFmtId="0" fontId="7" fillId="7" borderId="15" xfId="0" applyFont="1" applyFill="1" applyBorder="1" applyAlignment="1" applyProtection="1">
      <alignment horizontal="center" vertical="center" textRotation="255"/>
    </xf>
    <xf numFmtId="0" fontId="7" fillId="7" borderId="7" xfId="0" applyFont="1" applyFill="1" applyBorder="1" applyAlignment="1" applyProtection="1">
      <alignment horizontal="center" vertical="center" textRotation="255"/>
    </xf>
    <xf numFmtId="0" fontId="7" fillId="7" borderId="9" xfId="0" applyFont="1" applyFill="1" applyBorder="1" applyAlignment="1" applyProtection="1">
      <alignment horizontal="center" vertical="center" textRotation="255"/>
    </xf>
    <xf numFmtId="0" fontId="3" fillId="7" borderId="36" xfId="0" applyFont="1" applyFill="1" applyBorder="1" applyAlignment="1" applyProtection="1">
      <alignment horizontal="center" vertical="center"/>
    </xf>
    <xf numFmtId="0" fontId="3" fillId="7" borderId="37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/>
    </xf>
    <xf numFmtId="0" fontId="7" fillId="7" borderId="11" xfId="0" applyFont="1" applyFill="1" applyBorder="1" applyAlignment="1" applyProtection="1">
      <alignment horizontal="center" vertical="center"/>
    </xf>
    <xf numFmtId="0" fontId="7" fillId="7" borderId="7" xfId="0" applyFont="1" applyFill="1" applyBorder="1" applyAlignment="1" applyProtection="1">
      <alignment horizontal="center" vertical="center"/>
    </xf>
    <xf numFmtId="0" fontId="7" fillId="7" borderId="9" xfId="0" applyFont="1" applyFill="1" applyBorder="1" applyAlignment="1" applyProtection="1">
      <alignment horizontal="center" vertical="center"/>
    </xf>
    <xf numFmtId="0" fontId="7" fillId="7" borderId="8" xfId="0" applyFont="1" applyFill="1" applyBorder="1" applyAlignment="1" applyProtection="1">
      <alignment horizontal="center" vertical="center"/>
    </xf>
    <xf numFmtId="0" fontId="5" fillId="7" borderId="3" xfId="0" applyFont="1" applyFill="1" applyBorder="1" applyAlignment="1" applyProtection="1">
      <alignment horizontal="left" vertical="center"/>
      <protection locked="0"/>
    </xf>
    <xf numFmtId="0" fontId="5" fillId="7" borderId="13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7" borderId="56" xfId="0" applyFont="1" applyFill="1" applyBorder="1" applyAlignment="1" applyProtection="1">
      <alignment horizontal="left" vertical="center"/>
    </xf>
    <xf numFmtId="6" fontId="3" fillId="7" borderId="10" xfId="3" applyFont="1" applyFill="1" applyBorder="1" applyAlignment="1" applyProtection="1">
      <alignment horizontal="center" vertical="center"/>
    </xf>
    <xf numFmtId="6" fontId="3" fillId="7" borderId="38" xfId="3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left" vertical="center"/>
    </xf>
    <xf numFmtId="0" fontId="7" fillId="7" borderId="10" xfId="0" applyFont="1" applyFill="1" applyBorder="1" applyAlignment="1" applyProtection="1">
      <alignment horizontal="left" vertical="center"/>
    </xf>
    <xf numFmtId="0" fontId="3" fillId="7" borderId="0" xfId="0" applyFont="1" applyFill="1" applyBorder="1" applyAlignment="1" applyProtection="1">
      <alignment horizontal="center" vertical="center"/>
    </xf>
    <xf numFmtId="182" fontId="3" fillId="0" borderId="8" xfId="0" applyNumberFormat="1" applyFont="1" applyFill="1" applyBorder="1" applyAlignment="1" applyProtection="1">
      <alignment vertical="center"/>
      <protection locked="0"/>
    </xf>
    <xf numFmtId="0" fontId="3" fillId="7" borderId="8" xfId="0" applyFont="1" applyFill="1" applyBorder="1" applyAlignment="1" applyProtection="1">
      <alignment horizontal="center" vertical="center"/>
    </xf>
    <xf numFmtId="0" fontId="3" fillId="7" borderId="9" xfId="0" applyFont="1" applyFill="1" applyBorder="1" applyAlignment="1" applyProtection="1">
      <alignment horizontal="center" vertical="center"/>
    </xf>
    <xf numFmtId="182" fontId="8" fillId="0" borderId="0" xfId="0" applyNumberFormat="1" applyFont="1" applyFill="1" applyBorder="1" applyAlignment="1" applyProtection="1">
      <alignment horizontal="center" vertical="center"/>
    </xf>
    <xf numFmtId="182" fontId="8" fillId="0" borderId="8" xfId="0" applyNumberFormat="1" applyFont="1" applyFill="1" applyBorder="1" applyAlignment="1" applyProtection="1">
      <alignment horizontal="center" vertical="center"/>
    </xf>
    <xf numFmtId="0" fontId="3" fillId="7" borderId="12" xfId="0" applyFont="1" applyFill="1" applyBorder="1" applyAlignment="1" applyProtection="1">
      <alignment horizontal="left" vertical="top"/>
    </xf>
    <xf numFmtId="0" fontId="3" fillId="7" borderId="7" xfId="0" applyFont="1" applyFill="1" applyBorder="1" applyAlignment="1" applyProtection="1">
      <alignment horizontal="left" vertical="top"/>
    </xf>
    <xf numFmtId="0" fontId="7" fillId="7" borderId="38" xfId="0" applyFont="1" applyFill="1" applyBorder="1" applyAlignment="1" applyProtection="1">
      <alignment horizontal="center" vertical="center"/>
    </xf>
    <xf numFmtId="0" fontId="3" fillId="7" borderId="4" xfId="0" applyFont="1" applyFill="1" applyBorder="1" applyAlignment="1" applyProtection="1">
      <alignment horizontal="distributed" vertical="center"/>
    </xf>
    <xf numFmtId="0" fontId="3" fillId="7" borderId="45" xfId="0" applyFont="1" applyFill="1" applyBorder="1" applyAlignment="1" applyProtection="1">
      <alignment horizontal="distributed" vertical="center"/>
    </xf>
    <xf numFmtId="0" fontId="3" fillId="7" borderId="46" xfId="0" applyFont="1" applyFill="1" applyBorder="1" applyAlignment="1" applyProtection="1">
      <alignment horizontal="distributed" vertical="center"/>
    </xf>
    <xf numFmtId="0" fontId="3" fillId="7" borderId="15" xfId="0" applyFont="1" applyFill="1" applyBorder="1" applyAlignment="1" applyProtection="1">
      <alignment horizontal="center" vertical="center"/>
    </xf>
    <xf numFmtId="182" fontId="8" fillId="0" borderId="4" xfId="0" applyNumberFormat="1" applyFont="1" applyFill="1" applyBorder="1" applyAlignment="1" applyProtection="1">
      <alignment horizontal="right" vertical="center"/>
      <protection locked="0"/>
    </xf>
    <xf numFmtId="182" fontId="8" fillId="0" borderId="10" xfId="0" applyNumberFormat="1" applyFont="1" applyFill="1" applyBorder="1" applyAlignment="1" applyProtection="1">
      <alignment horizontal="right" vertical="center"/>
      <protection locked="0"/>
    </xf>
    <xf numFmtId="182" fontId="8" fillId="0" borderId="7" xfId="0" applyNumberFormat="1" applyFont="1" applyFill="1" applyBorder="1" applyAlignment="1" applyProtection="1">
      <alignment horizontal="right" vertical="center"/>
      <protection locked="0"/>
    </xf>
    <xf numFmtId="182" fontId="8" fillId="0" borderId="8" xfId="0" applyNumberFormat="1" applyFont="1" applyFill="1" applyBorder="1" applyAlignment="1" applyProtection="1">
      <alignment horizontal="right" vertical="center"/>
      <protection locked="0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10" xfId="0" applyFont="1" applyFill="1" applyBorder="1" applyProtection="1">
      <alignment vertical="center"/>
    </xf>
    <xf numFmtId="0" fontId="3" fillId="7" borderId="11" xfId="0" applyFont="1" applyFill="1" applyBorder="1" applyProtection="1">
      <alignment vertical="center"/>
    </xf>
    <xf numFmtId="0" fontId="3" fillId="7" borderId="7" xfId="0" applyFont="1" applyFill="1" applyBorder="1" applyProtection="1">
      <alignment vertical="center"/>
    </xf>
    <xf numFmtId="0" fontId="3" fillId="7" borderId="8" xfId="0" applyFont="1" applyFill="1" applyBorder="1" applyProtection="1">
      <alignment vertical="center"/>
    </xf>
    <xf numFmtId="0" fontId="3" fillId="7" borderId="9" xfId="0" applyFont="1" applyFill="1" applyBorder="1" applyProtection="1">
      <alignment vertical="center"/>
    </xf>
    <xf numFmtId="0" fontId="3" fillId="7" borderId="56" xfId="0" applyFont="1" applyFill="1" applyBorder="1" applyAlignment="1" applyProtection="1">
      <alignment horizontal="center" vertical="center" textRotation="255"/>
    </xf>
    <xf numFmtId="0" fontId="3" fillId="7" borderId="57" xfId="0" applyFont="1" applyFill="1" applyBorder="1" applyProtection="1">
      <alignment vertical="center"/>
    </xf>
    <xf numFmtId="0" fontId="3" fillId="7" borderId="58" xfId="0" applyFont="1" applyFill="1" applyBorder="1" applyProtection="1">
      <alignment vertical="center"/>
    </xf>
    <xf numFmtId="0" fontId="8" fillId="0" borderId="34" xfId="2" applyNumberFormat="1" applyFont="1" applyFill="1" applyBorder="1" applyAlignment="1" applyProtection="1">
      <alignment horizontal="right" vertical="center"/>
      <protection locked="0"/>
    </xf>
    <xf numFmtId="38" fontId="8" fillId="9" borderId="36" xfId="2" applyFont="1" applyFill="1" applyBorder="1" applyAlignment="1" applyProtection="1">
      <alignment horizontal="right" vertical="center"/>
    </xf>
    <xf numFmtId="0" fontId="3" fillId="7" borderId="16" xfId="0" applyFont="1" applyFill="1" applyBorder="1" applyAlignment="1" applyProtection="1">
      <alignment horizontal="center" vertical="center"/>
    </xf>
    <xf numFmtId="0" fontId="3" fillId="7" borderId="41" xfId="0" applyFont="1" applyFill="1" applyBorder="1" applyAlignment="1" applyProtection="1">
      <alignment horizontal="center" vertical="center"/>
    </xf>
    <xf numFmtId="0" fontId="4" fillId="7" borderId="0" xfId="0" applyFont="1" applyFill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right" vertical="center"/>
      <protection locked="0"/>
    </xf>
    <xf numFmtId="177" fontId="3" fillId="0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4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1" fillId="7" borderId="0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1" fillId="0" borderId="39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13" xfId="0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vertical="center" wrapText="1"/>
      <protection locked="0"/>
    </xf>
    <xf numFmtId="0" fontId="1" fillId="0" borderId="13" xfId="0" applyFont="1" applyFill="1" applyBorder="1" applyAlignment="1" applyProtection="1">
      <alignment vertical="center" wrapText="1"/>
      <protection locked="0"/>
    </xf>
    <xf numFmtId="0" fontId="1" fillId="0" borderId="14" xfId="0" applyFont="1" applyFill="1" applyBorder="1" applyAlignment="1" applyProtection="1">
      <alignment vertical="center" wrapText="1"/>
      <protection locked="0"/>
    </xf>
    <xf numFmtId="0" fontId="0" fillId="0" borderId="39" xfId="0" applyFont="1" applyFill="1" applyBorder="1" applyAlignment="1" applyProtection="1">
      <alignment horizontal="left" vertical="center"/>
      <protection locked="0"/>
    </xf>
    <xf numFmtId="0" fontId="1" fillId="0" borderId="39" xfId="0" applyFont="1" applyFill="1" applyBorder="1" applyAlignment="1" applyProtection="1">
      <alignment horizontal="left" vertical="center"/>
      <protection locked="0"/>
    </xf>
    <xf numFmtId="0" fontId="1" fillId="0" borderId="35" xfId="0" applyFont="1" applyFill="1" applyBorder="1" applyAlignment="1" applyProtection="1">
      <alignment horizontal="left" vertical="center"/>
      <protection locked="0"/>
    </xf>
    <xf numFmtId="0" fontId="7" fillId="7" borderId="10" xfId="0" applyFont="1" applyFill="1" applyBorder="1" applyAlignment="1" applyProtection="1">
      <alignment horizontal="distributed" vertical="center"/>
    </xf>
    <xf numFmtId="0" fontId="7" fillId="7" borderId="39" xfId="0" applyFont="1" applyFill="1" applyBorder="1" applyAlignment="1" applyProtection="1">
      <alignment horizontal="distributed" vertical="center"/>
    </xf>
    <xf numFmtId="0" fontId="3" fillId="7" borderId="60" xfId="0" applyFont="1" applyFill="1" applyBorder="1" applyAlignment="1" applyProtection="1">
      <alignment horizontal="center" vertical="center"/>
    </xf>
    <xf numFmtId="0" fontId="3" fillId="7" borderId="61" xfId="0" applyFont="1" applyFill="1" applyBorder="1" applyAlignment="1" applyProtection="1">
      <alignment horizontal="center" vertical="center"/>
    </xf>
    <xf numFmtId="0" fontId="3" fillId="7" borderId="53" xfId="0" applyFont="1" applyFill="1" applyBorder="1" applyAlignment="1" applyProtection="1">
      <alignment horizontal="center" vertical="center"/>
    </xf>
    <xf numFmtId="0" fontId="3" fillId="7" borderId="35" xfId="0" applyFont="1" applyFill="1" applyBorder="1" applyAlignment="1" applyProtection="1">
      <alignment horizontal="center" vertical="center"/>
    </xf>
    <xf numFmtId="0" fontId="3" fillId="10" borderId="34" xfId="0" applyFont="1" applyFill="1" applyBorder="1" applyAlignment="1" applyProtection="1">
      <alignment horizontal="center" vertical="center"/>
    </xf>
    <xf numFmtId="0" fontId="3" fillId="10" borderId="39" xfId="0" applyFont="1" applyFill="1" applyBorder="1" applyAlignment="1" applyProtection="1">
      <alignment horizontal="center" vertical="center"/>
    </xf>
    <xf numFmtId="0" fontId="3" fillId="10" borderId="35" xfId="0" applyFont="1" applyFill="1" applyBorder="1" applyAlignment="1" applyProtection="1">
      <alignment horizontal="center" vertical="center"/>
    </xf>
    <xf numFmtId="0" fontId="3" fillId="7" borderId="39" xfId="0" applyFont="1" applyFill="1" applyBorder="1" applyAlignment="1" applyProtection="1">
      <alignment horizontal="distributed" vertical="center"/>
    </xf>
    <xf numFmtId="0" fontId="3" fillId="7" borderId="35" xfId="0" applyFont="1" applyFill="1" applyBorder="1" applyAlignment="1" applyProtection="1">
      <alignment horizontal="distributed" vertical="center"/>
    </xf>
    <xf numFmtId="0" fontId="3" fillId="7" borderId="10" xfId="0" applyFont="1" applyFill="1" applyBorder="1" applyAlignment="1" applyProtection="1">
      <alignment horizontal="distributed" vertical="center"/>
    </xf>
    <xf numFmtId="0" fontId="3" fillId="7" borderId="11" xfId="0" applyFont="1" applyFill="1" applyBorder="1" applyAlignment="1" applyProtection="1">
      <alignment horizontal="distributed" vertical="center"/>
    </xf>
    <xf numFmtId="0" fontId="3" fillId="7" borderId="62" xfId="0" applyFont="1" applyFill="1" applyBorder="1" applyAlignment="1" applyProtection="1">
      <alignment horizontal="center" vertical="center"/>
    </xf>
    <xf numFmtId="179" fontId="8" fillId="0" borderId="34" xfId="0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176" fontId="13" fillId="0" borderId="8" xfId="0" applyNumberFormat="1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 shrinkToFit="1"/>
    </xf>
    <xf numFmtId="0" fontId="19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68" xfId="0" applyFont="1" applyFill="1" applyBorder="1" applyAlignment="1">
      <alignment horizontal="center" vertical="center"/>
    </xf>
    <xf numFmtId="0" fontId="16" fillId="0" borderId="56" xfId="0" applyFont="1" applyFill="1" applyBorder="1" applyAlignment="1">
      <alignment horizontal="center" vertical="center"/>
    </xf>
    <xf numFmtId="0" fontId="16" fillId="0" borderId="6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80" fontId="13" fillId="0" borderId="8" xfId="0" applyNumberFormat="1" applyFont="1" applyFill="1" applyBorder="1" applyAlignment="1">
      <alignment horizontal="right" vertical="center"/>
    </xf>
    <xf numFmtId="182" fontId="13" fillId="0" borderId="13" xfId="2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182" fontId="13" fillId="0" borderId="13" xfId="0" applyNumberFormat="1" applyFont="1" applyFill="1" applyBorder="1" applyAlignment="1">
      <alignment horizontal="right" vertical="center"/>
    </xf>
    <xf numFmtId="180" fontId="13" fillId="0" borderId="13" xfId="0" applyNumberFormat="1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left" vertical="top" shrinkToFit="1"/>
    </xf>
    <xf numFmtId="0" fontId="23" fillId="0" borderId="13" xfId="0" applyFont="1" applyFill="1" applyBorder="1" applyAlignment="1">
      <alignment horizontal="left" vertical="top" shrinkToFit="1"/>
    </xf>
    <xf numFmtId="0" fontId="23" fillId="0" borderId="14" xfId="0" applyFont="1" applyFill="1" applyBorder="1" applyAlignment="1">
      <alignment horizontal="left" vertical="top" shrinkToFit="1"/>
    </xf>
    <xf numFmtId="0" fontId="16" fillId="0" borderId="1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9" fontId="16" fillId="0" borderId="8" xfId="0" applyNumberFormat="1" applyFont="1" applyFill="1" applyBorder="1" applyAlignment="1">
      <alignment horizontal="center" vertical="center"/>
    </xf>
    <xf numFmtId="182" fontId="13" fillId="0" borderId="8" xfId="2" applyNumberFormat="1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70" xfId="0" applyFont="1" applyFill="1" applyBorder="1" applyAlignment="1">
      <alignment horizontal="center"/>
    </xf>
    <xf numFmtId="0" fontId="13" fillId="0" borderId="71" xfId="0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center" vertical="center"/>
    </xf>
    <xf numFmtId="0" fontId="13" fillId="0" borderId="7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left" vertical="center" shrinkToFit="1"/>
    </xf>
    <xf numFmtId="0" fontId="16" fillId="0" borderId="7" xfId="0" applyFont="1" applyFill="1" applyBorder="1" applyAlignment="1">
      <alignment horizontal="left" vertical="center" shrinkToFit="1"/>
    </xf>
    <xf numFmtId="0" fontId="16" fillId="0" borderId="8" xfId="0" applyFont="1" applyFill="1" applyBorder="1" applyAlignment="1">
      <alignment horizontal="left" vertical="center" shrinkToFit="1"/>
    </xf>
    <xf numFmtId="0" fontId="16" fillId="0" borderId="12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0" borderId="70" xfId="0" applyFont="1" applyFill="1" applyBorder="1" applyAlignment="1">
      <alignment horizontal="center" vertical="top"/>
    </xf>
    <xf numFmtId="0" fontId="16" fillId="0" borderId="7" xfId="0" applyFont="1" applyFill="1" applyBorder="1" applyAlignment="1">
      <alignment horizontal="center" vertical="top"/>
    </xf>
    <xf numFmtId="0" fontId="16" fillId="0" borderId="8" xfId="0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textRotation="255" wrapText="1"/>
    </xf>
    <xf numFmtId="0" fontId="13" fillId="0" borderId="11" xfId="0" applyFont="1" applyFill="1" applyBorder="1" applyAlignment="1">
      <alignment horizontal="center" vertical="center" textRotation="255" wrapText="1"/>
    </xf>
    <xf numFmtId="0" fontId="13" fillId="0" borderId="12" xfId="0" applyFont="1" applyFill="1" applyBorder="1" applyAlignment="1">
      <alignment horizontal="center" vertical="center" textRotation="255" wrapText="1"/>
    </xf>
    <xf numFmtId="0" fontId="13" fillId="0" borderId="15" xfId="0" applyFont="1" applyFill="1" applyBorder="1" applyAlignment="1">
      <alignment horizontal="center" vertical="center" textRotation="255" wrapText="1"/>
    </xf>
    <xf numFmtId="0" fontId="13" fillId="0" borderId="7" xfId="0" applyFont="1" applyFill="1" applyBorder="1" applyAlignment="1">
      <alignment horizontal="center" vertical="center" textRotation="255" wrapText="1"/>
    </xf>
    <xf numFmtId="0" fontId="13" fillId="0" borderId="9" xfId="0" applyFont="1" applyFill="1" applyBorder="1" applyAlignment="1">
      <alignment horizontal="center" vertical="center" textRotation="255" wrapText="1"/>
    </xf>
    <xf numFmtId="58" fontId="16" fillId="0" borderId="0" xfId="3" applyNumberFormat="1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68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 shrinkToFit="1"/>
    </xf>
    <xf numFmtId="0" fontId="16" fillId="0" borderId="14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19" fillId="0" borderId="11" xfId="0" applyFont="1" applyFill="1" applyBorder="1" applyAlignment="1">
      <alignment horizontal="left"/>
    </xf>
    <xf numFmtId="0" fontId="16" fillId="0" borderId="3" xfId="0" applyNumberFormat="1" applyFont="1" applyFill="1" applyBorder="1" applyAlignment="1">
      <alignment horizontal="center" vertical="center" shrinkToFit="1"/>
    </xf>
    <xf numFmtId="0" fontId="16" fillId="0" borderId="13" xfId="0" applyNumberFormat="1" applyFont="1" applyFill="1" applyBorder="1" applyAlignment="1">
      <alignment horizontal="center" vertical="center" shrinkToFit="1"/>
    </xf>
    <xf numFmtId="0" fontId="16" fillId="0" borderId="14" xfId="0" applyNumberFormat="1" applyFont="1" applyFill="1" applyBorder="1" applyAlignment="1">
      <alignment horizontal="center" vertical="center" shrinkToFit="1"/>
    </xf>
    <xf numFmtId="0" fontId="16" fillId="0" borderId="3" xfId="0" applyNumberFormat="1" applyFont="1" applyFill="1" applyBorder="1" applyAlignment="1">
      <alignment horizontal="center" vertical="center"/>
    </xf>
    <xf numFmtId="0" fontId="16" fillId="0" borderId="13" xfId="0" applyNumberFormat="1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/>
    </xf>
    <xf numFmtId="4" fontId="13" fillId="0" borderId="8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left" vertical="top"/>
    </xf>
    <xf numFmtId="0" fontId="19" fillId="0" borderId="10" xfId="0" applyFont="1" applyFill="1" applyBorder="1" applyAlignment="1">
      <alignment horizontal="left" vertical="top"/>
    </xf>
    <xf numFmtId="0" fontId="19" fillId="0" borderId="11" xfId="0" applyFont="1" applyFill="1" applyBorder="1" applyAlignment="1">
      <alignment horizontal="left" vertical="top"/>
    </xf>
    <xf numFmtId="0" fontId="16" fillId="0" borderId="54" xfId="0" applyFont="1" applyFill="1" applyBorder="1" applyAlignment="1">
      <alignment horizontal="center" vertical="center"/>
    </xf>
    <xf numFmtId="40" fontId="13" fillId="0" borderId="8" xfId="2" applyNumberFormat="1" applyFont="1" applyFill="1" applyBorder="1" applyAlignment="1">
      <alignment horizontal="right" vertical="center"/>
    </xf>
    <xf numFmtId="2" fontId="13" fillId="0" borderId="8" xfId="0" applyNumberFormat="1" applyFont="1" applyFill="1" applyBorder="1" applyAlignment="1">
      <alignment horizontal="right" vertical="center"/>
    </xf>
    <xf numFmtId="0" fontId="19" fillId="0" borderId="8" xfId="0" applyFont="1" applyFill="1" applyBorder="1" applyAlignment="1">
      <alignment horizontal="center" vertical="center"/>
    </xf>
    <xf numFmtId="10" fontId="13" fillId="0" borderId="8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176" fontId="13" fillId="0" borderId="12" xfId="0" applyNumberFormat="1" applyFont="1" applyFill="1" applyBorder="1" applyAlignment="1">
      <alignment horizontal="right" vertical="center"/>
    </xf>
    <xf numFmtId="176" fontId="13" fillId="0" borderId="0" xfId="0" applyNumberFormat="1" applyFont="1" applyFill="1" applyBorder="1" applyAlignment="1">
      <alignment horizontal="right" vertical="center"/>
    </xf>
    <xf numFmtId="176" fontId="13" fillId="0" borderId="7" xfId="0" applyNumberFormat="1" applyFont="1" applyFill="1" applyBorder="1" applyAlignment="1">
      <alignment horizontal="right" vertical="center"/>
    </xf>
    <xf numFmtId="182" fontId="13" fillId="0" borderId="0" xfId="2" applyNumberFormat="1" applyFont="1" applyFill="1" applyBorder="1" applyAlignment="1">
      <alignment horizontal="right" vertical="center"/>
    </xf>
    <xf numFmtId="0" fontId="16" fillId="0" borderId="56" xfId="0" applyFont="1" applyFill="1" applyBorder="1" applyAlignment="1">
      <alignment horizontal="left" vertical="center"/>
    </xf>
    <xf numFmtId="0" fontId="16" fillId="0" borderId="57" xfId="0" applyFont="1" applyFill="1" applyBorder="1" applyAlignment="1">
      <alignment horizontal="left" vertical="center"/>
    </xf>
    <xf numFmtId="182" fontId="13" fillId="0" borderId="8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10" fontId="13" fillId="0" borderId="8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top"/>
    </xf>
    <xf numFmtId="0" fontId="16" fillId="0" borderId="8" xfId="0" applyFont="1" applyFill="1" applyBorder="1" applyAlignment="1">
      <alignment horizontal="left" vertical="top"/>
    </xf>
    <xf numFmtId="0" fontId="16" fillId="0" borderId="4" xfId="0" applyFont="1" applyFill="1" applyBorder="1" applyAlignment="1">
      <alignment horizontal="center" vertical="center" textRotation="255"/>
    </xf>
    <xf numFmtId="0" fontId="16" fillId="0" borderId="10" xfId="0" applyFont="1" applyFill="1" applyBorder="1" applyAlignment="1">
      <alignment horizontal="center" vertical="center" textRotation="255"/>
    </xf>
    <xf numFmtId="0" fontId="16" fillId="0" borderId="7" xfId="0" applyFont="1" applyFill="1" applyBorder="1" applyAlignment="1">
      <alignment horizontal="center" vertical="center" textRotation="255"/>
    </xf>
    <xf numFmtId="0" fontId="16" fillId="0" borderId="8" xfId="0" applyFont="1" applyFill="1" applyBorder="1" applyAlignment="1">
      <alignment horizontal="center" vertical="center" textRotation="255"/>
    </xf>
    <xf numFmtId="177" fontId="16" fillId="0" borderId="8" xfId="0" applyNumberFormat="1" applyFont="1" applyFill="1" applyBorder="1" applyAlignment="1">
      <alignment horizontal="center" vertical="center"/>
    </xf>
    <xf numFmtId="40" fontId="13" fillId="0" borderId="10" xfId="2" applyNumberFormat="1" applyFont="1" applyFill="1" applyBorder="1" applyAlignment="1">
      <alignment horizontal="right" vertical="center"/>
    </xf>
  </cellXfs>
  <cellStyles count="4">
    <cellStyle name="パーセント" xfId="1" builtinId="5"/>
    <cellStyle name="桁区切り" xfId="2" builtinId="6"/>
    <cellStyle name="通貨" xfId="3" builtinId="7"/>
    <cellStyle name="標準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strike/>
        <condense val="0"/>
        <extend val="0"/>
        <color indexed="9"/>
      </font>
    </dxf>
    <dxf>
      <font>
        <condense val="0"/>
        <extend val="0"/>
        <color indexed="10"/>
      </font>
    </dxf>
    <dxf>
      <font>
        <strike/>
        <condense val="0"/>
        <extend val="0"/>
        <color indexed="9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5"/>
  <sheetViews>
    <sheetView tabSelected="1" zoomScale="85" workbookViewId="0">
      <selection activeCell="AE17" sqref="AE17"/>
    </sheetView>
  </sheetViews>
  <sheetFormatPr defaultColWidth="9" defaultRowHeight="13" x14ac:dyDescent="0.2"/>
  <cols>
    <col min="1" max="1" width="3.26953125" style="23" customWidth="1"/>
    <col min="2" max="2" width="2" style="23" customWidth="1"/>
    <col min="3" max="3" width="8.6328125" style="23" customWidth="1"/>
    <col min="4" max="4" width="3.08984375" style="23" customWidth="1"/>
    <col min="5" max="5" width="6.6328125" style="23" customWidth="1"/>
    <col min="6" max="6" width="3.08984375" style="23" customWidth="1"/>
    <col min="7" max="7" width="2" style="23" customWidth="1"/>
    <col min="8" max="8" width="2.6328125" style="23" customWidth="1"/>
    <col min="9" max="9" width="2.453125" style="23" customWidth="1"/>
    <col min="10" max="10" width="3.6328125" style="23" customWidth="1"/>
    <col min="11" max="11" width="4.36328125" style="23" customWidth="1"/>
    <col min="12" max="12" width="5" style="23" customWidth="1"/>
    <col min="13" max="13" width="3.26953125" style="23" customWidth="1"/>
    <col min="14" max="14" width="1.6328125" style="23" customWidth="1"/>
    <col min="15" max="15" width="2.453125" style="23" customWidth="1"/>
    <col min="16" max="16" width="3.08984375" style="23" customWidth="1"/>
    <col min="17" max="17" width="2.7265625" style="23" customWidth="1"/>
    <col min="18" max="18" width="3.36328125" style="23" customWidth="1"/>
    <col min="19" max="19" width="2.7265625" style="23" customWidth="1"/>
    <col min="20" max="20" width="4.08984375" style="23" customWidth="1"/>
    <col min="21" max="21" width="2.453125" style="23" customWidth="1"/>
    <col min="22" max="22" width="3.08984375" style="23" customWidth="1"/>
    <col min="23" max="23" width="2.7265625" style="23" customWidth="1"/>
    <col min="24" max="24" width="3" style="23" customWidth="1"/>
    <col min="25" max="25" width="2" style="23" customWidth="1"/>
    <col min="26" max="26" width="1.6328125" style="23" customWidth="1"/>
    <col min="27" max="27" width="2.08984375" style="23" customWidth="1"/>
    <col min="28" max="28" width="1.7265625" style="23" customWidth="1"/>
    <col min="29" max="29" width="4.36328125" style="23" customWidth="1"/>
    <col min="30" max="30" width="2.08984375" style="23" customWidth="1"/>
    <col min="31" max="31" width="2.6328125" style="23" customWidth="1"/>
    <col min="32" max="32" width="0.6328125" style="23" customWidth="1"/>
    <col min="33" max="33" width="8.08984375" style="23" customWidth="1"/>
    <col min="34" max="34" width="24.08984375" style="23" customWidth="1"/>
    <col min="35" max="35" width="9" style="22" customWidth="1"/>
    <col min="36" max="36" width="31.26953125" style="113" customWidth="1"/>
    <col min="37" max="37" width="9" style="16" customWidth="1"/>
    <col min="38" max="39" width="9" style="19" customWidth="1"/>
    <col min="40" max="16384" width="9" style="22"/>
  </cols>
  <sheetData>
    <row r="1" spans="1:39" ht="12.75" customHeight="1" x14ac:dyDescent="0.2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15"/>
      <c r="AH1" s="115"/>
    </row>
    <row r="2" spans="1:39" ht="17.5" x14ac:dyDescent="0.2">
      <c r="A2" s="360" t="s">
        <v>1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140"/>
      <c r="AG2" s="116"/>
      <c r="AH2" s="117"/>
      <c r="AJ2" s="113" t="s">
        <v>2</v>
      </c>
      <c r="AL2" s="19" t="s">
        <v>3</v>
      </c>
      <c r="AM2" s="19" t="s">
        <v>4</v>
      </c>
    </row>
    <row r="3" spans="1:39" ht="9.75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0"/>
      <c r="AG3" s="115"/>
      <c r="AH3" s="115"/>
      <c r="AJ3" s="113" t="s">
        <v>182</v>
      </c>
      <c r="AL3" s="19" t="s">
        <v>5</v>
      </c>
      <c r="AM3" s="19" t="s">
        <v>183</v>
      </c>
    </row>
    <row r="4" spans="1:39" x14ac:dyDescent="0.2">
      <c r="A4" s="142" t="s">
        <v>7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15"/>
      <c r="AH4" s="115"/>
      <c r="AJ4" s="113" t="s">
        <v>184</v>
      </c>
      <c r="AL4" s="20" t="s">
        <v>8</v>
      </c>
      <c r="AM4" s="19" t="s">
        <v>6</v>
      </c>
    </row>
    <row r="5" spans="1:39" ht="8.25" customHeight="1" x14ac:dyDescent="0.2">
      <c r="A5" s="142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15"/>
      <c r="AH5" s="115"/>
      <c r="AJ5" s="113" t="s">
        <v>185</v>
      </c>
      <c r="AL5" s="20" t="s">
        <v>9</v>
      </c>
      <c r="AM5" s="19" t="s">
        <v>186</v>
      </c>
    </row>
    <row r="6" spans="1:39" ht="17.25" customHeight="1" x14ac:dyDescent="0.2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290" t="s">
        <v>10</v>
      </c>
      <c r="W6" s="292"/>
      <c r="X6" s="361"/>
      <c r="Y6" s="362"/>
      <c r="Z6" s="362"/>
      <c r="AA6" s="362"/>
      <c r="AB6" s="362"/>
      <c r="AC6" s="362"/>
      <c r="AD6" s="362"/>
      <c r="AE6" s="363"/>
      <c r="AF6" s="140"/>
      <c r="AG6" s="115"/>
      <c r="AH6" s="115"/>
      <c r="AJ6" s="113" t="s">
        <v>11</v>
      </c>
      <c r="AL6" s="19" t="s">
        <v>12</v>
      </c>
      <c r="AM6" s="19" t="s">
        <v>187</v>
      </c>
    </row>
    <row r="7" spans="1:39" ht="18" customHeight="1" x14ac:dyDescent="0.2">
      <c r="A7" s="140"/>
      <c r="B7" s="143" t="s">
        <v>13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15"/>
      <c r="AH7" s="115"/>
      <c r="AL7" s="19" t="s">
        <v>14</v>
      </c>
      <c r="AM7" s="19" t="s">
        <v>188</v>
      </c>
    </row>
    <row r="8" spans="1:39" ht="12" customHeight="1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15"/>
      <c r="AH8" s="115"/>
      <c r="AJ8" s="113" t="s">
        <v>15</v>
      </c>
      <c r="AL8" s="19" t="s">
        <v>16</v>
      </c>
      <c r="AM8" s="19" t="s">
        <v>11</v>
      </c>
    </row>
    <row r="9" spans="1:39" ht="13.5" thickBot="1" x14ac:dyDescent="0.25">
      <c r="A9" s="142" t="s">
        <v>17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 t="s">
        <v>18</v>
      </c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0"/>
      <c r="AF9" s="140"/>
      <c r="AG9" s="115"/>
      <c r="AH9" s="115"/>
      <c r="AJ9" s="113" t="s">
        <v>19</v>
      </c>
      <c r="AL9" s="19" t="s">
        <v>20</v>
      </c>
    </row>
    <row r="10" spans="1:39" ht="21" customHeight="1" thickBot="1" x14ac:dyDescent="0.25">
      <c r="A10" s="142"/>
      <c r="B10" s="142"/>
      <c r="C10" s="142" t="s">
        <v>149</v>
      </c>
      <c r="D10" s="364"/>
      <c r="E10" s="365"/>
      <c r="F10" s="144"/>
      <c r="G10" s="145"/>
      <c r="H10" s="145"/>
      <c r="I10" s="145"/>
      <c r="J10" s="145"/>
      <c r="K10" s="145"/>
      <c r="L10" s="145"/>
      <c r="M10" s="146"/>
      <c r="N10" s="142"/>
      <c r="O10" s="147"/>
      <c r="P10" s="366" t="s">
        <v>149</v>
      </c>
      <c r="Q10" s="366"/>
      <c r="R10" s="367"/>
      <c r="S10" s="368"/>
      <c r="T10" s="369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0"/>
      <c r="AG10" s="118" t="s">
        <v>21</v>
      </c>
      <c r="AH10" s="1" t="s">
        <v>15</v>
      </c>
      <c r="AL10" s="19" t="s">
        <v>22</v>
      </c>
    </row>
    <row r="11" spans="1:39" ht="27" customHeight="1" x14ac:dyDescent="0.2">
      <c r="A11" s="142"/>
      <c r="B11" s="142"/>
      <c r="C11" s="142" t="s">
        <v>23</v>
      </c>
      <c r="D11" s="371"/>
      <c r="E11" s="372"/>
      <c r="F11" s="372"/>
      <c r="G11" s="372"/>
      <c r="H11" s="372"/>
      <c r="I11" s="372"/>
      <c r="J11" s="372"/>
      <c r="K11" s="372"/>
      <c r="L11" s="373"/>
      <c r="M11" s="146"/>
      <c r="N11" s="142"/>
      <c r="O11" s="147"/>
      <c r="P11" s="146" t="s">
        <v>24</v>
      </c>
      <c r="Q11" s="146"/>
      <c r="R11" s="371"/>
      <c r="S11" s="372"/>
      <c r="T11" s="372"/>
      <c r="U11" s="372"/>
      <c r="V11" s="372"/>
      <c r="W11" s="372"/>
      <c r="X11" s="372"/>
      <c r="Y11" s="372"/>
      <c r="Z11" s="372"/>
      <c r="AA11" s="372"/>
      <c r="AB11" s="372"/>
      <c r="AC11" s="372"/>
      <c r="AD11" s="372"/>
      <c r="AE11" s="373"/>
      <c r="AF11" s="140"/>
      <c r="AG11" s="115"/>
      <c r="AH11" s="115"/>
      <c r="AJ11" s="113" t="s">
        <v>25</v>
      </c>
      <c r="AL11" s="19" t="s">
        <v>26</v>
      </c>
    </row>
    <row r="12" spans="1:39" ht="49.5" customHeight="1" x14ac:dyDescent="0.2">
      <c r="A12" s="142"/>
      <c r="B12" s="142"/>
      <c r="C12" s="142" t="s">
        <v>30</v>
      </c>
      <c r="D12" s="380"/>
      <c r="E12" s="381"/>
      <c r="F12" s="381"/>
      <c r="G12" s="381"/>
      <c r="H12" s="381"/>
      <c r="I12" s="381"/>
      <c r="J12" s="381"/>
      <c r="K12" s="382"/>
      <c r="L12" s="149"/>
      <c r="M12" s="147"/>
      <c r="N12" s="142"/>
      <c r="O12" s="147"/>
      <c r="P12" s="146" t="s">
        <v>30</v>
      </c>
      <c r="Q12" s="146"/>
      <c r="R12" s="383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5"/>
      <c r="AD12" s="150"/>
      <c r="AE12" s="151"/>
      <c r="AF12" s="140"/>
      <c r="AG12" s="115"/>
      <c r="AH12" s="115"/>
      <c r="AJ12" s="113" t="s">
        <v>28</v>
      </c>
      <c r="AL12" s="19" t="s">
        <v>29</v>
      </c>
    </row>
    <row r="13" spans="1:39" ht="20.25" customHeight="1" x14ac:dyDescent="0.2">
      <c r="A13" s="142"/>
      <c r="B13" s="142"/>
      <c r="C13" s="142" t="s">
        <v>27</v>
      </c>
      <c r="D13" s="374"/>
      <c r="E13" s="375"/>
      <c r="F13" s="375"/>
      <c r="G13" s="375"/>
      <c r="H13" s="375"/>
      <c r="I13" s="375"/>
      <c r="J13" s="375"/>
      <c r="K13" s="376"/>
      <c r="L13" s="150"/>
      <c r="M13" s="146"/>
      <c r="N13" s="142"/>
      <c r="O13" s="147"/>
      <c r="P13" s="146" t="s">
        <v>27</v>
      </c>
      <c r="Q13" s="146"/>
      <c r="R13" s="377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9"/>
      <c r="AD13" s="152"/>
      <c r="AE13" s="152"/>
      <c r="AF13" s="140"/>
      <c r="AG13" s="115"/>
      <c r="AH13" s="115"/>
      <c r="AJ13" s="139"/>
      <c r="AL13" s="19" t="s">
        <v>253</v>
      </c>
      <c r="AM13" s="22"/>
    </row>
    <row r="14" spans="1:39" ht="21" customHeight="1" x14ac:dyDescent="0.2">
      <c r="A14" s="142"/>
      <c r="B14" s="142"/>
      <c r="C14" s="142" t="s">
        <v>31</v>
      </c>
      <c r="D14" s="367"/>
      <c r="E14" s="368"/>
      <c r="F14" s="368"/>
      <c r="G14" s="368"/>
      <c r="H14" s="368"/>
      <c r="I14" s="368"/>
      <c r="J14" s="368"/>
      <c r="K14" s="369"/>
      <c r="L14" s="146"/>
      <c r="M14" s="146"/>
      <c r="N14" s="142"/>
      <c r="O14" s="147"/>
      <c r="P14" s="153" t="s">
        <v>32</v>
      </c>
      <c r="Q14" s="154"/>
      <c r="R14" s="147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40"/>
      <c r="AF14" s="140"/>
      <c r="AG14" s="115"/>
      <c r="AH14" s="115"/>
      <c r="AL14" s="19" t="s">
        <v>33</v>
      </c>
    </row>
    <row r="15" spans="1:39" ht="21" customHeight="1" x14ac:dyDescent="0.2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15"/>
      <c r="AH15" s="115"/>
      <c r="AL15" s="19" t="s">
        <v>34</v>
      </c>
    </row>
    <row r="16" spans="1:39" ht="12" customHeight="1" thickBot="1" x14ac:dyDescent="0.25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15"/>
      <c r="AH16" s="115"/>
      <c r="AK16" s="17"/>
      <c r="AL16" s="19" t="s">
        <v>35</v>
      </c>
      <c r="AM16" s="20"/>
    </row>
    <row r="17" spans="1:39" ht="21.75" customHeight="1" x14ac:dyDescent="0.2">
      <c r="A17" s="155"/>
      <c r="B17" s="389" t="s">
        <v>36</v>
      </c>
      <c r="C17" s="389"/>
      <c r="D17" s="156"/>
      <c r="E17" s="275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7" t="str">
        <f>IF(X17="","□新築","■新築")</f>
        <v>□新築</v>
      </c>
      <c r="V17" s="278"/>
      <c r="W17" s="278"/>
      <c r="X17" s="198"/>
      <c r="Y17" s="277" t="str">
        <f>IF(AE17="","□改築、増築","■改築、増築")</f>
        <v>□改築、増築</v>
      </c>
      <c r="Z17" s="278"/>
      <c r="AA17" s="278"/>
      <c r="AB17" s="278"/>
      <c r="AC17" s="278"/>
      <c r="AD17" s="278"/>
      <c r="AE17" s="199"/>
      <c r="AF17" s="140"/>
      <c r="AG17" s="119" t="s">
        <v>37</v>
      </c>
      <c r="AH17" s="120">
        <f>IF(AH10="","",ROUNDDOWN((E24-K24)*IF(AH10="民間",IF(5000&lt;=E24,0.25,0.2),IF(1000&lt;=E24,0.25,0.2)),2))</f>
        <v>0</v>
      </c>
      <c r="AK17" s="17"/>
      <c r="AL17" s="19" t="s">
        <v>38</v>
      </c>
      <c r="AM17" s="20"/>
    </row>
    <row r="18" spans="1:39" ht="21.75" customHeight="1" thickBot="1" x14ac:dyDescent="0.25">
      <c r="A18" s="157"/>
      <c r="B18" s="390" t="s">
        <v>39</v>
      </c>
      <c r="C18" s="390"/>
      <c r="D18" s="158"/>
      <c r="E18" s="159" t="s">
        <v>40</v>
      </c>
      <c r="F18" s="370"/>
      <c r="G18" s="370"/>
      <c r="H18" s="370"/>
      <c r="I18" s="370"/>
      <c r="J18" s="370"/>
      <c r="K18" s="386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8"/>
      <c r="AF18" s="140"/>
      <c r="AG18" s="121" t="s">
        <v>41</v>
      </c>
      <c r="AH18" s="122">
        <f>IF(AH10="","",ROUNDDOWN((E24-E24*A24*0.8)*IF(AH10="民間",IF(5000&lt;=E24,0.25,0.2),IF(1000&lt;=E24,0.25,0.2)),2))</f>
        <v>0</v>
      </c>
      <c r="AK18" s="17"/>
      <c r="AL18" s="19" t="s">
        <v>42</v>
      </c>
      <c r="AM18" s="20"/>
    </row>
    <row r="19" spans="1:39" ht="21.75" customHeight="1" thickBot="1" x14ac:dyDescent="0.25">
      <c r="A19" s="160"/>
      <c r="B19" s="338" t="s">
        <v>43</v>
      </c>
      <c r="C19" s="338"/>
      <c r="D19" s="161"/>
      <c r="E19" s="272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4"/>
      <c r="R19" s="269" t="s">
        <v>44</v>
      </c>
      <c r="S19" s="270"/>
      <c r="T19" s="271"/>
      <c r="U19" s="266"/>
      <c r="V19" s="267"/>
      <c r="W19" s="267"/>
      <c r="X19" s="267"/>
      <c r="Y19" s="267"/>
      <c r="Z19" s="267"/>
      <c r="AA19" s="267"/>
      <c r="AB19" s="267"/>
      <c r="AC19" s="267"/>
      <c r="AD19" s="267"/>
      <c r="AE19" s="268"/>
      <c r="AF19" s="140"/>
      <c r="AG19" s="123" t="s">
        <v>45</v>
      </c>
      <c r="AH19" s="2"/>
      <c r="AK19" s="17"/>
      <c r="AL19" s="19" t="s">
        <v>46</v>
      </c>
      <c r="AM19" s="20"/>
    </row>
    <row r="20" spans="1:39" ht="18" customHeight="1" x14ac:dyDescent="0.2">
      <c r="A20" s="307" t="s">
        <v>47</v>
      </c>
      <c r="B20" s="308"/>
      <c r="C20" s="315" t="s">
        <v>48</v>
      </c>
      <c r="D20" s="316"/>
      <c r="E20" s="209" t="s">
        <v>49</v>
      </c>
      <c r="F20" s="233"/>
      <c r="G20" s="209" t="s">
        <v>50</v>
      </c>
      <c r="H20" s="210"/>
      <c r="I20" s="323"/>
      <c r="J20" s="324"/>
      <c r="K20" s="324"/>
      <c r="L20" s="162" t="s">
        <v>51</v>
      </c>
      <c r="M20" s="254"/>
      <c r="N20" s="254"/>
      <c r="O20" s="254"/>
      <c r="P20" s="232" t="s">
        <v>52</v>
      </c>
      <c r="Q20" s="210"/>
      <c r="R20" s="326" t="s">
        <v>53</v>
      </c>
      <c r="S20" s="326"/>
      <c r="T20" s="163" t="s">
        <v>54</v>
      </c>
      <c r="U20" s="254"/>
      <c r="V20" s="254"/>
      <c r="W20" s="164" t="s">
        <v>52</v>
      </c>
      <c r="X20" s="358" t="s">
        <v>55</v>
      </c>
      <c r="Y20" s="232"/>
      <c r="Z20" s="232"/>
      <c r="AA20" s="232" t="s">
        <v>54</v>
      </c>
      <c r="AB20" s="232"/>
      <c r="AC20" s="254"/>
      <c r="AD20" s="254"/>
      <c r="AE20" s="165" t="s">
        <v>52</v>
      </c>
      <c r="AF20" s="140"/>
      <c r="AG20" s="240" t="s">
        <v>56</v>
      </c>
      <c r="AH20" s="241"/>
      <c r="AK20" s="17"/>
      <c r="AL20" s="19" t="s">
        <v>57</v>
      </c>
      <c r="AM20" s="20"/>
    </row>
    <row r="21" spans="1:39" ht="18" customHeight="1" thickBot="1" x14ac:dyDescent="0.25">
      <c r="A21" s="309"/>
      <c r="B21" s="310"/>
      <c r="C21" s="317"/>
      <c r="D21" s="318"/>
      <c r="E21" s="313" t="s">
        <v>58</v>
      </c>
      <c r="F21" s="314"/>
      <c r="G21" s="313" t="s">
        <v>50</v>
      </c>
      <c r="H21" s="359"/>
      <c r="I21" s="258"/>
      <c r="J21" s="258"/>
      <c r="K21" s="258"/>
      <c r="L21" s="166" t="s">
        <v>51</v>
      </c>
      <c r="M21" s="255"/>
      <c r="N21" s="255"/>
      <c r="O21" s="255"/>
      <c r="P21" s="256" t="s">
        <v>52</v>
      </c>
      <c r="Q21" s="359"/>
      <c r="R21" s="327" t="s">
        <v>53</v>
      </c>
      <c r="S21" s="327"/>
      <c r="T21" s="167" t="s">
        <v>54</v>
      </c>
      <c r="U21" s="255"/>
      <c r="V21" s="255"/>
      <c r="W21" s="166" t="s">
        <v>52</v>
      </c>
      <c r="X21" s="257" t="s">
        <v>55</v>
      </c>
      <c r="Y21" s="256"/>
      <c r="Z21" s="256"/>
      <c r="AA21" s="256" t="s">
        <v>54</v>
      </c>
      <c r="AB21" s="256"/>
      <c r="AC21" s="255"/>
      <c r="AD21" s="255"/>
      <c r="AE21" s="168" t="s">
        <v>52</v>
      </c>
      <c r="AF21" s="140"/>
      <c r="AG21" s="242"/>
      <c r="AH21" s="243"/>
      <c r="AK21" s="17"/>
      <c r="AL21" s="19" t="s">
        <v>59</v>
      </c>
      <c r="AM21" s="20"/>
    </row>
    <row r="22" spans="1:39" ht="16.5" customHeight="1" x14ac:dyDescent="0.2">
      <c r="A22" s="311"/>
      <c r="B22" s="312"/>
      <c r="C22" s="319" t="s">
        <v>60</v>
      </c>
      <c r="D22" s="318"/>
      <c r="E22" s="320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2"/>
      <c r="AF22" s="140"/>
      <c r="AG22" s="124"/>
      <c r="AH22" s="125"/>
      <c r="AK22" s="17"/>
      <c r="AL22" s="19" t="s">
        <v>61</v>
      </c>
      <c r="AM22" s="20"/>
    </row>
    <row r="23" spans="1:39" ht="15" customHeight="1" x14ac:dyDescent="0.2">
      <c r="A23" s="328" t="s">
        <v>303</v>
      </c>
      <c r="B23" s="329"/>
      <c r="C23" s="329"/>
      <c r="D23" s="156"/>
      <c r="E23" s="244" t="s">
        <v>62</v>
      </c>
      <c r="F23" s="245"/>
      <c r="G23" s="245"/>
      <c r="H23" s="245"/>
      <c r="I23" s="245"/>
      <c r="J23" s="227"/>
      <c r="K23" s="244" t="s">
        <v>63</v>
      </c>
      <c r="L23" s="245"/>
      <c r="M23" s="245"/>
      <c r="N23" s="245"/>
      <c r="O23" s="245"/>
      <c r="P23" s="227"/>
      <c r="Q23" s="244" t="s">
        <v>64</v>
      </c>
      <c r="R23" s="245"/>
      <c r="S23" s="245"/>
      <c r="T23" s="245"/>
      <c r="U23" s="245"/>
      <c r="V23" s="245"/>
      <c r="W23" s="227"/>
      <c r="X23" s="244" t="s">
        <v>65</v>
      </c>
      <c r="Y23" s="245"/>
      <c r="Z23" s="245"/>
      <c r="AA23" s="245"/>
      <c r="AB23" s="245"/>
      <c r="AC23" s="245"/>
      <c r="AD23" s="245"/>
      <c r="AE23" s="227"/>
      <c r="AF23" s="140"/>
      <c r="AG23" s="115"/>
      <c r="AH23" s="115"/>
      <c r="AK23" s="17"/>
      <c r="AL23" s="20" t="s">
        <v>66</v>
      </c>
      <c r="AM23" s="20"/>
    </row>
    <row r="24" spans="1:39" ht="24" customHeight="1" x14ac:dyDescent="0.2">
      <c r="A24" s="304"/>
      <c r="B24" s="305"/>
      <c r="C24" s="305"/>
      <c r="D24" s="306"/>
      <c r="E24" s="259"/>
      <c r="F24" s="246"/>
      <c r="G24" s="246"/>
      <c r="H24" s="246"/>
      <c r="I24" s="246"/>
      <c r="J24" s="169" t="s">
        <v>67</v>
      </c>
      <c r="K24" s="259"/>
      <c r="L24" s="246"/>
      <c r="M24" s="246"/>
      <c r="N24" s="246"/>
      <c r="O24" s="246"/>
      <c r="P24" s="169" t="s">
        <v>67</v>
      </c>
      <c r="Q24" s="259"/>
      <c r="R24" s="246"/>
      <c r="S24" s="246"/>
      <c r="T24" s="246"/>
      <c r="U24" s="246"/>
      <c r="V24" s="246"/>
      <c r="W24" s="169" t="s">
        <v>67</v>
      </c>
      <c r="X24" s="170" t="s">
        <v>68</v>
      </c>
      <c r="Y24" s="246"/>
      <c r="Z24" s="246"/>
      <c r="AA24" s="246"/>
      <c r="AB24" s="246"/>
      <c r="AC24" s="246"/>
      <c r="AD24" s="246"/>
      <c r="AE24" s="169" t="s">
        <v>217</v>
      </c>
      <c r="AF24" s="140"/>
      <c r="AG24" s="115"/>
      <c r="AH24" s="115"/>
      <c r="AK24" s="17"/>
      <c r="AL24" s="20" t="s">
        <v>69</v>
      </c>
      <c r="AM24" s="20"/>
    </row>
    <row r="25" spans="1:39" ht="9.75" customHeight="1" x14ac:dyDescent="0.2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15"/>
      <c r="AH25" s="115"/>
      <c r="AK25" s="17"/>
      <c r="AL25" s="20" t="s">
        <v>70</v>
      </c>
      <c r="AM25" s="20"/>
    </row>
    <row r="26" spans="1:39" ht="15" customHeight="1" x14ac:dyDescent="0.2">
      <c r="A26" s="252" t="s">
        <v>71</v>
      </c>
      <c r="B26" s="325" t="s">
        <v>72</v>
      </c>
      <c r="C26" s="325"/>
      <c r="D26" s="325"/>
      <c r="E26" s="213"/>
      <c r="F26" s="156"/>
      <c r="G26" s="247" t="s">
        <v>73</v>
      </c>
      <c r="H26" s="248"/>
      <c r="I26" s="248"/>
      <c r="J26" s="248"/>
      <c r="K26" s="248"/>
      <c r="L26" s="248"/>
      <c r="M26" s="249"/>
      <c r="N26" s="247" t="s">
        <v>74</v>
      </c>
      <c r="O26" s="248"/>
      <c r="P26" s="248"/>
      <c r="Q26" s="248"/>
      <c r="R26" s="248"/>
      <c r="S26" s="248"/>
      <c r="T26" s="248"/>
      <c r="U26" s="249"/>
      <c r="V26" s="213" t="s">
        <v>75</v>
      </c>
      <c r="W26" s="214"/>
      <c r="X26" s="214"/>
      <c r="Y26" s="214"/>
      <c r="Z26" s="214"/>
      <c r="AA26" s="214"/>
      <c r="AB26" s="214"/>
      <c r="AC26" s="214"/>
      <c r="AD26" s="214"/>
      <c r="AE26" s="215"/>
      <c r="AF26" s="140"/>
      <c r="AG26" s="115"/>
      <c r="AH26" s="115"/>
      <c r="AK26" s="17"/>
      <c r="AL26" s="20" t="s">
        <v>76</v>
      </c>
      <c r="AM26" s="20"/>
    </row>
    <row r="27" spans="1:39" ht="24" customHeight="1" thickBot="1" x14ac:dyDescent="0.25">
      <c r="A27" s="253"/>
      <c r="B27" s="170" t="s">
        <v>150</v>
      </c>
      <c r="C27" s="250" t="str">
        <f>IF(AH10="",999999999.99,IF(E24="","",IF(AG21="",MIN(AH17:AH18),ROUNDDOWN((E24-K24)*IF(AH10="民間",IF(5000&lt;=E24,0.35,0.3),IF(1000&lt;=E24,0.35,0.3)),2))))</f>
        <v/>
      </c>
      <c r="D27" s="250"/>
      <c r="E27" s="250"/>
      <c r="F27" s="169" t="s">
        <v>151</v>
      </c>
      <c r="G27" s="170" t="s">
        <v>152</v>
      </c>
      <c r="H27" s="250" t="str">
        <f>IF(AH10="",999999999.99,IF(Q24="","",ROUNDDOWN(Q24*IF(AH10="民間",IF(AG21="",IF(5000&lt;=E24,0.25,0.2),IF(5000&lt;=E24,0.35,0.3)),IF(AG21="",IF(1000&lt;=E24,0.25,0.2),IF(1000&lt;=E24,0.35,0.3))),2)))</f>
        <v/>
      </c>
      <c r="I27" s="250"/>
      <c r="J27" s="250"/>
      <c r="K27" s="250"/>
      <c r="L27" s="250"/>
      <c r="M27" s="169" t="s">
        <v>151</v>
      </c>
      <c r="N27" s="211" t="s">
        <v>153</v>
      </c>
      <c r="O27" s="332"/>
      <c r="P27" s="332"/>
      <c r="Q27" s="250" t="str">
        <f>IF(C27="","",C27+H27)</f>
        <v/>
      </c>
      <c r="R27" s="250"/>
      <c r="S27" s="250"/>
      <c r="T27" s="250"/>
      <c r="U27" s="169" t="s">
        <v>151</v>
      </c>
      <c r="V27" s="171" t="s">
        <v>154</v>
      </c>
      <c r="W27" s="216" t="str">
        <f>IF(Y24="","",ROUNDDOWN(Y24*AC27,2))</f>
        <v/>
      </c>
      <c r="X27" s="216"/>
      <c r="Y27" s="216"/>
      <c r="Z27" s="216"/>
      <c r="AA27" s="172" t="s">
        <v>155</v>
      </c>
      <c r="AB27" s="172" t="s">
        <v>156</v>
      </c>
      <c r="AC27" s="239" t="str">
        <f>IF(E24="","",IF(E24&lt;1000,IF(AH19="住宅・宿泊施設",0.6,IF(AH19="墓地・屋外運動・屋外娯楽・廃棄物等処理",0.7,IF(AH19="工場・店舗・事務所・駐車場・資材置場",0.3,IF(AH19="庁舎・学校・医療・福祉・集会",0.6,0.3)))),IF(E24&lt;3000,IF(AH19="住宅・宿泊施設",0.6,IF(AH19="墓地・屋外運動・屋外娯楽・廃棄物等処理",0.7,IF(AH19="工場・店舗・事務所・駐車場・資材置場",0.5,IF(AH19="庁舎・学校・医療・福祉・集会",0.7,0.6)))),IF(E24&lt;10000,IF(AH19="工場・店舗・事務所・駐車場・資材置場",0.6,IF(AH19="その他",0.6,0.7)),IF(E24&lt;30000,IF(AH19="墓地・屋外運動・屋外娯楽・廃棄物等処理",0.8,0.7),IF(E24&gt;=30000,IF(AH19="工場・店舗・事務所・駐車場・資材置場",0.7,IF(AH19="その他",0.7,0.8))))))))</f>
        <v/>
      </c>
      <c r="AD27" s="239" t="str">
        <f>IF(Z25="","",IF(Z25&lt;1000,IF(AD19="住宅・宿泊施設",0.6,IF(AD19="屋外・墓地・処理場",0.7,IF(AD19="工場・店舗・駐車場",0.3,IF(AD19="庁舎・学校・医療",0.6,0.3)))),IF(Z25&lt;3000,IF(AD19="住宅・宿泊施設",0.6,IF(AD19="屋外・墓地・処理場",0.7,IF(AD19="工場・店舗・駐車場",0.5,IF(AD19="庁舎・学校・医療",0.7,0.6)))),IF(Z25&lt;10000,IF(AD19="工場・店舗・駐車場",0.6,IF(AD19="その他",0.6,0.7)),IF(Z25&lt;30000,IF(AD19="屋外・墓地・処理場",0.8,0.7),IF(Z25&gt;=30000,IF(AD19="工場・店舗・駐車場",0.7,IF(AD19="その他",0.7,0.8))))))))</f>
        <v/>
      </c>
      <c r="AE27" s="173" t="s">
        <v>157</v>
      </c>
      <c r="AF27" s="140"/>
      <c r="AG27" s="115"/>
      <c r="AH27" s="115"/>
      <c r="AK27" s="17"/>
      <c r="AL27" s="20" t="s">
        <v>77</v>
      </c>
      <c r="AM27" s="20"/>
    </row>
    <row r="28" spans="1:39" ht="24" customHeight="1" x14ac:dyDescent="0.2">
      <c r="A28" s="251" t="s">
        <v>78</v>
      </c>
      <c r="B28" s="251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140"/>
      <c r="AG28" s="240" t="s">
        <v>79</v>
      </c>
      <c r="AH28" s="241"/>
      <c r="AK28" s="17"/>
      <c r="AL28" s="20" t="s">
        <v>80</v>
      </c>
      <c r="AM28" s="20"/>
    </row>
    <row r="29" spans="1:39" ht="18" customHeight="1" x14ac:dyDescent="0.2">
      <c r="A29" s="353" t="s">
        <v>81</v>
      </c>
      <c r="B29" s="339" t="s">
        <v>49</v>
      </c>
      <c r="C29" s="340"/>
      <c r="D29" s="341"/>
      <c r="E29" s="236" t="s">
        <v>82</v>
      </c>
      <c r="F29" s="237"/>
      <c r="G29" s="237"/>
      <c r="H29" s="237"/>
      <c r="I29" s="237"/>
      <c r="J29" s="237"/>
      <c r="K29" s="238"/>
      <c r="L29" s="236" t="s">
        <v>83</v>
      </c>
      <c r="M29" s="237"/>
      <c r="N29" s="237"/>
      <c r="O29" s="237"/>
      <c r="P29" s="358" t="s">
        <v>84</v>
      </c>
      <c r="Q29" s="232"/>
      <c r="R29" s="232"/>
      <c r="S29" s="210"/>
      <c r="T29" s="237" t="s">
        <v>85</v>
      </c>
      <c r="U29" s="237"/>
      <c r="V29" s="237"/>
      <c r="W29" s="238"/>
      <c r="X29" s="236" t="s">
        <v>86</v>
      </c>
      <c r="Y29" s="237"/>
      <c r="Z29" s="237"/>
      <c r="AA29" s="237"/>
      <c r="AB29" s="237"/>
      <c r="AC29" s="237"/>
      <c r="AD29" s="237"/>
      <c r="AE29" s="238"/>
      <c r="AF29" s="140"/>
      <c r="AG29" s="126" t="s">
        <v>49</v>
      </c>
      <c r="AH29" s="127" t="str">
        <f>IF(F32="","",IF(P41="",IF(F32&gt;=C27,"適","不適"),IF(W40="",IF(W41="","振替場所を選択",IF(F32+P41&gt;=C27,"振替適","不適")),IF(F32-P41&gt;=C27,"適","不適"))))</f>
        <v/>
      </c>
      <c r="AK29" s="17"/>
      <c r="AL29" s="20" t="s">
        <v>87</v>
      </c>
      <c r="AM29" s="20"/>
    </row>
    <row r="30" spans="1:39" ht="15.75" customHeight="1" x14ac:dyDescent="0.2">
      <c r="A30" s="354"/>
      <c r="B30" s="391"/>
      <c r="C30" s="398" t="s">
        <v>88</v>
      </c>
      <c r="D30" s="399"/>
      <c r="E30" s="279"/>
      <c r="F30" s="220"/>
      <c r="G30" s="220"/>
      <c r="H30" s="220"/>
      <c r="I30" s="220"/>
      <c r="J30" s="220"/>
      <c r="K30" s="195" t="s">
        <v>262</v>
      </c>
      <c r="L30" s="356"/>
      <c r="M30" s="281"/>
      <c r="N30" s="281"/>
      <c r="O30" s="175" t="s">
        <v>90</v>
      </c>
      <c r="P30" s="280"/>
      <c r="Q30" s="281"/>
      <c r="R30" s="281"/>
      <c r="S30" s="176" t="s">
        <v>90</v>
      </c>
      <c r="T30" s="281"/>
      <c r="U30" s="281"/>
      <c r="V30" s="281"/>
      <c r="W30" s="158" t="s">
        <v>90</v>
      </c>
      <c r="X30" s="217" t="str">
        <f>IF(AND(L30="",P30="",T30=""),"",L30+P30+T30)</f>
        <v/>
      </c>
      <c r="Y30" s="218"/>
      <c r="Z30" s="218"/>
      <c r="AA30" s="218"/>
      <c r="AB30" s="218"/>
      <c r="AC30" s="218"/>
      <c r="AD30" s="218"/>
      <c r="AE30" s="158" t="s">
        <v>90</v>
      </c>
      <c r="AF30" s="140"/>
      <c r="AG30" s="126" t="s">
        <v>91</v>
      </c>
      <c r="AH30" s="127" t="str">
        <f>IF(Q24="","",IF(Q24=0,"なし",IF(P41="",IF(V38&gt;=H27,"適","不適"),IF(W40="",IF(W41="","振替場所を選択",IF(V38-P41&gt;=H27,"適","不適")),IF(V38+P41&gt;=H27,"振替適","不適")))))</f>
        <v/>
      </c>
      <c r="AK30" s="17"/>
      <c r="AL30" s="20" t="s">
        <v>92</v>
      </c>
      <c r="AM30" s="20"/>
    </row>
    <row r="31" spans="1:39" ht="15.75" customHeight="1" x14ac:dyDescent="0.2">
      <c r="A31" s="354"/>
      <c r="B31" s="392"/>
      <c r="C31" s="398" t="s">
        <v>93</v>
      </c>
      <c r="D31" s="399"/>
      <c r="E31" s="279"/>
      <c r="F31" s="220"/>
      <c r="G31" s="220"/>
      <c r="H31" s="220"/>
      <c r="I31" s="220"/>
      <c r="J31" s="220"/>
      <c r="K31" s="195" t="s">
        <v>262</v>
      </c>
      <c r="L31" s="356"/>
      <c r="M31" s="281"/>
      <c r="N31" s="281"/>
      <c r="O31" s="175" t="s">
        <v>90</v>
      </c>
      <c r="P31" s="280"/>
      <c r="Q31" s="281"/>
      <c r="R31" s="281"/>
      <c r="S31" s="176" t="s">
        <v>90</v>
      </c>
      <c r="T31" s="281"/>
      <c r="U31" s="281"/>
      <c r="V31" s="281"/>
      <c r="W31" s="158" t="s">
        <v>90</v>
      </c>
      <c r="X31" s="217" t="str">
        <f>IF(AND(L31="",P31="",T31=""),"",L31+P31+T31)</f>
        <v/>
      </c>
      <c r="Y31" s="218"/>
      <c r="Z31" s="218"/>
      <c r="AA31" s="218"/>
      <c r="AB31" s="218"/>
      <c r="AC31" s="218"/>
      <c r="AD31" s="218"/>
      <c r="AE31" s="158" t="s">
        <v>90</v>
      </c>
      <c r="AF31" s="140"/>
      <c r="AG31" s="128" t="s">
        <v>95</v>
      </c>
      <c r="AH31" s="129" t="str">
        <f>IF(T43="","",IF(T43&gt;=W27,"適","不適"))</f>
        <v/>
      </c>
      <c r="AK31" s="17"/>
      <c r="AL31" s="20" t="s">
        <v>96</v>
      </c>
      <c r="AM31" s="20"/>
    </row>
    <row r="32" spans="1:39" ht="18" customHeight="1" thickBot="1" x14ac:dyDescent="0.25">
      <c r="A32" s="354"/>
      <c r="B32" s="211" t="s">
        <v>86</v>
      </c>
      <c r="C32" s="256"/>
      <c r="D32" s="314"/>
      <c r="E32" s="177" t="s">
        <v>263</v>
      </c>
      <c r="F32" s="231" t="str">
        <f>IF(AND(E30="",E31=""),"",E30+E31)</f>
        <v/>
      </c>
      <c r="G32" s="231"/>
      <c r="H32" s="231"/>
      <c r="I32" s="231"/>
      <c r="J32" s="231"/>
      <c r="K32" s="197" t="s">
        <v>264</v>
      </c>
      <c r="L32" s="357" t="str">
        <f>IF(AND(L30="",L31=""),"",L30+L31)</f>
        <v/>
      </c>
      <c r="M32" s="235"/>
      <c r="N32" s="235"/>
      <c r="O32" s="203" t="s">
        <v>90</v>
      </c>
      <c r="P32" s="234" t="str">
        <f>IF(AND(P30="",P31=""),"",P30+P31)</f>
        <v/>
      </c>
      <c r="Q32" s="235"/>
      <c r="R32" s="235"/>
      <c r="S32" s="204" t="s">
        <v>90</v>
      </c>
      <c r="T32" s="235" t="str">
        <f>IF(AND(T30="",T31=""),"",T30+T31)</f>
        <v/>
      </c>
      <c r="U32" s="235"/>
      <c r="V32" s="235"/>
      <c r="W32" s="161" t="s">
        <v>90</v>
      </c>
      <c r="X32" s="217" t="str">
        <f>IF(AND(X30="",X31=""),"",SUM(X30:AD31))</f>
        <v/>
      </c>
      <c r="Y32" s="218"/>
      <c r="Z32" s="218"/>
      <c r="AA32" s="218"/>
      <c r="AB32" s="218"/>
      <c r="AC32" s="218"/>
      <c r="AD32" s="218"/>
      <c r="AE32" s="161" t="s">
        <v>90</v>
      </c>
      <c r="AF32" s="140"/>
      <c r="AG32" s="130" t="s">
        <v>190</v>
      </c>
      <c r="AH32" s="131" t="str">
        <f>IF(V39="","",IF(V39&gt;=Q27,"適","不適"))</f>
        <v/>
      </c>
      <c r="AK32" s="17"/>
      <c r="AL32" s="20" t="s">
        <v>99</v>
      </c>
      <c r="AM32" s="20"/>
    </row>
    <row r="33" spans="1:40" ht="18" customHeight="1" x14ac:dyDescent="0.2">
      <c r="A33" s="354"/>
      <c r="B33" s="339" t="s">
        <v>58</v>
      </c>
      <c r="C33" s="400"/>
      <c r="D33" s="401"/>
      <c r="E33" s="236" t="s">
        <v>100</v>
      </c>
      <c r="F33" s="237"/>
      <c r="G33" s="237"/>
      <c r="H33" s="237"/>
      <c r="I33" s="237"/>
      <c r="J33" s="237"/>
      <c r="K33" s="238"/>
      <c r="L33" s="232" t="s">
        <v>101</v>
      </c>
      <c r="M33" s="232"/>
      <c r="N33" s="232"/>
      <c r="O33" s="232"/>
      <c r="P33" s="232"/>
      <c r="Q33" s="232"/>
      <c r="R33" s="232"/>
      <c r="S33" s="233"/>
      <c r="T33" s="236" t="s">
        <v>86</v>
      </c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8"/>
      <c r="AF33" s="140"/>
      <c r="AG33" s="115"/>
      <c r="AH33" s="115"/>
      <c r="AK33" s="17"/>
      <c r="AL33" s="20" t="s">
        <v>102</v>
      </c>
      <c r="AM33" s="20"/>
    </row>
    <row r="34" spans="1:40" ht="15.75" customHeight="1" x14ac:dyDescent="0.2">
      <c r="A34" s="354"/>
      <c r="B34" s="391"/>
      <c r="C34" s="393" t="s">
        <v>103</v>
      </c>
      <c r="D34" s="394"/>
      <c r="E34" s="279"/>
      <c r="F34" s="220"/>
      <c r="G34" s="220"/>
      <c r="H34" s="220"/>
      <c r="I34" s="220"/>
      <c r="J34" s="220"/>
      <c r="K34" s="195" t="s">
        <v>262</v>
      </c>
      <c r="L34" s="220"/>
      <c r="M34" s="220"/>
      <c r="N34" s="220"/>
      <c r="O34" s="220"/>
      <c r="P34" s="220"/>
      <c r="Q34" s="220"/>
      <c r="R34" s="220"/>
      <c r="S34" s="195" t="s">
        <v>262</v>
      </c>
      <c r="T34" s="229" t="str">
        <f>IF(AND(E34="",L34=""),"",E34+L34)</f>
        <v/>
      </c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178" t="s">
        <v>104</v>
      </c>
      <c r="AF34" s="140"/>
      <c r="AG34" s="115"/>
      <c r="AH34" s="115"/>
      <c r="AK34" s="17"/>
      <c r="AL34" s="20" t="s">
        <v>105</v>
      </c>
      <c r="AM34" s="20"/>
    </row>
    <row r="35" spans="1:40" ht="15.75" customHeight="1" x14ac:dyDescent="0.2">
      <c r="A35" s="354"/>
      <c r="B35" s="391"/>
      <c r="C35" s="393" t="s">
        <v>106</v>
      </c>
      <c r="D35" s="394"/>
      <c r="E35" s="395"/>
      <c r="F35" s="396"/>
      <c r="G35" s="396"/>
      <c r="H35" s="396"/>
      <c r="I35" s="396"/>
      <c r="J35" s="396"/>
      <c r="K35" s="397"/>
      <c r="L35" s="220"/>
      <c r="M35" s="220"/>
      <c r="N35" s="220"/>
      <c r="O35" s="220"/>
      <c r="P35" s="220"/>
      <c r="Q35" s="220"/>
      <c r="R35" s="220"/>
      <c r="S35" s="195" t="s">
        <v>262</v>
      </c>
      <c r="T35" s="229" t="str">
        <f>IF(L35="","",L35)</f>
        <v/>
      </c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174" t="s">
        <v>104</v>
      </c>
      <c r="AF35" s="140"/>
      <c r="AG35" s="115"/>
      <c r="AH35" s="115"/>
      <c r="AJ35" s="113" t="s">
        <v>273</v>
      </c>
      <c r="AK35" s="17"/>
      <c r="AL35" s="20" t="s">
        <v>107</v>
      </c>
      <c r="AM35" s="20"/>
    </row>
    <row r="36" spans="1:40" ht="15.75" customHeight="1" x14ac:dyDescent="0.2">
      <c r="A36" s="354"/>
      <c r="B36" s="392"/>
      <c r="C36" s="393" t="s">
        <v>108</v>
      </c>
      <c r="D36" s="394"/>
      <c r="E36" s="279"/>
      <c r="F36" s="220"/>
      <c r="G36" s="220"/>
      <c r="H36" s="220"/>
      <c r="I36" s="220"/>
      <c r="J36" s="220"/>
      <c r="K36" s="195" t="s">
        <v>262</v>
      </c>
      <c r="L36" s="220"/>
      <c r="M36" s="220"/>
      <c r="N36" s="220"/>
      <c r="O36" s="220"/>
      <c r="P36" s="220"/>
      <c r="Q36" s="220"/>
      <c r="R36" s="220"/>
      <c r="S36" s="195" t="s">
        <v>262</v>
      </c>
      <c r="T36" s="229" t="str">
        <f>IF(AND(E36="",L36=""),"",E36+L36)</f>
        <v/>
      </c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174" t="s">
        <v>151</v>
      </c>
      <c r="AF36" s="140"/>
      <c r="AG36" s="115"/>
      <c r="AH36" s="115"/>
      <c r="AJ36" s="113" t="s">
        <v>274</v>
      </c>
      <c r="AK36" s="17"/>
      <c r="AL36" s="20" t="s">
        <v>109</v>
      </c>
      <c r="AM36" s="20"/>
    </row>
    <row r="37" spans="1:40" s="111" customFormat="1" ht="15.75" customHeight="1" x14ac:dyDescent="0.2">
      <c r="A37" s="354"/>
      <c r="B37" s="179"/>
      <c r="C37" s="402" t="s">
        <v>254</v>
      </c>
      <c r="D37" s="342"/>
      <c r="E37" s="403"/>
      <c r="F37" s="228"/>
      <c r="G37" s="228"/>
      <c r="H37" s="228"/>
      <c r="I37" s="228"/>
      <c r="J37" s="228"/>
      <c r="K37" s="195" t="s">
        <v>262</v>
      </c>
      <c r="L37" s="228"/>
      <c r="M37" s="228"/>
      <c r="N37" s="228"/>
      <c r="O37" s="228"/>
      <c r="P37" s="228"/>
      <c r="Q37" s="228"/>
      <c r="R37" s="228"/>
      <c r="S37" s="195" t="s">
        <v>262</v>
      </c>
      <c r="T37" s="229" t="str">
        <f>IF(AND(E37="",L37=""),"",E37+L37)</f>
        <v/>
      </c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174" t="s">
        <v>67</v>
      </c>
      <c r="AF37" s="140"/>
      <c r="AG37" s="115"/>
      <c r="AH37" s="115"/>
      <c r="AJ37" s="113" t="s">
        <v>272</v>
      </c>
      <c r="AK37" s="17"/>
      <c r="AL37" s="20" t="s">
        <v>110</v>
      </c>
      <c r="AM37" s="17"/>
    </row>
    <row r="38" spans="1:40" ht="21" customHeight="1" thickBot="1" x14ac:dyDescent="0.25">
      <c r="A38" s="354"/>
      <c r="B38" s="313" t="s">
        <v>86</v>
      </c>
      <c r="C38" s="256"/>
      <c r="D38" s="314"/>
      <c r="E38" s="177" t="s">
        <v>265</v>
      </c>
      <c r="F38" s="231" t="str">
        <f>IF(AND(E34="",E36="",E37=""),"",E34+E36+E37)</f>
        <v/>
      </c>
      <c r="G38" s="231"/>
      <c r="H38" s="231"/>
      <c r="I38" s="231"/>
      <c r="J38" s="231"/>
      <c r="K38" s="196" t="s">
        <v>262</v>
      </c>
      <c r="L38" s="180" t="s">
        <v>266</v>
      </c>
      <c r="M38" s="231" t="str">
        <f>IF(AND(L34="",L35="",L36="",L37=""),"",SUM(L34:R37))</f>
        <v/>
      </c>
      <c r="N38" s="231"/>
      <c r="O38" s="231"/>
      <c r="P38" s="231"/>
      <c r="Q38" s="231"/>
      <c r="R38" s="231"/>
      <c r="S38" s="194" t="s">
        <v>262</v>
      </c>
      <c r="T38" s="181" t="s">
        <v>267</v>
      </c>
      <c r="U38" s="182"/>
      <c r="V38" s="231" t="str">
        <f>IF(AND(T34="",T35="",T36="",T37=""),"",SUM(T34:AD37))</f>
        <v/>
      </c>
      <c r="W38" s="231"/>
      <c r="X38" s="231"/>
      <c r="Y38" s="231"/>
      <c r="Z38" s="231"/>
      <c r="AA38" s="231"/>
      <c r="AB38" s="231"/>
      <c r="AC38" s="231"/>
      <c r="AD38" s="231"/>
      <c r="AE38" s="168" t="s">
        <v>98</v>
      </c>
      <c r="AF38" s="140"/>
      <c r="AG38" s="115"/>
      <c r="AH38" s="115"/>
      <c r="AJ38" s="113" t="s">
        <v>275</v>
      </c>
      <c r="AK38" s="17"/>
      <c r="AL38" s="20" t="s">
        <v>112</v>
      </c>
      <c r="AM38" s="20"/>
    </row>
    <row r="39" spans="1:40" ht="21" customHeight="1" x14ac:dyDescent="0.2">
      <c r="A39" s="354"/>
      <c r="B39" s="290" t="s">
        <v>111</v>
      </c>
      <c r="C39" s="291"/>
      <c r="D39" s="292"/>
      <c r="E39" s="183" t="s">
        <v>158</v>
      </c>
      <c r="F39" s="219" t="str">
        <f>IF(AND(F32="",F38=""),"",SUM(F32,F38))</f>
        <v/>
      </c>
      <c r="G39" s="219"/>
      <c r="H39" s="219"/>
      <c r="I39" s="219"/>
      <c r="J39" s="219"/>
      <c r="K39" s="193" t="s">
        <v>262</v>
      </c>
      <c r="L39" s="180" t="s">
        <v>266</v>
      </c>
      <c r="M39" s="219" t="str">
        <f>IF(M38="","",M38)</f>
        <v/>
      </c>
      <c r="N39" s="219"/>
      <c r="O39" s="219"/>
      <c r="P39" s="219"/>
      <c r="Q39" s="219"/>
      <c r="R39" s="219"/>
      <c r="S39" s="196" t="s">
        <v>262</v>
      </c>
      <c r="T39" s="185" t="s">
        <v>268</v>
      </c>
      <c r="U39" s="186"/>
      <c r="V39" s="219" t="str">
        <f>IF(AND(F39="",M39=""),"",SUM(F39,M39))</f>
        <v/>
      </c>
      <c r="W39" s="219"/>
      <c r="X39" s="219"/>
      <c r="Y39" s="219"/>
      <c r="Z39" s="219"/>
      <c r="AA39" s="219"/>
      <c r="AB39" s="219"/>
      <c r="AC39" s="219"/>
      <c r="AD39" s="219"/>
      <c r="AE39" s="184" t="s">
        <v>151</v>
      </c>
      <c r="AF39" s="140"/>
      <c r="AG39" s="282" t="s">
        <v>189</v>
      </c>
      <c r="AH39" s="283"/>
      <c r="AJ39" s="113" t="s">
        <v>276</v>
      </c>
      <c r="AK39" s="17"/>
      <c r="AL39" s="20" t="s">
        <v>117</v>
      </c>
      <c r="AM39" s="20"/>
    </row>
    <row r="40" spans="1:40" ht="21" customHeight="1" x14ac:dyDescent="0.2">
      <c r="A40" s="354"/>
      <c r="B40" s="347" t="s">
        <v>113</v>
      </c>
      <c r="C40" s="348"/>
      <c r="D40" s="349"/>
      <c r="E40" s="213" t="s">
        <v>114</v>
      </c>
      <c r="F40" s="214"/>
      <c r="G40" s="214"/>
      <c r="H40" s="214"/>
      <c r="I40" s="214"/>
      <c r="J40" s="214"/>
      <c r="K40" s="214"/>
      <c r="L40" s="214"/>
      <c r="M40" s="214"/>
      <c r="N40" s="214"/>
      <c r="O40" s="215"/>
      <c r="P40" s="213" t="s">
        <v>115</v>
      </c>
      <c r="Q40" s="214"/>
      <c r="R40" s="214"/>
      <c r="S40" s="214"/>
      <c r="T40" s="227"/>
      <c r="U40" s="209" t="s">
        <v>116</v>
      </c>
      <c r="V40" s="210"/>
      <c r="W40" s="198"/>
      <c r="X40" s="221" t="str">
        <f>IF(W40="","□建築物上から地上部へ","■建築物上から地上部へ")</f>
        <v>□建築物上から地上部へ</v>
      </c>
      <c r="Y40" s="221"/>
      <c r="Z40" s="221"/>
      <c r="AA40" s="221"/>
      <c r="AB40" s="221"/>
      <c r="AC40" s="221"/>
      <c r="AD40" s="221"/>
      <c r="AE40" s="222"/>
      <c r="AF40" s="140"/>
      <c r="AG40" s="132" t="s">
        <v>190</v>
      </c>
      <c r="AH40" s="133" t="str">
        <f>IF(E24="","",$V$39/$Q$27)</f>
        <v/>
      </c>
      <c r="AJ40" s="113" t="s">
        <v>277</v>
      </c>
      <c r="AK40" s="17"/>
      <c r="AL40" s="20" t="s">
        <v>119</v>
      </c>
      <c r="AM40" s="20"/>
    </row>
    <row r="41" spans="1:40" ht="23.25" customHeight="1" x14ac:dyDescent="0.2">
      <c r="A41" s="355"/>
      <c r="B41" s="350"/>
      <c r="C41" s="351"/>
      <c r="D41" s="352"/>
      <c r="E41" s="293"/>
      <c r="F41" s="294"/>
      <c r="G41" s="294"/>
      <c r="H41" s="294"/>
      <c r="I41" s="294"/>
      <c r="J41" s="294"/>
      <c r="K41" s="294"/>
      <c r="L41" s="294"/>
      <c r="M41" s="294"/>
      <c r="N41" s="294"/>
      <c r="O41" s="295"/>
      <c r="P41" s="225"/>
      <c r="Q41" s="226"/>
      <c r="R41" s="226"/>
      <c r="S41" s="226"/>
      <c r="T41" s="169" t="s">
        <v>159</v>
      </c>
      <c r="U41" s="211" t="s">
        <v>118</v>
      </c>
      <c r="V41" s="212"/>
      <c r="W41" s="200"/>
      <c r="X41" s="223" t="str">
        <f>IF(W41="","□地上部から建築物上へ","■地上部から建築物上へ")</f>
        <v>□地上部から建築物上へ</v>
      </c>
      <c r="Y41" s="223"/>
      <c r="Z41" s="223"/>
      <c r="AA41" s="223"/>
      <c r="AB41" s="223"/>
      <c r="AC41" s="223"/>
      <c r="AD41" s="223"/>
      <c r="AE41" s="224"/>
      <c r="AF41" s="140"/>
      <c r="AG41" s="132" t="s">
        <v>191</v>
      </c>
      <c r="AH41" s="134" t="str">
        <f>IF(Q24="","",IF(Q24=0,"なし",(IF($W$41="",$V$38,$V$38-$P$41))/$H$27))</f>
        <v/>
      </c>
      <c r="AJ41" s="113" t="s">
        <v>278</v>
      </c>
      <c r="AK41" s="17"/>
      <c r="AL41" s="20" t="s">
        <v>124</v>
      </c>
      <c r="AM41" s="20"/>
    </row>
    <row r="42" spans="1:40" ht="18" customHeight="1" thickBot="1" x14ac:dyDescent="0.25">
      <c r="A42" s="209" t="s">
        <v>120</v>
      </c>
      <c r="B42" s="232"/>
      <c r="C42" s="232"/>
      <c r="D42" s="233"/>
      <c r="E42" s="290" t="s">
        <v>121</v>
      </c>
      <c r="F42" s="291"/>
      <c r="G42" s="291"/>
      <c r="H42" s="291"/>
      <c r="I42" s="291"/>
      <c r="J42" s="292"/>
      <c r="K42" s="232" t="s">
        <v>58</v>
      </c>
      <c r="L42" s="291"/>
      <c r="M42" s="291"/>
      <c r="N42" s="291"/>
      <c r="O42" s="291"/>
      <c r="P42" s="332"/>
      <c r="Q42" s="332"/>
      <c r="R42" s="333"/>
      <c r="S42" s="290" t="s">
        <v>122</v>
      </c>
      <c r="T42" s="291"/>
      <c r="U42" s="291"/>
      <c r="V42" s="291"/>
      <c r="W42" s="292"/>
      <c r="X42" s="290" t="s">
        <v>123</v>
      </c>
      <c r="Y42" s="291"/>
      <c r="Z42" s="291"/>
      <c r="AA42" s="291"/>
      <c r="AB42" s="291"/>
      <c r="AC42" s="291"/>
      <c r="AD42" s="291"/>
      <c r="AE42" s="292"/>
      <c r="AF42" s="140"/>
      <c r="AG42" s="135" t="s">
        <v>192</v>
      </c>
      <c r="AH42" s="136" t="str">
        <f>IF(E24="","",(IF($W$40="",$F$32,$F$32-$P$41))/$C$27)</f>
        <v/>
      </c>
      <c r="AJ42" s="113" t="s">
        <v>279</v>
      </c>
      <c r="AK42" s="17"/>
      <c r="AL42" s="20" t="s">
        <v>125</v>
      </c>
      <c r="AM42" s="20"/>
    </row>
    <row r="43" spans="1:40" ht="18.75" customHeight="1" x14ac:dyDescent="0.2">
      <c r="A43" s="264"/>
      <c r="B43" s="330"/>
      <c r="C43" s="330"/>
      <c r="D43" s="342"/>
      <c r="E43" s="343"/>
      <c r="F43" s="344"/>
      <c r="G43" s="344"/>
      <c r="H43" s="344"/>
      <c r="I43" s="344"/>
      <c r="J43" s="187"/>
      <c r="K43" s="201"/>
      <c r="L43" s="205" t="str">
        <f>IF(K43="","□ベランダ","■ベランダ")</f>
        <v>□ベランダ</v>
      </c>
      <c r="M43" s="206"/>
      <c r="N43" s="296"/>
      <c r="O43" s="297"/>
      <c r="P43" s="297"/>
      <c r="Q43" s="297"/>
      <c r="R43" s="188" t="s">
        <v>160</v>
      </c>
      <c r="S43" s="336" t="s">
        <v>161</v>
      </c>
      <c r="T43" s="334" t="str">
        <f>IF(E43="","",E43+N43+N44)</f>
        <v/>
      </c>
      <c r="U43" s="334"/>
      <c r="V43" s="334"/>
      <c r="W43" s="187"/>
      <c r="X43" s="189" t="s">
        <v>162</v>
      </c>
      <c r="Y43" s="190"/>
      <c r="Z43" s="190"/>
      <c r="AA43" s="190"/>
      <c r="AB43" s="298" t="str">
        <f>IF(T43="","",ROUNDDOWN(T43/Y24,4))</f>
        <v/>
      </c>
      <c r="AC43" s="298"/>
      <c r="AD43" s="298"/>
      <c r="AE43" s="299"/>
      <c r="AF43" s="140"/>
      <c r="AG43" s="282" t="s">
        <v>193</v>
      </c>
      <c r="AH43" s="283"/>
      <c r="AJ43" s="113" t="s">
        <v>280</v>
      </c>
      <c r="AL43" s="20" t="s">
        <v>126</v>
      </c>
    </row>
    <row r="44" spans="1:40" ht="18.75" customHeight="1" thickBot="1" x14ac:dyDescent="0.25">
      <c r="A44" s="211"/>
      <c r="B44" s="332"/>
      <c r="C44" s="332"/>
      <c r="D44" s="333"/>
      <c r="E44" s="345"/>
      <c r="F44" s="346"/>
      <c r="G44" s="346"/>
      <c r="H44" s="346"/>
      <c r="I44" s="346"/>
      <c r="J44" s="169" t="s">
        <v>160</v>
      </c>
      <c r="K44" s="202"/>
      <c r="L44" s="302" t="str">
        <f>IF(K44="","□壁面","■壁面")</f>
        <v>□壁面</v>
      </c>
      <c r="M44" s="303"/>
      <c r="N44" s="331"/>
      <c r="O44" s="331"/>
      <c r="P44" s="331"/>
      <c r="Q44" s="331"/>
      <c r="R44" s="169" t="s">
        <v>160</v>
      </c>
      <c r="S44" s="337"/>
      <c r="T44" s="335"/>
      <c r="U44" s="335"/>
      <c r="V44" s="335"/>
      <c r="W44" s="169" t="s">
        <v>160</v>
      </c>
      <c r="X44" s="171"/>
      <c r="Y44" s="172"/>
      <c r="Z44" s="172"/>
      <c r="AA44" s="172"/>
      <c r="AB44" s="300"/>
      <c r="AC44" s="300"/>
      <c r="AD44" s="300"/>
      <c r="AE44" s="301"/>
      <c r="AF44" s="140"/>
      <c r="AG44" s="137"/>
      <c r="AH44" s="138" t="str">
        <f>IF(E24="","",V39/E24)</f>
        <v/>
      </c>
      <c r="AJ44" s="113" t="s">
        <v>281</v>
      </c>
      <c r="AK44" s="18"/>
      <c r="AL44" s="20" t="s">
        <v>127</v>
      </c>
      <c r="AM44" s="21"/>
    </row>
    <row r="45" spans="1:40" ht="6" customHeight="1" x14ac:dyDescent="0.2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15"/>
      <c r="AH45" s="115"/>
      <c r="AJ45" s="113" t="s">
        <v>282</v>
      </c>
      <c r="AK45" s="18"/>
      <c r="AL45" s="20" t="s">
        <v>130</v>
      </c>
      <c r="AM45" s="21"/>
    </row>
    <row r="46" spans="1:40" ht="18.75" customHeight="1" x14ac:dyDescent="0.2">
      <c r="A46" s="154" t="s">
        <v>214</v>
      </c>
      <c r="B46" s="154"/>
      <c r="C46" s="154"/>
      <c r="D46" s="154"/>
      <c r="E46" s="154"/>
      <c r="F46" s="284" t="s">
        <v>10</v>
      </c>
      <c r="G46" s="285"/>
      <c r="H46" s="286"/>
      <c r="I46" s="287"/>
      <c r="J46" s="288"/>
      <c r="K46" s="288"/>
      <c r="L46" s="288"/>
      <c r="M46" s="288"/>
      <c r="N46" s="288"/>
      <c r="O46" s="289"/>
      <c r="P46" s="153"/>
      <c r="Q46" s="261"/>
      <c r="R46" s="262"/>
      <c r="S46" s="263"/>
      <c r="T46" s="141" t="s">
        <v>128</v>
      </c>
      <c r="U46" s="261"/>
      <c r="V46" s="262"/>
      <c r="W46" s="262"/>
      <c r="X46" s="262"/>
      <c r="Y46" s="263"/>
      <c r="Z46" s="264" t="s">
        <v>129</v>
      </c>
      <c r="AA46" s="265"/>
      <c r="AB46" s="153"/>
      <c r="AC46" s="153"/>
      <c r="AD46" s="153"/>
      <c r="AE46" s="153"/>
      <c r="AF46" s="140"/>
      <c r="AG46" s="115"/>
      <c r="AH46" s="115"/>
      <c r="AJ46" s="114" t="s">
        <v>283</v>
      </c>
      <c r="AL46" s="20" t="s">
        <v>131</v>
      </c>
      <c r="AN46" s="15"/>
    </row>
    <row r="47" spans="1:40" ht="6" customHeight="1" x14ac:dyDescent="0.2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260" t="s">
        <v>261</v>
      </c>
      <c r="AH47" s="260"/>
      <c r="AJ47" s="114" t="s">
        <v>284</v>
      </c>
      <c r="AL47" s="20" t="s">
        <v>132</v>
      </c>
    </row>
    <row r="48" spans="1:40" ht="16.5" customHeight="1" x14ac:dyDescent="0.2">
      <c r="A48" s="330"/>
      <c r="B48" s="330"/>
      <c r="C48" s="330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0"/>
      <c r="Q48" s="330"/>
      <c r="R48" s="330"/>
      <c r="S48" s="330"/>
      <c r="T48" s="330"/>
      <c r="U48" s="330"/>
      <c r="V48" s="330"/>
      <c r="W48" s="330"/>
      <c r="X48" s="330"/>
      <c r="Y48" s="330"/>
      <c r="Z48" s="330"/>
      <c r="AA48" s="330"/>
      <c r="AB48" s="330"/>
      <c r="AC48" s="330"/>
      <c r="AD48" s="330"/>
      <c r="AE48" s="330"/>
      <c r="AF48" s="140"/>
      <c r="AG48" s="260"/>
      <c r="AH48" s="260"/>
      <c r="AJ48" s="114" t="s">
        <v>285</v>
      </c>
      <c r="AL48" s="20" t="s">
        <v>133</v>
      </c>
    </row>
    <row r="49" spans="1:38" ht="66" customHeight="1" x14ac:dyDescent="0.2">
      <c r="A49" s="330"/>
      <c r="B49" s="330"/>
      <c r="C49" s="330"/>
      <c r="D49" s="330"/>
      <c r="E49" s="330"/>
      <c r="F49" s="330"/>
      <c r="G49" s="330"/>
      <c r="H49" s="330"/>
      <c r="I49" s="330"/>
      <c r="J49" s="330"/>
      <c r="K49" s="330"/>
      <c r="L49" s="330"/>
      <c r="M49" s="330"/>
      <c r="N49" s="330"/>
      <c r="O49" s="330"/>
      <c r="P49" s="330"/>
      <c r="Q49" s="330"/>
      <c r="R49" s="330"/>
      <c r="S49" s="330"/>
      <c r="T49" s="330"/>
      <c r="U49" s="330"/>
      <c r="V49" s="330"/>
      <c r="W49" s="330"/>
      <c r="X49" s="330"/>
      <c r="Y49" s="330"/>
      <c r="Z49" s="330"/>
      <c r="AA49" s="330"/>
      <c r="AB49" s="330"/>
      <c r="AC49" s="330"/>
      <c r="AD49" s="330"/>
      <c r="AE49" s="330"/>
      <c r="AF49" s="140"/>
      <c r="AG49" s="260"/>
      <c r="AH49" s="260"/>
      <c r="AJ49" s="114" t="s">
        <v>286</v>
      </c>
      <c r="AL49" s="19" t="s">
        <v>134</v>
      </c>
    </row>
    <row r="50" spans="1:38" ht="13.5" customHeight="1" x14ac:dyDescent="0.2">
      <c r="A50" s="190"/>
      <c r="B50" s="190"/>
      <c r="C50" s="190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47"/>
      <c r="AG50" s="115"/>
      <c r="AH50" s="115"/>
      <c r="AJ50" s="114" t="s">
        <v>287</v>
      </c>
      <c r="AL50" s="21" t="s">
        <v>135</v>
      </c>
    </row>
    <row r="51" spans="1:38" ht="13.5" customHeight="1" x14ac:dyDescent="0.2">
      <c r="A51" s="190"/>
      <c r="B51" s="190"/>
      <c r="C51" s="19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47"/>
      <c r="AG51" s="115"/>
      <c r="AH51" s="115"/>
      <c r="AJ51" s="114" t="s">
        <v>288</v>
      </c>
      <c r="AL51" s="21" t="s">
        <v>136</v>
      </c>
    </row>
    <row r="52" spans="1:38" ht="2.25" customHeight="1" x14ac:dyDescent="0.2">
      <c r="A52" s="147"/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G52" s="115"/>
      <c r="AH52" s="115"/>
      <c r="AJ52" s="113" t="s">
        <v>289</v>
      </c>
      <c r="AL52" s="21" t="s">
        <v>137</v>
      </c>
    </row>
    <row r="53" spans="1:38" x14ac:dyDescent="0.2">
      <c r="AJ53" s="113" t="s">
        <v>290</v>
      </c>
      <c r="AL53" s="21" t="s">
        <v>138</v>
      </c>
    </row>
    <row r="54" spans="1:38" x14ac:dyDescent="0.2">
      <c r="AJ54" s="113" t="s">
        <v>291</v>
      </c>
      <c r="AL54" s="21" t="s">
        <v>139</v>
      </c>
    </row>
    <row r="55" spans="1:38" x14ac:dyDescent="0.2">
      <c r="AJ55" s="113" t="s">
        <v>292</v>
      </c>
      <c r="AL55" s="21" t="s">
        <v>140</v>
      </c>
    </row>
    <row r="56" spans="1:38" x14ac:dyDescent="0.2">
      <c r="AJ56" s="113" t="s">
        <v>293</v>
      </c>
      <c r="AL56" s="21" t="s">
        <v>141</v>
      </c>
    </row>
    <row r="57" spans="1:38" x14ac:dyDescent="0.2">
      <c r="AJ57" s="113" t="s">
        <v>294</v>
      </c>
      <c r="AL57" s="21" t="s">
        <v>142</v>
      </c>
    </row>
    <row r="58" spans="1:38" x14ac:dyDescent="0.2">
      <c r="AJ58" s="113" t="s">
        <v>295</v>
      </c>
      <c r="AL58" s="21" t="s">
        <v>143</v>
      </c>
    </row>
    <row r="59" spans="1:38" x14ac:dyDescent="0.2">
      <c r="AJ59" s="113" t="s">
        <v>296</v>
      </c>
      <c r="AL59" s="21" t="s">
        <v>144</v>
      </c>
    </row>
    <row r="60" spans="1:38" x14ac:dyDescent="0.2">
      <c r="AJ60" s="113" t="s">
        <v>297</v>
      </c>
      <c r="AL60" s="21" t="s">
        <v>145</v>
      </c>
    </row>
    <row r="61" spans="1:38" x14ac:dyDescent="0.2">
      <c r="AJ61" s="113" t="s">
        <v>298</v>
      </c>
      <c r="AL61" s="21" t="s">
        <v>146</v>
      </c>
    </row>
    <row r="62" spans="1:38" x14ac:dyDescent="0.2">
      <c r="AJ62" s="113" t="s">
        <v>299</v>
      </c>
      <c r="AL62" s="21" t="s">
        <v>147</v>
      </c>
    </row>
    <row r="63" spans="1:38" x14ac:dyDescent="0.2">
      <c r="AJ63" s="113" t="s">
        <v>300</v>
      </c>
      <c r="AL63" s="21" t="s">
        <v>148</v>
      </c>
    </row>
    <row r="64" spans="1:38" x14ac:dyDescent="0.2">
      <c r="AJ64" s="113" t="s">
        <v>301</v>
      </c>
    </row>
    <row r="65" spans="36:36" x14ac:dyDescent="0.2">
      <c r="AJ65" s="113" t="s">
        <v>302</v>
      </c>
    </row>
  </sheetData>
  <sheetProtection algorithmName="SHA-512" hashValue="ytJ23RYFr5fd+ICv5JMCao0n5+MTCRaf1EkMgZMc0LonKphYA7EEZxV+zhhO0mGMRdh9YXtWHywvNw7PbH+C7g==" saltValue="509gMablOiL8HYFRkU3xuw==" spinCount="100000" sheet="1" selectLockedCells="1"/>
  <mergeCells count="162">
    <mergeCell ref="AG39:AH39"/>
    <mergeCell ref="B30:B31"/>
    <mergeCell ref="C35:D35"/>
    <mergeCell ref="F39:J39"/>
    <mergeCell ref="E34:J34"/>
    <mergeCell ref="B32:D32"/>
    <mergeCell ref="E30:J30"/>
    <mergeCell ref="E31:J31"/>
    <mergeCell ref="F38:J38"/>
    <mergeCell ref="E35:K35"/>
    <mergeCell ref="E33:K33"/>
    <mergeCell ref="C34:D34"/>
    <mergeCell ref="C36:D36"/>
    <mergeCell ref="B38:D38"/>
    <mergeCell ref="C30:D30"/>
    <mergeCell ref="C31:D31"/>
    <mergeCell ref="B33:D33"/>
    <mergeCell ref="B34:B36"/>
    <mergeCell ref="C37:D37"/>
    <mergeCell ref="E37:J37"/>
    <mergeCell ref="B39:D39"/>
    <mergeCell ref="T34:AD34"/>
    <mergeCell ref="P30:R30"/>
    <mergeCell ref="L30:N30"/>
    <mergeCell ref="A2:AE2"/>
    <mergeCell ref="X6:AE6"/>
    <mergeCell ref="D10:E10"/>
    <mergeCell ref="V6:W6"/>
    <mergeCell ref="P10:Q10"/>
    <mergeCell ref="R10:T10"/>
    <mergeCell ref="D14:K14"/>
    <mergeCell ref="F18:J18"/>
    <mergeCell ref="D11:L11"/>
    <mergeCell ref="R11:AE11"/>
    <mergeCell ref="D13:K13"/>
    <mergeCell ref="R13:AC13"/>
    <mergeCell ref="D12:K12"/>
    <mergeCell ref="R12:AC12"/>
    <mergeCell ref="K18:AE18"/>
    <mergeCell ref="B17:C17"/>
    <mergeCell ref="B18:C18"/>
    <mergeCell ref="B19:C19"/>
    <mergeCell ref="K24:O24"/>
    <mergeCell ref="N26:U26"/>
    <mergeCell ref="N27:P27"/>
    <mergeCell ref="B29:D29"/>
    <mergeCell ref="A42:D44"/>
    <mergeCell ref="E42:J42"/>
    <mergeCell ref="E43:I44"/>
    <mergeCell ref="B40:D41"/>
    <mergeCell ref="A29:A41"/>
    <mergeCell ref="F32:J32"/>
    <mergeCell ref="L31:N31"/>
    <mergeCell ref="L32:N32"/>
    <mergeCell ref="L36:R36"/>
    <mergeCell ref="P29:S29"/>
    <mergeCell ref="T30:V30"/>
    <mergeCell ref="T31:V31"/>
    <mergeCell ref="E29:K29"/>
    <mergeCell ref="T36:AD36"/>
    <mergeCell ref="G21:H21"/>
    <mergeCell ref="P21:Q21"/>
    <mergeCell ref="X20:Z20"/>
    <mergeCell ref="U20:V20"/>
    <mergeCell ref="M21:O21"/>
    <mergeCell ref="A48:D49"/>
    <mergeCell ref="E48:Q48"/>
    <mergeCell ref="E49:Q49"/>
    <mergeCell ref="N44:Q44"/>
    <mergeCell ref="K42:R42"/>
    <mergeCell ref="R48:AE48"/>
    <mergeCell ref="R49:AE49"/>
    <mergeCell ref="T43:V44"/>
    <mergeCell ref="S43:S44"/>
    <mergeCell ref="S42:W42"/>
    <mergeCell ref="Q24:V24"/>
    <mergeCell ref="T29:W29"/>
    <mergeCell ref="A24:D24"/>
    <mergeCell ref="A20:B22"/>
    <mergeCell ref="E20:F20"/>
    <mergeCell ref="E21:F21"/>
    <mergeCell ref="C20:D21"/>
    <mergeCell ref="C22:D22"/>
    <mergeCell ref="E22:AE22"/>
    <mergeCell ref="I20:K20"/>
    <mergeCell ref="B26:E26"/>
    <mergeCell ref="Q27:T27"/>
    <mergeCell ref="R20:S20"/>
    <mergeCell ref="R21:S21"/>
    <mergeCell ref="A23:C23"/>
    <mergeCell ref="AG47:AH49"/>
    <mergeCell ref="U46:Y46"/>
    <mergeCell ref="Z46:AA46"/>
    <mergeCell ref="U19:AE19"/>
    <mergeCell ref="R19:T19"/>
    <mergeCell ref="E19:Q19"/>
    <mergeCell ref="E17:T17"/>
    <mergeCell ref="U17:W17"/>
    <mergeCell ref="Y17:AD17"/>
    <mergeCell ref="V38:AD38"/>
    <mergeCell ref="T35:AD35"/>
    <mergeCell ref="E36:J36"/>
    <mergeCell ref="P31:R31"/>
    <mergeCell ref="AG43:AH43"/>
    <mergeCell ref="F46:H46"/>
    <mergeCell ref="I46:O46"/>
    <mergeCell ref="Q46:S46"/>
    <mergeCell ref="X42:AE42"/>
    <mergeCell ref="V39:AD39"/>
    <mergeCell ref="E40:O40"/>
    <mergeCell ref="E41:O41"/>
    <mergeCell ref="N43:Q43"/>
    <mergeCell ref="AB43:AE44"/>
    <mergeCell ref="L44:M44"/>
    <mergeCell ref="AG20:AH20"/>
    <mergeCell ref="AG21:AH21"/>
    <mergeCell ref="X23:AE23"/>
    <mergeCell ref="Y24:AD24"/>
    <mergeCell ref="AG28:AH28"/>
    <mergeCell ref="G26:M26"/>
    <mergeCell ref="H27:L27"/>
    <mergeCell ref="A28:AE28"/>
    <mergeCell ref="C27:E27"/>
    <mergeCell ref="A26:A27"/>
    <mergeCell ref="P20:Q20"/>
    <mergeCell ref="AC20:AD20"/>
    <mergeCell ref="AC21:AD21"/>
    <mergeCell ref="AA20:AB20"/>
    <mergeCell ref="AA21:AB21"/>
    <mergeCell ref="X21:Z21"/>
    <mergeCell ref="U21:V21"/>
    <mergeCell ref="G20:H20"/>
    <mergeCell ref="I21:K21"/>
    <mergeCell ref="K23:P23"/>
    <mergeCell ref="E23:J23"/>
    <mergeCell ref="E24:I24"/>
    <mergeCell ref="M20:O20"/>
    <mergeCell ref="Q23:W23"/>
    <mergeCell ref="U40:V40"/>
    <mergeCell ref="U41:V41"/>
    <mergeCell ref="V26:AE26"/>
    <mergeCell ref="W27:Z27"/>
    <mergeCell ref="X31:AD31"/>
    <mergeCell ref="M39:R39"/>
    <mergeCell ref="L35:R35"/>
    <mergeCell ref="X40:AE40"/>
    <mergeCell ref="X41:AE41"/>
    <mergeCell ref="P41:S41"/>
    <mergeCell ref="P40:T40"/>
    <mergeCell ref="L37:R37"/>
    <mergeCell ref="T37:AD37"/>
    <mergeCell ref="M38:R38"/>
    <mergeCell ref="L33:S33"/>
    <mergeCell ref="L34:R34"/>
    <mergeCell ref="P32:R32"/>
    <mergeCell ref="X29:AE29"/>
    <mergeCell ref="X30:AD30"/>
    <mergeCell ref="L29:O29"/>
    <mergeCell ref="X32:AD32"/>
    <mergeCell ref="AC27:AD27"/>
    <mergeCell ref="T32:V32"/>
    <mergeCell ref="T33:AE33"/>
  </mergeCells>
  <phoneticPr fontId="2"/>
  <conditionalFormatting sqref="AH29">
    <cfRule type="cellIs" dxfId="14" priority="1" stopIfTrue="1" operator="equal">
      <formula>"不適"</formula>
    </cfRule>
    <cfRule type="cellIs" dxfId="13" priority="2" stopIfTrue="1" operator="equal">
      <formula>"振替場所を選択"</formula>
    </cfRule>
  </conditionalFormatting>
  <conditionalFormatting sqref="AH30">
    <cfRule type="cellIs" dxfId="12" priority="3" stopIfTrue="1" operator="equal">
      <formula>"振替場所を選択"</formula>
    </cfRule>
    <cfRule type="cellIs" dxfId="11" priority="4" stopIfTrue="1" operator="equal">
      <formula>"不適"</formula>
    </cfRule>
  </conditionalFormatting>
  <conditionalFormatting sqref="AH31:AH32">
    <cfRule type="cellIs" dxfId="10" priority="5" stopIfTrue="1" operator="equal">
      <formula>"不適"</formula>
    </cfRule>
  </conditionalFormatting>
  <dataValidations count="9">
    <dataValidation type="list" allowBlank="1" showInputMessage="1" showErrorMessage="1" sqref="AH19">
      <formula1>$AJ$1:$AJ$6</formula1>
    </dataValidation>
    <dataValidation type="list" showInputMessage="1" showErrorMessage="1" sqref="AG21:AH21">
      <formula1>$AM$1:$AM$8</formula1>
    </dataValidation>
    <dataValidation type="list" allowBlank="1" showInputMessage="1" showErrorMessage="1" sqref="AH10">
      <formula1>$AJ$7:$AJ$9</formula1>
    </dataValidation>
    <dataValidation imeMode="halfAlpha" allowBlank="1" showInputMessage="1" showErrorMessage="1" sqref="X6:AE6 D13:K13 D10:E10 R10:T10 AC20:AD21 U20:V21 M20:O21 E37:J37 L37:R37"/>
    <dataValidation imeMode="fullAlpha" allowBlank="1" showInputMessage="1" showErrorMessage="1" sqref="A24:D24 R13:AC13"/>
    <dataValidation imeMode="halfKatakana" allowBlank="1" showInputMessage="1" showErrorMessage="1" sqref="I46:O46 N43:Q44 K43:K44 E43:I44 W40:W41 P41:S41 P30:R31 U46:Y46 L30:N31 Q24:V24 K24:O24 E24:I24 E30:J31 Y24:AD24 T30:V31 L34:R36 E34:J34 E36:J36"/>
    <dataValidation type="list" allowBlank="1" showErrorMessage="1" prompt="区市町村名をリストの中から選択してください" sqref="F18:J18">
      <formula1>$AL$2:$AL$63</formula1>
    </dataValidation>
    <dataValidation type="list" allowBlank="1" showInputMessage="1" showErrorMessage="1" sqref="I20:K21">
      <formula1>$AJ$10:$AJ$12</formula1>
    </dataValidation>
    <dataValidation type="list" allowBlank="1" showInputMessage="1" showErrorMessage="1" sqref="Q46:S46">
      <formula1>$AJ$35:$AJ$65</formula1>
    </dataValidation>
  </dataValidations>
  <pageMargins left="0.19685039370078741" right="0.39370078740157483" top="0.39370078740157483" bottom="0.39370078740157483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4"/>
  <sheetViews>
    <sheetView workbookViewId="0">
      <selection activeCell="G11" sqref="G11:K11"/>
    </sheetView>
  </sheetViews>
  <sheetFormatPr defaultColWidth="9" defaultRowHeight="13" x14ac:dyDescent="0.2"/>
  <cols>
    <col min="1" max="11" width="8.6328125" style="4" customWidth="1"/>
    <col min="12" max="12" width="5.6328125" style="4" customWidth="1"/>
    <col min="13" max="16384" width="9" style="4"/>
  </cols>
  <sheetData>
    <row r="1" spans="1:3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34" ht="19" x14ac:dyDescent="0.2">
      <c r="A2" s="414" t="s">
        <v>1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7"/>
      <c r="AG2" s="8"/>
      <c r="AH2" s="9"/>
    </row>
    <row r="3" spans="1:34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34" x14ac:dyDescent="0.2">
      <c r="A4" s="10" t="s">
        <v>215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4" ht="8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34" ht="18.75" customHeight="1" x14ac:dyDescent="0.2">
      <c r="A6" s="3"/>
      <c r="B6" s="3"/>
      <c r="C6" s="3"/>
      <c r="D6" s="3"/>
      <c r="E6" s="3"/>
      <c r="F6" s="3"/>
      <c r="G6" s="3"/>
      <c r="H6" s="11"/>
      <c r="I6" s="415" t="str">
        <f>IF('入力シート(完)'!X6="","　　年　　月　　日",'入力シート(完)'!X6)</f>
        <v>　　年　　月　　日</v>
      </c>
      <c r="J6" s="415"/>
      <c r="K6" s="3"/>
      <c r="L6" s="3"/>
    </row>
    <row r="7" spans="1:34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34" ht="14" x14ac:dyDescent="0.2">
      <c r="A8" s="3"/>
      <c r="B8" s="12" t="s">
        <v>256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34" x14ac:dyDescent="0.2">
      <c r="A9" s="3"/>
      <c r="B9" s="3"/>
      <c r="C9" s="3"/>
      <c r="D9" s="3"/>
      <c r="E9" s="3"/>
      <c r="F9" s="13" t="s">
        <v>257</v>
      </c>
      <c r="G9" s="404"/>
      <c r="H9" s="404"/>
      <c r="I9" s="404"/>
      <c r="J9" s="404"/>
      <c r="K9" s="404"/>
      <c r="L9" s="3"/>
    </row>
    <row r="10" spans="1:34" ht="35.25" customHeight="1" x14ac:dyDescent="0.2">
      <c r="A10" s="3"/>
      <c r="B10" s="3"/>
      <c r="C10" s="3"/>
      <c r="D10" s="3"/>
      <c r="E10" s="3"/>
      <c r="F10" s="14" t="s">
        <v>24</v>
      </c>
      <c r="G10" s="413"/>
      <c r="H10" s="413"/>
      <c r="I10" s="413"/>
      <c r="J10" s="413"/>
      <c r="K10" s="413"/>
      <c r="L10" s="3"/>
    </row>
    <row r="11" spans="1:34" x14ac:dyDescent="0.2">
      <c r="A11" s="3"/>
      <c r="B11" s="3"/>
      <c r="C11" s="3"/>
      <c r="D11" s="3"/>
      <c r="E11" s="3"/>
      <c r="F11" s="14" t="s">
        <v>27</v>
      </c>
      <c r="G11" s="404"/>
      <c r="H11" s="404"/>
      <c r="I11" s="404"/>
      <c r="J11" s="404"/>
      <c r="K11" s="404"/>
      <c r="L11" s="3"/>
    </row>
    <row r="12" spans="1:34" ht="37.5" customHeight="1" x14ac:dyDescent="0.2">
      <c r="A12" s="3"/>
      <c r="B12" s="3"/>
      <c r="C12" s="3"/>
      <c r="D12" s="3"/>
      <c r="E12" s="3"/>
      <c r="F12" s="14" t="s">
        <v>30</v>
      </c>
      <c r="G12" s="405"/>
      <c r="H12" s="405"/>
      <c r="I12" s="405"/>
      <c r="J12" s="405"/>
      <c r="K12" s="10"/>
      <c r="L12" s="3"/>
    </row>
    <row r="13" spans="1:34" ht="8.2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34" ht="8.2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34" x14ac:dyDescent="0.2">
      <c r="A15" s="3"/>
      <c r="B15" s="3"/>
      <c r="C15" s="3"/>
      <c r="D15" s="3"/>
      <c r="E15" s="3"/>
      <c r="F15" s="13" t="s">
        <v>258</v>
      </c>
      <c r="G15" s="404"/>
      <c r="H15" s="404"/>
      <c r="I15" s="404"/>
      <c r="J15" s="404"/>
      <c r="K15" s="404"/>
      <c r="L15" s="3"/>
    </row>
    <row r="16" spans="1:34" ht="35.25" customHeight="1" x14ac:dyDescent="0.2">
      <c r="A16" s="3"/>
      <c r="B16" s="3"/>
      <c r="C16" s="3"/>
      <c r="D16" s="3"/>
      <c r="E16" s="3"/>
      <c r="F16" s="14" t="s">
        <v>24</v>
      </c>
      <c r="G16" s="413"/>
      <c r="H16" s="413"/>
      <c r="I16" s="413"/>
      <c r="J16" s="413"/>
      <c r="K16" s="413"/>
      <c r="L16" s="3"/>
    </row>
    <row r="17" spans="1:12" x14ac:dyDescent="0.2">
      <c r="A17" s="3"/>
      <c r="B17" s="3"/>
      <c r="C17" s="3"/>
      <c r="D17" s="3"/>
      <c r="E17" s="3"/>
      <c r="F17" s="14" t="s">
        <v>27</v>
      </c>
      <c r="G17" s="404"/>
      <c r="H17" s="404"/>
      <c r="I17" s="404"/>
      <c r="J17" s="404"/>
      <c r="K17" s="404"/>
      <c r="L17" s="3"/>
    </row>
    <row r="18" spans="1:12" ht="37.5" customHeight="1" x14ac:dyDescent="0.2">
      <c r="A18" s="3"/>
      <c r="B18" s="3"/>
      <c r="C18" s="3"/>
      <c r="D18" s="3"/>
      <c r="E18" s="3"/>
      <c r="F18" s="14" t="s">
        <v>30</v>
      </c>
      <c r="G18" s="405"/>
      <c r="H18" s="405"/>
      <c r="I18" s="405"/>
      <c r="J18" s="405"/>
      <c r="K18" s="10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13" t="s">
        <v>259</v>
      </c>
      <c r="G21" s="404"/>
      <c r="H21" s="404"/>
      <c r="I21" s="404"/>
      <c r="J21" s="404"/>
      <c r="K21" s="404"/>
      <c r="L21" s="3"/>
    </row>
    <row r="22" spans="1:12" ht="35.25" customHeight="1" x14ac:dyDescent="0.2">
      <c r="A22" s="3"/>
      <c r="B22" s="3"/>
      <c r="C22" s="3"/>
      <c r="D22" s="3"/>
      <c r="E22" s="3"/>
      <c r="F22" s="14" t="s">
        <v>24</v>
      </c>
      <c r="G22" s="413"/>
      <c r="H22" s="413"/>
      <c r="I22" s="413"/>
      <c r="J22" s="413"/>
      <c r="K22" s="413"/>
      <c r="L22" s="3"/>
    </row>
    <row r="23" spans="1:12" x14ac:dyDescent="0.2">
      <c r="A23" s="3"/>
      <c r="B23" s="3"/>
      <c r="C23" s="3"/>
      <c r="D23" s="3"/>
      <c r="E23" s="3"/>
      <c r="F23" s="14" t="s">
        <v>27</v>
      </c>
      <c r="G23" s="404"/>
      <c r="H23" s="404"/>
      <c r="I23" s="404"/>
      <c r="J23" s="404"/>
      <c r="K23" s="404"/>
      <c r="L23" s="3"/>
    </row>
    <row r="24" spans="1:12" ht="37.5" customHeight="1" x14ac:dyDescent="0.2">
      <c r="A24" s="3"/>
      <c r="B24" s="3"/>
      <c r="C24" s="3"/>
      <c r="D24" s="3"/>
      <c r="E24" s="3"/>
      <c r="F24" s="14" t="s">
        <v>30</v>
      </c>
      <c r="G24" s="405"/>
      <c r="H24" s="405"/>
      <c r="I24" s="405"/>
      <c r="J24" s="405"/>
      <c r="K24" s="10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13" t="s">
        <v>259</v>
      </c>
      <c r="G27" s="404"/>
      <c r="H27" s="404"/>
      <c r="I27" s="404"/>
      <c r="J27" s="404"/>
      <c r="K27" s="404"/>
      <c r="L27" s="3"/>
    </row>
    <row r="28" spans="1:12" ht="35.25" customHeight="1" x14ac:dyDescent="0.2">
      <c r="A28" s="3"/>
      <c r="B28" s="3"/>
      <c r="C28" s="3"/>
      <c r="D28" s="3"/>
      <c r="E28" s="3"/>
      <c r="F28" s="14" t="s">
        <v>24</v>
      </c>
      <c r="G28" s="413"/>
      <c r="H28" s="413"/>
      <c r="I28" s="413"/>
      <c r="J28" s="413"/>
      <c r="K28" s="413"/>
      <c r="L28" s="3"/>
    </row>
    <row r="29" spans="1:12" x14ac:dyDescent="0.2">
      <c r="A29" s="3"/>
      <c r="B29" s="3"/>
      <c r="C29" s="3"/>
      <c r="D29" s="3"/>
      <c r="E29" s="3"/>
      <c r="F29" s="14" t="s">
        <v>27</v>
      </c>
      <c r="G29" s="404"/>
      <c r="H29" s="404"/>
      <c r="I29" s="404"/>
      <c r="J29" s="404"/>
      <c r="K29" s="404"/>
      <c r="L29" s="3"/>
    </row>
    <row r="30" spans="1:12" ht="37.5" customHeight="1" x14ac:dyDescent="0.2">
      <c r="A30" s="3"/>
      <c r="B30" s="3"/>
      <c r="C30" s="3"/>
      <c r="D30" s="3"/>
      <c r="E30" s="3"/>
      <c r="F30" s="14" t="s">
        <v>30</v>
      </c>
      <c r="G30" s="405"/>
      <c r="H30" s="405"/>
      <c r="I30" s="405"/>
      <c r="J30" s="405"/>
      <c r="K30" s="10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13" t="s">
        <v>259</v>
      </c>
      <c r="G33" s="404"/>
      <c r="H33" s="404"/>
      <c r="I33" s="404"/>
      <c r="J33" s="404"/>
      <c r="K33" s="404"/>
      <c r="L33" s="3"/>
    </row>
    <row r="34" spans="1:12" ht="35.25" customHeight="1" x14ac:dyDescent="0.2">
      <c r="A34" s="3"/>
      <c r="B34" s="3"/>
      <c r="C34" s="3"/>
      <c r="D34" s="3"/>
      <c r="E34" s="3"/>
      <c r="F34" s="14" t="s">
        <v>24</v>
      </c>
      <c r="G34" s="413"/>
      <c r="H34" s="413"/>
      <c r="I34" s="413"/>
      <c r="J34" s="413"/>
      <c r="K34" s="413"/>
      <c r="L34" s="3"/>
    </row>
    <row r="35" spans="1:12" x14ac:dyDescent="0.2">
      <c r="A35" s="3"/>
      <c r="B35" s="3"/>
      <c r="C35" s="3"/>
      <c r="D35" s="3"/>
      <c r="E35" s="3"/>
      <c r="F35" s="14" t="s">
        <v>27</v>
      </c>
      <c r="G35" s="404"/>
      <c r="H35" s="404"/>
      <c r="I35" s="404"/>
      <c r="J35" s="404"/>
      <c r="K35" s="404"/>
      <c r="L35" s="3"/>
    </row>
    <row r="36" spans="1:12" ht="37.5" customHeight="1" x14ac:dyDescent="0.2">
      <c r="A36" s="3"/>
      <c r="B36" s="3"/>
      <c r="C36" s="3"/>
      <c r="D36" s="3"/>
      <c r="E36" s="3"/>
      <c r="F36" s="14" t="s">
        <v>30</v>
      </c>
      <c r="G36" s="405"/>
      <c r="H36" s="405"/>
      <c r="I36" s="405"/>
      <c r="J36" s="405"/>
      <c r="K36" s="10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406" t="s">
        <v>178</v>
      </c>
      <c r="C41" s="407"/>
      <c r="D41" s="410" t="s">
        <v>260</v>
      </c>
      <c r="E41" s="411"/>
      <c r="F41" s="411"/>
      <c r="G41" s="412"/>
      <c r="H41" s="410" t="s">
        <v>177</v>
      </c>
      <c r="I41" s="411"/>
      <c r="J41" s="411"/>
      <c r="K41" s="412"/>
      <c r="L41" s="3"/>
    </row>
    <row r="42" spans="1:12" ht="69" customHeight="1" x14ac:dyDescent="0.2">
      <c r="A42" s="3"/>
      <c r="B42" s="408"/>
      <c r="C42" s="409"/>
      <c r="D42" s="410"/>
      <c r="E42" s="411"/>
      <c r="F42" s="411"/>
      <c r="G42" s="412"/>
      <c r="H42" s="410"/>
      <c r="I42" s="411"/>
      <c r="J42" s="411"/>
      <c r="K42" s="412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</sheetData>
  <sheetProtection algorithmName="SHA-512" hashValue="QKpbWFCrPNjGzNNpPl6ze2BkDhA4/BwIjb+A7pz6JGh2ieiapyXGZtKAgfPFZ2YzStgivlOb8kjOZg9myYzgtg==" saltValue="GV+ctFwZJGEX+vfrLUhUGA==" spinCount="100000" sheet="1" objects="1" scenarios="1" selectLockedCells="1"/>
  <mergeCells count="27">
    <mergeCell ref="A2:K2"/>
    <mergeCell ref="I6:J6"/>
    <mergeCell ref="G9:K9"/>
    <mergeCell ref="G10:K10"/>
    <mergeCell ref="G11:K11"/>
    <mergeCell ref="G12:J12"/>
    <mergeCell ref="G15:K15"/>
    <mergeCell ref="G16:K16"/>
    <mergeCell ref="G17:K17"/>
    <mergeCell ref="G18:J18"/>
    <mergeCell ref="G21:K21"/>
    <mergeCell ref="G22:K22"/>
    <mergeCell ref="G23:K23"/>
    <mergeCell ref="G24:J24"/>
    <mergeCell ref="G27:K27"/>
    <mergeCell ref="G28:K28"/>
    <mergeCell ref="G29:K29"/>
    <mergeCell ref="G30:J30"/>
    <mergeCell ref="G33:K33"/>
    <mergeCell ref="G34:K34"/>
    <mergeCell ref="G35:K35"/>
    <mergeCell ref="G36:J36"/>
    <mergeCell ref="B41:C42"/>
    <mergeCell ref="D41:G41"/>
    <mergeCell ref="H41:K41"/>
    <mergeCell ref="D42:G42"/>
    <mergeCell ref="H42:K42"/>
  </mergeCells>
  <phoneticPr fontId="2"/>
  <dataValidations count="1">
    <dataValidation imeMode="halfAlpha" allowBlank="1" showInputMessage="1" showErrorMessage="1" sqref="G9:K9 G11:K11 G27:K27 G23:K23 G15:K15 G29:K29 G21:K21 G17:K17 G33:K33 G35:K35"/>
  </dataValidations>
  <pageMargins left="0.46" right="0.38" top="0.68" bottom="0.6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BM64"/>
  <sheetViews>
    <sheetView showGridLines="0" zoomScaleNormal="100" zoomScaleSheetLayoutView="100" workbookViewId="0">
      <selection activeCell="BH14" sqref="BH14"/>
    </sheetView>
  </sheetViews>
  <sheetFormatPr defaultColWidth="9" defaultRowHeight="13" x14ac:dyDescent="0.2"/>
  <cols>
    <col min="1" max="1" width="0.453125" style="24" customWidth="1"/>
    <col min="2" max="3" width="1.90625" style="24" customWidth="1"/>
    <col min="4" max="5" width="2.90625" style="24" customWidth="1"/>
    <col min="6" max="24" width="1.6328125" style="24" customWidth="1"/>
    <col min="25" max="25" width="1.7265625" style="24" customWidth="1"/>
    <col min="26" max="26" width="1.6328125" style="24" customWidth="1"/>
    <col min="27" max="27" width="1.7265625" style="24" customWidth="1"/>
    <col min="28" max="34" width="1.6328125" style="24" customWidth="1"/>
    <col min="35" max="35" width="1.453125" style="24" customWidth="1"/>
    <col min="36" max="54" width="1.6328125" style="24" customWidth="1"/>
    <col min="55" max="55" width="1.90625" style="24" customWidth="1"/>
    <col min="56" max="65" width="1.6328125" style="24" customWidth="1"/>
    <col min="66" max="16384" width="9" style="24"/>
  </cols>
  <sheetData>
    <row r="1" spans="1:65" ht="17.25" customHeight="1" x14ac:dyDescent="0.2">
      <c r="A1" s="33"/>
      <c r="B1" s="38" t="s">
        <v>306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</row>
    <row r="2" spans="1:65" x14ac:dyDescent="0.2">
      <c r="A2" s="33"/>
      <c r="B2" s="57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9"/>
      <c r="BM2" s="33"/>
    </row>
    <row r="3" spans="1:65" ht="17.25" customHeight="1" x14ac:dyDescent="0.2">
      <c r="A3" s="33"/>
      <c r="B3" s="68"/>
      <c r="C3" s="46"/>
      <c r="D3" s="46"/>
      <c r="E3" s="482" t="s">
        <v>1</v>
      </c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483"/>
      <c r="X3" s="483"/>
      <c r="Y3" s="483"/>
      <c r="Z3" s="483"/>
      <c r="AA3" s="483"/>
      <c r="AB3" s="483"/>
      <c r="AC3" s="483"/>
      <c r="AD3" s="483"/>
      <c r="AE3" s="483"/>
      <c r="AF3" s="483"/>
      <c r="AG3" s="483"/>
      <c r="AH3" s="483"/>
      <c r="AI3" s="483"/>
      <c r="AJ3" s="483"/>
      <c r="AK3" s="483"/>
      <c r="AL3" s="483"/>
      <c r="AM3" s="483"/>
      <c r="AN3" s="483"/>
      <c r="AO3" s="483"/>
      <c r="AP3" s="483"/>
      <c r="AQ3" s="483"/>
      <c r="AR3" s="483"/>
      <c r="AS3" s="483"/>
      <c r="AT3" s="483"/>
      <c r="AU3" s="483"/>
      <c r="AV3" s="483"/>
      <c r="AW3" s="483"/>
      <c r="AX3" s="483"/>
      <c r="AY3" s="483"/>
      <c r="AZ3" s="483"/>
      <c r="BA3" s="483"/>
      <c r="BB3" s="483"/>
      <c r="BC3" s="483"/>
      <c r="BD3" s="483"/>
      <c r="BE3" s="483"/>
      <c r="BF3" s="483"/>
      <c r="BG3" s="483"/>
      <c r="BH3" s="483"/>
      <c r="BI3" s="483"/>
      <c r="BJ3" s="483"/>
      <c r="BK3" s="46"/>
      <c r="BL3" s="71"/>
      <c r="BM3" s="33"/>
    </row>
    <row r="4" spans="1:65" ht="18.75" customHeight="1" x14ac:dyDescent="0.2">
      <c r="A4" s="33"/>
      <c r="B4" s="68"/>
      <c r="C4" s="46"/>
      <c r="D4" s="46"/>
      <c r="E4" s="46"/>
      <c r="F4" s="46"/>
      <c r="G4" s="46"/>
      <c r="H4" s="46"/>
      <c r="I4" s="46"/>
      <c r="J4" s="46"/>
      <c r="K4" s="46"/>
      <c r="L4" s="45"/>
      <c r="M4" s="45"/>
      <c r="N4" s="45"/>
      <c r="O4" s="45"/>
      <c r="P4" s="45"/>
      <c r="Q4" s="45"/>
      <c r="R4" s="45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90" t="str">
        <f>IF('入力シート(完)'!X6="","　　年　　月　　日",'入力シート(完)'!X6)</f>
        <v>　　年　　月　　日</v>
      </c>
      <c r="BA4" s="490"/>
      <c r="BB4" s="490"/>
      <c r="BC4" s="490"/>
      <c r="BD4" s="490"/>
      <c r="BE4" s="490"/>
      <c r="BF4" s="490"/>
      <c r="BG4" s="490"/>
      <c r="BH4" s="490"/>
      <c r="BI4" s="490"/>
      <c r="BJ4" s="490"/>
      <c r="BK4" s="490"/>
      <c r="BL4" s="71"/>
      <c r="BM4" s="33"/>
    </row>
    <row r="5" spans="1:65" ht="4.5" customHeight="1" x14ac:dyDescent="0.2">
      <c r="A5" s="33"/>
      <c r="B5" s="68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71"/>
      <c r="BM5" s="33"/>
    </row>
    <row r="6" spans="1:65" x14ac:dyDescent="0.2">
      <c r="A6" s="33"/>
      <c r="B6" s="68"/>
      <c r="C6" s="46"/>
      <c r="D6" s="42" t="s">
        <v>229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6"/>
      <c r="BJ6" s="46"/>
      <c r="BK6" s="46"/>
      <c r="BL6" s="71"/>
      <c r="BM6" s="84"/>
    </row>
    <row r="7" spans="1:65" ht="6.75" customHeight="1" x14ac:dyDescent="0.2">
      <c r="A7" s="33"/>
      <c r="B7" s="68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71"/>
      <c r="BM7" s="33"/>
    </row>
    <row r="8" spans="1:65" ht="8.25" customHeight="1" x14ac:dyDescent="0.2">
      <c r="A8" s="33"/>
      <c r="B8" s="68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82"/>
      <c r="AW8" s="82"/>
      <c r="AX8" s="82"/>
      <c r="AY8" s="490"/>
      <c r="AZ8" s="490"/>
      <c r="BA8" s="490"/>
      <c r="BB8" s="490"/>
      <c r="BC8" s="490"/>
      <c r="BD8" s="490"/>
      <c r="BE8" s="490"/>
      <c r="BF8" s="490"/>
      <c r="BG8" s="490"/>
      <c r="BH8" s="490"/>
      <c r="BI8" s="490"/>
      <c r="BJ8" s="490"/>
      <c r="BK8" s="46"/>
      <c r="BL8" s="71"/>
      <c r="BM8" s="33"/>
    </row>
    <row r="9" spans="1:65" ht="14" x14ac:dyDescent="0.2">
      <c r="A9" s="33"/>
      <c r="B9" s="68"/>
      <c r="C9" s="46"/>
      <c r="D9" s="46"/>
      <c r="E9" s="34" t="s">
        <v>163</v>
      </c>
      <c r="F9" s="45"/>
      <c r="G9" s="45"/>
      <c r="H9" s="45"/>
      <c r="I9" s="45"/>
      <c r="J9" s="45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71"/>
      <c r="BM9" s="33"/>
    </row>
    <row r="10" spans="1:65" ht="7.5" customHeight="1" x14ac:dyDescent="0.2">
      <c r="A10" s="33"/>
      <c r="B10" s="68"/>
      <c r="C10" s="46"/>
      <c r="D10" s="46"/>
      <c r="E10" s="45"/>
      <c r="F10" s="45"/>
      <c r="G10" s="45"/>
      <c r="H10" s="45"/>
      <c r="I10" s="45"/>
      <c r="J10" s="45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69"/>
      <c r="AN10" s="69"/>
      <c r="AO10" s="69"/>
      <c r="AP10" s="69"/>
      <c r="AQ10" s="69"/>
      <c r="AR10" s="69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71"/>
      <c r="BM10" s="33"/>
    </row>
    <row r="11" spans="1:65" s="89" customFormat="1" ht="18.75" customHeight="1" x14ac:dyDescent="0.2">
      <c r="A11" s="85"/>
      <c r="B11" s="86" t="s">
        <v>194</v>
      </c>
      <c r="C11" s="42"/>
      <c r="D11" s="42"/>
      <c r="E11" s="42"/>
      <c r="F11" s="42" t="s">
        <v>255</v>
      </c>
      <c r="G11" s="69"/>
      <c r="H11" s="423" t="str">
        <f>IF('入力シート(完)'!D10="","",'入力シート(完)'!D10)</f>
        <v/>
      </c>
      <c r="I11" s="423"/>
      <c r="J11" s="423"/>
      <c r="K11" s="423"/>
      <c r="L11" s="423"/>
      <c r="M11" s="423"/>
      <c r="N11" s="423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46"/>
      <c r="AA11" s="46"/>
      <c r="AB11" s="46"/>
      <c r="AC11" s="46"/>
      <c r="AD11" s="40"/>
      <c r="AE11" s="40" t="s">
        <v>195</v>
      </c>
      <c r="AF11" s="69"/>
      <c r="AG11" s="69"/>
      <c r="AH11" s="40"/>
      <c r="AI11" s="416" t="s">
        <v>255</v>
      </c>
      <c r="AJ11" s="416"/>
      <c r="AK11" s="416"/>
      <c r="AL11" s="42"/>
      <c r="AM11" s="423" t="str">
        <f>IF('入力シート(完)'!R10="","",'入力シート(完)'!R10)</f>
        <v/>
      </c>
      <c r="AN11" s="423"/>
      <c r="AO11" s="423"/>
      <c r="AP11" s="423"/>
      <c r="AQ11" s="423"/>
      <c r="AR11" s="423"/>
      <c r="AS11" s="423"/>
      <c r="AT11" s="423"/>
      <c r="AU11" s="423"/>
      <c r="AV11" s="42"/>
      <c r="AW11" s="42"/>
      <c r="AX11" s="42"/>
      <c r="AY11" s="42"/>
      <c r="AZ11" s="42"/>
      <c r="BA11" s="42"/>
      <c r="BB11" s="42"/>
      <c r="BC11" s="46"/>
      <c r="BD11" s="46"/>
      <c r="BE11" s="46"/>
      <c r="BF11" s="46"/>
      <c r="BG11" s="46"/>
      <c r="BH11" s="46"/>
      <c r="BI11" s="87"/>
      <c r="BJ11" s="87"/>
      <c r="BK11" s="87"/>
      <c r="BL11" s="88"/>
      <c r="BM11" s="85"/>
    </row>
    <row r="12" spans="1:65" s="89" customFormat="1" ht="26.25" customHeight="1" x14ac:dyDescent="0.2">
      <c r="A12" s="85"/>
      <c r="B12" s="68"/>
      <c r="C12" s="69"/>
      <c r="D12" s="423" t="s">
        <v>220</v>
      </c>
      <c r="E12" s="423"/>
      <c r="F12" s="423"/>
      <c r="G12" s="423"/>
      <c r="H12" s="425" t="str">
        <f>IF('入力シート(完)'!D11="","",'入力シート(完)'!D11)</f>
        <v/>
      </c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5"/>
      <c r="AC12" s="425"/>
      <c r="AD12" s="44"/>
      <c r="AE12" s="46"/>
      <c r="AF12" s="69"/>
      <c r="AG12" s="438" t="s">
        <v>220</v>
      </c>
      <c r="AH12" s="438"/>
      <c r="AI12" s="438"/>
      <c r="AJ12" s="438"/>
      <c r="AK12" s="438"/>
      <c r="AL12" s="112"/>
      <c r="AM12" s="425" t="str">
        <f>IF('入力シート(完)'!R11="","",'入力シート(完)'!R11)</f>
        <v/>
      </c>
      <c r="AN12" s="425"/>
      <c r="AO12" s="425"/>
      <c r="AP12" s="425"/>
      <c r="AQ12" s="425"/>
      <c r="AR12" s="425"/>
      <c r="AS12" s="425"/>
      <c r="AT12" s="425"/>
      <c r="AU12" s="425"/>
      <c r="AV12" s="425"/>
      <c r="AW12" s="425"/>
      <c r="AX12" s="425"/>
      <c r="AY12" s="425"/>
      <c r="AZ12" s="425"/>
      <c r="BA12" s="425"/>
      <c r="BB12" s="425"/>
      <c r="BC12" s="425"/>
      <c r="BD12" s="425"/>
      <c r="BE12" s="425"/>
      <c r="BF12" s="425"/>
      <c r="BG12" s="425"/>
      <c r="BH12" s="425"/>
      <c r="BI12" s="425"/>
      <c r="BJ12" s="87"/>
      <c r="BK12" s="87"/>
      <c r="BL12" s="88"/>
      <c r="BM12" s="85"/>
    </row>
    <row r="13" spans="1:65" s="89" customFormat="1" ht="26.25" customHeight="1" x14ac:dyDescent="0.2">
      <c r="A13" s="85"/>
      <c r="B13" s="68"/>
      <c r="C13" s="69"/>
      <c r="D13" s="423" t="s">
        <v>221</v>
      </c>
      <c r="E13" s="423"/>
      <c r="F13" s="423"/>
      <c r="G13" s="423"/>
      <c r="H13" s="426" t="str">
        <f>IF('入力シート(完)'!D12="","",'入力シート(完)'!D12)</f>
        <v/>
      </c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426"/>
      <c r="W13" s="426"/>
      <c r="X13" s="426"/>
      <c r="Y13" s="426"/>
      <c r="Z13" s="46"/>
      <c r="AA13" s="46"/>
      <c r="AB13" s="69"/>
      <c r="AC13" s="46"/>
      <c r="AD13" s="46"/>
      <c r="AE13" s="46"/>
      <c r="AF13" s="69"/>
      <c r="AG13" s="438" t="s">
        <v>221</v>
      </c>
      <c r="AH13" s="438"/>
      <c r="AI13" s="438"/>
      <c r="AJ13" s="438"/>
      <c r="AK13" s="438"/>
      <c r="AL13" s="42"/>
      <c r="AM13" s="424" t="str">
        <f>IF('入力シート(完)'!R12="","",'入力シート(完)'!R12)</f>
        <v/>
      </c>
      <c r="AN13" s="424"/>
      <c r="AO13" s="424"/>
      <c r="AP13" s="424"/>
      <c r="AQ13" s="424"/>
      <c r="AR13" s="424"/>
      <c r="AS13" s="424"/>
      <c r="AT13" s="424"/>
      <c r="AU13" s="424"/>
      <c r="AV13" s="424"/>
      <c r="AW13" s="424"/>
      <c r="AX13" s="424"/>
      <c r="AY13" s="424"/>
      <c r="AZ13" s="424"/>
      <c r="BA13" s="424"/>
      <c r="BB13" s="424"/>
      <c r="BC13" s="424"/>
      <c r="BD13" s="424"/>
      <c r="BE13" s="424"/>
      <c r="BF13" s="424"/>
      <c r="BG13" s="46"/>
      <c r="BH13" s="69"/>
      <c r="BI13" s="87"/>
      <c r="BJ13" s="87"/>
      <c r="BK13" s="87"/>
      <c r="BL13" s="88"/>
      <c r="BM13" s="85"/>
    </row>
    <row r="14" spans="1:65" s="89" customFormat="1" ht="21.75" customHeight="1" x14ac:dyDescent="0.2">
      <c r="A14" s="85"/>
      <c r="B14" s="68"/>
      <c r="C14" s="69"/>
      <c r="D14" s="423" t="s">
        <v>222</v>
      </c>
      <c r="E14" s="423"/>
      <c r="F14" s="423"/>
      <c r="G14" s="423"/>
      <c r="H14" s="423" t="str">
        <f>IF('入力シート(完)'!D13="","",'入力シート(完)'!D13)</f>
        <v/>
      </c>
      <c r="I14" s="423"/>
      <c r="J14" s="423"/>
      <c r="K14" s="423"/>
      <c r="L14" s="423"/>
      <c r="M14" s="423"/>
      <c r="N14" s="423"/>
      <c r="O14" s="423"/>
      <c r="P14" s="423"/>
      <c r="Q14" s="423"/>
      <c r="R14" s="423"/>
      <c r="S14" s="423"/>
      <c r="T14" s="423"/>
      <c r="U14" s="423"/>
      <c r="V14" s="423"/>
      <c r="W14" s="423"/>
      <c r="X14" s="423"/>
      <c r="Y14" s="423"/>
      <c r="Z14" s="83"/>
      <c r="AA14" s="83"/>
      <c r="AB14" s="46"/>
      <c r="AC14" s="45"/>
      <c r="AD14" s="46"/>
      <c r="AE14" s="46"/>
      <c r="AF14" s="69"/>
      <c r="AG14" s="438" t="s">
        <v>222</v>
      </c>
      <c r="AH14" s="438"/>
      <c r="AI14" s="438"/>
      <c r="AJ14" s="438"/>
      <c r="AK14" s="438"/>
      <c r="AL14" s="42"/>
      <c r="AM14" s="423" t="str">
        <f>IF('入力シート(完)'!R13="","",'入力シート(完)'!R13)</f>
        <v/>
      </c>
      <c r="AN14" s="423"/>
      <c r="AO14" s="423"/>
      <c r="AP14" s="423"/>
      <c r="AQ14" s="423"/>
      <c r="AR14" s="423"/>
      <c r="AS14" s="423"/>
      <c r="AT14" s="423"/>
      <c r="AU14" s="423"/>
      <c r="AV14" s="423"/>
      <c r="AW14" s="423"/>
      <c r="AX14" s="423"/>
      <c r="AY14" s="423"/>
      <c r="AZ14" s="423"/>
      <c r="BA14" s="423"/>
      <c r="BB14" s="423"/>
      <c r="BC14" s="423"/>
      <c r="BD14" s="423"/>
      <c r="BE14" s="423"/>
      <c r="BF14" s="46"/>
      <c r="BG14" s="46"/>
      <c r="BH14" s="45"/>
      <c r="BI14" s="87"/>
      <c r="BJ14" s="87"/>
      <c r="BK14" s="87"/>
      <c r="BL14" s="88"/>
      <c r="BM14" s="85"/>
    </row>
    <row r="15" spans="1:65" s="89" customFormat="1" ht="21.75" customHeight="1" x14ac:dyDescent="0.2">
      <c r="A15" s="85"/>
      <c r="B15" s="68"/>
      <c r="C15" s="69"/>
      <c r="D15" s="427" t="s">
        <v>223</v>
      </c>
      <c r="E15" s="427"/>
      <c r="F15" s="427"/>
      <c r="G15" s="427"/>
      <c r="H15" s="427"/>
      <c r="I15" s="423" t="str">
        <f>IF('入力シート(完)'!D14="","",'入力シート(完)'!D14)</f>
        <v/>
      </c>
      <c r="J15" s="423"/>
      <c r="K15" s="423"/>
      <c r="L15" s="423"/>
      <c r="M15" s="423"/>
      <c r="N15" s="423"/>
      <c r="O15" s="423"/>
      <c r="P15" s="423"/>
      <c r="Q15" s="423"/>
      <c r="R15" s="423"/>
      <c r="S15" s="423"/>
      <c r="T15" s="423"/>
      <c r="U15" s="423"/>
      <c r="V15" s="423"/>
      <c r="W15" s="423"/>
      <c r="X15" s="423"/>
      <c r="Y15" s="423"/>
      <c r="Z15" s="423"/>
      <c r="AA15" s="83"/>
      <c r="AB15" s="42"/>
      <c r="AC15" s="46"/>
      <c r="AD15" s="46"/>
      <c r="AE15" s="46"/>
      <c r="AF15" s="69"/>
      <c r="AG15" s="42"/>
      <c r="AH15" s="42"/>
      <c r="AI15" s="42"/>
      <c r="AJ15" s="42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42"/>
      <c r="BG15" s="83"/>
      <c r="BH15" s="83"/>
      <c r="BI15" s="83"/>
      <c r="BJ15" s="30" t="s">
        <v>230</v>
      </c>
      <c r="BK15" s="83"/>
      <c r="BL15" s="88"/>
      <c r="BM15" s="85"/>
    </row>
    <row r="16" spans="1:65" ht="9.75" customHeight="1" x14ac:dyDescent="0.2">
      <c r="A16" s="33"/>
      <c r="B16" s="68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71"/>
      <c r="BM16" s="33"/>
    </row>
    <row r="17" spans="1:65" ht="22" customHeight="1" x14ac:dyDescent="0.2">
      <c r="A17" s="33"/>
      <c r="B17" s="68"/>
      <c r="C17" s="46"/>
      <c r="D17" s="434" t="s">
        <v>224</v>
      </c>
      <c r="E17" s="434"/>
      <c r="F17" s="434"/>
      <c r="G17" s="434"/>
      <c r="H17" s="434"/>
      <c r="I17" s="434"/>
      <c r="J17" s="434"/>
      <c r="K17" s="97"/>
      <c r="L17" s="98" t="str">
        <f>IF('入力シート(完)'!E17="","",'入力シート(完)'!E17)</f>
        <v/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110"/>
      <c r="AY17" s="503" t="str">
        <f>'入力シート(完)'!U17</f>
        <v>□新築</v>
      </c>
      <c r="AZ17" s="504"/>
      <c r="BA17" s="504"/>
      <c r="BB17" s="504"/>
      <c r="BC17" s="505"/>
      <c r="BD17" s="500" t="str">
        <f>'入力シート(完)'!Y17</f>
        <v>□改築、増築</v>
      </c>
      <c r="BE17" s="501"/>
      <c r="BF17" s="501"/>
      <c r="BG17" s="501"/>
      <c r="BH17" s="501"/>
      <c r="BI17" s="501"/>
      <c r="BJ17" s="501"/>
      <c r="BK17" s="502"/>
      <c r="BL17" s="71"/>
      <c r="BM17" s="33"/>
    </row>
    <row r="18" spans="1:65" ht="22" customHeight="1" x14ac:dyDescent="0.2">
      <c r="A18" s="33"/>
      <c r="B18" s="68"/>
      <c r="C18" s="46"/>
      <c r="D18" s="434" t="s">
        <v>235</v>
      </c>
      <c r="E18" s="434"/>
      <c r="F18" s="434"/>
      <c r="G18" s="434"/>
      <c r="H18" s="434"/>
      <c r="I18" s="434"/>
      <c r="J18" s="434"/>
      <c r="K18" s="28"/>
      <c r="L18" s="454" t="str">
        <f>IF('入力シート(完)'!F18="","",'入力シート(完)'!F18)</f>
        <v/>
      </c>
      <c r="M18" s="454"/>
      <c r="N18" s="454"/>
      <c r="O18" s="454"/>
      <c r="P18" s="454"/>
      <c r="Q18" s="454"/>
      <c r="R18" s="454"/>
      <c r="S18" s="454"/>
      <c r="T18" s="455" t="str">
        <f>IF('入力シート(完)'!K18="","",'入力シート(完)'!K18)</f>
        <v/>
      </c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  <c r="AE18" s="455"/>
      <c r="AF18" s="455"/>
      <c r="AG18" s="455"/>
      <c r="AH18" s="455"/>
      <c r="AI18" s="455"/>
      <c r="AJ18" s="455"/>
      <c r="AK18" s="455"/>
      <c r="AL18" s="455"/>
      <c r="AM18" s="455"/>
      <c r="AN18" s="455"/>
      <c r="AO18" s="455"/>
      <c r="AP18" s="455"/>
      <c r="AQ18" s="455"/>
      <c r="AR18" s="455"/>
      <c r="AS18" s="455"/>
      <c r="AT18" s="455"/>
      <c r="AU18" s="455"/>
      <c r="AV18" s="455"/>
      <c r="AW18" s="455"/>
      <c r="AX18" s="455"/>
      <c r="AY18" s="455"/>
      <c r="AZ18" s="455"/>
      <c r="BA18" s="455"/>
      <c r="BB18" s="455"/>
      <c r="BC18" s="455"/>
      <c r="BD18" s="455"/>
      <c r="BE18" s="455"/>
      <c r="BF18" s="455"/>
      <c r="BG18" s="455"/>
      <c r="BH18" s="455"/>
      <c r="BI18" s="455"/>
      <c r="BJ18" s="455"/>
      <c r="BK18" s="456"/>
      <c r="BL18" s="71"/>
      <c r="BM18" s="33"/>
    </row>
    <row r="19" spans="1:65" ht="22" customHeight="1" x14ac:dyDescent="0.2">
      <c r="A19" s="33"/>
      <c r="B19" s="68"/>
      <c r="C19" s="46"/>
      <c r="D19" s="434" t="s">
        <v>43</v>
      </c>
      <c r="E19" s="434"/>
      <c r="F19" s="434"/>
      <c r="G19" s="434"/>
      <c r="H19" s="434"/>
      <c r="I19" s="434"/>
      <c r="J19" s="434"/>
      <c r="K19" s="28"/>
      <c r="L19" s="420" t="str">
        <f>IF('入力シート(完)'!E19="","",'入力シート(完)'!E19)</f>
        <v/>
      </c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  <c r="AC19" s="420"/>
      <c r="AD19" s="420"/>
      <c r="AE19" s="420"/>
      <c r="AF19" s="420"/>
      <c r="AG19" s="420"/>
      <c r="AH19" s="420"/>
      <c r="AI19" s="420"/>
      <c r="AJ19" s="420"/>
      <c r="AK19" s="420"/>
      <c r="AL19" s="420"/>
      <c r="AM19" s="421"/>
      <c r="AN19" s="434" t="s">
        <v>44</v>
      </c>
      <c r="AO19" s="434"/>
      <c r="AP19" s="434"/>
      <c r="AQ19" s="434"/>
      <c r="AR19" s="434"/>
      <c r="AS19" s="434"/>
      <c r="AT19" s="434"/>
      <c r="AU19" s="43"/>
      <c r="AV19" s="491" t="str">
        <f>IF('入力シート(完)'!U19="","",'入力シート(完)'!U19)</f>
        <v/>
      </c>
      <c r="AW19" s="492"/>
      <c r="AX19" s="492"/>
      <c r="AY19" s="492"/>
      <c r="AZ19" s="492"/>
      <c r="BA19" s="492"/>
      <c r="BB19" s="492"/>
      <c r="BC19" s="492"/>
      <c r="BD19" s="492"/>
      <c r="BE19" s="492"/>
      <c r="BF19" s="492"/>
      <c r="BG19" s="492"/>
      <c r="BH19" s="492"/>
      <c r="BI19" s="492"/>
      <c r="BJ19" s="492"/>
      <c r="BK19" s="492"/>
      <c r="BL19" s="71"/>
      <c r="BM19" s="33"/>
    </row>
    <row r="20" spans="1:65" s="25" customFormat="1" ht="21.75" customHeight="1" x14ac:dyDescent="0.2">
      <c r="A20" s="38"/>
      <c r="B20" s="56"/>
      <c r="C20" s="69"/>
      <c r="D20" s="428" t="s">
        <v>231</v>
      </c>
      <c r="E20" s="429"/>
      <c r="F20" s="434" t="s">
        <v>236</v>
      </c>
      <c r="G20" s="434"/>
      <c r="H20" s="434"/>
      <c r="I20" s="434"/>
      <c r="J20" s="434"/>
      <c r="K20" s="443" t="s">
        <v>216</v>
      </c>
      <c r="L20" s="437"/>
      <c r="M20" s="437"/>
      <c r="N20" s="437"/>
      <c r="O20" s="437"/>
      <c r="P20" s="459"/>
      <c r="Q20" s="443" t="s" ph="1">
        <v>243</v>
      </c>
      <c r="R20" s="437" ph="1"/>
      <c r="S20" s="437" ph="1"/>
      <c r="T20" s="437" ph="1"/>
      <c r="U20" s="511" ph="1"/>
      <c r="V20" s="437">
        <f>'入力シート(完)'!I20</f>
        <v>0</v>
      </c>
      <c r="W20" s="437"/>
      <c r="X20" s="437"/>
      <c r="Y20" s="437"/>
      <c r="Z20" s="437"/>
      <c r="AA20" s="511"/>
      <c r="AB20" s="102"/>
      <c r="AC20" s="103" t="s">
        <v>237</v>
      </c>
      <c r="AD20" s="437" t="str">
        <f>IF('入力シート(完)'!M20="","",'入力シート(完)'!M20)</f>
        <v/>
      </c>
      <c r="AE20" s="437"/>
      <c r="AF20" s="437"/>
      <c r="AG20" s="101" t="s">
        <v>238</v>
      </c>
      <c r="AH20" s="104"/>
      <c r="AI20" s="443" t="s" ph="1">
        <v>242</v>
      </c>
      <c r="AJ20" s="437" ph="1"/>
      <c r="AK20" s="437" ph="1"/>
      <c r="AL20" s="437" ph="1"/>
      <c r="AM20" s="511" ph="1"/>
      <c r="AN20" s="100"/>
      <c r="AO20" s="100"/>
      <c r="AP20" s="100" t="s">
        <v>54</v>
      </c>
      <c r="AQ20" s="100"/>
      <c r="AR20" s="437" t="str">
        <f>IF('入力シート(完)'!U20="","",'入力シート(完)'!U20)</f>
        <v/>
      </c>
      <c r="AS20" s="437"/>
      <c r="AT20" s="437"/>
      <c r="AU20" s="54" t="s">
        <v>52</v>
      </c>
      <c r="AV20" s="101"/>
      <c r="AW20" s="101"/>
      <c r="AX20" s="443" t="s">
        <v>55</v>
      </c>
      <c r="AY20" s="437"/>
      <c r="AZ20" s="437"/>
      <c r="BA20" s="437"/>
      <c r="BB20" s="511"/>
      <c r="BC20" s="101"/>
      <c r="BD20" s="437" t="s">
        <v>54</v>
      </c>
      <c r="BE20" s="437"/>
      <c r="BF20" s="437"/>
      <c r="BG20" s="437" t="str">
        <f>IF('入力シート(完)'!AC20="","",'入力シート(完)'!AC20)</f>
        <v/>
      </c>
      <c r="BH20" s="437"/>
      <c r="BI20" s="437"/>
      <c r="BJ20" s="101" t="s">
        <v>52</v>
      </c>
      <c r="BK20" s="105"/>
      <c r="BL20" s="70"/>
      <c r="BM20" s="38"/>
    </row>
    <row r="21" spans="1:65" s="25" customFormat="1" ht="18.75" customHeight="1" x14ac:dyDescent="0.2">
      <c r="A21" s="38"/>
      <c r="B21" s="56"/>
      <c r="C21" s="69"/>
      <c r="D21" s="430"/>
      <c r="E21" s="431"/>
      <c r="F21" s="435"/>
      <c r="G21" s="435"/>
      <c r="H21" s="435"/>
      <c r="I21" s="435"/>
      <c r="J21" s="435"/>
      <c r="K21" s="418" t="s">
        <v>191</v>
      </c>
      <c r="L21" s="419"/>
      <c r="M21" s="419"/>
      <c r="N21" s="419"/>
      <c r="O21" s="419"/>
      <c r="P21" s="493"/>
      <c r="Q21" s="418" t="s" ph="1">
        <v>243</v>
      </c>
      <c r="R21" s="419" ph="1"/>
      <c r="S21" s="419" ph="1"/>
      <c r="T21" s="419" ph="1"/>
      <c r="U21" s="422" ph="1"/>
      <c r="V21" s="419">
        <f>'入力シート(完)'!I21</f>
        <v>0</v>
      </c>
      <c r="W21" s="419"/>
      <c r="X21" s="419"/>
      <c r="Y21" s="419"/>
      <c r="Z21" s="419"/>
      <c r="AA21" s="422"/>
      <c r="AB21" s="106"/>
      <c r="AC21" s="107" t="s">
        <v>237</v>
      </c>
      <c r="AD21" s="419" t="str">
        <f>IF('入力シート(完)'!M21="","",'入力シート(完)'!M21)</f>
        <v/>
      </c>
      <c r="AE21" s="419"/>
      <c r="AF21" s="419"/>
      <c r="AG21" s="108" t="s">
        <v>238</v>
      </c>
      <c r="AH21" s="78"/>
      <c r="AI21" s="418" t="s" ph="1">
        <v>242</v>
      </c>
      <c r="AJ21" s="419" ph="1"/>
      <c r="AK21" s="419" ph="1"/>
      <c r="AL21" s="419" ph="1"/>
      <c r="AM21" s="422" ph="1"/>
      <c r="AN21" s="99"/>
      <c r="AO21" s="99"/>
      <c r="AP21" s="99" t="s">
        <v>54</v>
      </c>
      <c r="AQ21" s="99"/>
      <c r="AR21" s="419" t="str">
        <f>IF('入力シート(完)'!U21="","",'入力シート(完)'!U21)</f>
        <v/>
      </c>
      <c r="AS21" s="419"/>
      <c r="AT21" s="419"/>
      <c r="AU21" s="53" t="s">
        <v>52</v>
      </c>
      <c r="AV21" s="108"/>
      <c r="AW21" s="108"/>
      <c r="AX21" s="418" t="s">
        <v>55</v>
      </c>
      <c r="AY21" s="419"/>
      <c r="AZ21" s="419"/>
      <c r="BA21" s="419"/>
      <c r="BB21" s="422"/>
      <c r="BC21" s="108"/>
      <c r="BD21" s="419" t="s">
        <v>54</v>
      </c>
      <c r="BE21" s="419"/>
      <c r="BF21" s="419"/>
      <c r="BG21" s="419" t="str">
        <f>IF('入力シート(完)'!AC21="","",'入力シート(完)'!AC21)</f>
        <v/>
      </c>
      <c r="BH21" s="419"/>
      <c r="BI21" s="419"/>
      <c r="BJ21" s="108" t="s">
        <v>52</v>
      </c>
      <c r="BK21" s="109"/>
      <c r="BL21" s="70"/>
      <c r="BM21" s="38"/>
    </row>
    <row r="22" spans="1:65" s="25" customFormat="1" ht="16.5" customHeight="1" x14ac:dyDescent="0.2">
      <c r="A22" s="38"/>
      <c r="B22" s="56"/>
      <c r="C22" s="69"/>
      <c r="D22" s="432"/>
      <c r="E22" s="433"/>
      <c r="F22" s="436" t="s">
        <v>60</v>
      </c>
      <c r="G22" s="436"/>
      <c r="H22" s="436"/>
      <c r="I22" s="436"/>
      <c r="J22" s="436"/>
      <c r="K22" s="521" t="str">
        <f>IF('入力シート(完)'!E22="","",'入力シート(完)'!E22)</f>
        <v/>
      </c>
      <c r="L22" s="521"/>
      <c r="M22" s="521"/>
      <c r="N22" s="521"/>
      <c r="O22" s="521"/>
      <c r="P22" s="521"/>
      <c r="Q22" s="521"/>
      <c r="R22" s="521"/>
      <c r="S22" s="521"/>
      <c r="T22" s="521"/>
      <c r="U22" s="521"/>
      <c r="V22" s="522"/>
      <c r="W22" s="522"/>
      <c r="X22" s="522"/>
      <c r="Y22" s="522"/>
      <c r="Z22" s="522"/>
      <c r="AA22" s="522"/>
      <c r="AB22" s="522"/>
      <c r="AC22" s="522"/>
      <c r="AD22" s="522"/>
      <c r="AE22" s="522"/>
      <c r="AF22" s="522"/>
      <c r="AG22" s="522"/>
      <c r="AH22" s="522"/>
      <c r="AI22" s="522"/>
      <c r="AJ22" s="522"/>
      <c r="AK22" s="522"/>
      <c r="AL22" s="522"/>
      <c r="AM22" s="522"/>
      <c r="AN22" s="522"/>
      <c r="AO22" s="522"/>
      <c r="AP22" s="522"/>
      <c r="AQ22" s="522"/>
      <c r="AR22" s="522"/>
      <c r="AS22" s="522"/>
      <c r="AT22" s="522"/>
      <c r="AU22" s="522"/>
      <c r="AV22" s="522"/>
      <c r="AW22" s="522"/>
      <c r="AX22" s="522"/>
      <c r="AY22" s="522"/>
      <c r="AZ22" s="522"/>
      <c r="BA22" s="522"/>
      <c r="BB22" s="522"/>
      <c r="BC22" s="522"/>
      <c r="BD22" s="522"/>
      <c r="BE22" s="522"/>
      <c r="BF22" s="522"/>
      <c r="BG22" s="522"/>
      <c r="BH22" s="522"/>
      <c r="BI22" s="522"/>
      <c r="BJ22" s="522"/>
      <c r="BK22" s="522"/>
      <c r="BL22" s="70"/>
      <c r="BM22" s="38"/>
    </row>
    <row r="23" spans="1:65" ht="16.5" customHeight="1" x14ac:dyDescent="0.2">
      <c r="A23" s="33"/>
      <c r="B23" s="68"/>
      <c r="C23" s="46"/>
      <c r="D23" s="508" t="s">
        <v>304</v>
      </c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10"/>
      <c r="P23" s="508" t="s">
        <v>196</v>
      </c>
      <c r="Q23" s="509"/>
      <c r="R23" s="509"/>
      <c r="S23" s="509"/>
      <c r="T23" s="509"/>
      <c r="U23" s="509"/>
      <c r="V23" s="509"/>
      <c r="W23" s="509"/>
      <c r="X23" s="509"/>
      <c r="Y23" s="509"/>
      <c r="Z23" s="509"/>
      <c r="AA23" s="510"/>
      <c r="AB23" s="508" t="s">
        <v>197</v>
      </c>
      <c r="AC23" s="509"/>
      <c r="AD23" s="509"/>
      <c r="AE23" s="509"/>
      <c r="AF23" s="509"/>
      <c r="AG23" s="509"/>
      <c r="AH23" s="509"/>
      <c r="AI23" s="509"/>
      <c r="AJ23" s="509"/>
      <c r="AK23" s="509"/>
      <c r="AL23" s="509"/>
      <c r="AM23" s="510"/>
      <c r="AN23" s="95" t="s">
        <v>218</v>
      </c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508" t="s">
        <v>225</v>
      </c>
      <c r="BA23" s="509"/>
      <c r="BB23" s="509"/>
      <c r="BC23" s="509"/>
      <c r="BD23" s="509"/>
      <c r="BE23" s="509"/>
      <c r="BF23" s="509"/>
      <c r="BG23" s="509"/>
      <c r="BH23" s="509"/>
      <c r="BI23" s="509"/>
      <c r="BJ23" s="509"/>
      <c r="BK23" s="510"/>
      <c r="BL23" s="71"/>
      <c r="BM23" s="33"/>
    </row>
    <row r="24" spans="1:65" ht="16.5" customHeight="1" x14ac:dyDescent="0.2">
      <c r="A24" s="33"/>
      <c r="B24" s="68"/>
      <c r="C24" s="46"/>
      <c r="D24" s="47"/>
      <c r="E24" s="48"/>
      <c r="F24" s="526" t="str">
        <f>IF('入力シート(完)'!A24="","",'入力シート(完)'!A24)</f>
        <v/>
      </c>
      <c r="G24" s="526"/>
      <c r="H24" s="526"/>
      <c r="I24" s="526"/>
      <c r="J24" s="526"/>
      <c r="K24" s="526"/>
      <c r="L24" s="526"/>
      <c r="M24" s="526"/>
      <c r="N24" s="506"/>
      <c r="O24" s="506"/>
      <c r="P24" s="47"/>
      <c r="Q24" s="507" t="str">
        <f>IF('入力シート(完)'!E24="","",'入力シート(完)'!E24)</f>
        <v/>
      </c>
      <c r="R24" s="507"/>
      <c r="S24" s="507"/>
      <c r="T24" s="507"/>
      <c r="U24" s="507"/>
      <c r="V24" s="507"/>
      <c r="W24" s="507"/>
      <c r="X24" s="507"/>
      <c r="Y24" s="507"/>
      <c r="Z24" s="49" t="s">
        <v>262</v>
      </c>
      <c r="AA24" s="48"/>
      <c r="AB24" s="47"/>
      <c r="AC24" s="507" t="str">
        <f>IF('入力シート(完)'!K24="","",'入力シート(完)'!K24)</f>
        <v/>
      </c>
      <c r="AD24" s="507"/>
      <c r="AE24" s="507"/>
      <c r="AF24" s="507"/>
      <c r="AG24" s="507"/>
      <c r="AH24" s="507"/>
      <c r="AI24" s="507"/>
      <c r="AJ24" s="507"/>
      <c r="AK24" s="507"/>
      <c r="AL24" s="49" t="s">
        <v>262</v>
      </c>
      <c r="AM24" s="48"/>
      <c r="AN24" s="47"/>
      <c r="AO24" s="417" t="str">
        <f>IF('入力シート(完)'!Q24="","",'入力シート(完)'!Q24)</f>
        <v/>
      </c>
      <c r="AP24" s="417"/>
      <c r="AQ24" s="417"/>
      <c r="AR24" s="417"/>
      <c r="AS24" s="417"/>
      <c r="AT24" s="417"/>
      <c r="AU24" s="417"/>
      <c r="AV24" s="417"/>
      <c r="AW24" s="417"/>
      <c r="AX24" s="49" t="s">
        <v>262</v>
      </c>
      <c r="AY24" s="48"/>
      <c r="AZ24" s="47" t="s">
        <v>269</v>
      </c>
      <c r="BA24" s="48"/>
      <c r="BB24" s="417" t="str">
        <f>IF('入力シート(完)'!Y24="","",'入力シート(完)'!Y24)</f>
        <v/>
      </c>
      <c r="BC24" s="417"/>
      <c r="BD24" s="417"/>
      <c r="BE24" s="417"/>
      <c r="BF24" s="417"/>
      <c r="BG24" s="417"/>
      <c r="BH24" s="417"/>
      <c r="BI24" s="417"/>
      <c r="BJ24" s="49" t="s">
        <v>270</v>
      </c>
      <c r="BK24" s="50"/>
      <c r="BL24" s="71"/>
      <c r="BM24" s="33"/>
    </row>
    <row r="25" spans="1:65" ht="6.75" customHeight="1" x14ac:dyDescent="0.2">
      <c r="A25" s="33"/>
      <c r="B25" s="68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5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71"/>
      <c r="BM25" s="33"/>
    </row>
    <row r="26" spans="1:65" ht="15.75" customHeight="1" x14ac:dyDescent="0.2">
      <c r="A26" s="33"/>
      <c r="B26" s="68"/>
      <c r="C26" s="46"/>
      <c r="D26" s="531" t="s">
        <v>71</v>
      </c>
      <c r="E26" s="532"/>
      <c r="F26" s="508" t="s">
        <v>198</v>
      </c>
      <c r="G26" s="509"/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10"/>
      <c r="S26" s="508" t="s">
        <v>199</v>
      </c>
      <c r="T26" s="509"/>
      <c r="U26" s="509"/>
      <c r="V26" s="509"/>
      <c r="W26" s="509"/>
      <c r="X26" s="509"/>
      <c r="Y26" s="509"/>
      <c r="Z26" s="509"/>
      <c r="AA26" s="509"/>
      <c r="AB26" s="509"/>
      <c r="AC26" s="509"/>
      <c r="AD26" s="509"/>
      <c r="AE26" s="510"/>
      <c r="AF26" s="508" t="s">
        <v>200</v>
      </c>
      <c r="AG26" s="509"/>
      <c r="AH26" s="509"/>
      <c r="AI26" s="509"/>
      <c r="AJ26" s="509"/>
      <c r="AK26" s="509"/>
      <c r="AL26" s="509"/>
      <c r="AM26" s="509"/>
      <c r="AN26" s="509"/>
      <c r="AO26" s="509"/>
      <c r="AP26" s="509"/>
      <c r="AQ26" s="509"/>
      <c r="AR26" s="509"/>
      <c r="AS26" s="509"/>
      <c r="AT26" s="509"/>
      <c r="AU26" s="510"/>
      <c r="AV26" s="94" t="s">
        <v>201</v>
      </c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2"/>
      <c r="BL26" s="71"/>
      <c r="BM26" s="33"/>
    </row>
    <row r="27" spans="1:65" ht="15.75" customHeight="1" x14ac:dyDescent="0.2">
      <c r="A27" s="33"/>
      <c r="B27" s="68"/>
      <c r="C27" s="46"/>
      <c r="D27" s="533"/>
      <c r="E27" s="534"/>
      <c r="F27" s="73" t="s">
        <v>232</v>
      </c>
      <c r="G27" s="49"/>
      <c r="H27" s="417" t="str">
        <f>'入力シート(完)'!C27</f>
        <v/>
      </c>
      <c r="I27" s="417"/>
      <c r="J27" s="417"/>
      <c r="K27" s="417"/>
      <c r="L27" s="417"/>
      <c r="M27" s="417"/>
      <c r="N27" s="417"/>
      <c r="O27" s="417"/>
      <c r="P27" s="417"/>
      <c r="Q27" s="49" t="s">
        <v>206</v>
      </c>
      <c r="R27" s="78"/>
      <c r="S27" s="77" t="s">
        <v>207</v>
      </c>
      <c r="T27" s="53"/>
      <c r="U27" s="417" t="str">
        <f>'入力シート(完)'!H27</f>
        <v/>
      </c>
      <c r="V27" s="417"/>
      <c r="W27" s="417"/>
      <c r="X27" s="417"/>
      <c r="Y27" s="417"/>
      <c r="Z27" s="417"/>
      <c r="AA27" s="417"/>
      <c r="AB27" s="417"/>
      <c r="AC27" s="417"/>
      <c r="AD27" s="49" t="s">
        <v>206</v>
      </c>
      <c r="AE27" s="78"/>
      <c r="AF27" s="418" t="s">
        <v>245</v>
      </c>
      <c r="AG27" s="419"/>
      <c r="AH27" s="419"/>
      <c r="AI27" s="419"/>
      <c r="AJ27" s="419"/>
      <c r="AK27" s="419"/>
      <c r="AL27" s="417" t="str">
        <f>'入力シート(完)'!Q27</f>
        <v/>
      </c>
      <c r="AM27" s="417"/>
      <c r="AN27" s="417"/>
      <c r="AO27" s="417"/>
      <c r="AP27" s="417"/>
      <c r="AQ27" s="417"/>
      <c r="AR27" s="417"/>
      <c r="AS27" s="417"/>
      <c r="AT27" s="49" t="s">
        <v>206</v>
      </c>
      <c r="AU27" s="78"/>
      <c r="AV27" s="49" t="s">
        <v>208</v>
      </c>
      <c r="AW27" s="49"/>
      <c r="AX27" s="513" t="str">
        <f>'入力シート(完)'!W27</f>
        <v/>
      </c>
      <c r="AY27" s="513"/>
      <c r="AZ27" s="513"/>
      <c r="BA27" s="513"/>
      <c r="BB27" s="513"/>
      <c r="BC27" s="513"/>
      <c r="BD27" s="513"/>
      <c r="BE27" s="49" t="s">
        <v>209</v>
      </c>
      <c r="BF27" s="49"/>
      <c r="BG27" s="49" t="s">
        <v>233</v>
      </c>
      <c r="BH27" s="457" t="str">
        <f>IF('入力シート(完)'!AC27="","",'入力シート(完)'!AC27)</f>
        <v/>
      </c>
      <c r="BI27" s="457"/>
      <c r="BJ27" s="457"/>
      <c r="BK27" s="78" t="s">
        <v>271</v>
      </c>
      <c r="BL27" s="71"/>
      <c r="BM27" s="33"/>
    </row>
    <row r="28" spans="1:65" ht="4.5" customHeight="1" x14ac:dyDescent="0.2">
      <c r="A28" s="33"/>
      <c r="B28" s="68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71"/>
      <c r="BM28" s="33"/>
    </row>
    <row r="29" spans="1:65" s="25" customFormat="1" ht="19.5" customHeight="1" x14ac:dyDescent="0.2">
      <c r="A29" s="38"/>
      <c r="B29" s="56"/>
      <c r="C29" s="69"/>
      <c r="D29" s="42" t="s">
        <v>246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  <c r="BM29" s="38"/>
    </row>
    <row r="30" spans="1:65" ht="6.75" customHeight="1" x14ac:dyDescent="0.2">
      <c r="A30" s="33"/>
      <c r="B30" s="68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71"/>
      <c r="BM30" s="33"/>
    </row>
    <row r="31" spans="1:65" ht="24.75" customHeight="1" x14ac:dyDescent="0.2">
      <c r="A31" s="33"/>
      <c r="B31" s="68"/>
      <c r="C31" s="46"/>
      <c r="D31" s="484" t="s">
        <v>219</v>
      </c>
      <c r="E31" s="485"/>
      <c r="F31" s="443" t="s">
        <v>121</v>
      </c>
      <c r="G31" s="437"/>
      <c r="H31" s="437"/>
      <c r="I31" s="437"/>
      <c r="J31" s="437"/>
      <c r="K31" s="437"/>
      <c r="L31" s="446" t="s">
        <v>226</v>
      </c>
      <c r="M31" s="447"/>
      <c r="N31" s="447"/>
      <c r="O31" s="447"/>
      <c r="P31" s="447"/>
      <c r="Q31" s="447"/>
      <c r="R31" s="447"/>
      <c r="S31" s="447"/>
      <c r="T31" s="447"/>
      <c r="U31" s="447"/>
      <c r="V31" s="447"/>
      <c r="W31" s="447"/>
      <c r="X31" s="447"/>
      <c r="Y31" s="447"/>
      <c r="Z31" s="446" t="s">
        <v>164</v>
      </c>
      <c r="AA31" s="447"/>
      <c r="AB31" s="447"/>
      <c r="AC31" s="447"/>
      <c r="AD31" s="447"/>
      <c r="AE31" s="447"/>
      <c r="AF31" s="447"/>
      <c r="AG31" s="447"/>
      <c r="AH31" s="453"/>
      <c r="AI31" s="447" t="s">
        <v>165</v>
      </c>
      <c r="AJ31" s="447"/>
      <c r="AK31" s="447"/>
      <c r="AL31" s="447"/>
      <c r="AM31" s="447"/>
      <c r="AN31" s="447"/>
      <c r="AO31" s="447"/>
      <c r="AP31" s="447"/>
      <c r="AQ31" s="447"/>
      <c r="AR31" s="446" t="s">
        <v>166</v>
      </c>
      <c r="AS31" s="447"/>
      <c r="AT31" s="447"/>
      <c r="AU31" s="447"/>
      <c r="AV31" s="447"/>
      <c r="AW31" s="447"/>
      <c r="AX31" s="447"/>
      <c r="AY31" s="447"/>
      <c r="AZ31" s="453"/>
      <c r="BA31" s="61"/>
      <c r="BB31" s="61"/>
      <c r="BC31" s="61"/>
      <c r="BD31" s="61"/>
      <c r="BE31" s="61"/>
      <c r="BF31" s="61" t="s">
        <v>86</v>
      </c>
      <c r="BG31" s="61"/>
      <c r="BH31" s="61"/>
      <c r="BI31" s="61"/>
      <c r="BJ31" s="61"/>
      <c r="BK31" s="62"/>
      <c r="BL31" s="71"/>
      <c r="BM31" s="33"/>
    </row>
    <row r="32" spans="1:65" ht="24.75" customHeight="1" x14ac:dyDescent="0.2">
      <c r="A32" s="33"/>
      <c r="B32" s="68"/>
      <c r="C32" s="46"/>
      <c r="D32" s="486"/>
      <c r="E32" s="487"/>
      <c r="F32" s="56"/>
      <c r="G32" s="446" t="s">
        <v>88</v>
      </c>
      <c r="H32" s="447"/>
      <c r="I32" s="447"/>
      <c r="J32" s="447"/>
      <c r="K32" s="453"/>
      <c r="L32" s="43"/>
      <c r="M32" s="60"/>
      <c r="N32" s="60"/>
      <c r="O32" s="523" t="str">
        <f>IF('入力シート(完)'!E30="","",'入力シート(完)'!E30)</f>
        <v/>
      </c>
      <c r="P32" s="523"/>
      <c r="Q32" s="523"/>
      <c r="R32" s="523"/>
      <c r="S32" s="523"/>
      <c r="T32" s="523"/>
      <c r="U32" s="523"/>
      <c r="V32" s="523"/>
      <c r="W32" s="523"/>
      <c r="X32" s="61" t="s">
        <v>89</v>
      </c>
      <c r="Y32" s="60"/>
      <c r="Z32" s="43"/>
      <c r="AA32" s="449" t="str">
        <f>IF('入力シート(完)'!L30="","",'入力シート(完)'!L30)</f>
        <v/>
      </c>
      <c r="AB32" s="449"/>
      <c r="AC32" s="449"/>
      <c r="AD32" s="449"/>
      <c r="AE32" s="449"/>
      <c r="AF32" s="449"/>
      <c r="AG32" s="61" t="s">
        <v>90</v>
      </c>
      <c r="AH32" s="63"/>
      <c r="AI32" s="60"/>
      <c r="AJ32" s="449" t="str">
        <f>IF('入力シート(完)'!P30="","",'入力シート(完)'!P30)</f>
        <v/>
      </c>
      <c r="AK32" s="449"/>
      <c r="AL32" s="449"/>
      <c r="AM32" s="449"/>
      <c r="AN32" s="449"/>
      <c r="AO32" s="449"/>
      <c r="AP32" s="61" t="s">
        <v>90</v>
      </c>
      <c r="AQ32" s="61"/>
      <c r="AR32" s="43"/>
      <c r="AS32" s="449" t="str">
        <f>IF('入力シート(完)'!T30="","",'入力シート(完)'!T30)</f>
        <v/>
      </c>
      <c r="AT32" s="449"/>
      <c r="AU32" s="449"/>
      <c r="AV32" s="449"/>
      <c r="AW32" s="449"/>
      <c r="AX32" s="449"/>
      <c r="AY32" s="61" t="s">
        <v>90</v>
      </c>
      <c r="AZ32" s="62"/>
      <c r="BA32" s="60"/>
      <c r="BB32" s="60"/>
      <c r="BC32" s="449" t="str">
        <f>'入力シート(完)'!X30</f>
        <v/>
      </c>
      <c r="BD32" s="449"/>
      <c r="BE32" s="449"/>
      <c r="BF32" s="449"/>
      <c r="BG32" s="449"/>
      <c r="BH32" s="449"/>
      <c r="BI32" s="60"/>
      <c r="BJ32" s="61" t="s">
        <v>90</v>
      </c>
      <c r="BK32" s="63"/>
      <c r="BL32" s="71"/>
      <c r="BM32" s="33"/>
    </row>
    <row r="33" spans="1:65" ht="24.75" customHeight="1" x14ac:dyDescent="0.2">
      <c r="A33" s="33"/>
      <c r="B33" s="68"/>
      <c r="C33" s="46"/>
      <c r="D33" s="486"/>
      <c r="E33" s="487"/>
      <c r="F33" s="56"/>
      <c r="G33" s="441" t="s">
        <v>167</v>
      </c>
      <c r="H33" s="438"/>
      <c r="I33" s="438"/>
      <c r="J33" s="438"/>
      <c r="K33" s="442"/>
      <c r="L33" s="64"/>
      <c r="M33" s="65"/>
      <c r="N33" s="65"/>
      <c r="O33" s="523" t="str">
        <f>IF('入力シート(完)'!E31="","",'入力シート(完)'!E31)</f>
        <v/>
      </c>
      <c r="P33" s="523"/>
      <c r="Q33" s="523"/>
      <c r="R33" s="523"/>
      <c r="S33" s="523"/>
      <c r="T33" s="523"/>
      <c r="U33" s="523"/>
      <c r="V33" s="523"/>
      <c r="W33" s="523"/>
      <c r="X33" s="53" t="s">
        <v>94</v>
      </c>
      <c r="Y33" s="65"/>
      <c r="Z33" s="64"/>
      <c r="AA33" s="444" t="str">
        <f>IF('入力シート(完)'!L31="","",'入力シート(完)'!L31)</f>
        <v/>
      </c>
      <c r="AB33" s="444"/>
      <c r="AC33" s="444"/>
      <c r="AD33" s="444"/>
      <c r="AE33" s="444"/>
      <c r="AF33" s="444"/>
      <c r="AG33" s="53" t="s">
        <v>90</v>
      </c>
      <c r="AH33" s="67"/>
      <c r="AI33" s="65"/>
      <c r="AJ33" s="444" t="str">
        <f>IF('入力シート(完)'!P31="","",'入力シート(完)'!P31)</f>
        <v/>
      </c>
      <c r="AK33" s="444"/>
      <c r="AL33" s="444"/>
      <c r="AM33" s="444"/>
      <c r="AN33" s="444"/>
      <c r="AO33" s="444"/>
      <c r="AP33" s="53" t="s">
        <v>90</v>
      </c>
      <c r="AQ33" s="53"/>
      <c r="AR33" s="64"/>
      <c r="AS33" s="444" t="str">
        <f>IF('入力シート(完)'!T31="","",'入力シート(完)'!T31)</f>
        <v/>
      </c>
      <c r="AT33" s="444"/>
      <c r="AU33" s="444"/>
      <c r="AV33" s="444"/>
      <c r="AW33" s="444"/>
      <c r="AX33" s="444"/>
      <c r="AY33" s="53" t="s">
        <v>90</v>
      </c>
      <c r="AZ33" s="66"/>
      <c r="BA33" s="65"/>
      <c r="BB33" s="65"/>
      <c r="BC33" s="444" t="str">
        <f>'入力シート(完)'!X31</f>
        <v/>
      </c>
      <c r="BD33" s="444"/>
      <c r="BE33" s="444"/>
      <c r="BF33" s="444"/>
      <c r="BG33" s="444"/>
      <c r="BH33" s="444"/>
      <c r="BI33" s="65"/>
      <c r="BJ33" s="53" t="s">
        <v>90</v>
      </c>
      <c r="BK33" s="67"/>
      <c r="BL33" s="71"/>
      <c r="BM33" s="33"/>
    </row>
    <row r="34" spans="1:65" ht="24.75" customHeight="1" x14ac:dyDescent="0.2">
      <c r="A34" s="33"/>
      <c r="B34" s="68"/>
      <c r="C34" s="46"/>
      <c r="D34" s="486"/>
      <c r="E34" s="487"/>
      <c r="F34" s="446" t="s">
        <v>86</v>
      </c>
      <c r="G34" s="447"/>
      <c r="H34" s="447"/>
      <c r="I34" s="447"/>
      <c r="J34" s="447"/>
      <c r="K34" s="453"/>
      <c r="L34" s="65"/>
      <c r="M34" s="53" t="s">
        <v>97</v>
      </c>
      <c r="N34" s="65"/>
      <c r="O34" s="523" t="str">
        <f>'入力シート(完)'!F32</f>
        <v/>
      </c>
      <c r="P34" s="523"/>
      <c r="Q34" s="523"/>
      <c r="R34" s="523"/>
      <c r="S34" s="523"/>
      <c r="T34" s="523"/>
      <c r="U34" s="523"/>
      <c r="V34" s="523"/>
      <c r="W34" s="523"/>
      <c r="X34" s="53" t="s">
        <v>98</v>
      </c>
      <c r="Y34" s="65"/>
      <c r="Z34" s="64"/>
      <c r="AA34" s="444" t="str">
        <f>'入力シート(完)'!L32</f>
        <v/>
      </c>
      <c r="AB34" s="444"/>
      <c r="AC34" s="444"/>
      <c r="AD34" s="444"/>
      <c r="AE34" s="444"/>
      <c r="AF34" s="444"/>
      <c r="AG34" s="53" t="s">
        <v>90</v>
      </c>
      <c r="AH34" s="67"/>
      <c r="AI34" s="65"/>
      <c r="AJ34" s="444" t="str">
        <f>'入力シート(完)'!P32</f>
        <v/>
      </c>
      <c r="AK34" s="444"/>
      <c r="AL34" s="444"/>
      <c r="AM34" s="444"/>
      <c r="AN34" s="444"/>
      <c r="AO34" s="444"/>
      <c r="AP34" s="53" t="s">
        <v>90</v>
      </c>
      <c r="AQ34" s="53"/>
      <c r="AR34" s="64"/>
      <c r="AS34" s="444" t="str">
        <f>'入力シート(完)'!T32</f>
        <v/>
      </c>
      <c r="AT34" s="444"/>
      <c r="AU34" s="444"/>
      <c r="AV34" s="444"/>
      <c r="AW34" s="444"/>
      <c r="AX34" s="444"/>
      <c r="AY34" s="53" t="s">
        <v>90</v>
      </c>
      <c r="AZ34" s="66"/>
      <c r="BA34" s="65"/>
      <c r="BB34" s="65"/>
      <c r="BC34" s="444" t="str">
        <f>'入力シート(完)'!X32</f>
        <v/>
      </c>
      <c r="BD34" s="444"/>
      <c r="BE34" s="444"/>
      <c r="BF34" s="444"/>
      <c r="BG34" s="444"/>
      <c r="BH34" s="444"/>
      <c r="BI34" s="65"/>
      <c r="BJ34" s="53" t="s">
        <v>90</v>
      </c>
      <c r="BK34" s="67"/>
      <c r="BL34" s="71"/>
      <c r="BM34" s="33"/>
    </row>
    <row r="35" spans="1:65" ht="24.75" customHeight="1" x14ac:dyDescent="0.2">
      <c r="A35" s="33"/>
      <c r="B35" s="68"/>
      <c r="C35" s="46"/>
      <c r="D35" s="486"/>
      <c r="E35" s="487"/>
      <c r="F35" s="443" t="s">
        <v>202</v>
      </c>
      <c r="G35" s="437"/>
      <c r="H35" s="437"/>
      <c r="I35" s="437"/>
      <c r="J35" s="437"/>
      <c r="K35" s="437"/>
      <c r="L35" s="443" t="s">
        <v>226</v>
      </c>
      <c r="M35" s="527"/>
      <c r="N35" s="527"/>
      <c r="O35" s="527"/>
      <c r="P35" s="527"/>
      <c r="Q35" s="527"/>
      <c r="R35" s="527"/>
      <c r="S35" s="527"/>
      <c r="T35" s="527"/>
      <c r="U35" s="527"/>
      <c r="V35" s="527"/>
      <c r="W35" s="527"/>
      <c r="X35" s="527"/>
      <c r="Y35" s="528"/>
      <c r="Z35" s="437" t="s">
        <v>227</v>
      </c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37"/>
      <c r="AM35" s="437"/>
      <c r="AN35" s="437"/>
      <c r="AO35" s="437"/>
      <c r="AP35" s="437"/>
      <c r="AQ35" s="437"/>
      <c r="AR35" s="74"/>
      <c r="AS35" s="54"/>
      <c r="AT35" s="54"/>
      <c r="AU35" s="54"/>
      <c r="AV35" s="54"/>
      <c r="AW35" s="54"/>
      <c r="AX35" s="54"/>
      <c r="AY35" s="54"/>
      <c r="AZ35" s="54"/>
      <c r="BA35" s="54"/>
      <c r="BB35" s="54" t="s">
        <v>86</v>
      </c>
      <c r="BC35" s="54"/>
      <c r="BD35" s="54"/>
      <c r="BE35" s="54"/>
      <c r="BF35" s="54"/>
      <c r="BG35" s="54"/>
      <c r="BH35" s="54"/>
      <c r="BI35" s="54"/>
      <c r="BJ35" s="54"/>
      <c r="BK35" s="55"/>
      <c r="BL35" s="71"/>
      <c r="BM35" s="33"/>
    </row>
    <row r="36" spans="1:65" ht="24.75" customHeight="1" x14ac:dyDescent="0.2">
      <c r="A36" s="33"/>
      <c r="B36" s="68"/>
      <c r="C36" s="46"/>
      <c r="D36" s="486"/>
      <c r="E36" s="487"/>
      <c r="F36" s="56"/>
      <c r="G36" s="446" t="s">
        <v>168</v>
      </c>
      <c r="H36" s="447"/>
      <c r="I36" s="447"/>
      <c r="J36" s="447"/>
      <c r="K36" s="447"/>
      <c r="L36" s="43"/>
      <c r="M36" s="60"/>
      <c r="N36" s="60"/>
      <c r="O36" s="448" t="str">
        <f>IF('入力シート(完)'!E34="","",'入力シート(完)'!E34)</f>
        <v/>
      </c>
      <c r="P36" s="448"/>
      <c r="Q36" s="448"/>
      <c r="R36" s="448"/>
      <c r="S36" s="448"/>
      <c r="T36" s="448"/>
      <c r="U36" s="448"/>
      <c r="V36" s="448"/>
      <c r="W36" s="448"/>
      <c r="X36" s="61" t="s">
        <v>104</v>
      </c>
      <c r="Y36" s="62"/>
      <c r="Z36" s="60"/>
      <c r="AA36" s="60"/>
      <c r="AB36" s="60"/>
      <c r="AC36" s="60"/>
      <c r="AD36" s="60"/>
      <c r="AE36" s="60"/>
      <c r="AF36" s="60"/>
      <c r="AG36" s="445" t="str">
        <f>IF('入力シート(完)'!L34="","",'入力シート(完)'!L34)</f>
        <v/>
      </c>
      <c r="AH36" s="445"/>
      <c r="AI36" s="445"/>
      <c r="AJ36" s="445"/>
      <c r="AK36" s="445"/>
      <c r="AL36" s="445"/>
      <c r="AM36" s="445"/>
      <c r="AN36" s="445"/>
      <c r="AO36" s="60"/>
      <c r="AP36" s="61" t="s">
        <v>104</v>
      </c>
      <c r="AQ36" s="60"/>
      <c r="AR36" s="43"/>
      <c r="AS36" s="60"/>
      <c r="AT36" s="60"/>
      <c r="AU36" s="60"/>
      <c r="AV36" s="60"/>
      <c r="AW36" s="60"/>
      <c r="AX36" s="60"/>
      <c r="AY36" s="60"/>
      <c r="AZ36" s="60"/>
      <c r="BA36" s="60"/>
      <c r="BB36" s="445" t="str">
        <f>'入力シート(完)'!T34</f>
        <v/>
      </c>
      <c r="BC36" s="445"/>
      <c r="BD36" s="445"/>
      <c r="BE36" s="445"/>
      <c r="BF36" s="445"/>
      <c r="BG36" s="445"/>
      <c r="BH36" s="445"/>
      <c r="BI36" s="60"/>
      <c r="BJ36" s="61" t="s">
        <v>104</v>
      </c>
      <c r="BK36" s="63"/>
      <c r="BL36" s="71"/>
      <c r="BM36" s="33"/>
    </row>
    <row r="37" spans="1:65" ht="24.75" customHeight="1" x14ac:dyDescent="0.2">
      <c r="A37" s="33"/>
      <c r="B37" s="68"/>
      <c r="C37" s="46"/>
      <c r="D37" s="486"/>
      <c r="E37" s="487"/>
      <c r="F37" s="56"/>
      <c r="G37" s="441" t="s">
        <v>169</v>
      </c>
      <c r="H37" s="438"/>
      <c r="I37" s="438"/>
      <c r="J37" s="438"/>
      <c r="K37" s="438"/>
      <c r="L37" s="467"/>
      <c r="M37" s="468"/>
      <c r="N37" s="468"/>
      <c r="O37" s="468"/>
      <c r="P37" s="468"/>
      <c r="Q37" s="468"/>
      <c r="R37" s="468"/>
      <c r="S37" s="468"/>
      <c r="T37" s="468"/>
      <c r="U37" s="468"/>
      <c r="V37" s="468"/>
      <c r="W37" s="468"/>
      <c r="X37" s="468"/>
      <c r="Y37" s="469"/>
      <c r="Z37" s="46"/>
      <c r="AA37" s="46"/>
      <c r="AB37" s="46"/>
      <c r="AC37" s="46"/>
      <c r="AD37" s="46"/>
      <c r="AE37" s="46"/>
      <c r="AF37" s="46"/>
      <c r="AG37" s="520" t="str">
        <f>IF('入力シート(完)'!L35="","",'入力シート(完)'!L35)</f>
        <v/>
      </c>
      <c r="AH37" s="520"/>
      <c r="AI37" s="520"/>
      <c r="AJ37" s="520"/>
      <c r="AK37" s="520"/>
      <c r="AL37" s="520"/>
      <c r="AM37" s="520"/>
      <c r="AN37" s="520"/>
      <c r="AO37" s="46"/>
      <c r="AP37" s="69" t="s">
        <v>67</v>
      </c>
      <c r="AQ37" s="46"/>
      <c r="AR37" s="68"/>
      <c r="AS37" s="46"/>
      <c r="AT37" s="46"/>
      <c r="AU37" s="46"/>
      <c r="AV37" s="46"/>
      <c r="AW37" s="46"/>
      <c r="AX37" s="46"/>
      <c r="AY37" s="46"/>
      <c r="AZ37" s="46"/>
      <c r="BA37" s="46"/>
      <c r="BB37" s="520" t="str">
        <f>'入力シート(完)'!T35</f>
        <v/>
      </c>
      <c r="BC37" s="520"/>
      <c r="BD37" s="520"/>
      <c r="BE37" s="520"/>
      <c r="BF37" s="520"/>
      <c r="BG37" s="520"/>
      <c r="BH37" s="520"/>
      <c r="BI37" s="46"/>
      <c r="BJ37" s="69" t="s">
        <v>67</v>
      </c>
      <c r="BK37" s="71"/>
      <c r="BL37" s="71"/>
      <c r="BM37" s="33"/>
    </row>
    <row r="38" spans="1:65" ht="24.75" customHeight="1" x14ac:dyDescent="0.2">
      <c r="A38" s="33"/>
      <c r="B38" s="68"/>
      <c r="C38" s="46"/>
      <c r="D38" s="486"/>
      <c r="E38" s="487"/>
      <c r="F38" s="56"/>
      <c r="G38" s="494" t="s">
        <v>108</v>
      </c>
      <c r="H38" s="495"/>
      <c r="I38" s="495"/>
      <c r="J38" s="495"/>
      <c r="K38" s="496"/>
      <c r="L38" s="43"/>
      <c r="M38" s="60"/>
      <c r="N38" s="60"/>
      <c r="O38" s="448" t="str">
        <f>IF('入力シート(完)'!E36="","",'入力シート(完)'!E36)</f>
        <v/>
      </c>
      <c r="P38" s="448"/>
      <c r="Q38" s="448"/>
      <c r="R38" s="448"/>
      <c r="S38" s="448"/>
      <c r="T38" s="448"/>
      <c r="U38" s="448"/>
      <c r="V38" s="448"/>
      <c r="W38" s="448"/>
      <c r="X38" s="61" t="s">
        <v>67</v>
      </c>
      <c r="Y38" s="62"/>
      <c r="Z38" s="60"/>
      <c r="AA38" s="60"/>
      <c r="AB38" s="60"/>
      <c r="AC38" s="60"/>
      <c r="AD38" s="60"/>
      <c r="AE38" s="60"/>
      <c r="AF38" s="60"/>
      <c r="AG38" s="445" t="str">
        <f>IF('入力シート(完)'!L36="","",'入力シート(完)'!L36)</f>
        <v/>
      </c>
      <c r="AH38" s="445"/>
      <c r="AI38" s="445"/>
      <c r="AJ38" s="445"/>
      <c r="AK38" s="445"/>
      <c r="AL38" s="445"/>
      <c r="AM38" s="445"/>
      <c r="AN38" s="445"/>
      <c r="AO38" s="60"/>
      <c r="AP38" s="61" t="s">
        <v>67</v>
      </c>
      <c r="AQ38" s="60"/>
      <c r="AR38" s="43"/>
      <c r="AS38" s="60"/>
      <c r="AT38" s="60"/>
      <c r="AU38" s="60"/>
      <c r="AV38" s="60"/>
      <c r="AW38" s="60"/>
      <c r="AX38" s="60"/>
      <c r="AY38" s="60"/>
      <c r="AZ38" s="60"/>
      <c r="BA38" s="60"/>
      <c r="BB38" s="445" t="str">
        <f>'入力シート(完)'!T36</f>
        <v/>
      </c>
      <c r="BC38" s="445"/>
      <c r="BD38" s="445"/>
      <c r="BE38" s="445"/>
      <c r="BF38" s="445"/>
      <c r="BG38" s="445"/>
      <c r="BH38" s="445"/>
      <c r="BI38" s="60"/>
      <c r="BJ38" s="61" t="s">
        <v>67</v>
      </c>
      <c r="BK38" s="63"/>
      <c r="BL38" s="71"/>
      <c r="BM38" s="33"/>
    </row>
    <row r="39" spans="1:65" ht="24.75" customHeight="1" x14ac:dyDescent="0.2">
      <c r="A39" s="33"/>
      <c r="B39" s="68"/>
      <c r="C39" s="46"/>
      <c r="D39" s="486"/>
      <c r="E39" s="487"/>
      <c r="F39" s="56"/>
      <c r="G39" s="450" t="s">
        <v>239</v>
      </c>
      <c r="H39" s="451"/>
      <c r="I39" s="451"/>
      <c r="J39" s="451"/>
      <c r="K39" s="452"/>
      <c r="L39" s="43"/>
      <c r="M39" s="60"/>
      <c r="N39" s="60"/>
      <c r="O39" s="448" t="str">
        <f>IF('入力シート(完)'!E37="","",'入力シート(完)'!E37)</f>
        <v/>
      </c>
      <c r="P39" s="448"/>
      <c r="Q39" s="448"/>
      <c r="R39" s="448"/>
      <c r="S39" s="448"/>
      <c r="T39" s="448"/>
      <c r="U39" s="448"/>
      <c r="V39" s="448"/>
      <c r="W39" s="448"/>
      <c r="X39" s="61" t="s">
        <v>210</v>
      </c>
      <c r="Y39" s="62"/>
      <c r="Z39" s="60"/>
      <c r="AA39" s="60"/>
      <c r="AB39" s="60"/>
      <c r="AC39" s="60"/>
      <c r="AD39" s="60"/>
      <c r="AE39" s="60"/>
      <c r="AF39" s="60"/>
      <c r="AG39" s="445" t="str">
        <f>IF('入力シート(完)'!L37="","",'入力シート(完)'!L37)</f>
        <v/>
      </c>
      <c r="AH39" s="445"/>
      <c r="AI39" s="445"/>
      <c r="AJ39" s="445"/>
      <c r="AK39" s="445"/>
      <c r="AL39" s="445"/>
      <c r="AM39" s="445"/>
      <c r="AN39" s="445"/>
      <c r="AO39" s="60"/>
      <c r="AP39" s="61" t="s">
        <v>210</v>
      </c>
      <c r="AQ39" s="60"/>
      <c r="AR39" s="43"/>
      <c r="AS39" s="60"/>
      <c r="AT39" s="60"/>
      <c r="AU39" s="60"/>
      <c r="AV39" s="60"/>
      <c r="AW39" s="60"/>
      <c r="AX39" s="60"/>
      <c r="AY39" s="60"/>
      <c r="AZ39" s="60"/>
      <c r="BA39" s="60"/>
      <c r="BB39" s="445" t="str">
        <f>'入力シート(完)'!T37</f>
        <v/>
      </c>
      <c r="BC39" s="445"/>
      <c r="BD39" s="445"/>
      <c r="BE39" s="445"/>
      <c r="BF39" s="445"/>
      <c r="BG39" s="445"/>
      <c r="BH39" s="445"/>
      <c r="BI39" s="60"/>
      <c r="BJ39" s="61" t="s">
        <v>210</v>
      </c>
      <c r="BK39" s="63"/>
      <c r="BL39" s="71"/>
      <c r="BM39" s="33"/>
    </row>
    <row r="40" spans="1:65" ht="12.75" customHeight="1" x14ac:dyDescent="0.2">
      <c r="A40" s="33"/>
      <c r="B40" s="68"/>
      <c r="C40" s="46"/>
      <c r="D40" s="486"/>
      <c r="E40" s="487"/>
      <c r="F40" s="443" t="s">
        <v>86</v>
      </c>
      <c r="G40" s="437"/>
      <c r="H40" s="437"/>
      <c r="I40" s="437"/>
      <c r="J40" s="437"/>
      <c r="K40" s="459"/>
      <c r="L40" s="56" t="s">
        <v>240</v>
      </c>
      <c r="M40" s="69"/>
      <c r="N40" s="69"/>
      <c r="O40" s="90"/>
      <c r="P40" s="90"/>
      <c r="Q40" s="90"/>
      <c r="R40" s="90"/>
      <c r="S40" s="90"/>
      <c r="T40" s="90"/>
      <c r="U40" s="207"/>
      <c r="V40" s="90"/>
      <c r="W40" s="90"/>
      <c r="X40" s="69"/>
      <c r="Y40" s="70"/>
      <c r="Z40" s="69" t="s">
        <v>241</v>
      </c>
      <c r="AA40" s="69"/>
      <c r="AB40" s="69"/>
      <c r="AC40" s="69"/>
      <c r="AD40" s="69"/>
      <c r="AE40" s="69"/>
      <c r="AF40" s="69"/>
      <c r="AG40" s="91"/>
      <c r="AH40" s="91"/>
      <c r="AI40" s="91"/>
      <c r="AJ40" s="91"/>
      <c r="AK40" s="91"/>
      <c r="AL40" s="91"/>
      <c r="AM40" s="91"/>
      <c r="AN40" s="91"/>
      <c r="AO40" s="69"/>
      <c r="AP40" s="69"/>
      <c r="AQ40" s="69"/>
      <c r="AR40" s="56" t="s">
        <v>247</v>
      </c>
      <c r="AS40" s="69"/>
      <c r="AT40" s="69"/>
      <c r="AU40" s="69"/>
      <c r="AV40" s="69"/>
      <c r="AW40" s="69"/>
      <c r="AX40" s="69"/>
      <c r="AY40" s="69"/>
      <c r="AZ40" s="69"/>
      <c r="BA40" s="69"/>
      <c r="BB40" s="91"/>
      <c r="BC40" s="91"/>
      <c r="BD40" s="208"/>
      <c r="BE40" s="91"/>
      <c r="BF40" s="91"/>
      <c r="BG40" s="91"/>
      <c r="BH40" s="91"/>
      <c r="BI40" s="69"/>
      <c r="BJ40" s="69"/>
      <c r="BK40" s="70"/>
      <c r="BL40" s="71"/>
      <c r="BM40" s="33"/>
    </row>
    <row r="41" spans="1:65" ht="12.75" customHeight="1" x14ac:dyDescent="0.2">
      <c r="A41" s="33"/>
      <c r="B41" s="68"/>
      <c r="C41" s="46"/>
      <c r="D41" s="486"/>
      <c r="E41" s="487"/>
      <c r="F41" s="418"/>
      <c r="G41" s="419"/>
      <c r="H41" s="419"/>
      <c r="I41" s="419"/>
      <c r="J41" s="419"/>
      <c r="K41" s="493"/>
      <c r="L41" s="73"/>
      <c r="M41" s="53"/>
      <c r="N41" s="53"/>
      <c r="O41" s="458" t="str">
        <f>'入力シート(完)'!F38</f>
        <v/>
      </c>
      <c r="P41" s="458"/>
      <c r="Q41" s="458"/>
      <c r="R41" s="458"/>
      <c r="S41" s="458"/>
      <c r="T41" s="458"/>
      <c r="U41" s="458"/>
      <c r="V41" s="458"/>
      <c r="W41" s="458"/>
      <c r="X41" s="53" t="s">
        <v>98</v>
      </c>
      <c r="Y41" s="66"/>
      <c r="Z41" s="53"/>
      <c r="AA41" s="53"/>
      <c r="AB41" s="53"/>
      <c r="AC41" s="53"/>
      <c r="AD41" s="53"/>
      <c r="AE41" s="53"/>
      <c r="AF41" s="53"/>
      <c r="AG41" s="458" t="str">
        <f>'入力シート(完)'!M38</f>
        <v/>
      </c>
      <c r="AH41" s="458"/>
      <c r="AI41" s="458"/>
      <c r="AJ41" s="458"/>
      <c r="AK41" s="458"/>
      <c r="AL41" s="458"/>
      <c r="AM41" s="458"/>
      <c r="AN41" s="458"/>
      <c r="AO41" s="53"/>
      <c r="AP41" s="53" t="s">
        <v>98</v>
      </c>
      <c r="AQ41" s="53"/>
      <c r="AR41" s="73"/>
      <c r="AS41" s="53"/>
      <c r="AT41" s="53"/>
      <c r="AU41" s="53"/>
      <c r="AV41" s="53"/>
      <c r="AW41" s="53"/>
      <c r="AX41" s="53"/>
      <c r="AY41" s="53"/>
      <c r="AZ41" s="53"/>
      <c r="BA41" s="53"/>
      <c r="BB41" s="458" t="str">
        <f>'入力シート(完)'!V38</f>
        <v/>
      </c>
      <c r="BC41" s="458"/>
      <c r="BD41" s="458"/>
      <c r="BE41" s="458"/>
      <c r="BF41" s="458"/>
      <c r="BG41" s="458"/>
      <c r="BH41" s="458"/>
      <c r="BI41" s="53"/>
      <c r="BJ41" s="53" t="s">
        <v>98</v>
      </c>
      <c r="BK41" s="66"/>
      <c r="BL41" s="71"/>
      <c r="BM41" s="33"/>
    </row>
    <row r="42" spans="1:65" ht="12.75" customHeight="1" x14ac:dyDescent="0.2">
      <c r="A42" s="33"/>
      <c r="B42" s="68"/>
      <c r="C42" s="46"/>
      <c r="D42" s="486"/>
      <c r="E42" s="487"/>
      <c r="F42" s="443" t="s">
        <v>203</v>
      </c>
      <c r="G42" s="437"/>
      <c r="H42" s="437"/>
      <c r="I42" s="437"/>
      <c r="J42" s="437"/>
      <c r="K42" s="459"/>
      <c r="L42" s="74" t="s">
        <v>248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5"/>
      <c r="Z42" s="54" t="s">
        <v>211</v>
      </c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74" t="s">
        <v>249</v>
      </c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5"/>
      <c r="BL42" s="71"/>
      <c r="BM42" s="33"/>
    </row>
    <row r="43" spans="1:65" ht="12.75" customHeight="1" x14ac:dyDescent="0.2">
      <c r="A43" s="33"/>
      <c r="B43" s="68"/>
      <c r="C43" s="46"/>
      <c r="D43" s="486"/>
      <c r="E43" s="487"/>
      <c r="F43" s="418"/>
      <c r="G43" s="419"/>
      <c r="H43" s="419"/>
      <c r="I43" s="419"/>
      <c r="J43" s="419"/>
      <c r="K43" s="493"/>
      <c r="L43" s="73"/>
      <c r="M43" s="53"/>
      <c r="N43" s="53"/>
      <c r="O43" s="458" t="str">
        <f>'入力シート(完)'!F39</f>
        <v/>
      </c>
      <c r="P43" s="458"/>
      <c r="Q43" s="458"/>
      <c r="R43" s="458"/>
      <c r="S43" s="458"/>
      <c r="T43" s="458"/>
      <c r="U43" s="458"/>
      <c r="V43" s="458"/>
      <c r="W43" s="458"/>
      <c r="X43" s="53" t="s">
        <v>104</v>
      </c>
      <c r="Y43" s="66"/>
      <c r="Z43" s="53"/>
      <c r="AA43" s="53"/>
      <c r="AB43" s="53"/>
      <c r="AC43" s="53"/>
      <c r="AD43" s="53"/>
      <c r="AE43" s="53"/>
      <c r="AF43" s="53"/>
      <c r="AG43" s="458" t="str">
        <f>'入力シート(完)'!M39</f>
        <v/>
      </c>
      <c r="AH43" s="458"/>
      <c r="AI43" s="458"/>
      <c r="AJ43" s="458"/>
      <c r="AK43" s="458"/>
      <c r="AL43" s="458"/>
      <c r="AM43" s="458"/>
      <c r="AN43" s="458"/>
      <c r="AO43" s="53"/>
      <c r="AP43" s="69" t="s">
        <v>104</v>
      </c>
      <c r="AQ43" s="53"/>
      <c r="AR43" s="73"/>
      <c r="AS43" s="53"/>
      <c r="AT43" s="53"/>
      <c r="AU43" s="53"/>
      <c r="AV43" s="53"/>
      <c r="AW43" s="53"/>
      <c r="AX43" s="53"/>
      <c r="AY43" s="53"/>
      <c r="AZ43" s="53"/>
      <c r="BA43" s="458" t="str">
        <f>'入力シート(完)'!V39</f>
        <v/>
      </c>
      <c r="BB43" s="458"/>
      <c r="BC43" s="458"/>
      <c r="BD43" s="458"/>
      <c r="BE43" s="458"/>
      <c r="BF43" s="458"/>
      <c r="BG43" s="458"/>
      <c r="BH43" s="458"/>
      <c r="BI43" s="53"/>
      <c r="BJ43" s="53" t="s">
        <v>104</v>
      </c>
      <c r="BK43" s="66"/>
      <c r="BL43" s="71"/>
      <c r="BM43" s="33"/>
    </row>
    <row r="44" spans="1:65" ht="17.25" customHeight="1" x14ac:dyDescent="0.2">
      <c r="A44" s="33"/>
      <c r="B44" s="68"/>
      <c r="C44" s="46"/>
      <c r="D44" s="486"/>
      <c r="E44" s="487"/>
      <c r="F44" s="428" t="s">
        <v>234</v>
      </c>
      <c r="G44" s="437"/>
      <c r="H44" s="437"/>
      <c r="I44" s="437"/>
      <c r="J44" s="437"/>
      <c r="K44" s="459"/>
      <c r="L44" s="497" t="s">
        <v>170</v>
      </c>
      <c r="M44" s="498"/>
      <c r="N44" s="498"/>
      <c r="O44" s="498"/>
      <c r="P44" s="498"/>
      <c r="Q44" s="498"/>
      <c r="R44" s="498"/>
      <c r="S44" s="498"/>
      <c r="T44" s="498"/>
      <c r="U44" s="498"/>
      <c r="V44" s="498"/>
      <c r="W44" s="498"/>
      <c r="X44" s="498"/>
      <c r="Y44" s="498"/>
      <c r="Z44" s="498"/>
      <c r="AA44" s="498"/>
      <c r="AB44" s="498"/>
      <c r="AC44" s="498"/>
      <c r="AD44" s="498"/>
      <c r="AE44" s="498"/>
      <c r="AF44" s="498"/>
      <c r="AG44" s="498"/>
      <c r="AH44" s="499"/>
      <c r="AI44" s="29" t="s">
        <v>204</v>
      </c>
      <c r="AJ44" s="51"/>
      <c r="AK44" s="93"/>
      <c r="AL44" s="51"/>
      <c r="AM44" s="51"/>
      <c r="AN44" s="72"/>
      <c r="AO44" s="72"/>
      <c r="AP44" s="72"/>
      <c r="AQ44" s="72"/>
      <c r="AR44" s="461" t="s">
        <v>116</v>
      </c>
      <c r="AS44" s="462"/>
      <c r="AT44" s="462"/>
      <c r="AU44" s="463"/>
      <c r="AV44" s="437" t="str">
        <f>'入力シート(完)'!X40</f>
        <v>□建築物上から地上部へ</v>
      </c>
      <c r="AW44" s="437"/>
      <c r="AX44" s="437"/>
      <c r="AY44" s="437"/>
      <c r="AZ44" s="437"/>
      <c r="BA44" s="437"/>
      <c r="BB44" s="437"/>
      <c r="BC44" s="437"/>
      <c r="BD44" s="437"/>
      <c r="BE44" s="437"/>
      <c r="BF44" s="437"/>
      <c r="BG44" s="437"/>
      <c r="BH44" s="437"/>
      <c r="BI44" s="437"/>
      <c r="BJ44" s="437"/>
      <c r="BK44" s="459"/>
      <c r="BL44" s="71"/>
      <c r="BM44" s="33"/>
    </row>
    <row r="45" spans="1:65" ht="4.5" customHeight="1" x14ac:dyDescent="0.2">
      <c r="A45" s="33"/>
      <c r="B45" s="68"/>
      <c r="C45" s="46"/>
      <c r="D45" s="486"/>
      <c r="E45" s="487"/>
      <c r="F45" s="441"/>
      <c r="G45" s="438"/>
      <c r="H45" s="438"/>
      <c r="I45" s="438"/>
      <c r="J45" s="438"/>
      <c r="K45" s="442"/>
      <c r="L45" s="472" t="str">
        <f>IF('入力シート(完)'!E41="","",'入力シート(完)'!E41)</f>
        <v/>
      </c>
      <c r="M45" s="473"/>
      <c r="N45" s="473"/>
      <c r="O45" s="473"/>
      <c r="P45" s="473"/>
      <c r="Q45" s="473"/>
      <c r="R45" s="473"/>
      <c r="S45" s="473"/>
      <c r="T45" s="473"/>
      <c r="U45" s="473"/>
      <c r="V45" s="473"/>
      <c r="W45" s="473"/>
      <c r="X45" s="473"/>
      <c r="Y45" s="473"/>
      <c r="Z45" s="473"/>
      <c r="AA45" s="473"/>
      <c r="AB45" s="473"/>
      <c r="AC45" s="473"/>
      <c r="AD45" s="473"/>
      <c r="AE45" s="473"/>
      <c r="AF45" s="473"/>
      <c r="AG45" s="473"/>
      <c r="AH45" s="473"/>
      <c r="AI45" s="517" t="str">
        <f>IF('入力シート(完)'!P41="","",'入力シート(完)'!P41)</f>
        <v/>
      </c>
      <c r="AJ45" s="518"/>
      <c r="AK45" s="518"/>
      <c r="AL45" s="518"/>
      <c r="AM45" s="518"/>
      <c r="AN45" s="518"/>
      <c r="AO45" s="518"/>
      <c r="AP45" s="75"/>
      <c r="AQ45" s="75"/>
      <c r="AR45" s="464"/>
      <c r="AS45" s="465"/>
      <c r="AT45" s="465"/>
      <c r="AU45" s="466"/>
      <c r="AV45" s="438"/>
      <c r="AW45" s="438"/>
      <c r="AX45" s="438"/>
      <c r="AY45" s="438"/>
      <c r="AZ45" s="438"/>
      <c r="BA45" s="438"/>
      <c r="BB45" s="438"/>
      <c r="BC45" s="438"/>
      <c r="BD45" s="438"/>
      <c r="BE45" s="438"/>
      <c r="BF45" s="438"/>
      <c r="BG45" s="438"/>
      <c r="BH45" s="438"/>
      <c r="BI45" s="438"/>
      <c r="BJ45" s="438"/>
      <c r="BK45" s="442"/>
      <c r="BL45" s="71"/>
      <c r="BM45" s="33"/>
    </row>
    <row r="46" spans="1:65" ht="4.5" customHeight="1" x14ac:dyDescent="0.2">
      <c r="A46" s="33"/>
      <c r="B46" s="68"/>
      <c r="C46" s="46"/>
      <c r="D46" s="486"/>
      <c r="E46" s="487"/>
      <c r="F46" s="441"/>
      <c r="G46" s="438"/>
      <c r="H46" s="438"/>
      <c r="I46" s="438"/>
      <c r="J46" s="438"/>
      <c r="K46" s="442"/>
      <c r="L46" s="472"/>
      <c r="M46" s="473"/>
      <c r="N46" s="473"/>
      <c r="O46" s="473"/>
      <c r="P46" s="473"/>
      <c r="Q46" s="473"/>
      <c r="R46" s="473"/>
      <c r="S46" s="473"/>
      <c r="T46" s="473"/>
      <c r="U46" s="473"/>
      <c r="V46" s="473"/>
      <c r="W46" s="473"/>
      <c r="X46" s="473"/>
      <c r="Y46" s="473"/>
      <c r="Z46" s="473"/>
      <c r="AA46" s="473"/>
      <c r="AB46" s="473"/>
      <c r="AC46" s="473"/>
      <c r="AD46" s="473"/>
      <c r="AE46" s="473"/>
      <c r="AF46" s="473"/>
      <c r="AG46" s="473"/>
      <c r="AH46" s="473"/>
      <c r="AI46" s="517"/>
      <c r="AJ46" s="518"/>
      <c r="AK46" s="518"/>
      <c r="AL46" s="518"/>
      <c r="AM46" s="518"/>
      <c r="AN46" s="518"/>
      <c r="AO46" s="518"/>
      <c r="AP46" s="75"/>
      <c r="AQ46" s="75"/>
      <c r="AR46" s="476" t="s">
        <v>118</v>
      </c>
      <c r="AS46" s="477"/>
      <c r="AT46" s="477"/>
      <c r="AU46" s="478"/>
      <c r="AV46" s="438" t="str">
        <f>'入力シート(完)'!X41</f>
        <v>□地上部から建築物上へ</v>
      </c>
      <c r="AW46" s="438"/>
      <c r="AX46" s="438"/>
      <c r="AY46" s="438"/>
      <c r="AZ46" s="438"/>
      <c r="BA46" s="438"/>
      <c r="BB46" s="438"/>
      <c r="BC46" s="438"/>
      <c r="BD46" s="438"/>
      <c r="BE46" s="438"/>
      <c r="BF46" s="438"/>
      <c r="BG46" s="438"/>
      <c r="BH46" s="438"/>
      <c r="BI46" s="438"/>
      <c r="BJ46" s="438"/>
      <c r="BK46" s="442"/>
      <c r="BL46" s="71"/>
      <c r="BM46" s="33"/>
    </row>
    <row r="47" spans="1:65" ht="15" customHeight="1" x14ac:dyDescent="0.2">
      <c r="A47" s="33"/>
      <c r="B47" s="68"/>
      <c r="C47" s="46"/>
      <c r="D47" s="488"/>
      <c r="E47" s="489"/>
      <c r="F47" s="418"/>
      <c r="G47" s="419"/>
      <c r="H47" s="419"/>
      <c r="I47" s="419"/>
      <c r="J47" s="419"/>
      <c r="K47" s="493"/>
      <c r="L47" s="474"/>
      <c r="M47" s="475"/>
      <c r="N47" s="475"/>
      <c r="O47" s="475"/>
      <c r="P47" s="475"/>
      <c r="Q47" s="475"/>
      <c r="R47" s="475"/>
      <c r="S47" s="475"/>
      <c r="T47" s="475"/>
      <c r="U47" s="475"/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519"/>
      <c r="AJ47" s="417"/>
      <c r="AK47" s="417"/>
      <c r="AL47" s="417"/>
      <c r="AM47" s="417"/>
      <c r="AN47" s="417"/>
      <c r="AO47" s="417"/>
      <c r="AP47" s="53" t="s">
        <v>179</v>
      </c>
      <c r="AQ47" s="65"/>
      <c r="AR47" s="479"/>
      <c r="AS47" s="480"/>
      <c r="AT47" s="480"/>
      <c r="AU47" s="481"/>
      <c r="AV47" s="419"/>
      <c r="AW47" s="419"/>
      <c r="AX47" s="419"/>
      <c r="AY47" s="419"/>
      <c r="AZ47" s="419"/>
      <c r="BA47" s="419"/>
      <c r="BB47" s="419"/>
      <c r="BC47" s="419"/>
      <c r="BD47" s="419"/>
      <c r="BE47" s="419"/>
      <c r="BF47" s="419"/>
      <c r="BG47" s="419"/>
      <c r="BH47" s="419"/>
      <c r="BI47" s="419"/>
      <c r="BJ47" s="419"/>
      <c r="BK47" s="493"/>
      <c r="BL47" s="71"/>
      <c r="BM47" s="33"/>
    </row>
    <row r="48" spans="1:65" x14ac:dyDescent="0.2">
      <c r="A48" s="33"/>
      <c r="B48" s="68"/>
      <c r="C48" s="46"/>
      <c r="D48" s="443" t="s">
        <v>175</v>
      </c>
      <c r="E48" s="437"/>
      <c r="F48" s="437"/>
      <c r="G48" s="437"/>
      <c r="H48" s="437"/>
      <c r="I48" s="437"/>
      <c r="J48" s="437"/>
      <c r="K48" s="459"/>
      <c r="L48" s="446" t="s">
        <v>171</v>
      </c>
      <c r="M48" s="447"/>
      <c r="N48" s="447"/>
      <c r="O48" s="447"/>
      <c r="P48" s="447"/>
      <c r="Q48" s="447"/>
      <c r="R48" s="447"/>
      <c r="S48" s="447"/>
      <c r="T48" s="447"/>
      <c r="U48" s="447"/>
      <c r="V48" s="447"/>
      <c r="W48" s="447"/>
      <c r="X48" s="446" t="s">
        <v>172</v>
      </c>
      <c r="Y48" s="447"/>
      <c r="Z48" s="447"/>
      <c r="AA48" s="447"/>
      <c r="AB48" s="447"/>
      <c r="AC48" s="447"/>
      <c r="AD48" s="447"/>
      <c r="AE48" s="447"/>
      <c r="AF48" s="447"/>
      <c r="AG48" s="447"/>
      <c r="AH48" s="447"/>
      <c r="AI48" s="447"/>
      <c r="AJ48" s="447"/>
      <c r="AK48" s="447"/>
      <c r="AL48" s="447"/>
      <c r="AM48" s="453"/>
      <c r="AN48" s="446" t="s">
        <v>173</v>
      </c>
      <c r="AO48" s="447"/>
      <c r="AP48" s="447"/>
      <c r="AQ48" s="447"/>
      <c r="AR48" s="447"/>
      <c r="AS48" s="447"/>
      <c r="AT48" s="447"/>
      <c r="AU48" s="447"/>
      <c r="AV48" s="447"/>
      <c r="AW48" s="447"/>
      <c r="AX48" s="447"/>
      <c r="AY48" s="453"/>
      <c r="AZ48" s="447" t="s">
        <v>174</v>
      </c>
      <c r="BA48" s="447"/>
      <c r="BB48" s="447"/>
      <c r="BC48" s="447"/>
      <c r="BD48" s="447"/>
      <c r="BE48" s="447"/>
      <c r="BF48" s="447"/>
      <c r="BG48" s="447"/>
      <c r="BH48" s="447"/>
      <c r="BI48" s="447"/>
      <c r="BJ48" s="447"/>
      <c r="BK48" s="453"/>
      <c r="BL48" s="71"/>
      <c r="BM48" s="33"/>
    </row>
    <row r="49" spans="1:65" ht="18.75" customHeight="1" x14ac:dyDescent="0.2">
      <c r="A49" s="33"/>
      <c r="B49" s="68"/>
      <c r="C49" s="46"/>
      <c r="D49" s="441"/>
      <c r="E49" s="438"/>
      <c r="F49" s="438"/>
      <c r="G49" s="438"/>
      <c r="H49" s="438"/>
      <c r="I49" s="438"/>
      <c r="J49" s="438"/>
      <c r="K49" s="442"/>
      <c r="L49" s="57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9"/>
      <c r="X49" s="439" t="s">
        <v>180</v>
      </c>
      <c r="Y49" s="440"/>
      <c r="Z49" s="440"/>
      <c r="AA49" s="440"/>
      <c r="AB49" s="440"/>
      <c r="AC49" s="440"/>
      <c r="AD49" s="31"/>
      <c r="AE49" s="536" t="str">
        <f>IF('入力シート(完)'!N43="","",'入力シート(完)'!N43)</f>
        <v/>
      </c>
      <c r="AF49" s="536"/>
      <c r="AG49" s="536"/>
      <c r="AH49" s="536"/>
      <c r="AI49" s="536"/>
      <c r="AJ49" s="536"/>
      <c r="AK49" s="536"/>
      <c r="AL49" s="72" t="s">
        <v>181</v>
      </c>
      <c r="AM49" s="59"/>
      <c r="AN49" s="69" t="s">
        <v>212</v>
      </c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70" t="s">
        <v>244</v>
      </c>
      <c r="BA49" s="471"/>
      <c r="BB49" s="471"/>
      <c r="BC49" s="471"/>
      <c r="BD49" s="471"/>
      <c r="BE49" s="471"/>
      <c r="BF49" s="471"/>
      <c r="BG49" s="471"/>
      <c r="BH49" s="471"/>
      <c r="BI49" s="58"/>
      <c r="BJ49" s="58"/>
      <c r="BK49" s="59"/>
      <c r="BL49" s="71"/>
      <c r="BM49" s="33"/>
    </row>
    <row r="50" spans="1:65" ht="18.75" customHeight="1" x14ac:dyDescent="0.2">
      <c r="A50" s="33"/>
      <c r="B50" s="68"/>
      <c r="C50" s="46"/>
      <c r="D50" s="418"/>
      <c r="E50" s="419"/>
      <c r="F50" s="419"/>
      <c r="G50" s="419"/>
      <c r="H50" s="419"/>
      <c r="I50" s="419"/>
      <c r="J50" s="419"/>
      <c r="K50" s="493"/>
      <c r="L50" s="64"/>
      <c r="M50" s="65"/>
      <c r="N50" s="65"/>
      <c r="O50" s="512" t="str">
        <f>IF('入力シート(完)'!E43="","",'入力シート(完)'!E43)</f>
        <v/>
      </c>
      <c r="P50" s="512"/>
      <c r="Q50" s="512"/>
      <c r="R50" s="512"/>
      <c r="S50" s="512"/>
      <c r="T50" s="512"/>
      <c r="U50" s="512"/>
      <c r="V50" s="53" t="s">
        <v>181</v>
      </c>
      <c r="W50" s="67"/>
      <c r="X50" s="529" t="s">
        <v>205</v>
      </c>
      <c r="Y50" s="530"/>
      <c r="Z50" s="530"/>
      <c r="AA50" s="530"/>
      <c r="AB50" s="530"/>
      <c r="AC50" s="530"/>
      <c r="AD50" s="32"/>
      <c r="AE50" s="512" t="str">
        <f>IF('入力シート(完)'!N44="","",'入力シート(完)'!N44)</f>
        <v/>
      </c>
      <c r="AF50" s="512"/>
      <c r="AG50" s="512"/>
      <c r="AH50" s="512"/>
      <c r="AI50" s="512"/>
      <c r="AJ50" s="512"/>
      <c r="AK50" s="512"/>
      <c r="AL50" s="49" t="s">
        <v>213</v>
      </c>
      <c r="AM50" s="67"/>
      <c r="AN50" s="65"/>
      <c r="AO50" s="65"/>
      <c r="AP50" s="512" t="str">
        <f>'入力シート(完)'!T43</f>
        <v/>
      </c>
      <c r="AQ50" s="512"/>
      <c r="AR50" s="512"/>
      <c r="AS50" s="512"/>
      <c r="AT50" s="512"/>
      <c r="AU50" s="512"/>
      <c r="AV50" s="512"/>
      <c r="AW50" s="512"/>
      <c r="AX50" s="53" t="s">
        <v>213</v>
      </c>
      <c r="AY50" s="65"/>
      <c r="AZ50" s="64"/>
      <c r="BA50" s="65"/>
      <c r="BB50" s="65"/>
      <c r="BC50" s="65"/>
      <c r="BD50" s="515" t="str">
        <f>'入力シート(完)'!AB43</f>
        <v/>
      </c>
      <c r="BE50" s="516"/>
      <c r="BF50" s="516"/>
      <c r="BG50" s="516"/>
      <c r="BH50" s="516"/>
      <c r="BI50" s="516"/>
      <c r="BJ50" s="53"/>
      <c r="BK50" s="67"/>
      <c r="BL50" s="71"/>
      <c r="BM50" s="33"/>
    </row>
    <row r="51" spans="1:65" ht="4.5" customHeight="1" x14ac:dyDescent="0.2">
      <c r="A51" s="33"/>
      <c r="B51" s="68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71"/>
      <c r="BM51" s="33"/>
    </row>
    <row r="52" spans="1:65" ht="24.75" customHeight="1" x14ac:dyDescent="0.2">
      <c r="A52" s="33"/>
      <c r="B52" s="68"/>
      <c r="C52" s="46"/>
      <c r="D52" s="46"/>
      <c r="E52" s="75" t="s">
        <v>228</v>
      </c>
      <c r="F52" s="75"/>
      <c r="G52" s="75"/>
      <c r="H52" s="75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75"/>
      <c r="T52" s="45"/>
      <c r="U52" s="535" t="str">
        <f>IF('入力シート(完)'!I46="","",'入力シート(完)'!I46)</f>
        <v/>
      </c>
      <c r="V52" s="535"/>
      <c r="W52" s="535"/>
      <c r="X52" s="535"/>
      <c r="Y52" s="535"/>
      <c r="Z52" s="535"/>
      <c r="AA52" s="535"/>
      <c r="AB52" s="535"/>
      <c r="AC52" s="535"/>
      <c r="AD52" s="535"/>
      <c r="AE52" s="535"/>
      <c r="AF52" s="535"/>
      <c r="AG52" s="535"/>
      <c r="AH52" s="535"/>
      <c r="AI52" s="535"/>
      <c r="AJ52" s="49"/>
      <c r="AK52" s="49"/>
      <c r="AL52" s="514" t="str">
        <f>IF('入力シート(完)'!Q46="","",'入力シート(完)'!Q46)</f>
        <v/>
      </c>
      <c r="AM52" s="514"/>
      <c r="AN52" s="514"/>
      <c r="AO52" s="514"/>
      <c r="AP52" s="514"/>
      <c r="AQ52" s="514"/>
      <c r="AR52" s="419" t="s">
        <v>128</v>
      </c>
      <c r="AS52" s="419"/>
      <c r="AT52" s="419" t="str">
        <f>IF('入力シート(完)'!U46="","",'入力シート(完)'!U46)</f>
        <v/>
      </c>
      <c r="AU52" s="419"/>
      <c r="AV52" s="419"/>
      <c r="AW52" s="419"/>
      <c r="AX52" s="419"/>
      <c r="AY52" s="419" t="s">
        <v>129</v>
      </c>
      <c r="AZ52" s="419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71"/>
      <c r="BM52" s="33"/>
    </row>
    <row r="53" spans="1:65" ht="5.25" customHeight="1" x14ac:dyDescent="0.2">
      <c r="A53" s="33"/>
      <c r="B53" s="68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71"/>
      <c r="BM53" s="33"/>
    </row>
    <row r="54" spans="1:65" x14ac:dyDescent="0.2">
      <c r="A54" s="33"/>
      <c r="B54" s="68"/>
      <c r="C54" s="46"/>
      <c r="D54" s="57"/>
      <c r="E54" s="58"/>
      <c r="F54" s="58"/>
      <c r="G54" s="58"/>
      <c r="H54" s="58"/>
      <c r="I54" s="58"/>
      <c r="J54" s="58"/>
      <c r="K54" s="58"/>
      <c r="L54" s="43"/>
      <c r="M54" s="447" t="s">
        <v>176</v>
      </c>
      <c r="N54" s="447"/>
      <c r="O54" s="447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47"/>
      <c r="AH54" s="447"/>
      <c r="AI54" s="447"/>
      <c r="AJ54" s="447"/>
      <c r="AK54" s="447"/>
      <c r="AL54" s="447"/>
      <c r="AM54" s="62"/>
      <c r="AN54" s="76"/>
      <c r="AO54" s="447" t="s">
        <v>177</v>
      </c>
      <c r="AP54" s="447"/>
      <c r="AQ54" s="447"/>
      <c r="AR54" s="447"/>
      <c r="AS54" s="447"/>
      <c r="AT54" s="447"/>
      <c r="AU54" s="447"/>
      <c r="AV54" s="447"/>
      <c r="AW54" s="447"/>
      <c r="AX54" s="447"/>
      <c r="AY54" s="447"/>
      <c r="AZ54" s="447"/>
      <c r="BA54" s="447"/>
      <c r="BB54" s="447"/>
      <c r="BC54" s="447"/>
      <c r="BD54" s="447"/>
      <c r="BE54" s="447"/>
      <c r="BF54" s="447"/>
      <c r="BG54" s="447"/>
      <c r="BH54" s="447"/>
      <c r="BI54" s="447"/>
      <c r="BJ54" s="447"/>
      <c r="BK54" s="63"/>
      <c r="BL54" s="71"/>
      <c r="BM54" s="33"/>
    </row>
    <row r="55" spans="1:65" ht="9.75" customHeight="1" x14ac:dyDescent="0.2">
      <c r="A55" s="33"/>
      <c r="B55" s="68"/>
      <c r="C55" s="46"/>
      <c r="D55" s="68"/>
      <c r="E55" s="46"/>
      <c r="F55" s="46"/>
      <c r="G55" s="46"/>
      <c r="H55" s="46"/>
      <c r="I55" s="46"/>
      <c r="J55" s="46"/>
      <c r="K55" s="46"/>
      <c r="L55" s="68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71"/>
      <c r="AN55" s="68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71"/>
      <c r="BL55" s="71"/>
      <c r="BM55" s="33"/>
    </row>
    <row r="56" spans="1:65" ht="12.75" customHeight="1" x14ac:dyDescent="0.2">
      <c r="A56" s="33"/>
      <c r="B56" s="68"/>
      <c r="C56" s="46"/>
      <c r="D56" s="441" t="s">
        <v>250</v>
      </c>
      <c r="E56" s="438"/>
      <c r="F56" s="438"/>
      <c r="G56" s="438"/>
      <c r="H56" s="438"/>
      <c r="I56" s="438"/>
      <c r="J56" s="438"/>
      <c r="K56" s="438"/>
      <c r="L56" s="68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71"/>
      <c r="AN56" s="68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71"/>
      <c r="BL56" s="71"/>
      <c r="BM56" s="33"/>
    </row>
    <row r="57" spans="1:65" ht="12.75" customHeight="1" x14ac:dyDescent="0.2">
      <c r="A57" s="33"/>
      <c r="B57" s="68"/>
      <c r="C57" s="46"/>
      <c r="D57" s="68"/>
      <c r="E57" s="46"/>
      <c r="F57" s="46"/>
      <c r="G57" s="46"/>
      <c r="H57" s="46"/>
      <c r="I57" s="46"/>
      <c r="J57" s="46"/>
      <c r="K57" s="46"/>
      <c r="L57" s="68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71"/>
      <c r="AN57" s="68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71"/>
      <c r="BL57" s="71"/>
      <c r="BM57" s="33"/>
    </row>
    <row r="58" spans="1:65" ht="13.5" customHeight="1" x14ac:dyDescent="0.2">
      <c r="A58" s="33"/>
      <c r="B58" s="68"/>
      <c r="C58" s="46"/>
      <c r="D58" s="64"/>
      <c r="E58" s="65"/>
      <c r="F58" s="65"/>
      <c r="G58" s="65"/>
      <c r="H58" s="65"/>
      <c r="I58" s="65"/>
      <c r="J58" s="65"/>
      <c r="K58" s="65"/>
      <c r="L58" s="64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7"/>
      <c r="AN58" s="64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7"/>
      <c r="BL58" s="71"/>
      <c r="BM58" s="33"/>
    </row>
    <row r="59" spans="1:65" ht="5.25" customHeight="1" x14ac:dyDescent="0.2">
      <c r="A59" s="33"/>
      <c r="B59" s="68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71"/>
      <c r="BM59" s="33"/>
    </row>
    <row r="60" spans="1:65" s="27" customFormat="1" ht="11.5" x14ac:dyDescent="0.2">
      <c r="A60" s="39"/>
      <c r="B60" s="79"/>
      <c r="C60" s="81"/>
      <c r="D60" s="524" t="s">
        <v>251</v>
      </c>
      <c r="E60" s="524"/>
      <c r="F60" s="524"/>
      <c r="G60" s="524"/>
      <c r="H60" s="524"/>
      <c r="I60" s="524"/>
      <c r="J60" s="524"/>
      <c r="K60" s="524"/>
      <c r="L60" s="524"/>
      <c r="M60" s="524"/>
      <c r="N60" s="524"/>
      <c r="O60" s="524"/>
      <c r="P60" s="524"/>
      <c r="Q60" s="524"/>
      <c r="R60" s="524"/>
      <c r="S60" s="524"/>
      <c r="T60" s="524"/>
      <c r="U60" s="524"/>
      <c r="V60" s="524"/>
      <c r="W60" s="524"/>
      <c r="X60" s="524"/>
      <c r="Y60" s="524"/>
      <c r="Z60" s="524"/>
      <c r="AA60" s="524"/>
      <c r="AB60" s="524"/>
      <c r="AC60" s="524"/>
      <c r="AD60" s="524"/>
      <c r="AE60" s="524"/>
      <c r="AF60" s="524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0"/>
      <c r="BM60" s="39"/>
    </row>
    <row r="61" spans="1:65" s="27" customFormat="1" ht="11.5" x14ac:dyDescent="0.2">
      <c r="A61" s="39"/>
      <c r="B61" s="79"/>
      <c r="C61" s="81"/>
      <c r="D61" s="96" t="s">
        <v>252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0"/>
      <c r="BM61" s="39"/>
    </row>
    <row r="62" spans="1:65" s="27" customFormat="1" ht="15" customHeight="1" x14ac:dyDescent="0.2">
      <c r="A62" s="39"/>
      <c r="B62" s="79"/>
      <c r="C62" s="81"/>
      <c r="D62" s="96" t="s">
        <v>305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0"/>
      <c r="BM62" s="39"/>
    </row>
    <row r="63" spans="1:65" s="27" customFormat="1" ht="9" customHeight="1" x14ac:dyDescent="0.2">
      <c r="A63" s="39"/>
      <c r="B63" s="35"/>
      <c r="C63" s="36"/>
      <c r="D63" s="525"/>
      <c r="E63" s="525"/>
      <c r="F63" s="525"/>
      <c r="G63" s="525"/>
      <c r="H63" s="525"/>
      <c r="I63" s="525"/>
      <c r="J63" s="525"/>
      <c r="K63" s="525"/>
      <c r="L63" s="525"/>
      <c r="M63" s="525"/>
      <c r="N63" s="525"/>
      <c r="O63" s="525"/>
      <c r="P63" s="525"/>
      <c r="Q63" s="525"/>
      <c r="R63" s="525"/>
      <c r="S63" s="525"/>
      <c r="T63" s="525"/>
      <c r="U63" s="525"/>
      <c r="V63" s="525"/>
      <c r="W63" s="525"/>
      <c r="X63" s="525"/>
      <c r="Y63" s="525"/>
      <c r="Z63" s="525"/>
      <c r="AA63" s="525"/>
      <c r="AB63" s="525"/>
      <c r="AC63" s="525"/>
      <c r="AD63" s="525"/>
      <c r="AE63" s="525"/>
      <c r="AF63" s="525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7"/>
      <c r="BM63" s="39"/>
    </row>
    <row r="64" spans="1:65" s="27" customFormat="1" ht="20.25" customHeight="1" x14ac:dyDescent="0.2">
      <c r="A64" s="39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460" t="s">
        <v>307</v>
      </c>
      <c r="AZ64" s="460"/>
      <c r="BA64" s="460"/>
      <c r="BB64" s="460"/>
      <c r="BC64" s="460"/>
      <c r="BD64" s="460"/>
      <c r="BE64" s="460"/>
      <c r="BF64" s="460"/>
      <c r="BG64" s="460"/>
      <c r="BH64" s="460"/>
      <c r="BI64" s="460"/>
      <c r="BJ64" s="460"/>
      <c r="BK64" s="460"/>
      <c r="BL64" s="460"/>
      <c r="BM64" s="39"/>
    </row>
  </sheetData>
  <sheetProtection algorithmName="SHA-512" hashValue="FyN35zxLJPGx8XzTaOBvvQ++uXraJL/dpv4f0sfKgxqaCf28ojrZM5xuaIDlkpL2rk4ey6mUvVST8cqkgPeEnw==" saltValue="z2x8qomcnrCXnkGgWKKOJg==" spinCount="100000" sheet="1" selectLockedCells="1" selectUnlockedCells="1"/>
  <mergeCells count="155">
    <mergeCell ref="D60:AF60"/>
    <mergeCell ref="D63:AF63"/>
    <mergeCell ref="P23:AA23"/>
    <mergeCell ref="D23:O23"/>
    <mergeCell ref="F24:M24"/>
    <mergeCell ref="L35:Y35"/>
    <mergeCell ref="L31:Y31"/>
    <mergeCell ref="F26:R26"/>
    <mergeCell ref="X50:AC50"/>
    <mergeCell ref="O50:U50"/>
    <mergeCell ref="D48:K50"/>
    <mergeCell ref="AF26:AU26"/>
    <mergeCell ref="O32:W32"/>
    <mergeCell ref="O33:W33"/>
    <mergeCell ref="Q24:Y24"/>
    <mergeCell ref="AR52:AS52"/>
    <mergeCell ref="AL27:AS27"/>
    <mergeCell ref="AE50:AK50"/>
    <mergeCell ref="D26:E27"/>
    <mergeCell ref="U27:AC27"/>
    <mergeCell ref="D56:K56"/>
    <mergeCell ref="M54:AL54"/>
    <mergeCell ref="U52:AI52"/>
    <mergeCell ref="AE49:AK49"/>
    <mergeCell ref="K22:BK22"/>
    <mergeCell ref="AX20:BB20"/>
    <mergeCell ref="BB24:BI24"/>
    <mergeCell ref="Q21:U21"/>
    <mergeCell ref="BB38:BH38"/>
    <mergeCell ref="AG43:AN43"/>
    <mergeCell ref="Q20:U20"/>
    <mergeCell ref="V20:AA20"/>
    <mergeCell ref="S26:AE26"/>
    <mergeCell ref="O34:W34"/>
    <mergeCell ref="F35:K35"/>
    <mergeCell ref="AT52:AX52"/>
    <mergeCell ref="AO24:AW24"/>
    <mergeCell ref="BD20:BF20"/>
    <mergeCell ref="BD21:BF21"/>
    <mergeCell ref="BG20:BI20"/>
    <mergeCell ref="BG21:BI21"/>
    <mergeCell ref="AJ33:AO33"/>
    <mergeCell ref="AR31:AZ31"/>
    <mergeCell ref="AP50:AW50"/>
    <mergeCell ref="AV44:BK45"/>
    <mergeCell ref="AX27:BD27"/>
    <mergeCell ref="AL52:AQ52"/>
    <mergeCell ref="AB23:AM23"/>
    <mergeCell ref="AI21:AM21"/>
    <mergeCell ref="BD50:BI50"/>
    <mergeCell ref="AI45:AO47"/>
    <mergeCell ref="BC33:BH33"/>
    <mergeCell ref="BB37:BH37"/>
    <mergeCell ref="BC32:BH32"/>
    <mergeCell ref="AN48:AY48"/>
    <mergeCell ref="AZ48:BK48"/>
    <mergeCell ref="AV46:BK47"/>
    <mergeCell ref="BB36:BH36"/>
    <mergeCell ref="AG37:AN37"/>
    <mergeCell ref="E3:BJ3"/>
    <mergeCell ref="D31:E47"/>
    <mergeCell ref="AY8:BJ8"/>
    <mergeCell ref="AN19:AT19"/>
    <mergeCell ref="AV19:BK19"/>
    <mergeCell ref="D17:J17"/>
    <mergeCell ref="G32:K32"/>
    <mergeCell ref="AZ4:BK4"/>
    <mergeCell ref="AG41:AN41"/>
    <mergeCell ref="AS33:AX33"/>
    <mergeCell ref="O43:W43"/>
    <mergeCell ref="F44:K47"/>
    <mergeCell ref="G38:K38"/>
    <mergeCell ref="L44:AH44"/>
    <mergeCell ref="BD17:BK17"/>
    <mergeCell ref="AY17:BC17"/>
    <mergeCell ref="K21:P21"/>
    <mergeCell ref="N24:O24"/>
    <mergeCell ref="AC24:AK24"/>
    <mergeCell ref="F42:K43"/>
    <mergeCell ref="F40:K41"/>
    <mergeCell ref="AZ23:BK23"/>
    <mergeCell ref="AI20:AM20"/>
    <mergeCell ref="D14:G14"/>
    <mergeCell ref="AY64:BL64"/>
    <mergeCell ref="AA33:AF33"/>
    <mergeCell ref="Z31:AH31"/>
    <mergeCell ref="AI31:AQ31"/>
    <mergeCell ref="O36:W36"/>
    <mergeCell ref="AO54:BJ54"/>
    <mergeCell ref="BC34:BH34"/>
    <mergeCell ref="BB39:BH39"/>
    <mergeCell ref="AR44:AU45"/>
    <mergeCell ref="L37:Y37"/>
    <mergeCell ref="AZ49:BH49"/>
    <mergeCell ref="O38:W38"/>
    <mergeCell ref="AG38:AN38"/>
    <mergeCell ref="BB41:BH41"/>
    <mergeCell ref="L45:AH47"/>
    <mergeCell ref="L48:W48"/>
    <mergeCell ref="AG39:AN39"/>
    <mergeCell ref="O41:W41"/>
    <mergeCell ref="AR46:AU47"/>
    <mergeCell ref="AS32:AX32"/>
    <mergeCell ref="AJ32:AO32"/>
    <mergeCell ref="Z35:AQ35"/>
    <mergeCell ref="AS34:AX34"/>
    <mergeCell ref="AY52:AZ52"/>
    <mergeCell ref="AG13:AK13"/>
    <mergeCell ref="AG14:AK14"/>
    <mergeCell ref="D12:G12"/>
    <mergeCell ref="X49:AC49"/>
    <mergeCell ref="G33:K33"/>
    <mergeCell ref="F31:K31"/>
    <mergeCell ref="AJ34:AO34"/>
    <mergeCell ref="G37:K37"/>
    <mergeCell ref="AG36:AN36"/>
    <mergeCell ref="G36:K36"/>
    <mergeCell ref="O39:W39"/>
    <mergeCell ref="AA32:AF32"/>
    <mergeCell ref="AA34:AF34"/>
    <mergeCell ref="G39:K39"/>
    <mergeCell ref="X48:AM48"/>
    <mergeCell ref="D13:G13"/>
    <mergeCell ref="D18:J18"/>
    <mergeCell ref="D19:J19"/>
    <mergeCell ref="F34:K34"/>
    <mergeCell ref="L18:S18"/>
    <mergeCell ref="T18:BK18"/>
    <mergeCell ref="BH27:BJ27"/>
    <mergeCell ref="BA43:BH43"/>
    <mergeCell ref="K20:P20"/>
    <mergeCell ref="AI11:AK11"/>
    <mergeCell ref="H27:P27"/>
    <mergeCell ref="AF27:AK27"/>
    <mergeCell ref="L19:AM19"/>
    <mergeCell ref="V21:AA21"/>
    <mergeCell ref="AM11:AU11"/>
    <mergeCell ref="AM13:BF13"/>
    <mergeCell ref="AM12:BI12"/>
    <mergeCell ref="H11:Y11"/>
    <mergeCell ref="H12:AC12"/>
    <mergeCell ref="H13:Y13"/>
    <mergeCell ref="H14:Y14"/>
    <mergeCell ref="AM14:BE14"/>
    <mergeCell ref="D15:H15"/>
    <mergeCell ref="AX21:BB21"/>
    <mergeCell ref="D20:E22"/>
    <mergeCell ref="F20:J21"/>
    <mergeCell ref="F22:J22"/>
    <mergeCell ref="AD20:AF20"/>
    <mergeCell ref="AD21:AF21"/>
    <mergeCell ref="AR20:AT20"/>
    <mergeCell ref="AR21:AT21"/>
    <mergeCell ref="I15:Z15"/>
    <mergeCell ref="AG12:AK12"/>
  </mergeCells>
  <phoneticPr fontId="22" type="Hiragana"/>
  <conditionalFormatting sqref="BH27">
    <cfRule type="cellIs" dxfId="9" priority="6" stopIfTrue="1" operator="between">
      <formula>0</formula>
      <formula>0</formula>
    </cfRule>
  </conditionalFormatting>
  <conditionalFormatting sqref="AL27 O34:W34 AX27:BD27 AK20:AL21 AR20:AT20 Q20:Q21 V20:V21 L18:L19 T18">
    <cfRule type="cellIs" dxfId="8" priority="7" stopIfTrue="1" operator="between">
      <formula>0</formula>
      <formula>0</formula>
    </cfRule>
  </conditionalFormatting>
  <conditionalFormatting sqref="AY8:BJ8">
    <cfRule type="cellIs" dxfId="7" priority="8" stopIfTrue="1" operator="equal">
      <formula>0</formula>
    </cfRule>
  </conditionalFormatting>
  <conditionalFormatting sqref="AV44:BK45">
    <cfRule type="cellIs" dxfId="6" priority="9" stopIfTrue="1" operator="equal">
      <formula>"建築物上から地上部へ"</formula>
    </cfRule>
  </conditionalFormatting>
  <conditionalFormatting sqref="AV46:BK47">
    <cfRule type="cellIs" dxfId="5" priority="10" stopIfTrue="1" operator="equal">
      <formula>"地上部から建築物上へ"</formula>
    </cfRule>
  </conditionalFormatting>
  <conditionalFormatting sqref="O33:W33 O36:W36 O39:W39">
    <cfRule type="cellIs" dxfId="4" priority="11" stopIfTrue="1" operator="equal">
      <formula>""</formula>
    </cfRule>
  </conditionalFormatting>
  <conditionalFormatting sqref="AZ4:BK4">
    <cfRule type="cellIs" dxfId="3" priority="5" stopIfTrue="1" operator="equal">
      <formula>0</formula>
    </cfRule>
  </conditionalFormatting>
  <conditionalFormatting sqref="O38:W38">
    <cfRule type="cellIs" dxfId="2" priority="3" stopIfTrue="1" operator="equal">
      <formula>""</formula>
    </cfRule>
  </conditionalFormatting>
  <conditionalFormatting sqref="K17">
    <cfRule type="cellIs" dxfId="1" priority="2" stopIfTrue="1" operator="between">
      <formula>0</formula>
      <formula>0</formula>
    </cfRule>
  </conditionalFormatting>
  <conditionalFormatting sqref="O32:W32">
    <cfRule type="cellIs" dxfId="0" priority="1" stopIfTrue="1" operator="between">
      <formula>0</formula>
      <formula>0</formula>
    </cfRule>
  </conditionalFormatting>
  <pageMargins left="0.78740157480314965" right="0.47244094488188981" top="0.59055118110236227" bottom="0.35433070866141736" header="0.39370078740157483" footer="0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入力シート(完)</vt:lpstr>
      <vt:lpstr>事業者連名用別紙</vt:lpstr>
      <vt:lpstr>印刷用(完)</vt:lpstr>
      <vt:lpstr>'印刷用(完)'!Print_Area</vt:lpstr>
      <vt:lpstr>事業者連名用別紙!Print_Area</vt:lpstr>
      <vt:lpstr>'入力シート(完)'!Print_Area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2020-09-29T01:50:37Z</cp:lastPrinted>
  <dcterms:created xsi:type="dcterms:W3CDTF">2005-03-28T01:02:15Z</dcterms:created>
  <dcterms:modified xsi:type="dcterms:W3CDTF">2021-04-02T02:37:55Z</dcterms:modified>
</cp:coreProperties>
</file>