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yokuka.kankyo.tocho.local\指導係２\市街地緑化\012　14条様式等\ホームページ用\20210401_ハンコレス対応\"/>
    </mc:Choice>
  </mc:AlternateContent>
  <bookViews>
    <workbookView xWindow="-20" yWindow="2450" windowWidth="20520" windowHeight="5820" tabRatio="536"/>
  </bookViews>
  <sheets>
    <sheet name="入力シート" sheetId="3" r:id="rId1"/>
    <sheet name="事業者連名用別紙" sheetId="5" r:id="rId2"/>
    <sheet name="印刷用" sheetId="4" r:id="rId3"/>
  </sheets>
  <definedNames>
    <definedName name="_xlnm.Print_Area" localSheetId="2">印刷用!$A$1:$BK$62</definedName>
    <definedName name="_xlnm.Print_Area" localSheetId="1">事業者連名用別紙!$A$1:$K$42</definedName>
    <definedName name="_xlnm.Print_Area" localSheetId="0">入力シート!$A$1:$AF$50</definedName>
  </definedNames>
  <calcPr calcId="162913"/>
</workbook>
</file>

<file path=xl/calcChain.xml><?xml version="1.0" encoding="utf-8"?>
<calcChain xmlns="http://schemas.openxmlformats.org/spreadsheetml/2006/main">
  <c r="Y16" i="3" l="1"/>
  <c r="X37" i="3" l="1"/>
  <c r="X36" i="3" l="1"/>
  <c r="T28" i="3" l="1"/>
  <c r="U16" i="3"/>
  <c r="L40" i="3"/>
  <c r="L39" i="3"/>
  <c r="AD48" i="4" l="1"/>
  <c r="AD47" i="4"/>
  <c r="N48" i="4"/>
  <c r="M34" i="3"/>
  <c r="M35" i="3" s="1"/>
  <c r="T33" i="3"/>
  <c r="T31" i="3"/>
  <c r="BA35" i="4" s="1"/>
  <c r="T32" i="3"/>
  <c r="T30" i="3"/>
  <c r="F34" i="3"/>
  <c r="P28" i="3"/>
  <c r="L28" i="3"/>
  <c r="F28" i="3"/>
  <c r="X27" i="3"/>
  <c r="X26" i="3"/>
  <c r="F35" i="3" l="1"/>
  <c r="V35" i="3" s="1"/>
  <c r="AH26" i="3" s="1"/>
  <c r="V34" i="3"/>
  <c r="X28" i="3"/>
  <c r="AH16" i="3"/>
  <c r="AH17" i="3"/>
  <c r="AC23" i="3"/>
  <c r="BG25" i="4" s="1"/>
  <c r="H23" i="3"/>
  <c r="I6" i="5"/>
  <c r="AV4" i="4"/>
  <c r="AK13" i="4"/>
  <c r="AK14" i="4"/>
  <c r="H13" i="4"/>
  <c r="H14" i="4"/>
  <c r="BC18" i="4"/>
  <c r="AX18" i="4"/>
  <c r="T50" i="4"/>
  <c r="AF37" i="4"/>
  <c r="AF36" i="4"/>
  <c r="N36" i="4"/>
  <c r="N37" i="4"/>
  <c r="AF39" i="4"/>
  <c r="BA37" i="4"/>
  <c r="BA22" i="4"/>
  <c r="AN22" i="4"/>
  <c r="AB22" i="4"/>
  <c r="P22" i="4"/>
  <c r="E22" i="4"/>
  <c r="I15" i="4"/>
  <c r="H11" i="4"/>
  <c r="AK11" i="4"/>
  <c r="AF35" i="4"/>
  <c r="BA36" i="4"/>
  <c r="AF34" i="4"/>
  <c r="N34" i="4"/>
  <c r="N31" i="4"/>
  <c r="AR31" i="4"/>
  <c r="AR30" i="4"/>
  <c r="AI31" i="4"/>
  <c r="AI30" i="4"/>
  <c r="Z31" i="4"/>
  <c r="Z30" i="4"/>
  <c r="N30" i="4"/>
  <c r="AU42" i="4"/>
  <c r="AU44" i="4"/>
  <c r="AK12" i="4"/>
  <c r="AH43" i="4"/>
  <c r="K43" i="4"/>
  <c r="T39" i="3"/>
  <c r="AD23" i="3"/>
  <c r="H12" i="4"/>
  <c r="AU20" i="4"/>
  <c r="K20" i="4"/>
  <c r="S19" i="4"/>
  <c r="K19" i="4"/>
  <c r="K18" i="4"/>
  <c r="AF41" i="4"/>
  <c r="N39" i="4"/>
  <c r="BA34" i="4"/>
  <c r="BA41" i="4" l="1"/>
  <c r="BA39" i="4"/>
  <c r="T25" i="4"/>
  <c r="W23" i="3"/>
  <c r="AW25" i="4" s="1"/>
  <c r="AO48" i="4"/>
  <c r="AB39" i="3"/>
  <c r="BC48" i="4" s="1"/>
  <c r="C23" i="3"/>
  <c r="G25" i="4" s="1"/>
  <c r="AH37" i="3"/>
  <c r="AH40" i="3"/>
  <c r="N32" i="4"/>
  <c r="N41" i="4"/>
  <c r="AR32" i="4"/>
  <c r="BB30" i="4"/>
  <c r="AI32" i="4"/>
  <c r="AH25" i="3" l="1"/>
  <c r="AH27" i="3"/>
  <c r="Q23" i="3"/>
  <c r="AH38" i="3"/>
  <c r="BB31" i="4"/>
  <c r="BB32" i="4"/>
  <c r="Z32" i="4"/>
  <c r="AH28" i="3" l="1"/>
  <c r="AH36" i="3"/>
  <c r="AK25" i="4"/>
</calcChain>
</file>

<file path=xl/sharedStrings.xml><?xml version="1.0" encoding="utf-8"?>
<sst xmlns="http://schemas.openxmlformats.org/spreadsheetml/2006/main" count="381" uniqueCount="255">
  <si>
    <t>緑　化　計　画　書</t>
    <rPh sb="0" eb="1">
      <t>ミドリ</t>
    </rPh>
    <rPh sb="2" eb="3">
      <t>カ</t>
    </rPh>
    <rPh sb="4" eb="5">
      <t>ケイ</t>
    </rPh>
    <rPh sb="6" eb="7">
      <t>ガ</t>
    </rPh>
    <rPh sb="8" eb="9">
      <t>ショ</t>
    </rPh>
    <phoneticPr fontId="2"/>
  </si>
  <si>
    <t>　　（第２号様式）</t>
    <rPh sb="3" eb="4">
      <t>ダイ</t>
    </rPh>
    <rPh sb="5" eb="6">
      <t>ゴウ</t>
    </rPh>
    <rPh sb="6" eb="8">
      <t>ヨウシキ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</si>
  <si>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</si>
  <si>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</si>
  <si>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施設の種類</t>
    <rPh sb="0" eb="2">
      <t>シセツ</t>
    </rPh>
    <rPh sb="3" eb="5">
      <t>シュルイ</t>
    </rPh>
    <phoneticPr fontId="2"/>
  </si>
  <si>
    <t>基準</t>
    <rPh sb="0" eb="2">
      <t>キジュン</t>
    </rPh>
    <phoneticPr fontId="2"/>
  </si>
  <si>
    <t>地上部</t>
    <rPh sb="0" eb="3">
      <t>チジョウブ</t>
    </rPh>
    <phoneticPr fontId="2"/>
  </si>
  <si>
    <t>既存樹木</t>
    <rPh sb="0" eb="2">
      <t>キゾン</t>
    </rPh>
    <rPh sb="2" eb="4">
      <t>ジュモク</t>
    </rPh>
    <phoneticPr fontId="2"/>
  </si>
  <si>
    <t>植栽樹木</t>
    <rPh sb="0" eb="1">
      <t>ショク</t>
    </rPh>
    <rPh sb="1" eb="2">
      <t>サイ</t>
    </rPh>
    <rPh sb="2" eb="4">
      <t>ジュモク</t>
    </rPh>
    <phoneticPr fontId="2"/>
  </si>
  <si>
    <t>計</t>
    <rPh sb="0" eb="1">
      <t>ケイ</t>
    </rPh>
    <phoneticPr fontId="2"/>
  </si>
  <si>
    <t>建築物上</t>
    <rPh sb="0" eb="3">
      <t>ケンチクブツ</t>
    </rPh>
    <rPh sb="3" eb="4">
      <t>ジョウ</t>
    </rPh>
    <phoneticPr fontId="2"/>
  </si>
  <si>
    <t>壁　　　面</t>
    <rPh sb="0" eb="1">
      <t>カベ</t>
    </rPh>
    <rPh sb="4" eb="5">
      <t>メン</t>
    </rPh>
    <phoneticPr fontId="2"/>
  </si>
  <si>
    <t>屋　　　上</t>
    <rPh sb="0" eb="1">
      <t>ヤ</t>
    </rPh>
    <rPh sb="4" eb="5">
      <t>ジョウ</t>
    </rPh>
    <phoneticPr fontId="2"/>
  </si>
  <si>
    <t>ベランダ等</t>
    <rPh sb="4" eb="5">
      <t>トウ</t>
    </rPh>
    <phoneticPr fontId="2"/>
  </si>
  <si>
    <t>合計</t>
    <rPh sb="0" eb="2">
      <t>ゴウケイ</t>
    </rPh>
    <phoneticPr fontId="2"/>
  </si>
  <si>
    <t>緑化面積の　　　　振り替え</t>
    <rPh sb="0" eb="2">
      <t>リョクカ</t>
    </rPh>
    <rPh sb="2" eb="4">
      <t>メンセキ</t>
    </rPh>
    <rPh sb="9" eb="10">
      <t>フ</t>
    </rPh>
    <rPh sb="11" eb="12">
      <t>カ</t>
    </rPh>
    <phoneticPr fontId="2"/>
  </si>
  <si>
    <t>緑　　化　　面　　積</t>
    <rPh sb="0" eb="1">
      <t>ミドリ</t>
    </rPh>
    <rPh sb="3" eb="4">
      <t>カ</t>
    </rPh>
    <rPh sb="6" eb="7">
      <t>メン</t>
    </rPh>
    <rPh sb="9" eb="10">
      <t>セキ</t>
    </rPh>
    <phoneticPr fontId="2"/>
  </si>
  <si>
    <t>地上部の緑化面積</t>
    <rPh sb="0" eb="3">
      <t>チジョウブ</t>
    </rPh>
    <rPh sb="4" eb="6">
      <t>リョクカ</t>
    </rPh>
    <rPh sb="6" eb="8">
      <t>メンセキ</t>
    </rPh>
    <phoneticPr fontId="2"/>
  </si>
  <si>
    <t>敷地面積</t>
    <rPh sb="0" eb="2">
      <t>シキチ</t>
    </rPh>
    <rPh sb="2" eb="4">
      <t>メンセキ</t>
    </rPh>
    <phoneticPr fontId="2"/>
  </si>
  <si>
    <t>地　上　部</t>
    <rPh sb="0" eb="1">
      <t>チ</t>
    </rPh>
    <rPh sb="2" eb="3">
      <t>ウエ</t>
    </rPh>
    <rPh sb="4" eb="5">
      <t>ブ</t>
    </rPh>
    <phoneticPr fontId="2"/>
  </si>
  <si>
    <t>樹木の緑化面積</t>
    <rPh sb="0" eb="2">
      <t>ジュモク</t>
    </rPh>
    <rPh sb="3" eb="5">
      <t>リョクカ</t>
    </rPh>
    <rPh sb="5" eb="7">
      <t>メンセキ</t>
    </rPh>
    <phoneticPr fontId="2"/>
  </si>
  <si>
    <t>樹木（固定式植栽基盤）の面積</t>
    <rPh sb="0" eb="2">
      <t>ジュモク</t>
    </rPh>
    <rPh sb="3" eb="6">
      <t>コテイシキ</t>
    </rPh>
    <rPh sb="6" eb="7">
      <t>ショク</t>
    </rPh>
    <rPh sb="7" eb="8">
      <t>サイ</t>
    </rPh>
    <rPh sb="8" eb="10">
      <t>キバン</t>
    </rPh>
    <rPh sb="12" eb="14">
      <t>メンセキ</t>
    </rPh>
    <phoneticPr fontId="2"/>
  </si>
  <si>
    <t>接道部緑化</t>
    <rPh sb="0" eb="2">
      <t>セツドウ</t>
    </rPh>
    <rPh sb="2" eb="3">
      <t>ブ</t>
    </rPh>
    <rPh sb="3" eb="5">
      <t>リョクカ</t>
    </rPh>
    <phoneticPr fontId="2"/>
  </si>
  <si>
    <t>建築物上の緑化面積</t>
    <rPh sb="0" eb="3">
      <t>ケンチクブツ</t>
    </rPh>
    <rPh sb="3" eb="4">
      <t>ジョウ</t>
    </rPh>
    <rPh sb="5" eb="7">
      <t>リョクカ</t>
    </rPh>
    <rPh sb="7" eb="9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</si>
  <si>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</si>
  <si>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本</t>
    <rPh sb="0" eb="1">
      <t>ホン</t>
    </rPh>
    <phoneticPr fontId="2"/>
  </si>
  <si>
    <t>高　木</t>
    <rPh sb="0" eb="1">
      <t>タカ</t>
    </rPh>
    <rPh sb="2" eb="3">
      <t>キ</t>
    </rPh>
    <phoneticPr fontId="2"/>
  </si>
  <si>
    <t>建築物上（又は地上部）緑化が困難な理由</t>
    <rPh sb="0" eb="3">
      <t>ケンチクブツ</t>
    </rPh>
    <rPh sb="3" eb="4">
      <t>ジョウ</t>
    </rPh>
    <rPh sb="5" eb="6">
      <t>マタ</t>
    </rPh>
    <rPh sb="7" eb="10">
      <t>チジョウブ</t>
    </rPh>
    <rPh sb="11" eb="13">
      <t>リョクカ</t>
    </rPh>
    <rPh sb="14" eb="16">
      <t>コンナン</t>
    </rPh>
    <rPh sb="17" eb="19">
      <t>リユウ</t>
    </rPh>
    <phoneticPr fontId="2"/>
  </si>
  <si>
    <t>中　木</t>
    <rPh sb="0" eb="1">
      <t>ナカ</t>
    </rPh>
    <rPh sb="2" eb="3">
      <t>キ</t>
    </rPh>
    <phoneticPr fontId="2"/>
  </si>
  <si>
    <t>芝・草花等の面積</t>
    <rPh sb="0" eb="1">
      <t>シバ</t>
    </rPh>
    <rPh sb="2" eb="4">
      <t>クサバナ</t>
    </rPh>
    <rPh sb="4" eb="5">
      <t>トウ</t>
    </rPh>
    <rPh sb="6" eb="8">
      <t>メンセキ</t>
    </rPh>
    <phoneticPr fontId="2"/>
  </si>
  <si>
    <t>振替面積</t>
    <rPh sb="0" eb="1">
      <t>フ</t>
    </rPh>
    <rPh sb="1" eb="2">
      <t>カ</t>
    </rPh>
    <rPh sb="2" eb="4">
      <t>メンセキ</t>
    </rPh>
    <phoneticPr fontId="2"/>
  </si>
  <si>
    <t>緑地管理者</t>
    <rPh sb="0" eb="2">
      <t>リョクチ</t>
    </rPh>
    <rPh sb="2" eb="5">
      <t>カンリシャ</t>
    </rPh>
    <phoneticPr fontId="2"/>
  </si>
  <si>
    <t>緑化面積計</t>
    <rPh sb="0" eb="2">
      <t>リョクカ</t>
    </rPh>
    <rPh sb="2" eb="4">
      <t>メンセキ</t>
    </rPh>
    <rPh sb="4" eb="5">
      <t>ケイ</t>
    </rPh>
    <phoneticPr fontId="2"/>
  </si>
  <si>
    <t>振替</t>
    <rPh sb="0" eb="2">
      <t>フリカエ</t>
    </rPh>
    <phoneticPr fontId="2"/>
  </si>
  <si>
    <t>場所</t>
    <rPh sb="0" eb="2">
      <t>バショ</t>
    </rPh>
    <phoneticPr fontId="2"/>
  </si>
  <si>
    <t>屋上面積（利用可能部分）</t>
    <rPh sb="0" eb="2">
      <t>オクジョウ</t>
    </rPh>
    <rPh sb="2" eb="4">
      <t>メンセキ</t>
    </rPh>
    <rPh sb="5" eb="7">
      <t>リヨウ</t>
    </rPh>
    <rPh sb="7" eb="9">
      <t>カノウ</t>
    </rPh>
    <rPh sb="9" eb="11">
      <t>ブブン</t>
    </rPh>
    <phoneticPr fontId="2"/>
  </si>
  <si>
    <t>低　木</t>
    <rPh sb="0" eb="1">
      <t>テイ</t>
    </rPh>
    <rPh sb="2" eb="3">
      <t>キ</t>
    </rPh>
    <phoneticPr fontId="2"/>
  </si>
  <si>
    <t>接道延長</t>
    <rPh sb="0" eb="2">
      <t>セツドウ</t>
    </rPh>
    <rPh sb="2" eb="4">
      <t>エンチョウ</t>
    </rPh>
    <phoneticPr fontId="2"/>
  </si>
  <si>
    <t>接道部緑化長さ（率）</t>
    <rPh sb="0" eb="2">
      <t>セツドウ</t>
    </rPh>
    <rPh sb="2" eb="3">
      <t>ブ</t>
    </rPh>
    <rPh sb="3" eb="5">
      <t>リョクカ</t>
    </rPh>
    <rPh sb="5" eb="6">
      <t>ナガ</t>
    </rPh>
    <rPh sb="8" eb="9">
      <t>リツ</t>
    </rPh>
    <phoneticPr fontId="2"/>
  </si>
  <si>
    <t>緑　化　率</t>
    <rPh sb="0" eb="1">
      <t>ミドリ</t>
    </rPh>
    <rPh sb="2" eb="3">
      <t>カ</t>
    </rPh>
    <rPh sb="4" eb="5">
      <t>リツ</t>
    </rPh>
    <phoneticPr fontId="2"/>
  </si>
  <si>
    <t>◎　緑化計画の策定に当たっては、①≧Ａ、④≧Ｂ、⑥≧Ｃ、⑦≧Ｄとなるようにしてください。</t>
    <rPh sb="2" eb="4">
      <t>リョクカ</t>
    </rPh>
    <rPh sb="4" eb="6">
      <t>ケイカク</t>
    </rPh>
    <rPh sb="7" eb="9">
      <t>サクテイ</t>
    </rPh>
    <rPh sb="10" eb="11">
      <t>ア</t>
    </rPh>
    <phoneticPr fontId="2"/>
  </si>
  <si>
    <t>受付処理欄</t>
    <rPh sb="0" eb="2">
      <t>ウケツケ</t>
    </rPh>
    <rPh sb="2" eb="4">
      <t>ショリ</t>
    </rPh>
    <rPh sb="4" eb="5">
      <t>ラン</t>
    </rPh>
    <phoneticPr fontId="2"/>
  </si>
  <si>
    <t>◎　完　了　予　定　年　月　　　　　　　</t>
    <rPh sb="2" eb="3">
      <t>カン</t>
    </rPh>
    <rPh sb="4" eb="5">
      <t>リョウ</t>
    </rPh>
    <rPh sb="6" eb="7">
      <t>ヨ</t>
    </rPh>
    <rPh sb="8" eb="9">
      <t>サダム</t>
    </rPh>
    <rPh sb="10" eb="11">
      <t>トシ</t>
    </rPh>
    <rPh sb="12" eb="13">
      <t>ツキ</t>
    </rPh>
    <phoneticPr fontId="2"/>
  </si>
  <si>
    <t>Ｅ</t>
    <phoneticPr fontId="2"/>
  </si>
  <si>
    <t>㎡</t>
    <phoneticPr fontId="2"/>
  </si>
  <si>
    <t>東京都知事　殿</t>
    <rPh sb="0" eb="2">
      <t>トウキョウ</t>
    </rPh>
    <rPh sb="2" eb="5">
      <t>トチジ</t>
    </rPh>
    <rPh sb="6" eb="7">
      <t>ドノ</t>
    </rPh>
    <phoneticPr fontId="2"/>
  </si>
  <si>
    <t>［代理人］</t>
    <rPh sb="1" eb="4">
      <t>ダイリニン</t>
    </rPh>
    <phoneticPr fontId="2"/>
  </si>
  <si>
    <t>電話</t>
    <rPh sb="0" eb="2">
      <t>デンワ</t>
    </rPh>
    <phoneticPr fontId="2"/>
  </si>
  <si>
    <t>氏名</t>
    <rPh sb="0" eb="2">
      <t>シメイ</t>
    </rPh>
    <phoneticPr fontId="2"/>
  </si>
  <si>
    <t>担当者：</t>
    <rPh sb="0" eb="3">
      <t>タントウシャ</t>
    </rPh>
    <phoneticPr fontId="2"/>
  </si>
  <si>
    <t>［事業者］</t>
    <rPh sb="1" eb="4">
      <t>ジギョウシャ</t>
    </rPh>
    <phoneticPr fontId="2"/>
  </si>
  <si>
    <t>東京都</t>
    <rPh sb="0" eb="3">
      <t>トウキョウト</t>
    </rPh>
    <phoneticPr fontId="2"/>
  </si>
  <si>
    <t>年月日</t>
    <rPh sb="0" eb="3">
      <t>ネンガッピ</t>
    </rPh>
    <phoneticPr fontId="2"/>
  </si>
  <si>
    <t>Ａ式</t>
    <rPh sb="1" eb="2">
      <t>シキ</t>
    </rPh>
    <phoneticPr fontId="2"/>
  </si>
  <si>
    <t>Ｂ式</t>
    <rPh sb="1" eb="2">
      <t>シキ</t>
    </rPh>
    <phoneticPr fontId="2"/>
  </si>
  <si>
    <t>施設区分</t>
    <rPh sb="0" eb="2">
      <t>シセツ</t>
    </rPh>
    <rPh sb="2" eb="4">
      <t>クブン</t>
    </rPh>
    <phoneticPr fontId="2"/>
  </si>
  <si>
    <t>民間・公共</t>
    <rPh sb="0" eb="2">
      <t>ミンカン</t>
    </rPh>
    <rPh sb="3" eb="5">
      <t>コウキョウ</t>
    </rPh>
    <phoneticPr fontId="2"/>
  </si>
  <si>
    <t>民間</t>
    <rPh sb="0" eb="2">
      <t>ミンカン</t>
    </rPh>
    <phoneticPr fontId="2"/>
  </si>
  <si>
    <t>公共</t>
    <rPh sb="0" eb="2">
      <t>コウキョウ</t>
    </rPh>
    <phoneticPr fontId="2"/>
  </si>
  <si>
    <t>基準の適否</t>
    <rPh sb="0" eb="2">
      <t>キジュン</t>
    </rPh>
    <rPh sb="3" eb="5">
      <t>テキヒ</t>
    </rPh>
    <phoneticPr fontId="2"/>
  </si>
  <si>
    <t>建物上</t>
    <rPh sb="0" eb="2">
      <t>タテモノ</t>
    </rPh>
    <rPh sb="2" eb="3">
      <t>ジョウ</t>
    </rPh>
    <phoneticPr fontId="2"/>
  </si>
  <si>
    <t>　東京における自然の保護と回復に関する条例第１４号第１項の規定により、下記のとおり緑化計画書を提出します。</t>
    <rPh sb="1" eb="3">
      <t>トウキョウ</t>
    </rPh>
    <rPh sb="7" eb="9">
      <t>シゼン</t>
    </rPh>
    <rPh sb="10" eb="12">
      <t>ホゴ</t>
    </rPh>
    <rPh sb="13" eb="15">
      <t>カイフク</t>
    </rPh>
    <rPh sb="16" eb="17">
      <t>カン</t>
    </rPh>
    <rPh sb="19" eb="21">
      <t>ジョウレイ</t>
    </rPh>
    <rPh sb="21" eb="22">
      <t>ダイ</t>
    </rPh>
    <rPh sb="24" eb="25">
      <t>ゴウ</t>
    </rPh>
    <rPh sb="25" eb="26">
      <t>ダイ</t>
    </rPh>
    <rPh sb="27" eb="28">
      <t>コウ</t>
    </rPh>
    <rPh sb="29" eb="31">
      <t>キテイ</t>
    </rPh>
    <rPh sb="35" eb="37">
      <t>カキ</t>
    </rPh>
    <rPh sb="41" eb="43">
      <t>リョクカ</t>
    </rPh>
    <rPh sb="43" eb="45">
      <t>ケイカク</t>
    </rPh>
    <rPh sb="45" eb="46">
      <t>ショ</t>
    </rPh>
    <rPh sb="47" eb="49">
      <t>テイシュツ</t>
    </rPh>
    <phoneticPr fontId="2"/>
  </si>
  <si>
    <t>住所</t>
    <rPh sb="0" eb="2">
      <t>ジュウショ</t>
    </rPh>
    <phoneticPr fontId="2"/>
  </si>
  <si>
    <t>㎡</t>
    <phoneticPr fontId="2"/>
  </si>
  <si>
    <t>①</t>
    <phoneticPr fontId="2"/>
  </si>
  <si>
    <t>㎡</t>
    <phoneticPr fontId="2"/>
  </si>
  <si>
    <t>住所　</t>
    <rPh sb="0" eb="2">
      <t>ジュウショ</t>
    </rPh>
    <phoneticPr fontId="2"/>
  </si>
  <si>
    <t>（法人にあっては、所在地、名称及び代表者）</t>
    <rPh sb="1" eb="3">
      <t>ホウジン</t>
    </rPh>
    <rPh sb="9" eb="12">
      <t>ショザイチ</t>
    </rPh>
    <rPh sb="13" eb="15">
      <t>メイショウ</t>
    </rPh>
    <rPh sb="15" eb="16">
      <t>オヨ</t>
    </rPh>
    <rPh sb="17" eb="19">
      <t>ダイヒョウ</t>
    </rPh>
    <rPh sb="19" eb="20">
      <t>シャ</t>
    </rPh>
    <phoneticPr fontId="2"/>
  </si>
  <si>
    <t>千代田区</t>
    <rPh sb="0" eb="3">
      <t>チヨダ</t>
    </rPh>
    <rPh sb="3" eb="4">
      <t>ク</t>
    </rPh>
    <phoneticPr fontId="2"/>
  </si>
  <si>
    <t>中央区</t>
    <rPh sb="0" eb="2">
      <t>チュウオウ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</si>
  <si>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</si>
  <si>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台東区</t>
    <rPh sb="0" eb="2">
      <t>タイトウ</t>
    </rPh>
    <rPh sb="2" eb="3">
      <t>ク</t>
    </rPh>
    <phoneticPr fontId="2"/>
  </si>
  <si>
    <t>墨田区</t>
    <rPh sb="0" eb="2">
      <t>スミダ</t>
    </rPh>
    <rPh sb="2" eb="3">
      <t>ク</t>
    </rPh>
    <phoneticPr fontId="2"/>
  </si>
  <si>
    <t>目黒区</t>
    <rPh sb="0" eb="2">
      <t>メグロ</t>
    </rPh>
    <rPh sb="2" eb="3">
      <t>ク</t>
    </rPh>
    <phoneticPr fontId="2"/>
  </si>
  <si>
    <t>大田区</t>
    <rPh sb="0" eb="2">
      <t>オオタ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</si>
  <si>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</si>
  <si>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中野区</t>
    <rPh sb="0" eb="2">
      <t>ナカノ</t>
    </rPh>
    <rPh sb="2" eb="3">
      <t>ク</t>
    </rPh>
    <phoneticPr fontId="2"/>
  </si>
  <si>
    <t>杉並区</t>
    <rPh sb="0" eb="2">
      <t>スギナミ</t>
    </rPh>
    <rPh sb="2" eb="3">
      <t>ク</t>
    </rPh>
    <phoneticPr fontId="2"/>
  </si>
  <si>
    <t>北区</t>
    <rPh sb="0" eb="1">
      <t>キタ</t>
    </rPh>
    <rPh sb="1" eb="2">
      <t>ク</t>
    </rPh>
    <phoneticPr fontId="2"/>
  </si>
  <si>
    <t>板橋区</t>
    <rPh sb="0" eb="2">
      <t>イタバシ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</si>
  <si>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</si>
  <si>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足立区</t>
    <rPh sb="0" eb="2">
      <t>アダチ</t>
    </rPh>
    <rPh sb="2" eb="3">
      <t>ク</t>
    </rPh>
    <phoneticPr fontId="2"/>
  </si>
  <si>
    <t>葛飾区</t>
    <rPh sb="0" eb="2">
      <t>カツシカ</t>
    </rPh>
    <rPh sb="2" eb="3">
      <t>ク</t>
    </rPh>
    <phoneticPr fontId="2"/>
  </si>
  <si>
    <t>江戸川区</t>
    <rPh sb="0" eb="3">
      <t>エドガワ</t>
    </rPh>
    <rPh sb="3" eb="4">
      <t>ク</t>
    </rPh>
    <phoneticPr fontId="2"/>
  </si>
  <si>
    <t>八王子市</t>
    <rPh sb="0" eb="4">
      <t>ハチオウジシ</t>
    </rPh>
    <phoneticPr fontId="2"/>
  </si>
  <si>
    <t>立川市</t>
    <rPh sb="0" eb="3">
      <t>タチカワシ</t>
    </rPh>
    <phoneticPr fontId="2"/>
  </si>
  <si>
    <t>武蔵野市</t>
    <rPh sb="0" eb="4">
      <t>ムサシノシ</t>
    </rPh>
    <phoneticPr fontId="2"/>
  </si>
  <si>
    <t>三鷹市</t>
    <rPh sb="0" eb="3">
      <t>ミタカシ</t>
    </rPh>
    <phoneticPr fontId="2"/>
  </si>
  <si>
    <t>青梅市</t>
    <rPh sb="0" eb="3">
      <t>オウメシ</t>
    </rPh>
    <phoneticPr fontId="2"/>
  </si>
  <si>
    <t>府中市</t>
    <rPh sb="0" eb="3">
      <t>フチュウシ</t>
    </rPh>
    <phoneticPr fontId="2"/>
  </si>
  <si>
    <t>昭島市</t>
    <rPh sb="0" eb="3">
      <t>アキシマシ</t>
    </rPh>
    <phoneticPr fontId="2"/>
  </si>
  <si>
    <t>調布市</t>
    <rPh sb="0" eb="3">
      <t>チョウフシ</t>
    </rPh>
    <phoneticPr fontId="2"/>
  </si>
  <si>
    <t>町田市</t>
    <rPh sb="0" eb="3">
      <t>マチダシ</t>
    </rPh>
    <phoneticPr fontId="2"/>
  </si>
  <si>
    <t>小金井市</t>
    <rPh sb="0" eb="4">
      <t>コガネイシ</t>
    </rPh>
    <phoneticPr fontId="2"/>
  </si>
  <si>
    <t>小平市</t>
    <rPh sb="0" eb="3">
      <t>コダイラシ</t>
    </rPh>
    <phoneticPr fontId="2"/>
  </si>
  <si>
    <t>日野市</t>
    <rPh sb="0" eb="3">
      <t>ヒノシ</t>
    </rPh>
    <phoneticPr fontId="2"/>
  </si>
  <si>
    <t>東村山市</t>
    <rPh sb="0" eb="4">
      <t>ヒガシムラヤマシ</t>
    </rPh>
    <phoneticPr fontId="2"/>
  </si>
  <si>
    <t>国分寺市</t>
    <rPh sb="0" eb="4">
      <t>コクブンジシ</t>
    </rPh>
    <phoneticPr fontId="2"/>
  </si>
  <si>
    <t>国立市</t>
    <rPh sb="0" eb="3">
      <t>クニタチシ</t>
    </rPh>
    <phoneticPr fontId="2"/>
  </si>
  <si>
    <t>西東京市</t>
    <rPh sb="0" eb="4">
      <t>ニシトウキョウシ</t>
    </rPh>
    <phoneticPr fontId="2"/>
  </si>
  <si>
    <t>福生市</t>
    <rPh sb="0" eb="3">
      <t>フッサシ</t>
    </rPh>
    <phoneticPr fontId="2"/>
  </si>
  <si>
    <t>狛江市</t>
    <rPh sb="0" eb="3">
      <t>コマエシ</t>
    </rPh>
    <phoneticPr fontId="2"/>
  </si>
  <si>
    <t>東大和市</t>
    <rPh sb="0" eb="4">
      <t>ヒガシヤマトシ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</si>
  <si>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</si>
  <si>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</si>
  <si>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武蔵村山市</t>
    <rPh sb="0" eb="5">
      <t>ムサシムラヤマシ</t>
    </rPh>
    <phoneticPr fontId="2"/>
  </si>
  <si>
    <t>多摩市</t>
    <rPh sb="0" eb="3">
      <t>タマシ</t>
    </rPh>
    <phoneticPr fontId="2"/>
  </si>
  <si>
    <t>稲城市</t>
    <rPh sb="0" eb="3">
      <t>イナギシ</t>
    </rPh>
    <phoneticPr fontId="2"/>
  </si>
  <si>
    <t>羽村市</t>
    <rPh sb="0" eb="3">
      <t>ハムラシ</t>
    </rPh>
    <phoneticPr fontId="2"/>
  </si>
  <si>
    <t>あきる野市</t>
    <rPh sb="3" eb="5">
      <t>ノシ</t>
    </rPh>
    <phoneticPr fontId="2"/>
  </si>
  <si>
    <t>瑞穂町</t>
    <rPh sb="0" eb="3">
      <t>ミズホマチ</t>
    </rPh>
    <phoneticPr fontId="2"/>
  </si>
  <si>
    <t>日の出町</t>
    <rPh sb="0" eb="1">
      <t>ヒ</t>
    </rPh>
    <rPh sb="2" eb="4">
      <t>デマチ</t>
    </rPh>
    <phoneticPr fontId="2"/>
  </si>
  <si>
    <t>奥多摩町</t>
    <rPh sb="0" eb="4">
      <t>オクタママチ</t>
    </rPh>
    <phoneticPr fontId="2"/>
  </si>
  <si>
    <t>檜原村</t>
    <rPh sb="0" eb="3">
      <t>ヒノハラムラ</t>
    </rPh>
    <phoneticPr fontId="2"/>
  </si>
  <si>
    <t>大島町</t>
    <rPh sb="0" eb="3">
      <t>オオシママチ</t>
    </rPh>
    <phoneticPr fontId="2"/>
  </si>
  <si>
    <t>利島村</t>
    <rPh sb="0" eb="3">
      <t>トシマムラ</t>
    </rPh>
    <phoneticPr fontId="2"/>
  </si>
  <si>
    <t>新島村</t>
    <rPh sb="0" eb="3">
      <t>ニイジマムラ</t>
    </rPh>
    <phoneticPr fontId="2"/>
  </si>
  <si>
    <t>神津島村</t>
    <rPh sb="0" eb="4">
      <t>コウヅシマムラ</t>
    </rPh>
    <phoneticPr fontId="2"/>
  </si>
  <si>
    <t>三宅村</t>
    <rPh sb="0" eb="3">
      <t>ミヤケムラ</t>
    </rPh>
    <phoneticPr fontId="2"/>
  </si>
  <si>
    <t>御蔵島村</t>
    <rPh sb="0" eb="4">
      <t>ミクラジマムラ</t>
    </rPh>
    <phoneticPr fontId="2"/>
  </si>
  <si>
    <t>八丈町</t>
    <rPh sb="0" eb="3">
      <t>ハチジョウマチ</t>
    </rPh>
    <phoneticPr fontId="2"/>
  </si>
  <si>
    <t>青ヶ島村</t>
    <rPh sb="0" eb="4">
      <t>アオガシマムラ</t>
    </rPh>
    <phoneticPr fontId="2"/>
  </si>
  <si>
    <t>小笠原村</t>
    <rPh sb="0" eb="4">
      <t>オガサワラムラ</t>
    </rPh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</si>
  <si>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</si>
  <si>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高　　　木</t>
    <rPh sb="0" eb="1">
      <t>タカ</t>
    </rPh>
    <rPh sb="4" eb="5">
      <t>キ</t>
    </rPh>
    <phoneticPr fontId="2"/>
  </si>
  <si>
    <t>中　　　木</t>
    <rPh sb="0" eb="1">
      <t>チュウ</t>
    </rPh>
    <rPh sb="4" eb="5">
      <t>キ</t>
    </rPh>
    <phoneticPr fontId="2"/>
  </si>
  <si>
    <t>低　　　木</t>
    <rPh sb="0" eb="1">
      <t>テイ</t>
    </rPh>
    <rPh sb="4" eb="5">
      <t>キ</t>
    </rPh>
    <phoneticPr fontId="2"/>
  </si>
  <si>
    <t>植栽樹木</t>
    <rPh sb="0" eb="2">
      <t>ショクサイ</t>
    </rPh>
    <rPh sb="2" eb="4">
      <t>ジュモク</t>
    </rPh>
    <phoneticPr fontId="2"/>
  </si>
  <si>
    <t>建築物上</t>
    <rPh sb="0" eb="2">
      <t>ケンチク</t>
    </rPh>
    <rPh sb="2" eb="3">
      <t>モノ</t>
    </rPh>
    <rPh sb="3" eb="4">
      <t>ウエ</t>
    </rPh>
    <phoneticPr fontId="2"/>
  </si>
  <si>
    <t>屋　　上</t>
    <rPh sb="0" eb="1">
      <t>ヤ</t>
    </rPh>
    <rPh sb="3" eb="4">
      <t>ジョウ</t>
    </rPh>
    <phoneticPr fontId="2"/>
  </si>
  <si>
    <t>壁　　面</t>
    <rPh sb="0" eb="1">
      <t>カベ</t>
    </rPh>
    <rPh sb="3" eb="4">
      <t>メン</t>
    </rPh>
    <phoneticPr fontId="2"/>
  </si>
  <si>
    <t>合　　計</t>
    <rPh sb="0" eb="1">
      <t>ゴウ</t>
    </rPh>
    <rPh sb="3" eb="4">
      <t>ケイ</t>
    </rPh>
    <phoneticPr fontId="2"/>
  </si>
  <si>
    <t>建築物上（又は地上部）緑化が困難な理由</t>
    <rPh sb="0" eb="2">
      <t>ケンチク</t>
    </rPh>
    <rPh sb="2" eb="3">
      <t>ブツ</t>
    </rPh>
    <rPh sb="3" eb="4">
      <t>ウエ</t>
    </rPh>
    <rPh sb="5" eb="6">
      <t>マタ</t>
    </rPh>
    <rPh sb="7" eb="9">
      <t>チジョウ</t>
    </rPh>
    <rPh sb="9" eb="10">
      <t>ブ</t>
    </rPh>
    <rPh sb="11" eb="13">
      <t>リ</t>
    </rPh>
    <rPh sb="14" eb="16">
      <t>コンナン</t>
    </rPh>
    <rPh sb="17" eb="19">
      <t>リユウ</t>
    </rPh>
    <phoneticPr fontId="2"/>
  </si>
  <si>
    <t>緑化長さ合計</t>
    <rPh sb="0" eb="2">
      <t>リ</t>
    </rPh>
    <rPh sb="2" eb="3">
      <t>ナガ</t>
    </rPh>
    <rPh sb="4" eb="6">
      <t>ゴウケイ</t>
    </rPh>
    <phoneticPr fontId="2"/>
  </si>
  <si>
    <t>受　付　番　号　・　受　付　年　月　日</t>
    <rPh sb="0" eb="1">
      <t>ウケ</t>
    </rPh>
    <rPh sb="2" eb="3">
      <t>ヅケ</t>
    </rPh>
    <rPh sb="4" eb="5">
      <t>バン</t>
    </rPh>
    <rPh sb="6" eb="7">
      <t>ゴウ</t>
    </rPh>
    <rPh sb="10" eb="11">
      <t>ウケ</t>
    </rPh>
    <rPh sb="12" eb="13">
      <t>ヅケ</t>
    </rPh>
    <rPh sb="14" eb="15">
      <t>トシ</t>
    </rPh>
    <rPh sb="16" eb="17">
      <t>ツキ</t>
    </rPh>
    <rPh sb="18" eb="19">
      <t>ヒ</t>
    </rPh>
    <phoneticPr fontId="2"/>
  </si>
  <si>
    <t>処　　　　　理　　　　　欄</t>
    <rPh sb="0" eb="1">
      <t>トコロ</t>
    </rPh>
    <rPh sb="6" eb="7">
      <t>リ</t>
    </rPh>
    <rPh sb="12" eb="13">
      <t>ラン</t>
    </rPh>
    <phoneticPr fontId="2"/>
  </si>
  <si>
    <t>□ベランダ</t>
    <phoneticPr fontId="2"/>
  </si>
  <si>
    <t>ｍ</t>
    <phoneticPr fontId="2"/>
  </si>
  <si>
    <t>◎　完 了 予 定 年 月</t>
    <rPh sb="2" eb="3">
      <t>カン</t>
    </rPh>
    <rPh sb="4" eb="5">
      <t>リョウ</t>
    </rPh>
    <rPh sb="6" eb="7">
      <t>ヨ</t>
    </rPh>
    <rPh sb="8" eb="9">
      <t>サダム</t>
    </rPh>
    <rPh sb="10" eb="11">
      <t>ネン</t>
    </rPh>
    <rPh sb="12" eb="13">
      <t>ツキ</t>
    </rPh>
    <phoneticPr fontId="2"/>
  </si>
  <si>
    <t>〒</t>
    <phoneticPr fontId="2"/>
  </si>
  <si>
    <t>㎡</t>
    <phoneticPr fontId="2"/>
  </si>
  <si>
    <t>港区</t>
    <rPh sb="0" eb="2">
      <t>ミナトク</t>
    </rPh>
    <phoneticPr fontId="2"/>
  </si>
  <si>
    <t>新宿区</t>
    <rPh sb="0" eb="3">
      <t>シンジュクク</t>
    </rPh>
    <phoneticPr fontId="2"/>
  </si>
  <si>
    <t>江東区</t>
    <rPh sb="0" eb="3">
      <t>コウトウク</t>
    </rPh>
    <phoneticPr fontId="2"/>
  </si>
  <si>
    <t>〒</t>
    <phoneticPr fontId="2"/>
  </si>
  <si>
    <t>品川区</t>
    <rPh sb="0" eb="3">
      <t>シナガワク</t>
    </rPh>
    <phoneticPr fontId="2"/>
  </si>
  <si>
    <t>渋谷区</t>
    <rPh sb="0" eb="3">
      <t>シブヤク</t>
    </rPh>
    <phoneticPr fontId="2"/>
  </si>
  <si>
    <t>豊島区</t>
    <rPh sb="0" eb="3">
      <t>トシマク</t>
    </rPh>
    <phoneticPr fontId="2"/>
  </si>
  <si>
    <t>適用制度</t>
    <rPh sb="0" eb="2">
      <t>テキヨウ</t>
    </rPh>
    <rPh sb="2" eb="4">
      <t>セイド</t>
    </rPh>
    <phoneticPr fontId="2"/>
  </si>
  <si>
    <t>荒川区</t>
    <rPh sb="0" eb="3">
      <t>アラカワク</t>
    </rPh>
    <phoneticPr fontId="2"/>
  </si>
  <si>
    <t>㎡</t>
    <phoneticPr fontId="2"/>
  </si>
  <si>
    <t>Ｅ</t>
    <phoneticPr fontId="2"/>
  </si>
  <si>
    <t>Ａ</t>
    <phoneticPr fontId="2"/>
  </si>
  <si>
    <t>Ｂ</t>
    <phoneticPr fontId="2"/>
  </si>
  <si>
    <t>C=A+B</t>
    <phoneticPr fontId="2"/>
  </si>
  <si>
    <t>Ｄ</t>
    <phoneticPr fontId="2"/>
  </si>
  <si>
    <t>ｍ</t>
    <phoneticPr fontId="2"/>
  </si>
  <si>
    <t>（</t>
    <phoneticPr fontId="2"/>
  </si>
  <si>
    <t>）</t>
    <phoneticPr fontId="2"/>
  </si>
  <si>
    <t>㎡</t>
    <phoneticPr fontId="2"/>
  </si>
  <si>
    <t>㎡</t>
    <phoneticPr fontId="2"/>
  </si>
  <si>
    <t>①</t>
    <phoneticPr fontId="2"/>
  </si>
  <si>
    <t>②</t>
    <phoneticPr fontId="2"/>
  </si>
  <si>
    <t>③</t>
    <phoneticPr fontId="2"/>
  </si>
  <si>
    <t>④＝②＋③</t>
    <phoneticPr fontId="2"/>
  </si>
  <si>
    <t>⑤＝①＋②</t>
    <phoneticPr fontId="2"/>
  </si>
  <si>
    <t>⑥＝⑤＋③</t>
    <phoneticPr fontId="2"/>
  </si>
  <si>
    <t>基準達成率</t>
    <rPh sb="0" eb="2">
      <t>キジュン</t>
    </rPh>
    <rPh sb="2" eb="4">
      <t>タッセイ</t>
    </rPh>
    <rPh sb="4" eb="5">
      <t>リツ</t>
    </rPh>
    <phoneticPr fontId="2"/>
  </si>
  <si>
    <t>総合</t>
    <rPh sb="0" eb="2">
      <t>ソウゴウ</t>
    </rPh>
    <phoneticPr fontId="2"/>
  </si>
  <si>
    <t>建築物上</t>
    <rPh sb="0" eb="2">
      <t>ケンチク</t>
    </rPh>
    <rPh sb="2" eb="4">
      <t>ブツジョウ</t>
    </rPh>
    <phoneticPr fontId="2"/>
  </si>
  <si>
    <t>地上</t>
    <rPh sb="0" eb="2">
      <t>チジョウ</t>
    </rPh>
    <phoneticPr fontId="2"/>
  </si>
  <si>
    <t>m</t>
    <phoneticPr fontId="2"/>
  </si>
  <si>
    <t>⑦</t>
    <phoneticPr fontId="2"/>
  </si>
  <si>
    <t>⑧＝⑦／Ｅ</t>
    <phoneticPr fontId="2"/>
  </si>
  <si>
    <t>敷地緑化率</t>
    <rPh sb="0" eb="2">
      <t>シキチ</t>
    </rPh>
    <rPh sb="2" eb="4">
      <t>リョクカ</t>
    </rPh>
    <rPh sb="4" eb="5">
      <t>リツ</t>
    </rPh>
    <phoneticPr fontId="2"/>
  </si>
  <si>
    <t>〔代理人〕</t>
    <rPh sb="1" eb="4">
      <t>ダイリニン</t>
    </rPh>
    <phoneticPr fontId="2"/>
  </si>
  <si>
    <t>〔事業者〕</t>
    <rPh sb="1" eb="4">
      <t>ジギョウシャ</t>
    </rPh>
    <phoneticPr fontId="2"/>
  </si>
  <si>
    <t xml:space="preserve"> 敷地面積</t>
    <rPh sb="1" eb="3">
      <t>シキチ</t>
    </rPh>
    <rPh sb="3" eb="5">
      <t>メンセキ</t>
    </rPh>
    <phoneticPr fontId="2"/>
  </si>
  <si>
    <t xml:space="preserve"> 建築面積</t>
    <rPh sb="1" eb="3">
      <t>ケンチク</t>
    </rPh>
    <rPh sb="3" eb="5">
      <t>メンセキ</t>
    </rPh>
    <phoneticPr fontId="2"/>
  </si>
  <si>
    <t xml:space="preserve"> 地上部の緑化面積</t>
    <rPh sb="1" eb="3">
      <t>チジョウ</t>
    </rPh>
    <rPh sb="3" eb="4">
      <t>ブ</t>
    </rPh>
    <rPh sb="5" eb="7">
      <t>リョッカ</t>
    </rPh>
    <rPh sb="7" eb="9">
      <t>メンセキ</t>
    </rPh>
    <phoneticPr fontId="2"/>
  </si>
  <si>
    <t xml:space="preserve"> 建築物上の緑化面積</t>
    <rPh sb="1" eb="4">
      <t>ケンチクブツ</t>
    </rPh>
    <rPh sb="4" eb="5">
      <t>ウエ</t>
    </rPh>
    <rPh sb="6" eb="8">
      <t>リョッカ</t>
    </rPh>
    <rPh sb="8" eb="10">
      <t>メンセキ</t>
    </rPh>
    <phoneticPr fontId="2"/>
  </si>
  <si>
    <t xml:space="preserve"> 緑化面積計</t>
    <rPh sb="1" eb="3">
      <t>リョッカ</t>
    </rPh>
    <rPh sb="3" eb="5">
      <t>メンセキ</t>
    </rPh>
    <rPh sb="5" eb="6">
      <t>ケイ</t>
    </rPh>
    <phoneticPr fontId="2"/>
  </si>
  <si>
    <t xml:space="preserve"> 接道部緑化長さ（率）</t>
    <rPh sb="1" eb="2">
      <t>セツ</t>
    </rPh>
    <rPh sb="2" eb="3">
      <t>ドウ</t>
    </rPh>
    <rPh sb="3" eb="4">
      <t>ブ</t>
    </rPh>
    <rPh sb="4" eb="6">
      <t>リョッカ</t>
    </rPh>
    <rPh sb="6" eb="7">
      <t>ナガ</t>
    </rPh>
    <rPh sb="9" eb="10">
      <t>リツ</t>
    </rPh>
    <phoneticPr fontId="2"/>
  </si>
  <si>
    <t xml:space="preserve"> Ｄ</t>
    <phoneticPr fontId="2"/>
  </si>
  <si>
    <t xml:space="preserve"> ③</t>
    <phoneticPr fontId="2"/>
  </si>
  <si>
    <t xml:space="preserve"> ⑦</t>
    <phoneticPr fontId="2"/>
  </si>
  <si>
    <t>　　　　〒</t>
    <phoneticPr fontId="2"/>
  </si>
  <si>
    <t>受　付　番　号　・　受　付　年　月　日</t>
    <phoneticPr fontId="2"/>
  </si>
  <si>
    <t>東京都知事　殿</t>
    <phoneticPr fontId="2"/>
  </si>
  <si>
    <t>住宅・宿泊施設</t>
    <rPh sb="0" eb="2">
      <t>ジュウタク</t>
    </rPh>
    <rPh sb="3" eb="5">
      <t>シュクハク</t>
    </rPh>
    <rPh sb="5" eb="7">
      <t>シセツ</t>
    </rPh>
    <phoneticPr fontId="2"/>
  </si>
  <si>
    <t>工場・店舗・事務所・駐車場・資材置場</t>
    <rPh sb="0" eb="2">
      <t>コウジョウ</t>
    </rPh>
    <rPh sb="3" eb="5">
      <t>テンポ</t>
    </rPh>
    <rPh sb="10" eb="13">
      <t>チュウシャジョウ</t>
    </rPh>
    <rPh sb="14" eb="16">
      <t>シザイ</t>
    </rPh>
    <rPh sb="16" eb="18">
      <t>オキバ</t>
    </rPh>
    <phoneticPr fontId="2"/>
  </si>
  <si>
    <t>庁舎・学校・医療・福祉・集会</t>
    <rPh sb="0" eb="2">
      <t>チョウシャ</t>
    </rPh>
    <rPh sb="3" eb="5">
      <t>ガッコウ</t>
    </rPh>
    <rPh sb="6" eb="8">
      <t>イリョウ</t>
    </rPh>
    <rPh sb="9" eb="11">
      <t>フクシ</t>
    </rPh>
    <rPh sb="12" eb="14">
      <t>シュウカイ</t>
    </rPh>
    <phoneticPr fontId="2"/>
  </si>
  <si>
    <t>墓地・屋外運動・屋外娯楽・廃棄物等処理</t>
    <rPh sb="0" eb="2">
      <t>ボチ</t>
    </rPh>
    <rPh sb="3" eb="5">
      <t>オクガイ</t>
    </rPh>
    <rPh sb="5" eb="7">
      <t>ウンドウ</t>
    </rPh>
    <rPh sb="8" eb="10">
      <t>オクガイ</t>
    </rPh>
    <rPh sb="10" eb="12">
      <t>ゴラク</t>
    </rPh>
    <rPh sb="13" eb="16">
      <t>ハイキブツ</t>
    </rPh>
    <rPh sb="16" eb="17">
      <t>トウ</t>
    </rPh>
    <rPh sb="17" eb="19">
      <t>ショリ</t>
    </rPh>
    <phoneticPr fontId="2"/>
  </si>
  <si>
    <t>その他</t>
    <rPh sb="2" eb="3">
      <t>タ</t>
    </rPh>
    <phoneticPr fontId="2"/>
  </si>
  <si>
    <t>総合設計</t>
    <rPh sb="0" eb="2">
      <t>ソウゴウ</t>
    </rPh>
    <rPh sb="2" eb="4">
      <t>セッケイ</t>
    </rPh>
    <phoneticPr fontId="2"/>
  </si>
  <si>
    <t>一団地</t>
    <rPh sb="0" eb="2">
      <t>イチダン</t>
    </rPh>
    <rPh sb="2" eb="3">
      <t>チ</t>
    </rPh>
    <phoneticPr fontId="2"/>
  </si>
  <si>
    <t>再開発</t>
    <rPh sb="0" eb="3">
      <t>サイカイハツ</t>
    </rPh>
    <phoneticPr fontId="2"/>
  </si>
  <si>
    <t>特定街区</t>
    <rPh sb="0" eb="2">
      <t>トクテイ</t>
    </rPh>
    <rPh sb="2" eb="4">
      <t>ガイク</t>
    </rPh>
    <phoneticPr fontId="2"/>
  </si>
  <si>
    <t>高度利用地区</t>
    <rPh sb="0" eb="2">
      <t>コウド</t>
    </rPh>
    <rPh sb="2" eb="4">
      <t>リヨウ</t>
    </rPh>
    <rPh sb="4" eb="6">
      <t>チク</t>
    </rPh>
    <phoneticPr fontId="2"/>
  </si>
  <si>
    <t>連担設計</t>
    <rPh sb="0" eb="1">
      <t>レン</t>
    </rPh>
    <rPh sb="1" eb="2">
      <t>タン</t>
    </rPh>
    <rPh sb="2" eb="4">
      <t>セッケイ</t>
    </rPh>
    <phoneticPr fontId="2"/>
  </si>
  <si>
    <t>接　道</t>
    <rPh sb="0" eb="1">
      <t>セツ</t>
    </rPh>
    <rPh sb="2" eb="3">
      <t>ミチ</t>
    </rPh>
    <phoneticPr fontId="2"/>
  </si>
  <si>
    <t>総　合</t>
    <rPh sb="0" eb="1">
      <t>フサ</t>
    </rPh>
    <rPh sb="2" eb="3">
      <t>ゴウ</t>
    </rPh>
    <phoneticPr fontId="2"/>
  </si>
  <si>
    <t>※こちらもご選択ください</t>
    <rPh sb="6" eb="8">
      <t>センタク</t>
    </rPh>
    <phoneticPr fontId="2"/>
  </si>
  <si>
    <t>※施設区分・適用制度もご選択ください</t>
    <rPh sb="1" eb="3">
      <t>シセツ</t>
    </rPh>
    <rPh sb="3" eb="5">
      <t>クブン</t>
    </rPh>
    <rPh sb="6" eb="8">
      <t>テキヨウ</t>
    </rPh>
    <rPh sb="8" eb="10">
      <t>セイド</t>
    </rPh>
    <rPh sb="12" eb="14">
      <t>センタク</t>
    </rPh>
    <phoneticPr fontId="2"/>
  </si>
  <si>
    <t>（適用制度は総合設計等の場合です）</t>
    <rPh sb="1" eb="3">
      <t>テキヨウ</t>
    </rPh>
    <rPh sb="3" eb="5">
      <t>セイド</t>
    </rPh>
    <rPh sb="6" eb="8">
      <t>ソウゴウ</t>
    </rPh>
    <rPh sb="8" eb="10">
      <t>セッケイ</t>
    </rPh>
    <rPh sb="10" eb="11">
      <t>トウ</t>
    </rPh>
    <rPh sb="12" eb="14">
      <t>バアイ</t>
    </rPh>
    <phoneticPr fontId="2"/>
  </si>
  <si>
    <t>電話番号</t>
    <rPh sb="0" eb="2">
      <t>デンワ</t>
    </rPh>
    <rPh sb="2" eb="4">
      <t>バンゴウ</t>
    </rPh>
    <phoneticPr fontId="2"/>
  </si>
  <si>
    <t>氏　　名</t>
    <rPh sb="0" eb="1">
      <t>シ</t>
    </rPh>
    <rPh sb="3" eb="4">
      <t>ナ</t>
    </rPh>
    <phoneticPr fontId="2"/>
  </si>
  <si>
    <t>行為の名称</t>
    <rPh sb="0" eb="2">
      <t>コウイ</t>
    </rPh>
    <rPh sb="3" eb="5">
      <t>メイショウ</t>
    </rPh>
    <phoneticPr fontId="2"/>
  </si>
  <si>
    <t>行為地</t>
    <rPh sb="0" eb="2">
      <t>コウイ</t>
    </rPh>
    <rPh sb="2" eb="3">
      <t>チ</t>
    </rPh>
    <phoneticPr fontId="2"/>
  </si>
  <si>
    <t>緑化面積（樹木）</t>
    <rPh sb="0" eb="2">
      <t>リョッカ</t>
    </rPh>
    <rPh sb="2" eb="4">
      <t>メンセキ</t>
    </rPh>
    <rPh sb="5" eb="6">
      <t>キ</t>
    </rPh>
    <rPh sb="6" eb="7">
      <t>モク</t>
    </rPh>
    <phoneticPr fontId="2"/>
  </si>
  <si>
    <t xml:space="preserve">緑化面積（芝、草花等） </t>
    <rPh sb="0" eb="2">
      <t>リョッカ</t>
    </rPh>
    <rPh sb="2" eb="4">
      <t>メンセキ</t>
    </rPh>
    <rPh sb="5" eb="6">
      <t>シバ</t>
    </rPh>
    <rPh sb="7" eb="9">
      <t>クサバナ</t>
    </rPh>
    <rPh sb="9" eb="10">
      <t>ナド</t>
    </rPh>
    <phoneticPr fontId="2"/>
  </si>
  <si>
    <t>緑　化　面　積</t>
    <rPh sb="0" eb="1">
      <t>ミドリ</t>
    </rPh>
    <rPh sb="2" eb="3">
      <t>カ</t>
    </rPh>
    <rPh sb="4" eb="5">
      <t>メン</t>
    </rPh>
    <rPh sb="6" eb="7">
      <t>セキ</t>
    </rPh>
    <phoneticPr fontId="2"/>
  </si>
  <si>
    <t>緑化面積等計算図表、建築物立面図（２面以上）、樹木等一覧表（別紙）を添付すること。</t>
    <rPh sb="0" eb="2">
      <t>リ</t>
    </rPh>
    <rPh sb="2" eb="4">
      <t>メンセキ</t>
    </rPh>
    <rPh sb="4" eb="5">
      <t>トウ</t>
    </rPh>
    <rPh sb="5" eb="7">
      <t>ケイサン</t>
    </rPh>
    <rPh sb="7" eb="8">
      <t>ズ</t>
    </rPh>
    <rPh sb="8" eb="9">
      <t>ヒョウ</t>
    </rPh>
    <rPh sb="10" eb="12">
      <t>ケンチク</t>
    </rPh>
    <rPh sb="12" eb="13">
      <t>ブツ</t>
    </rPh>
    <rPh sb="13" eb="14">
      <t>リツ</t>
    </rPh>
    <rPh sb="14" eb="15">
      <t>メン</t>
    </rPh>
    <rPh sb="15" eb="16">
      <t>ズ</t>
    </rPh>
    <rPh sb="18" eb="19">
      <t>メン</t>
    </rPh>
    <rPh sb="19" eb="21">
      <t>イジョウ</t>
    </rPh>
    <rPh sb="23" eb="25">
      <t>ジュモク</t>
    </rPh>
    <rPh sb="25" eb="26">
      <t>トウ</t>
    </rPh>
    <phoneticPr fontId="2"/>
  </si>
  <si>
    <t>住　　所</t>
    <rPh sb="0" eb="1">
      <t>ジュウ</t>
    </rPh>
    <rPh sb="3" eb="4">
      <t>ショ</t>
    </rPh>
    <phoneticPr fontId="2"/>
  </si>
  <si>
    <r>
      <t xml:space="preserve"> 屋上面積</t>
    </r>
    <r>
      <rPr>
        <sz val="8"/>
        <rFont val="ＭＳ 明朝"/>
        <family val="1"/>
        <charset val="128"/>
      </rPr>
      <t>（利用可能部分）</t>
    </r>
    <rPh sb="1" eb="3">
      <t>オクジョウ</t>
    </rPh>
    <rPh sb="3" eb="5">
      <t>メンセキ</t>
    </rPh>
    <rPh sb="6" eb="8">
      <t>リヨウ</t>
    </rPh>
    <rPh sb="8" eb="10">
      <t>カノウ</t>
    </rPh>
    <rPh sb="10" eb="12">
      <t>ブブン</t>
    </rPh>
    <phoneticPr fontId="2"/>
  </si>
  <si>
    <t>担当者氏名</t>
    <rPh sb="0" eb="3">
      <t>タントウシャ</t>
    </rPh>
    <rPh sb="3" eb="5">
      <t>シメイ</t>
    </rPh>
    <phoneticPr fontId="2"/>
  </si>
  <si>
    <t xml:space="preserve"> 接道部延長</t>
    <rPh sb="1" eb="2">
      <t>セツ</t>
    </rPh>
    <rPh sb="2" eb="3">
      <t>ドウ</t>
    </rPh>
    <rPh sb="3" eb="4">
      <t>ブ</t>
    </rPh>
    <rPh sb="4" eb="6">
      <t>エンチョウ</t>
    </rPh>
    <phoneticPr fontId="2"/>
  </si>
  <si>
    <t>□壁面</t>
    <rPh sb="1" eb="2">
      <t>カベ</t>
    </rPh>
    <rPh sb="2" eb="3">
      <t>メン</t>
    </rPh>
    <phoneticPr fontId="2"/>
  </si>
  <si>
    <t>地 上 部</t>
    <rPh sb="0" eb="1">
      <t>チ</t>
    </rPh>
    <rPh sb="2" eb="3">
      <t>ウエ</t>
    </rPh>
    <rPh sb="4" eb="5">
      <t>ブ</t>
    </rPh>
    <phoneticPr fontId="2"/>
  </si>
  <si>
    <t>建 築 物 上</t>
    <rPh sb="0" eb="1">
      <t>ケン</t>
    </rPh>
    <rPh sb="2" eb="3">
      <t>チク</t>
    </rPh>
    <rPh sb="4" eb="5">
      <t>モノ</t>
    </rPh>
    <rPh sb="6" eb="7">
      <t>ウエ</t>
    </rPh>
    <phoneticPr fontId="2"/>
  </si>
  <si>
    <t>緑 化 率</t>
    <rPh sb="0" eb="1">
      <t>ミドリ</t>
    </rPh>
    <rPh sb="2" eb="3">
      <t>カ</t>
    </rPh>
    <rPh sb="4" eb="5">
      <t>リツ</t>
    </rPh>
    <phoneticPr fontId="2"/>
  </si>
  <si>
    <t>接 道 部 緑 化</t>
    <rPh sb="0" eb="1">
      <t>セツ</t>
    </rPh>
    <rPh sb="2" eb="3">
      <t>ドウ</t>
    </rPh>
    <rPh sb="4" eb="5">
      <t>ブ</t>
    </rPh>
    <rPh sb="6" eb="7">
      <t>ミドリ</t>
    </rPh>
    <rPh sb="8" eb="9">
      <t>カ</t>
    </rPh>
    <phoneticPr fontId="2"/>
  </si>
  <si>
    <t>処　　　理　　　欄</t>
    <rPh sb="0" eb="1">
      <t>トコロ</t>
    </rPh>
    <rPh sb="4" eb="5">
      <t>リ</t>
    </rPh>
    <rPh sb="8" eb="9">
      <t>ラン</t>
    </rPh>
    <phoneticPr fontId="2"/>
  </si>
  <si>
    <t>備考</t>
    <rPh sb="0" eb="2">
      <t>ビコウ</t>
    </rPh>
    <phoneticPr fontId="2"/>
  </si>
  <si>
    <t>２　位置図（行為地又は建築物等の位置図及び方位を示すもの）、緑化計画平面図（屋上も含む。）、緑化計画断面図、</t>
    <rPh sb="2" eb="4">
      <t>イチ</t>
    </rPh>
    <rPh sb="4" eb="5">
      <t>ズ</t>
    </rPh>
    <rPh sb="6" eb="8">
      <t>コウイ</t>
    </rPh>
    <rPh sb="8" eb="9">
      <t>チ</t>
    </rPh>
    <rPh sb="9" eb="10">
      <t>マタ</t>
    </rPh>
    <rPh sb="11" eb="13">
      <t>ケンチク</t>
    </rPh>
    <rPh sb="13" eb="14">
      <t>ブツ</t>
    </rPh>
    <rPh sb="14" eb="15">
      <t>トウ</t>
    </rPh>
    <rPh sb="16" eb="18">
      <t>イチ</t>
    </rPh>
    <rPh sb="18" eb="19">
      <t>ズ</t>
    </rPh>
    <rPh sb="19" eb="20">
      <t>オヨ</t>
    </rPh>
    <rPh sb="21" eb="23">
      <t>ホウイ</t>
    </rPh>
    <rPh sb="24" eb="25">
      <t>シメ</t>
    </rPh>
    <rPh sb="30" eb="32">
      <t>リ</t>
    </rPh>
    <rPh sb="32" eb="34">
      <t>ケ</t>
    </rPh>
    <rPh sb="34" eb="36">
      <t>ヘイメン</t>
    </rPh>
    <rPh sb="36" eb="37">
      <t>ズ</t>
    </rPh>
    <rPh sb="38" eb="40">
      <t>オクジョウ</t>
    </rPh>
    <rPh sb="41" eb="42">
      <t>フク</t>
    </rPh>
    <rPh sb="46" eb="48">
      <t>リ</t>
    </rPh>
    <rPh sb="48" eb="50">
      <t>ケ</t>
    </rPh>
    <rPh sb="50" eb="53">
      <t>ダンメンズ</t>
    </rPh>
    <phoneticPr fontId="2"/>
  </si>
  <si>
    <t>（法人にあっては、所在地、名称及び代表者氏名）</t>
    <phoneticPr fontId="2"/>
  </si>
  <si>
    <t xml:space="preserve"> Ａ</t>
    <phoneticPr fontId="2"/>
  </si>
  <si>
    <t>(</t>
    <phoneticPr fontId="2"/>
  </si>
  <si>
    <t xml:space="preserve"> Ｂ</t>
    <phoneticPr fontId="2"/>
  </si>
  <si>
    <t>の振替　</t>
    <rPh sb="1" eb="2">
      <t>オサム</t>
    </rPh>
    <rPh sb="2" eb="3">
      <t>タイ</t>
    </rPh>
    <phoneticPr fontId="2"/>
  </si>
  <si>
    <t xml:space="preserve"> 緑化面積</t>
    <rPh sb="1" eb="2">
      <t>ミドリ</t>
    </rPh>
    <rPh sb="2" eb="3">
      <t>カ</t>
    </rPh>
    <rPh sb="3" eb="4">
      <t>メン</t>
    </rPh>
    <rPh sb="4" eb="5">
      <t>セキ</t>
    </rPh>
    <phoneticPr fontId="2"/>
  </si>
  <si>
    <t>振替面積</t>
    <rPh sb="0" eb="1">
      <t>オサム</t>
    </rPh>
    <rPh sb="1" eb="2">
      <t>タイ</t>
    </rPh>
    <rPh sb="2" eb="3">
      <t>メン</t>
    </rPh>
    <rPh sb="3" eb="4">
      <t>セキ</t>
    </rPh>
    <phoneticPr fontId="2"/>
  </si>
  <si>
    <r>
      <t>第２号様式（第</t>
    </r>
    <r>
      <rPr>
        <sz val="10"/>
        <rFont val="Century"/>
        <family val="1"/>
      </rPr>
      <t xml:space="preserve"> 7 </t>
    </r>
    <r>
      <rPr>
        <sz val="10"/>
        <rFont val="ＭＳ 明朝"/>
        <family val="1"/>
        <charset val="128"/>
      </rPr>
      <t>条関係）</t>
    </r>
    <rPh sb="0" eb="1">
      <t>ダイ</t>
    </rPh>
    <rPh sb="2" eb="3">
      <t>ゴウ</t>
    </rPh>
    <rPh sb="3" eb="5">
      <t>ヨウシキ</t>
    </rPh>
    <rPh sb="6" eb="7">
      <t>ダイ</t>
    </rPh>
    <rPh sb="10" eb="11">
      <t>ジョウ</t>
    </rPh>
    <rPh sb="11" eb="13">
      <t>カンケイ</t>
    </rPh>
    <phoneticPr fontId="2"/>
  </si>
  <si>
    <t>（既存）</t>
    <rPh sb="1" eb="3">
      <t>キゾン</t>
    </rPh>
    <phoneticPr fontId="2"/>
  </si>
  <si>
    <t xml:space="preserve"> </t>
    <phoneticPr fontId="2"/>
  </si>
  <si>
    <t xml:space="preserve"> ②</t>
    <phoneticPr fontId="2"/>
  </si>
  <si>
    <t xml:space="preserve"> ③</t>
    <phoneticPr fontId="2"/>
  </si>
  <si>
    <t>１　※受付処理欄は記入しないこと。</t>
    <phoneticPr fontId="2"/>
  </si>
  <si>
    <t>※受付処理欄</t>
    <rPh sb="1" eb="3">
      <t>ウケツケ</t>
    </rPh>
    <rPh sb="3" eb="5">
      <t>ショリ</t>
    </rPh>
    <rPh sb="5" eb="6">
      <t>ラン</t>
    </rPh>
    <phoneticPr fontId="2"/>
  </si>
  <si>
    <t xml:space="preserve"> ⑧＝⑦/Ｅ</t>
    <phoneticPr fontId="2"/>
  </si>
  <si>
    <t>東京における自然の保護と回復に関する条例第１４条第１項の規定により、下記のとおり緑化計画書を届け出ます。</t>
    <rPh sb="0" eb="2">
      <t>トウキョウ</t>
    </rPh>
    <rPh sb="6" eb="8">
      <t>シゼン</t>
    </rPh>
    <rPh sb="9" eb="11">
      <t>ホゴ</t>
    </rPh>
    <rPh sb="12" eb="14">
      <t>カイフク</t>
    </rPh>
    <rPh sb="15" eb="16">
      <t>カン</t>
    </rPh>
    <rPh sb="18" eb="20">
      <t>ジョウレイ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6">
      <t>カキ</t>
    </rPh>
    <rPh sb="40" eb="42">
      <t>リョッカ</t>
    </rPh>
    <rPh sb="42" eb="45">
      <t>ケイカクショ</t>
    </rPh>
    <rPh sb="46" eb="47">
      <t>トド</t>
    </rPh>
    <rPh sb="48" eb="49">
      <t>デ</t>
    </rPh>
    <phoneticPr fontId="2"/>
  </si>
  <si>
    <r>
      <t xml:space="preserve"> </t>
    </r>
    <r>
      <rPr>
        <sz val="10"/>
        <rFont val="ＭＳ 明朝"/>
        <family val="1"/>
        <charset val="128"/>
      </rPr>
      <t>Ｃ＝Ａ＋Ｂ</t>
    </r>
    <phoneticPr fontId="2"/>
  </si>
  <si>
    <r>
      <t>◎　緑化計画の策定に当たっては、①≧Ａ、</t>
    </r>
    <r>
      <rPr>
        <u/>
        <sz val="10"/>
        <rFont val="ＭＳ 明朝"/>
        <family val="1"/>
        <charset val="128"/>
      </rPr>
      <t>④</t>
    </r>
    <r>
      <rPr>
        <sz val="10"/>
        <rFont val="ＭＳ 明朝"/>
        <family val="1"/>
        <charset val="128"/>
      </rPr>
      <t>≧Ｂ、⑥≧Ｃ、⑦≧Ｄとなるように緑化面積を確保すること。</t>
    </r>
    <rPh sb="2" eb="4">
      <t>リョッカ</t>
    </rPh>
    <rPh sb="4" eb="6">
      <t>ケイカク</t>
    </rPh>
    <rPh sb="7" eb="9">
      <t>サクテイ</t>
    </rPh>
    <rPh sb="10" eb="11">
      <t>アタ</t>
    </rPh>
    <rPh sb="37" eb="39">
      <t>リョッカ</t>
    </rPh>
    <rPh sb="39" eb="41">
      <t>メンセキ</t>
    </rPh>
    <rPh sb="42" eb="44">
      <t>カクホ</t>
    </rPh>
    <phoneticPr fontId="2"/>
  </si>
  <si>
    <t>㎡</t>
    <phoneticPr fontId="2"/>
  </si>
  <si>
    <t xml:space="preserve"> ④＝②＋③</t>
    <phoneticPr fontId="2"/>
  </si>
  <si>
    <t xml:space="preserve"> ⑥＝⑤＋③</t>
    <phoneticPr fontId="2"/>
  </si>
  <si>
    <t xml:space="preserve"> ⑤＝①＋②</t>
    <phoneticPr fontId="2"/>
  </si>
  <si>
    <t>)</t>
    <phoneticPr fontId="2"/>
  </si>
  <si>
    <t>既存</t>
    <rPh sb="0" eb="2">
      <t>キゾン</t>
    </rPh>
    <phoneticPr fontId="2"/>
  </si>
  <si>
    <t>※印刷は「印刷用シート
（３枚目）」をご利用ください</t>
    <rPh sb="1" eb="3">
      <t>インサツ</t>
    </rPh>
    <rPh sb="5" eb="8">
      <t>インサツヨウ</t>
    </rPh>
    <rPh sb="14" eb="16">
      <t>マイメ</t>
    </rPh>
    <rPh sb="20" eb="22">
      <t>リヨウ</t>
    </rPh>
    <phoneticPr fontId="2"/>
  </si>
  <si>
    <r>
      <t xml:space="preserve">緑　化　計　画　書 </t>
    </r>
    <r>
      <rPr>
        <sz val="15"/>
        <color rgb="FFFF0000"/>
        <rFont val="ＭＳ Ｐゴシック"/>
        <family val="3"/>
        <charset val="128"/>
      </rPr>
      <t>（ 変　更 ）</t>
    </r>
    <rPh sb="0" eb="1">
      <t>ミドリ</t>
    </rPh>
    <rPh sb="2" eb="3">
      <t>カ</t>
    </rPh>
    <rPh sb="4" eb="5">
      <t>ケイ</t>
    </rPh>
    <rPh sb="6" eb="7">
      <t>ガ</t>
    </rPh>
    <rPh sb="8" eb="9">
      <t>ショ</t>
    </rPh>
    <rPh sb="12" eb="13">
      <t>ヘン</t>
    </rPh>
    <rPh sb="14" eb="15">
      <t>サラ</t>
    </rPh>
    <phoneticPr fontId="2"/>
  </si>
  <si>
    <t>法定建蔽率　</t>
    <rPh sb="0" eb="2">
      <t>ホウテイ</t>
    </rPh>
    <rPh sb="2" eb="4">
      <t>ケンペイ</t>
    </rPh>
    <rPh sb="4" eb="5">
      <t>リツ</t>
    </rPh>
    <phoneticPr fontId="2"/>
  </si>
  <si>
    <t xml:space="preserve"> 法定建蔽率</t>
    <rPh sb="1" eb="3">
      <t>ホウテイ</t>
    </rPh>
    <rPh sb="3" eb="5">
      <t>ケンペイ</t>
    </rPh>
    <rPh sb="5" eb="6">
      <t>リツ</t>
    </rPh>
    <phoneticPr fontId="2"/>
  </si>
  <si>
    <t>（日本産業規格Ａ列４番）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2"/>
  </si>
  <si>
    <r>
      <t xml:space="preserve"> 　　　  緑　化　計　画　書 </t>
    </r>
    <r>
      <rPr>
        <sz val="16"/>
        <color rgb="FFFF0000"/>
        <rFont val="ＭＳ 明朝"/>
        <family val="1"/>
        <charset val="128"/>
      </rPr>
      <t>（変更）</t>
    </r>
    <rPh sb="6" eb="7">
      <t>ミドリ</t>
    </rPh>
    <rPh sb="8" eb="9">
      <t>カ</t>
    </rPh>
    <rPh sb="10" eb="11">
      <t>ケイ</t>
    </rPh>
    <rPh sb="12" eb="13">
      <t>ガ</t>
    </rPh>
    <rPh sb="14" eb="15">
      <t>ショ</t>
    </rPh>
    <rPh sb="17" eb="18">
      <t>ヘン</t>
    </rPh>
    <rPh sb="18" eb="19">
      <t>サラ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</si>
</sst>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0.00_ "/>
    <numFmt numFmtId="177" formatCode="[$-411]ggge&quot;年&quot;m&quot;月&quot;d&quot;日&quot;;@"/>
    <numFmt numFmtId="178" formatCode="0.0%"/>
    <numFmt numFmtId="179" formatCode="0.0_ "/>
    <numFmt numFmtId="180" formatCode="[$-411]ggge&quot;年&quot;m&quot;月&quot;"/>
    <numFmt numFmtId="181" formatCode="#,##0_ "/>
    <numFmt numFmtId="182" formatCode="#,##0.0_ "/>
    <numFmt numFmtId="183" formatCode="#,##0.0;[Red]\-#,##0.0"/>
    <numFmt numFmtId="184" formatCode="#,##0.00_ ;[Red]\-#,##0.00\ "/>
    <numFmt numFmtId="185" formatCode="#,##0.00_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Century"/>
      <family val="1"/>
    </font>
    <font>
      <u/>
      <sz val="11"/>
      <name val="ＭＳ 明朝"/>
      <family val="1"/>
      <charset val="128"/>
    </font>
    <font>
      <u/>
      <sz val="1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u/>
      <vertAlign val="superscript"/>
      <sz val="10"/>
      <color rgb="FFFF000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15"/>
      <color rgb="FFFF0000"/>
      <name val="ＭＳ Ｐゴシック"/>
      <family val="3"/>
      <charset val="128"/>
    </font>
    <font>
      <sz val="16"/>
      <color rgb="FFFF0000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gray125">
        <fgColor indexed="55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mediumGray">
        <bgColor indexed="43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00">
    <xf numFmtId="0" fontId="0" fillId="0" borderId="0" xfId="0">
      <alignment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9" xfId="0" applyFont="1" applyFill="1" applyBorder="1" applyAlignment="1" applyProtection="1">
      <alignment horizontal="center" vertical="center"/>
    </xf>
    <xf numFmtId="183" fontId="5" fillId="2" borderId="9" xfId="2" applyNumberFormat="1" applyFont="1" applyFill="1" applyBorder="1" applyAlignment="1" applyProtection="1">
      <alignment horizontal="center" vertical="center"/>
    </xf>
    <xf numFmtId="183" fontId="5" fillId="2" borderId="8" xfId="2" applyNumberFormat="1" applyFont="1" applyFill="1" applyBorder="1" applyProtection="1">
      <alignment vertical="center"/>
    </xf>
    <xf numFmtId="38" fontId="5" fillId="2" borderId="4" xfId="2" applyFont="1" applyFill="1" applyBorder="1" applyProtection="1">
      <alignment vertical="center"/>
    </xf>
    <xf numFmtId="0" fontId="5" fillId="3" borderId="0" xfId="0" applyFont="1" applyFill="1" applyProtection="1">
      <alignment vertical="center"/>
    </xf>
    <xf numFmtId="0" fontId="1" fillId="0" borderId="0" xfId="0" applyFont="1" applyFill="1" applyProtection="1">
      <alignment vertical="center"/>
    </xf>
    <xf numFmtId="0" fontId="10" fillId="0" borderId="0" xfId="0" applyFont="1" applyFill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0" fontId="1" fillId="3" borderId="0" xfId="0" applyFont="1" applyFill="1" applyProtection="1">
      <alignment vertical="center"/>
    </xf>
    <xf numFmtId="0" fontId="10" fillId="0" borderId="0" xfId="0" applyFont="1" applyProtection="1">
      <alignment vertical="center"/>
    </xf>
    <xf numFmtId="0" fontId="3" fillId="3" borderId="0" xfId="0" applyFont="1" applyFill="1" applyProtection="1">
      <alignment vertical="center"/>
    </xf>
    <xf numFmtId="0" fontId="1" fillId="3" borderId="1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6" fillId="3" borderId="11" xfId="0" applyFont="1" applyFill="1" applyBorder="1" applyAlignment="1" applyProtection="1">
      <alignment vertical="center"/>
    </xf>
    <xf numFmtId="0" fontId="5" fillId="3" borderId="7" xfId="0" applyFont="1" applyFill="1" applyBorder="1" applyProtection="1">
      <alignment vertical="center"/>
    </xf>
    <xf numFmtId="0" fontId="1" fillId="0" borderId="0" xfId="0" applyFont="1" applyProtection="1">
      <alignment vertical="center"/>
    </xf>
    <xf numFmtId="0" fontId="6" fillId="3" borderId="12" xfId="0" applyFont="1" applyFill="1" applyBorder="1" applyAlignment="1" applyProtection="1">
      <alignment vertical="center"/>
    </xf>
    <xf numFmtId="0" fontId="5" fillId="3" borderId="13" xfId="0" applyFont="1" applyFill="1" applyBorder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0" fontId="6" fillId="3" borderId="10" xfId="0" applyFont="1" applyFill="1" applyBorder="1" applyAlignment="1" applyProtection="1">
      <alignment vertical="center"/>
    </xf>
    <xf numFmtId="0" fontId="5" fillId="3" borderId="14" xfId="0" applyFont="1" applyFill="1" applyBorder="1" applyProtection="1">
      <alignment vertical="center"/>
    </xf>
    <xf numFmtId="183" fontId="5" fillId="3" borderId="9" xfId="2" applyNumberFormat="1" applyFont="1" applyFill="1" applyBorder="1" applyAlignment="1" applyProtection="1">
      <alignment horizontal="center" vertical="center"/>
    </xf>
    <xf numFmtId="183" fontId="5" fillId="3" borderId="8" xfId="2" applyNumberFormat="1" applyFont="1" applyFill="1" applyBorder="1" applyProtection="1">
      <alignment vertical="center"/>
    </xf>
    <xf numFmtId="0" fontId="5" fillId="3" borderId="9" xfId="0" applyFont="1" applyFill="1" applyBorder="1" applyAlignment="1" applyProtection="1">
      <alignment horizontal="center" vertical="center"/>
    </xf>
    <xf numFmtId="183" fontId="5" fillId="2" borderId="8" xfId="2" applyNumberFormat="1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38" fontId="5" fillId="3" borderId="17" xfId="2" applyFont="1" applyFill="1" applyBorder="1" applyProtection="1">
      <alignment vertical="center"/>
    </xf>
    <xf numFmtId="38" fontId="5" fillId="3" borderId="18" xfId="2" applyFont="1" applyFill="1" applyBorder="1" applyProtection="1">
      <alignment vertical="center"/>
    </xf>
    <xf numFmtId="0" fontId="5" fillId="2" borderId="13" xfId="0" applyFont="1" applyFill="1" applyBorder="1" applyProtection="1">
      <alignment vertical="center"/>
    </xf>
    <xf numFmtId="0" fontId="5" fillId="2" borderId="19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0" xfId="0" applyFont="1" applyFill="1" applyBorder="1" applyProtection="1">
      <alignment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4" fillId="2" borderId="19" xfId="0" applyFont="1" applyFill="1" applyBorder="1" applyProtection="1">
      <alignment vertical="center"/>
    </xf>
    <xf numFmtId="0" fontId="4" fillId="2" borderId="22" xfId="0" applyFont="1" applyFill="1" applyBorder="1" applyProtection="1">
      <alignment vertical="center"/>
    </xf>
    <xf numFmtId="0" fontId="4" fillId="2" borderId="8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center" vertical="center"/>
    </xf>
    <xf numFmtId="0" fontId="4" fillId="2" borderId="24" xfId="0" applyFont="1" applyFill="1" applyBorder="1" applyProtection="1">
      <alignment vertical="center"/>
    </xf>
    <xf numFmtId="0" fontId="4" fillId="2" borderId="25" xfId="0" applyFont="1" applyFill="1" applyBorder="1" applyProtection="1">
      <alignment vertical="center"/>
    </xf>
    <xf numFmtId="0" fontId="5" fillId="3" borderId="7" xfId="0" applyFont="1" applyFill="1" applyBorder="1" applyAlignment="1" applyProtection="1"/>
    <xf numFmtId="0" fontId="5" fillId="3" borderId="26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/>
    <xf numFmtId="0" fontId="5" fillId="2" borderId="10" xfId="0" applyFont="1" applyFill="1" applyBorder="1" applyProtection="1">
      <alignment vertical="center"/>
    </xf>
    <xf numFmtId="0" fontId="5" fillId="2" borderId="0" xfId="0" applyFont="1" applyFill="1" applyBorder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Protection="1">
      <alignment vertical="center"/>
    </xf>
    <xf numFmtId="0" fontId="1" fillId="0" borderId="0" xfId="0" applyFont="1" applyFill="1" applyBorder="1" applyProtection="1">
      <alignment vertical="center"/>
    </xf>
    <xf numFmtId="0" fontId="10" fillId="0" borderId="0" xfId="0" applyFont="1" applyFill="1" applyBorder="1" applyProtection="1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3" fillId="4" borderId="0" xfId="0" applyFont="1" applyFill="1" applyAlignment="1">
      <alignment vertical="center"/>
    </xf>
    <xf numFmtId="0" fontId="5" fillId="4" borderId="0" xfId="0" applyFont="1" applyFill="1">
      <alignment vertical="center"/>
    </xf>
    <xf numFmtId="0" fontId="5" fillId="4" borderId="0" xfId="0" applyFont="1" applyFill="1" applyBorder="1">
      <alignment vertical="center"/>
    </xf>
    <xf numFmtId="0" fontId="0" fillId="4" borderId="0" xfId="0" applyFill="1" applyBorder="1" applyProtection="1">
      <alignment vertical="center"/>
      <protection locked="0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3" fillId="5" borderId="0" xfId="0" applyFont="1" applyFill="1" applyAlignment="1">
      <alignment vertical="center"/>
    </xf>
    <xf numFmtId="0" fontId="5" fillId="5" borderId="0" xfId="0" applyFont="1" applyFill="1">
      <alignment vertical="center"/>
    </xf>
    <xf numFmtId="0" fontId="5" fillId="5" borderId="0" xfId="0" applyFont="1" applyFill="1" applyBorder="1" applyAlignment="1">
      <alignment vertical="center"/>
    </xf>
    <xf numFmtId="0" fontId="11" fillId="5" borderId="0" xfId="0" applyFont="1" applyFill="1">
      <alignment vertical="center"/>
    </xf>
    <xf numFmtId="0" fontId="7" fillId="5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vertical="center" wrapText="1"/>
    </xf>
    <xf numFmtId="0" fontId="16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6" fillId="0" borderId="23" xfId="0" applyFont="1" applyFill="1" applyBorder="1" applyAlignment="1">
      <alignment vertical="center"/>
    </xf>
    <xf numFmtId="0" fontId="16" fillId="0" borderId="24" xfId="0" applyFont="1" applyFill="1" applyBorder="1">
      <alignment vertical="center"/>
    </xf>
    <xf numFmtId="0" fontId="17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7" fillId="0" borderId="27" xfId="0" applyFont="1" applyFill="1" applyBorder="1" applyAlignment="1">
      <alignment vertical="center"/>
    </xf>
    <xf numFmtId="0" fontId="14" fillId="0" borderId="15" xfId="0" applyFont="1" applyFill="1" applyBorder="1">
      <alignment vertical="center"/>
    </xf>
    <xf numFmtId="0" fontId="14" fillId="0" borderId="27" xfId="0" applyFont="1" applyFill="1" applyBorder="1">
      <alignment vertical="center"/>
    </xf>
    <xf numFmtId="0" fontId="14" fillId="0" borderId="7" xfId="0" applyFont="1" applyFill="1" applyBorder="1">
      <alignment vertical="center"/>
    </xf>
    <xf numFmtId="0" fontId="14" fillId="0" borderId="10" xfId="0" applyFont="1" applyFill="1" applyBorder="1">
      <alignment vertical="center"/>
    </xf>
    <xf numFmtId="0" fontId="16" fillId="0" borderId="11" xfId="0" applyFont="1" applyFill="1" applyBorder="1">
      <alignment vertical="center"/>
    </xf>
    <xf numFmtId="0" fontId="16" fillId="0" borderId="27" xfId="0" applyFont="1" applyFill="1" applyBorder="1">
      <alignment vertical="center"/>
    </xf>
    <xf numFmtId="0" fontId="16" fillId="0" borderId="7" xfId="0" applyFont="1" applyFill="1" applyBorder="1">
      <alignment vertical="center"/>
    </xf>
    <xf numFmtId="0" fontId="16" fillId="0" borderId="25" xfId="0" applyFont="1" applyFill="1" applyBorder="1">
      <alignment vertical="center"/>
    </xf>
    <xf numFmtId="0" fontId="14" fillId="0" borderId="25" xfId="0" applyFont="1" applyFill="1" applyBorder="1">
      <alignment vertical="center"/>
    </xf>
    <xf numFmtId="0" fontId="14" fillId="0" borderId="23" xfId="0" applyFont="1" applyFill="1" applyBorder="1">
      <alignment vertical="center"/>
    </xf>
    <xf numFmtId="0" fontId="16" fillId="0" borderId="23" xfId="0" applyFont="1" applyFill="1" applyBorder="1">
      <alignment vertical="center"/>
    </xf>
    <xf numFmtId="0" fontId="16" fillId="0" borderId="8" xfId="0" applyFont="1" applyFill="1" applyBorder="1">
      <alignment vertical="center"/>
    </xf>
    <xf numFmtId="0" fontId="16" fillId="0" borderId="15" xfId="0" applyFont="1" applyFill="1" applyBorder="1">
      <alignment vertical="center"/>
    </xf>
    <xf numFmtId="0" fontId="14" fillId="0" borderId="9" xfId="0" applyFont="1" applyFill="1" applyBorder="1">
      <alignment vertical="center"/>
    </xf>
    <xf numFmtId="0" fontId="16" fillId="0" borderId="9" xfId="0" applyFont="1" applyFill="1" applyBorder="1">
      <alignment vertical="center"/>
    </xf>
    <xf numFmtId="183" fontId="16" fillId="0" borderId="27" xfId="2" applyNumberFormat="1" applyFont="1" applyFill="1" applyBorder="1" applyAlignment="1">
      <alignment horizontal="right" vertical="center"/>
    </xf>
    <xf numFmtId="0" fontId="16" fillId="0" borderId="1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4" fillId="0" borderId="14" xfId="0" applyFont="1" applyFill="1" applyBorder="1">
      <alignment vertical="center"/>
    </xf>
    <xf numFmtId="0" fontId="16" fillId="0" borderId="14" xfId="0" applyFont="1" applyFill="1" applyBorder="1">
      <alignment vertical="center"/>
    </xf>
    <xf numFmtId="0" fontId="14" fillId="0" borderId="27" xfId="0" applyFont="1" applyFill="1" applyBorder="1" applyAlignment="1">
      <alignment vertical="center"/>
    </xf>
    <xf numFmtId="0" fontId="14" fillId="0" borderId="8" xfId="0" applyFont="1" applyFill="1" applyBorder="1">
      <alignment vertical="center"/>
    </xf>
    <xf numFmtId="0" fontId="14" fillId="0" borderId="11" xfId="0" applyFont="1" applyFill="1" applyBorder="1">
      <alignment vertical="center"/>
    </xf>
    <xf numFmtId="0" fontId="14" fillId="0" borderId="7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0" fontId="14" fillId="0" borderId="24" xfId="0" applyFont="1" applyFill="1" applyBorder="1">
      <alignment vertical="center"/>
    </xf>
    <xf numFmtId="0" fontId="19" fillId="0" borderId="0" xfId="0" applyFont="1" applyFill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9" borderId="0" xfId="0" applyFont="1" applyFill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6" fillId="9" borderId="0" xfId="0" applyFont="1" applyFill="1">
      <alignment vertical="center"/>
    </xf>
    <xf numFmtId="0" fontId="16" fillId="6" borderId="0" xfId="0" applyFont="1" applyFill="1">
      <alignment vertical="center"/>
    </xf>
    <xf numFmtId="0" fontId="14" fillId="6" borderId="0" xfId="0" applyFont="1" applyFill="1">
      <alignment vertical="center"/>
    </xf>
    <xf numFmtId="0" fontId="19" fillId="0" borderId="10" xfId="0" applyFont="1" applyFill="1" applyBorder="1">
      <alignment vertical="center"/>
    </xf>
    <xf numFmtId="0" fontId="19" fillId="0" borderId="14" xfId="0" applyFont="1" applyFill="1" applyBorder="1">
      <alignment vertical="center"/>
    </xf>
    <xf numFmtId="0" fontId="19" fillId="6" borderId="0" xfId="0" applyFont="1" applyFill="1">
      <alignment vertical="center"/>
    </xf>
    <xf numFmtId="0" fontId="19" fillId="0" borderId="0" xfId="0" applyFont="1" applyFill="1" applyBorder="1">
      <alignment vertical="center"/>
    </xf>
    <xf numFmtId="58" fontId="16" fillId="0" borderId="0" xfId="3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>
      <alignment vertical="center"/>
    </xf>
    <xf numFmtId="0" fontId="14" fillId="0" borderId="0" xfId="0" applyFont="1" applyFill="1" applyBorder="1" applyAlignment="1"/>
    <xf numFmtId="0" fontId="16" fillId="0" borderId="0" xfId="0" applyFont="1" applyFill="1" applyBorder="1" applyAlignment="1">
      <alignment horizontal="right" vertical="center"/>
    </xf>
    <xf numFmtId="0" fontId="24" fillId="0" borderId="10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24" fillId="0" borderId="14" xfId="0" applyFont="1" applyFill="1" applyBorder="1">
      <alignment vertical="center"/>
    </xf>
    <xf numFmtId="179" fontId="16" fillId="0" borderId="15" xfId="0" applyNumberFormat="1" applyFont="1" applyFill="1" applyBorder="1" applyAlignment="1">
      <alignment vertical="center"/>
    </xf>
    <xf numFmtId="0" fontId="25" fillId="0" borderId="8" xfId="0" applyFont="1" applyFill="1" applyBorder="1">
      <alignment vertical="center"/>
    </xf>
    <xf numFmtId="0" fontId="17" fillId="0" borderId="11" xfId="0" applyFont="1" applyFill="1" applyBorder="1" applyAlignment="1"/>
    <xf numFmtId="0" fontId="19" fillId="9" borderId="0" xfId="0" applyFont="1" applyFill="1">
      <alignment vertical="center"/>
    </xf>
    <xf numFmtId="0" fontId="5" fillId="3" borderId="10" xfId="0" applyFont="1" applyFill="1" applyBorder="1" applyAlignment="1" applyProtection="1">
      <alignment horizontal="center" vertical="center"/>
    </xf>
    <xf numFmtId="0" fontId="16" fillId="0" borderId="24" xfId="0" applyNumberFormat="1" applyFont="1" applyFill="1" applyBorder="1" applyAlignment="1">
      <alignment vertical="center"/>
    </xf>
    <xf numFmtId="0" fontId="16" fillId="0" borderId="25" xfId="0" applyNumberFormat="1" applyFont="1" applyFill="1" applyBorder="1" applyAlignment="1">
      <alignment vertical="center"/>
    </xf>
    <xf numFmtId="183" fontId="16" fillId="0" borderId="15" xfId="2" applyNumberFormat="1" applyFont="1" applyFill="1" applyBorder="1" applyAlignment="1">
      <alignment vertical="center"/>
    </xf>
    <xf numFmtId="182" fontId="16" fillId="0" borderId="27" xfId="0" applyNumberFormat="1" applyFont="1" applyFill="1" applyBorder="1" applyAlignment="1">
      <alignment vertical="center"/>
    </xf>
    <xf numFmtId="183" fontId="16" fillId="0" borderId="27" xfId="2" applyNumberFormat="1" applyFont="1" applyFill="1" applyBorder="1" applyAlignment="1">
      <alignment vertical="center"/>
    </xf>
    <xf numFmtId="0" fontId="1" fillId="0" borderId="28" xfId="0" applyFont="1" applyFill="1" applyBorder="1" applyAlignment="1" applyProtection="1">
      <alignment vertical="center"/>
      <protection locked="0"/>
    </xf>
    <xf numFmtId="0" fontId="1" fillId="10" borderId="0" xfId="0" applyFont="1" applyFill="1" applyProtection="1">
      <alignment vertical="center"/>
    </xf>
    <xf numFmtId="0" fontId="5" fillId="10" borderId="0" xfId="0" applyFont="1" applyFill="1" applyBorder="1" applyProtection="1">
      <alignment vertical="center"/>
    </xf>
    <xf numFmtId="0" fontId="1" fillId="10" borderId="0" xfId="0" applyFont="1" applyFill="1" applyBorder="1" applyProtection="1">
      <alignment vertical="center"/>
    </xf>
    <xf numFmtId="0" fontId="4" fillId="10" borderId="0" xfId="0" applyFont="1" applyFill="1" applyProtection="1">
      <alignment vertical="center"/>
    </xf>
    <xf numFmtId="0" fontId="5" fillId="10" borderId="29" xfId="0" applyFont="1" applyFill="1" applyBorder="1" applyProtection="1">
      <alignment vertical="center"/>
    </xf>
    <xf numFmtId="0" fontId="4" fillId="10" borderId="0" xfId="0" applyFont="1" applyFill="1" applyAlignment="1" applyProtection="1">
      <alignment horizontal="left"/>
    </xf>
    <xf numFmtId="0" fontId="4" fillId="10" borderId="0" xfId="0" applyFont="1" applyFill="1" applyAlignment="1" applyProtection="1">
      <alignment horizontal="left" vertical="center"/>
    </xf>
    <xf numFmtId="0" fontId="4" fillId="10" borderId="0" xfId="0" applyFont="1" applyFill="1" applyAlignment="1" applyProtection="1">
      <alignment horizontal="right" vertical="center" wrapText="1"/>
    </xf>
    <xf numFmtId="0" fontId="1" fillId="10" borderId="30" xfId="0" applyFont="1" applyFill="1" applyBorder="1" applyProtection="1">
      <alignment vertical="center"/>
    </xf>
    <xf numFmtId="176" fontId="1" fillId="10" borderId="31" xfId="0" applyNumberFormat="1" applyFont="1" applyFill="1" applyBorder="1" applyProtection="1">
      <alignment vertical="center"/>
    </xf>
    <xf numFmtId="0" fontId="1" fillId="10" borderId="32" xfId="0" applyFont="1" applyFill="1" applyBorder="1" applyProtection="1">
      <alignment vertical="center"/>
    </xf>
    <xf numFmtId="176" fontId="1" fillId="10" borderId="33" xfId="0" applyNumberFormat="1" applyFont="1" applyFill="1" applyBorder="1" applyProtection="1">
      <alignment vertical="center"/>
    </xf>
    <xf numFmtId="0" fontId="1" fillId="10" borderId="29" xfId="0" applyFont="1" applyFill="1" applyBorder="1" applyProtection="1">
      <alignment vertical="center"/>
    </xf>
    <xf numFmtId="0" fontId="5" fillId="10" borderId="34" xfId="0" applyFont="1" applyFill="1" applyBorder="1" applyProtection="1">
      <alignment vertical="center"/>
    </xf>
    <xf numFmtId="0" fontId="1" fillId="10" borderId="35" xfId="0" applyFont="1" applyFill="1" applyBorder="1" applyAlignment="1" applyProtection="1">
      <alignment horizontal="center" vertical="center" shrinkToFit="1"/>
    </xf>
    <xf numFmtId="0" fontId="5" fillId="10" borderId="36" xfId="0" applyFont="1" applyFill="1" applyBorder="1" applyProtection="1">
      <alignment vertical="center"/>
    </xf>
    <xf numFmtId="0" fontId="1" fillId="10" borderId="37" xfId="0" applyFont="1" applyFill="1" applyBorder="1" applyAlignment="1" applyProtection="1">
      <alignment horizontal="center" vertical="center" shrinkToFit="1"/>
    </xf>
    <xf numFmtId="0" fontId="5" fillId="10" borderId="38" xfId="0" applyFont="1" applyFill="1" applyBorder="1" applyProtection="1">
      <alignment vertical="center"/>
    </xf>
    <xf numFmtId="0" fontId="1" fillId="10" borderId="33" xfId="0" applyFont="1" applyFill="1" applyBorder="1" applyAlignment="1" applyProtection="1">
      <alignment horizontal="center" vertical="center" shrinkToFit="1"/>
    </xf>
    <xf numFmtId="0" fontId="9" fillId="10" borderId="34" xfId="0" applyFont="1" applyFill="1" applyBorder="1" applyProtection="1">
      <alignment vertical="center"/>
    </xf>
    <xf numFmtId="176" fontId="1" fillId="10" borderId="39" xfId="0" applyNumberFormat="1" applyFont="1" applyFill="1" applyBorder="1" applyProtection="1">
      <alignment vertical="center"/>
    </xf>
    <xf numFmtId="176" fontId="1" fillId="10" borderId="39" xfId="0" applyNumberFormat="1" applyFont="1" applyFill="1" applyBorder="1" applyAlignment="1" applyProtection="1">
      <alignment horizontal="right" vertical="center"/>
    </xf>
    <xf numFmtId="0" fontId="9" fillId="10" borderId="32" xfId="0" applyFont="1" applyFill="1" applyBorder="1" applyProtection="1">
      <alignment vertical="center"/>
    </xf>
    <xf numFmtId="0" fontId="1" fillId="10" borderId="40" xfId="0" applyFont="1" applyFill="1" applyBorder="1" applyProtection="1">
      <alignment vertical="center"/>
    </xf>
    <xf numFmtId="178" fontId="1" fillId="10" borderId="41" xfId="1" applyNumberFormat="1" applyFont="1" applyFill="1" applyBorder="1" applyProtection="1">
      <alignment vertical="center"/>
    </xf>
    <xf numFmtId="0" fontId="7" fillId="10" borderId="0" xfId="0" applyFont="1" applyFill="1" applyProtection="1">
      <alignment vertical="center"/>
    </xf>
    <xf numFmtId="38" fontId="5" fillId="2" borderId="22" xfId="2" applyFont="1" applyFill="1" applyBorder="1" applyProtection="1">
      <alignment vertical="center"/>
    </xf>
    <xf numFmtId="185" fontId="16" fillId="0" borderId="27" xfId="2" applyNumberFormat="1" applyFont="1" applyFill="1" applyBorder="1" applyAlignment="1">
      <alignment vertical="center"/>
    </xf>
    <xf numFmtId="0" fontId="3" fillId="3" borderId="0" xfId="0" applyFont="1" applyFill="1" applyAlignment="1" applyProtection="1">
      <alignment horizontal="center" vertical="center"/>
    </xf>
    <xf numFmtId="177" fontId="5" fillId="0" borderId="24" xfId="0" applyNumberFormat="1" applyFont="1" applyFill="1" applyBorder="1" applyAlignment="1" applyProtection="1">
      <alignment horizontal="right" vertical="center"/>
      <protection locked="0"/>
    </xf>
    <xf numFmtId="177" fontId="5" fillId="0" borderId="25" xfId="0" applyNumberFormat="1" applyFont="1" applyFill="1" applyBorder="1" applyAlignment="1" applyProtection="1">
      <alignment horizontal="right" vertical="center"/>
      <protection locked="0"/>
    </xf>
    <xf numFmtId="177" fontId="5" fillId="0" borderId="23" xfId="0" applyNumberFormat="1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3" borderId="24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left" vertical="center"/>
      <protection locked="0"/>
    </xf>
    <xf numFmtId="0" fontId="5" fillId="0" borderId="25" xfId="0" applyFont="1" applyFill="1" applyBorder="1" applyAlignment="1" applyProtection="1">
      <alignment horizontal="left" vertical="center"/>
      <protection locked="0"/>
    </xf>
    <xf numFmtId="0" fontId="5" fillId="0" borderId="2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center"/>
    </xf>
    <xf numFmtId="185" fontId="8" fillId="2" borderId="22" xfId="0" applyNumberFormat="1" applyFont="1" applyFill="1" applyBorder="1" applyAlignment="1" applyProtection="1">
      <alignment horizontal="right" vertical="center"/>
    </xf>
    <xf numFmtId="185" fontId="8" fillId="2" borderId="25" xfId="0" applyNumberFormat="1" applyFont="1" applyFill="1" applyBorder="1" applyAlignment="1" applyProtection="1">
      <alignment horizontal="right" vertical="center"/>
    </xf>
    <xf numFmtId="0" fontId="5" fillId="3" borderId="25" xfId="0" applyFont="1" applyFill="1" applyBorder="1" applyAlignment="1" applyProtection="1">
      <alignment horizontal="center" vertical="center"/>
    </xf>
    <xf numFmtId="185" fontId="8" fillId="2" borderId="60" xfId="0" applyNumberFormat="1" applyFont="1" applyFill="1" applyBorder="1" applyAlignment="1" applyProtection="1">
      <alignment horizontal="right" vertical="center"/>
    </xf>
    <xf numFmtId="185" fontId="8" fillId="2" borderId="61" xfId="0" applyNumberFormat="1" applyFont="1" applyFill="1" applyBorder="1" applyAlignment="1" applyProtection="1">
      <alignment horizontal="right" vertical="center"/>
    </xf>
    <xf numFmtId="38" fontId="8" fillId="0" borderId="17" xfId="2" applyFont="1" applyFill="1" applyBorder="1" applyAlignment="1" applyProtection="1">
      <alignment horizontal="right" vertical="center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185" fontId="8" fillId="0" borderId="12" xfId="0" applyNumberFormat="1" applyFont="1" applyFill="1" applyBorder="1" applyAlignment="1" applyProtection="1">
      <alignment horizontal="right" vertical="center"/>
      <protection locked="0"/>
    </xf>
    <xf numFmtId="185" fontId="8" fillId="0" borderId="17" xfId="0" applyNumberFormat="1" applyFont="1" applyFill="1" applyBorder="1" applyAlignment="1" applyProtection="1">
      <alignment horizontal="right" vertical="center"/>
      <protection locked="0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185" fontId="8" fillId="0" borderId="11" xfId="0" applyNumberFormat="1" applyFont="1" applyFill="1" applyBorder="1" applyAlignment="1" applyProtection="1">
      <alignment horizontal="right" vertical="center"/>
      <protection locked="0"/>
    </xf>
    <xf numFmtId="185" fontId="8" fillId="0" borderId="27" xfId="0" applyNumberFormat="1" applyFont="1" applyFill="1" applyBorder="1" applyAlignment="1" applyProtection="1">
      <alignment horizontal="right" vertical="center"/>
      <protection locked="0"/>
    </xf>
    <xf numFmtId="185" fontId="8" fillId="0" borderId="8" xfId="0" applyNumberFormat="1" applyFont="1" applyFill="1" applyBorder="1" applyAlignment="1" applyProtection="1">
      <alignment horizontal="right" vertical="center"/>
      <protection locked="0"/>
    </xf>
    <xf numFmtId="185" fontId="8" fillId="0" borderId="15" xfId="0" applyNumberFormat="1" applyFont="1" applyFill="1" applyBorder="1" applyAlignment="1" applyProtection="1">
      <alignment horizontal="right" vertical="center"/>
      <protection locked="0"/>
    </xf>
    <xf numFmtId="0" fontId="5" fillId="3" borderId="22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/>
    </xf>
    <xf numFmtId="185" fontId="8" fillId="0" borderId="8" xfId="2" applyNumberFormat="1" applyFont="1" applyFill="1" applyBorder="1" applyAlignment="1" applyProtection="1">
      <alignment horizontal="right" vertical="center"/>
      <protection locked="0"/>
    </xf>
    <xf numFmtId="185" fontId="8" fillId="0" borderId="15" xfId="2" applyNumberFormat="1" applyFont="1" applyFill="1" applyBorder="1" applyAlignment="1" applyProtection="1">
      <alignment horizontal="right" vertical="center"/>
      <protection locked="0"/>
    </xf>
    <xf numFmtId="10" fontId="8" fillId="2" borderId="27" xfId="0" applyNumberFormat="1" applyFont="1" applyFill="1" applyBorder="1" applyAlignment="1" applyProtection="1">
      <alignment horizontal="right" vertical="center"/>
    </xf>
    <xf numFmtId="10" fontId="8" fillId="2" borderId="7" xfId="0" applyNumberFormat="1" applyFont="1" applyFill="1" applyBorder="1" applyAlignment="1" applyProtection="1">
      <alignment horizontal="right" vertical="center"/>
    </xf>
    <xf numFmtId="10" fontId="8" fillId="2" borderId="15" xfId="0" applyNumberFormat="1" applyFont="1" applyFill="1" applyBorder="1" applyAlignment="1" applyProtection="1">
      <alignment horizontal="right" vertical="center"/>
    </xf>
    <xf numFmtId="10" fontId="8" fillId="2" borderId="9" xfId="0" applyNumberFormat="1" applyFont="1" applyFill="1" applyBorder="1" applyAlignment="1" applyProtection="1">
      <alignment horizontal="right" vertical="center"/>
    </xf>
    <xf numFmtId="0" fontId="5" fillId="3" borderId="26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176" fontId="0" fillId="0" borderId="8" xfId="0" applyNumberFormat="1" applyFont="1" applyFill="1" applyBorder="1" applyAlignment="1" applyProtection="1">
      <alignment horizontal="right" vertical="center"/>
      <protection locked="0"/>
    </xf>
    <xf numFmtId="176" fontId="1" fillId="0" borderId="15" xfId="0" applyNumberFormat="1" applyFont="1" applyFill="1" applyBorder="1" applyAlignment="1" applyProtection="1">
      <alignment horizontal="right" vertical="center"/>
      <protection locked="0"/>
    </xf>
    <xf numFmtId="0" fontId="5" fillId="3" borderId="54" xfId="0" applyFont="1" applyFill="1" applyBorder="1" applyAlignment="1" applyProtection="1">
      <alignment horizontal="center" vertical="center"/>
    </xf>
    <xf numFmtId="0" fontId="5" fillId="3" borderId="63" xfId="0" applyFont="1" applyFill="1" applyBorder="1" applyAlignment="1" applyProtection="1">
      <alignment horizontal="center" vertical="center"/>
    </xf>
    <xf numFmtId="185" fontId="8" fillId="2" borderId="27" xfId="0" applyNumberFormat="1" applyFont="1" applyFill="1" applyBorder="1" applyAlignment="1" applyProtection="1">
      <alignment horizontal="right" vertical="center"/>
    </xf>
    <xf numFmtId="185" fontId="8" fillId="2" borderId="15" xfId="0" applyNumberFormat="1" applyFont="1" applyFill="1" applyBorder="1" applyAlignment="1" applyProtection="1">
      <alignment horizontal="right" vertical="center"/>
    </xf>
    <xf numFmtId="0" fontId="5" fillId="2" borderId="10" xfId="0" applyFont="1" applyFill="1" applyBorder="1" applyAlignment="1" applyProtection="1">
      <alignment horizontal="left" vertical="top"/>
    </xf>
    <xf numFmtId="0" fontId="5" fillId="2" borderId="8" xfId="0" applyFont="1" applyFill="1" applyBorder="1" applyAlignment="1" applyProtection="1">
      <alignment horizontal="left" vertical="top"/>
    </xf>
    <xf numFmtId="0" fontId="0" fillId="0" borderId="24" xfId="0" applyFont="1" applyFill="1" applyBorder="1" applyAlignment="1" applyProtection="1">
      <alignment vertical="center" wrapText="1"/>
      <protection locked="0"/>
    </xf>
    <xf numFmtId="0" fontId="1" fillId="0" borderId="25" xfId="0" applyFont="1" applyFill="1" applyBorder="1" applyAlignment="1" applyProtection="1">
      <alignment vertical="center" wrapText="1"/>
      <protection locked="0"/>
    </xf>
    <xf numFmtId="0" fontId="1" fillId="0" borderId="23" xfId="0" applyFont="1" applyFill="1" applyBorder="1" applyAlignment="1" applyProtection="1">
      <alignment vertical="center" wrapText="1"/>
      <protection locked="0"/>
    </xf>
    <xf numFmtId="0" fontId="5" fillId="0" borderId="24" xfId="0" applyFont="1" applyFill="1" applyBorder="1" applyAlignment="1" applyProtection="1">
      <alignment vertical="center"/>
      <protection locked="0"/>
    </xf>
    <xf numFmtId="0" fontId="5" fillId="0" borderId="25" xfId="0" applyFont="1" applyFill="1" applyBorder="1" applyAlignment="1" applyProtection="1">
      <alignment vertical="center"/>
      <protection locked="0"/>
    </xf>
    <xf numFmtId="0" fontId="5" fillId="0" borderId="23" xfId="0" applyFont="1" applyFill="1" applyBorder="1" applyAlignment="1" applyProtection="1">
      <alignment vertical="center"/>
      <protection locked="0"/>
    </xf>
    <xf numFmtId="38" fontId="8" fillId="2" borderId="12" xfId="2" applyFont="1" applyFill="1" applyBorder="1" applyAlignment="1" applyProtection="1">
      <alignment horizontal="right" vertical="center"/>
    </xf>
    <xf numFmtId="38" fontId="8" fillId="2" borderId="17" xfId="2" applyFont="1" applyFill="1" applyBorder="1" applyAlignment="1" applyProtection="1">
      <alignment horizontal="right" vertical="center"/>
    </xf>
    <xf numFmtId="38" fontId="8" fillId="0" borderId="46" xfId="2" applyFont="1" applyFill="1" applyBorder="1" applyAlignment="1" applyProtection="1">
      <alignment horizontal="right" vertical="center"/>
      <protection locked="0"/>
    </xf>
    <xf numFmtId="38" fontId="8" fillId="2" borderId="22" xfId="2" applyFont="1" applyFill="1" applyBorder="1" applyAlignment="1" applyProtection="1">
      <alignment horizontal="right" vertical="center"/>
    </xf>
    <xf numFmtId="38" fontId="8" fillId="2" borderId="56" xfId="2" applyFont="1" applyFill="1" applyBorder="1" applyAlignment="1" applyProtection="1">
      <alignment horizontal="right" vertical="center"/>
    </xf>
    <xf numFmtId="0" fontId="5" fillId="3" borderId="47" xfId="0" applyFont="1" applyFill="1" applyBorder="1" applyAlignment="1" applyProtection="1">
      <alignment horizontal="center" vertical="center"/>
    </xf>
    <xf numFmtId="185" fontId="5" fillId="0" borderId="48" xfId="0" applyNumberFormat="1" applyFont="1" applyFill="1" applyBorder="1" applyAlignment="1" applyProtection="1">
      <alignment vertical="center"/>
      <protection locked="0"/>
    </xf>
    <xf numFmtId="185" fontId="5" fillId="0" borderId="26" xfId="0" applyNumberFormat="1" applyFont="1" applyFill="1" applyBorder="1" applyAlignment="1" applyProtection="1">
      <alignment vertical="center"/>
      <protection locked="0"/>
    </xf>
    <xf numFmtId="185" fontId="5" fillId="0" borderId="15" xfId="0" applyNumberFormat="1" applyFont="1" applyFill="1" applyBorder="1" applyAlignment="1" applyProtection="1">
      <alignment vertical="center"/>
      <protection locked="0"/>
    </xf>
    <xf numFmtId="0" fontId="1" fillId="10" borderId="49" xfId="0" applyFont="1" applyFill="1" applyBorder="1" applyAlignment="1" applyProtection="1">
      <alignment horizontal="center" vertical="center"/>
    </xf>
    <xf numFmtId="0" fontId="1" fillId="10" borderId="50" xfId="0" applyFont="1" applyFill="1" applyBorder="1" applyAlignment="1" applyProtection="1">
      <alignment horizontal="center" vertical="center"/>
    </xf>
    <xf numFmtId="0" fontId="1" fillId="0" borderId="38" xfId="0" applyFont="1" applyFill="1" applyBorder="1" applyAlignment="1" applyProtection="1">
      <alignment horizontal="center" vertical="center"/>
      <protection locked="0"/>
    </xf>
    <xf numFmtId="0" fontId="1" fillId="0" borderId="62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horizontal="left" vertical="center"/>
      <protection locked="0"/>
    </xf>
    <xf numFmtId="0" fontId="1" fillId="0" borderId="22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4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3" borderId="27" xfId="0" applyFont="1" applyFill="1" applyBorder="1" applyAlignment="1" applyProtection="1">
      <alignment horizontal="left" vertical="center"/>
    </xf>
    <xf numFmtId="0" fontId="5" fillId="3" borderId="7" xfId="0" applyFont="1" applyFill="1" applyBorder="1" applyAlignment="1" applyProtection="1">
      <alignment horizontal="left" vertical="center"/>
    </xf>
    <xf numFmtId="184" fontId="8" fillId="0" borderId="15" xfId="2" applyNumberFormat="1" applyFont="1" applyFill="1" applyBorder="1" applyAlignment="1" applyProtection="1">
      <alignment horizontal="right" vertical="center"/>
      <protection locked="0"/>
    </xf>
    <xf numFmtId="9" fontId="8" fillId="2" borderId="15" xfId="0" applyNumberFormat="1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left" vertical="center"/>
    </xf>
    <xf numFmtId="0" fontId="5" fillId="2" borderId="47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3" borderId="57" xfId="0" applyFont="1" applyFill="1" applyBorder="1" applyAlignment="1" applyProtection="1">
      <alignment horizontal="center" vertical="center" textRotation="255"/>
    </xf>
    <xf numFmtId="0" fontId="5" fillId="3" borderId="59" xfId="0" applyFont="1" applyFill="1" applyBorder="1" applyProtection="1">
      <alignment vertical="center"/>
    </xf>
    <xf numFmtId="0" fontId="5" fillId="3" borderId="58" xfId="0" applyFont="1" applyFill="1" applyBorder="1" applyProtection="1">
      <alignment vertical="center"/>
    </xf>
    <xf numFmtId="0" fontId="5" fillId="2" borderId="57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5" fillId="7" borderId="12" xfId="0" applyFont="1" applyFill="1" applyBorder="1" applyAlignment="1" applyProtection="1">
      <alignment horizontal="center" vertical="center"/>
    </xf>
    <xf numFmtId="0" fontId="5" fillId="7" borderId="17" xfId="0" applyFont="1" applyFill="1" applyBorder="1" applyAlignment="1" applyProtection="1">
      <alignment horizontal="center" vertical="center"/>
    </xf>
    <xf numFmtId="0" fontId="5" fillId="7" borderId="13" xfId="0" applyFont="1" applyFill="1" applyBorder="1" applyAlignment="1" applyProtection="1">
      <alignment horizontal="center" vertical="center"/>
    </xf>
    <xf numFmtId="38" fontId="8" fillId="0" borderId="12" xfId="2" applyFont="1" applyFill="1" applyBorder="1" applyAlignment="1" applyProtection="1">
      <alignment horizontal="right" vertical="center"/>
      <protection locked="0"/>
    </xf>
    <xf numFmtId="38" fontId="8" fillId="2" borderId="19" xfId="2" applyFont="1" applyFill="1" applyBorder="1" applyAlignment="1" applyProtection="1">
      <alignment horizontal="right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3" borderId="5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distributed" vertical="center"/>
    </xf>
    <xf numFmtId="0" fontId="6" fillId="3" borderId="17" xfId="0" applyFont="1" applyFill="1" applyBorder="1" applyAlignment="1" applyProtection="1">
      <alignment horizontal="distributed" vertical="center"/>
    </xf>
    <xf numFmtId="0" fontId="6" fillId="3" borderId="0" xfId="0" applyFont="1" applyFill="1" applyBorder="1" applyAlignment="1" applyProtection="1">
      <alignment horizontal="center" vertical="center"/>
    </xf>
    <xf numFmtId="184" fontId="8" fillId="2" borderId="15" xfId="2" applyNumberFormat="1" applyFont="1" applyFill="1" applyBorder="1" applyAlignment="1" applyProtection="1">
      <alignment horizontal="right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27" xfId="0" applyFont="1" applyFill="1" applyBorder="1" applyAlignment="1" applyProtection="1">
      <alignment horizontal="left" vertical="center"/>
    </xf>
    <xf numFmtId="0" fontId="6" fillId="3" borderId="57" xfId="0" applyFont="1" applyFill="1" applyBorder="1" applyAlignment="1" applyProtection="1">
      <alignment horizontal="center" vertical="center" textRotation="255"/>
    </xf>
    <xf numFmtId="0" fontId="6" fillId="3" borderId="58" xfId="0" applyFont="1" applyFill="1" applyBorder="1" applyAlignment="1" applyProtection="1">
      <alignment horizontal="center" vertical="center" textRotation="255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1" fillId="0" borderId="17" xfId="0" applyFont="1" applyFill="1" applyBorder="1" applyAlignment="1" applyProtection="1">
      <alignment horizontal="left" vertical="center"/>
      <protection locked="0"/>
    </xf>
    <xf numFmtId="0" fontId="1" fillId="0" borderId="13" xfId="0" applyFont="1" applyFill="1" applyBorder="1" applyAlignment="1" applyProtection="1">
      <alignment horizontal="left" vertical="center"/>
      <protection locked="0"/>
    </xf>
    <xf numFmtId="0" fontId="5" fillId="0" borderId="24" xfId="0" applyFont="1" applyFill="1" applyBorder="1" applyAlignment="1" applyProtection="1">
      <alignment horizontal="left" vertical="center" wrapText="1"/>
      <protection locked="0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0" fontId="1" fillId="0" borderId="25" xfId="0" applyFont="1" applyFill="1" applyBorder="1" applyAlignment="1" applyProtection="1">
      <alignment horizontal="left" vertical="center" wrapText="1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Protection="1">
      <alignment vertical="center"/>
    </xf>
    <xf numFmtId="0" fontId="5" fillId="3" borderId="7" xfId="0" applyFont="1" applyFill="1" applyBorder="1" applyProtection="1">
      <alignment vertical="center"/>
    </xf>
    <xf numFmtId="0" fontId="5" fillId="3" borderId="8" xfId="0" applyFont="1" applyFill="1" applyBorder="1" applyProtection="1">
      <alignment vertical="center"/>
    </xf>
    <xf numFmtId="0" fontId="5" fillId="3" borderId="15" xfId="0" applyFont="1" applyFill="1" applyBorder="1" applyProtection="1">
      <alignment vertical="center"/>
    </xf>
    <xf numFmtId="0" fontId="5" fillId="3" borderId="9" xfId="0" applyFont="1" applyFill="1" applyBorder="1" applyProtection="1">
      <alignment vertical="center"/>
    </xf>
    <xf numFmtId="10" fontId="8" fillId="0" borderId="8" xfId="0" applyNumberFormat="1" applyFont="1" applyFill="1" applyBorder="1" applyAlignment="1" applyProtection="1">
      <alignment horizontal="center" vertical="center"/>
      <protection locked="0"/>
    </xf>
    <xf numFmtId="10" fontId="8" fillId="0" borderId="15" xfId="0" applyNumberFormat="1" applyFont="1" applyFill="1" applyBorder="1" applyAlignment="1" applyProtection="1">
      <alignment horizontal="center" vertical="center"/>
      <protection locked="0"/>
    </xf>
    <xf numFmtId="10" fontId="8" fillId="0" borderId="9" xfId="0" applyNumberFormat="1" applyFont="1" applyFill="1" applyBorder="1" applyAlignment="1" applyProtection="1">
      <alignment horizontal="center" vertical="center"/>
      <protection locked="0"/>
    </xf>
    <xf numFmtId="0" fontId="5" fillId="3" borderId="46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distributed" vertical="center"/>
    </xf>
    <xf numFmtId="0" fontId="5" fillId="3" borderId="13" xfId="0" applyFont="1" applyFill="1" applyBorder="1" applyAlignment="1" applyProtection="1">
      <alignment horizontal="distributed" vertical="center"/>
    </xf>
    <xf numFmtId="0" fontId="5" fillId="3" borderId="11" xfId="0" applyFont="1" applyFill="1" applyBorder="1" applyAlignment="1" applyProtection="1">
      <alignment horizontal="distributed" vertical="center"/>
    </xf>
    <xf numFmtId="0" fontId="5" fillId="3" borderId="27" xfId="0" applyFont="1" applyFill="1" applyBorder="1" applyAlignment="1" applyProtection="1">
      <alignment horizontal="distributed" vertical="center"/>
    </xf>
    <xf numFmtId="0" fontId="5" fillId="3" borderId="7" xfId="0" applyFont="1" applyFill="1" applyBorder="1" applyAlignment="1" applyProtection="1">
      <alignment horizontal="distributed" vertical="center"/>
    </xf>
    <xf numFmtId="0" fontId="5" fillId="3" borderId="52" xfId="0" applyFont="1" applyFill="1" applyBorder="1" applyAlignment="1" applyProtection="1">
      <alignment horizontal="center" vertical="center"/>
    </xf>
    <xf numFmtId="183" fontId="5" fillId="2" borderId="8" xfId="2" applyNumberFormat="1" applyFont="1" applyFill="1" applyBorder="1" applyAlignment="1" applyProtection="1">
      <alignment horizontal="center" vertical="center"/>
    </xf>
    <xf numFmtId="183" fontId="5" fillId="2" borderId="15" xfId="2" applyNumberFormat="1" applyFont="1" applyFill="1" applyBorder="1" applyAlignment="1" applyProtection="1">
      <alignment horizontal="center" vertical="center"/>
    </xf>
    <xf numFmtId="184" fontId="8" fillId="0" borderId="8" xfId="2" applyNumberFormat="1" applyFont="1" applyFill="1" applyBorder="1" applyAlignment="1" applyProtection="1">
      <alignment horizontal="right" vertical="center"/>
      <protection locked="0"/>
    </xf>
    <xf numFmtId="6" fontId="5" fillId="2" borderId="11" xfId="3" applyFont="1" applyFill="1" applyBorder="1" applyAlignment="1" applyProtection="1">
      <alignment horizontal="left" vertical="center"/>
    </xf>
    <xf numFmtId="6" fontId="5" fillId="2" borderId="27" xfId="3" applyFont="1" applyFill="1" applyBorder="1" applyAlignment="1" applyProtection="1">
      <alignment horizontal="left" vertical="center"/>
    </xf>
    <xf numFmtId="6" fontId="5" fillId="2" borderId="7" xfId="3" applyFont="1" applyFill="1" applyBorder="1" applyAlignment="1" applyProtection="1">
      <alignment horizontal="left" vertical="center"/>
    </xf>
    <xf numFmtId="0" fontId="5" fillId="3" borderId="26" xfId="0" applyFont="1" applyFill="1" applyBorder="1" applyAlignment="1" applyProtection="1">
      <alignment horizontal="distributed" vertical="center"/>
    </xf>
    <xf numFmtId="0" fontId="5" fillId="3" borderId="16" xfId="0" applyFont="1" applyFill="1" applyBorder="1" applyAlignment="1" applyProtection="1">
      <alignment horizontal="distributed" vertical="center"/>
    </xf>
    <xf numFmtId="0" fontId="26" fillId="10" borderId="0" xfId="0" applyFont="1" applyFill="1" applyBorder="1" applyAlignment="1" applyProtection="1">
      <alignment horizontal="left" vertical="center" wrapText="1"/>
    </xf>
    <xf numFmtId="0" fontId="0" fillId="0" borderId="47" xfId="0" applyFont="1" applyFill="1" applyBorder="1" applyAlignment="1" applyProtection="1">
      <alignment vertical="center"/>
      <protection locked="0"/>
    </xf>
    <xf numFmtId="0" fontId="0" fillId="0" borderId="26" xfId="0" applyFont="1" applyFill="1" applyBorder="1" applyAlignment="1" applyProtection="1">
      <alignment vertical="center"/>
      <protection locked="0"/>
    </xf>
    <xf numFmtId="0" fontId="1" fillId="3" borderId="48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3" borderId="53" xfId="0" applyFont="1" applyFill="1" applyBorder="1" applyAlignment="1" applyProtection="1">
      <alignment horizontal="center" vertical="center"/>
    </xf>
    <xf numFmtId="0" fontId="0" fillId="0" borderId="22" xfId="0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6" fontId="5" fillId="3" borderId="56" xfId="3" applyFont="1" applyFill="1" applyBorder="1" applyAlignment="1" applyProtection="1">
      <alignment horizontal="center" vertical="center"/>
    </xf>
    <xf numFmtId="6" fontId="5" fillId="3" borderId="22" xfId="3" applyFont="1" applyFill="1" applyBorder="1" applyAlignment="1" applyProtection="1">
      <alignment horizontal="center" vertical="center"/>
    </xf>
    <xf numFmtId="6" fontId="5" fillId="3" borderId="4" xfId="3" applyFont="1" applyFill="1" applyBorder="1" applyAlignment="1" applyProtection="1">
      <alignment horizontal="center" vertical="center"/>
    </xf>
    <xf numFmtId="180" fontId="1" fillId="0" borderId="24" xfId="0" applyNumberFormat="1" applyFont="1" applyFill="1" applyBorder="1" applyAlignment="1" applyProtection="1">
      <alignment horizontal="center" vertical="center"/>
      <protection locked="0"/>
    </xf>
    <xf numFmtId="180" fontId="1" fillId="0" borderId="25" xfId="0" applyNumberFormat="1" applyFont="1" applyFill="1" applyBorder="1" applyAlignment="1" applyProtection="1">
      <alignment horizontal="center" vertical="center"/>
      <protection locked="0"/>
    </xf>
    <xf numFmtId="180" fontId="1" fillId="0" borderId="23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left" vertical="center" shrinkToFit="1"/>
      <protection locked="0"/>
    </xf>
    <xf numFmtId="0" fontId="5" fillId="0" borderId="15" xfId="0" applyFont="1" applyFill="1" applyBorder="1" applyAlignment="1" applyProtection="1">
      <alignment horizontal="left" vertical="center" shrinkToFit="1"/>
      <protection locked="0"/>
    </xf>
    <xf numFmtId="0" fontId="5" fillId="0" borderId="9" xfId="0" applyFont="1" applyFill="1" applyBorder="1" applyAlignment="1" applyProtection="1">
      <alignment horizontal="left" vertical="center" shrinkToFit="1"/>
      <protection locked="0"/>
    </xf>
    <xf numFmtId="0" fontId="5" fillId="5" borderId="42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5" fillId="5" borderId="0" xfId="0" applyFont="1" applyFill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left" vertical="center" wrapText="1"/>
      <protection locked="0"/>
    </xf>
    <xf numFmtId="0" fontId="5" fillId="5" borderId="4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5" fillId="5" borderId="0" xfId="0" applyFont="1" applyFill="1" applyAlignment="1" applyProtection="1">
      <alignment horizontal="left" vertical="center" wrapText="1"/>
      <protection locked="0"/>
    </xf>
    <xf numFmtId="177" fontId="5" fillId="5" borderId="0" xfId="0" applyNumberFormat="1" applyFont="1" applyFill="1" applyBorder="1" applyAlignment="1">
      <alignment horizontal="center" vertical="center"/>
    </xf>
    <xf numFmtId="58" fontId="14" fillId="0" borderId="0" xfId="3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181" fontId="16" fillId="0" borderId="27" xfId="0" applyNumberFormat="1" applyFont="1" applyFill="1" applyBorder="1" applyAlignment="1">
      <alignment horizontal="right" vertical="center"/>
    </xf>
    <xf numFmtId="181" fontId="16" fillId="0" borderId="25" xfId="0" applyNumberFormat="1" applyFont="1" applyFill="1" applyBorder="1" applyAlignment="1">
      <alignment horizontal="right" vertical="center"/>
    </xf>
    <xf numFmtId="181" fontId="16" fillId="0" borderId="15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top"/>
    </xf>
    <xf numFmtId="0" fontId="17" fillId="0" borderId="2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/>
    </xf>
    <xf numFmtId="0" fontId="16" fillId="0" borderId="64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4" fillId="0" borderId="24" xfId="0" applyNumberFormat="1" applyFont="1" applyFill="1" applyBorder="1" applyAlignment="1">
      <alignment horizontal="center" vertical="center" shrinkToFit="1"/>
    </xf>
    <xf numFmtId="0" fontId="28" fillId="0" borderId="25" xfId="0" applyNumberFormat="1" applyFont="1" applyFill="1" applyBorder="1" applyAlignment="1">
      <alignment horizontal="center" vertical="center" shrinkToFit="1"/>
    </xf>
    <xf numFmtId="0" fontId="28" fillId="0" borderId="23" xfId="0" applyNumberFormat="1" applyFont="1" applyFill="1" applyBorder="1" applyAlignment="1">
      <alignment horizontal="center" vertical="center" shrinkToFit="1"/>
    </xf>
    <xf numFmtId="0" fontId="14" fillId="0" borderId="24" xfId="0" applyNumberFormat="1" applyFont="1" applyFill="1" applyBorder="1" applyAlignment="1">
      <alignment horizontal="center" vertical="center"/>
    </xf>
    <xf numFmtId="0" fontId="28" fillId="0" borderId="25" xfId="0" applyNumberFormat="1" applyFont="1" applyFill="1" applyBorder="1" applyAlignment="1">
      <alignment horizontal="center" vertical="center"/>
    </xf>
    <xf numFmtId="0" fontId="28" fillId="0" borderId="2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shrinkToFit="1"/>
    </xf>
    <xf numFmtId="185" fontId="16" fillId="0" borderId="15" xfId="0" applyNumberFormat="1" applyFont="1" applyFill="1" applyBorder="1" applyAlignment="1">
      <alignment horizontal="right" vertical="center"/>
    </xf>
    <xf numFmtId="176" fontId="16" fillId="0" borderId="15" xfId="0" applyNumberFormat="1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7" fillId="0" borderId="75" xfId="0" applyFont="1" applyFill="1" applyBorder="1" applyAlignment="1">
      <alignment horizontal="left" vertical="top"/>
    </xf>
    <xf numFmtId="0" fontId="14" fillId="0" borderId="15" xfId="0" applyFont="1" applyFill="1" applyBorder="1" applyAlignment="1">
      <alignment horizontal="left" vertical="center"/>
    </xf>
    <xf numFmtId="0" fontId="14" fillId="0" borderId="24" xfId="0" applyFont="1" applyFill="1" applyBorder="1" applyAlignment="1">
      <alignment horizontal="distributed" vertical="center" indent="1"/>
    </xf>
    <xf numFmtId="0" fontId="14" fillId="0" borderId="25" xfId="0" applyFont="1" applyFill="1" applyBorder="1" applyAlignment="1">
      <alignment horizontal="distributed" vertical="center" indent="1"/>
    </xf>
    <xf numFmtId="0" fontId="14" fillId="0" borderId="23" xfId="0" applyFont="1" applyFill="1" applyBorder="1" applyAlignment="1">
      <alignment horizontal="distributed" vertical="center" indent="1"/>
    </xf>
    <xf numFmtId="9" fontId="14" fillId="0" borderId="15" xfId="0" applyNumberFormat="1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left" vertical="center"/>
    </xf>
    <xf numFmtId="0" fontId="14" fillId="0" borderId="64" xfId="0" applyFont="1" applyFill="1" applyBorder="1" applyAlignment="1">
      <alignment horizontal="left" vertical="center"/>
    </xf>
    <xf numFmtId="10" fontId="16" fillId="0" borderId="15" xfId="0" applyNumberFormat="1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left" vertical="center"/>
    </xf>
    <xf numFmtId="185" fontId="16" fillId="0" borderId="15" xfId="2" applyNumberFormat="1" applyFont="1" applyFill="1" applyBorder="1" applyAlignment="1">
      <alignment horizontal="right" vertical="center"/>
    </xf>
    <xf numFmtId="185" fontId="16" fillId="0" borderId="0" xfId="2" applyNumberFormat="1" applyFont="1" applyFill="1" applyBorder="1" applyAlignment="1">
      <alignment horizontal="right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/>
    </xf>
    <xf numFmtId="0" fontId="17" fillId="0" borderId="27" xfId="0" applyFont="1" applyFill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68" xfId="0" applyFont="1" applyFill="1" applyBorder="1" applyAlignment="1">
      <alignment horizontal="center" vertical="top"/>
    </xf>
    <xf numFmtId="0" fontId="14" fillId="0" borderId="8" xfId="0" applyFont="1" applyFill="1" applyBorder="1" applyAlignment="1">
      <alignment horizontal="center" vertical="top"/>
    </xf>
    <xf numFmtId="0" fontId="14" fillId="0" borderId="15" xfId="0" applyFont="1" applyFill="1" applyBorder="1" applyAlignment="1">
      <alignment horizontal="center" vertical="top"/>
    </xf>
    <xf numFmtId="0" fontId="14" fillId="0" borderId="69" xfId="0" applyFont="1" applyFill="1" applyBorder="1" applyAlignment="1">
      <alignment horizontal="center" vertical="top"/>
    </xf>
    <xf numFmtId="185" fontId="16" fillId="0" borderId="25" xfId="2" applyNumberFormat="1" applyFont="1" applyFill="1" applyBorder="1" applyAlignment="1">
      <alignment horizontal="right" vertical="center"/>
    </xf>
    <xf numFmtId="185" fontId="16" fillId="0" borderId="25" xfId="0" applyNumberFormat="1" applyFont="1" applyFill="1" applyBorder="1" applyAlignment="1">
      <alignment horizontal="right" vertical="center"/>
    </xf>
    <xf numFmtId="185" fontId="16" fillId="0" borderId="27" xfId="2" applyNumberFormat="1" applyFont="1" applyFill="1" applyBorder="1" applyAlignment="1">
      <alignment horizontal="right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top"/>
    </xf>
    <xf numFmtId="0" fontId="14" fillId="0" borderId="15" xfId="0" applyFont="1" applyFill="1" applyBorder="1" applyAlignment="1">
      <alignment horizontal="left" vertical="top"/>
    </xf>
    <xf numFmtId="0" fontId="14" fillId="0" borderId="71" xfId="0" applyFont="1" applyFill="1" applyBorder="1" applyAlignment="1">
      <alignment horizontal="left" vertical="top"/>
    </xf>
    <xf numFmtId="176" fontId="16" fillId="0" borderId="10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176" fontId="16" fillId="0" borderId="8" xfId="0" applyNumberFormat="1" applyFont="1" applyFill="1" applyBorder="1" applyAlignment="1">
      <alignment horizontal="right" vertical="center"/>
    </xf>
    <xf numFmtId="180" fontId="16" fillId="0" borderId="15" xfId="0" applyNumberFormat="1" applyFont="1" applyFill="1" applyBorder="1" applyAlignment="1">
      <alignment horizontal="center"/>
    </xf>
    <xf numFmtId="0" fontId="14" fillId="0" borderId="11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0" borderId="72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textRotation="255" wrapText="1"/>
    </xf>
    <xf numFmtId="0" fontId="16" fillId="0" borderId="7" xfId="0" applyFont="1" applyFill="1" applyBorder="1" applyAlignment="1">
      <alignment horizontal="center" vertical="center" textRotation="255" wrapText="1"/>
    </xf>
    <xf numFmtId="0" fontId="16" fillId="0" borderId="10" xfId="0" applyFont="1" applyFill="1" applyBorder="1" applyAlignment="1">
      <alignment horizontal="center" vertical="center" textRotation="255" wrapText="1"/>
    </xf>
    <xf numFmtId="0" fontId="16" fillId="0" borderId="14" xfId="0" applyFont="1" applyFill="1" applyBorder="1" applyAlignment="1">
      <alignment horizontal="center" vertical="center" textRotation="255" wrapText="1"/>
    </xf>
    <xf numFmtId="0" fontId="16" fillId="0" borderId="8" xfId="0" applyFont="1" applyFill="1" applyBorder="1" applyAlignment="1">
      <alignment horizontal="center" vertical="center" textRotation="255" wrapText="1"/>
    </xf>
    <xf numFmtId="0" fontId="16" fillId="0" borderId="9" xfId="0" applyFont="1" applyFill="1" applyBorder="1" applyAlignment="1">
      <alignment horizontal="center" vertical="center" textRotation="255" wrapText="1"/>
    </xf>
    <xf numFmtId="0" fontId="14" fillId="0" borderId="6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shrinkToFit="1"/>
    </xf>
    <xf numFmtId="0" fontId="14" fillId="0" borderId="15" xfId="0" applyFont="1" applyFill="1" applyBorder="1" applyAlignment="1">
      <alignment horizontal="left" vertical="center" shrinkToFit="1"/>
    </xf>
    <xf numFmtId="185" fontId="16" fillId="0" borderId="27" xfId="0" applyNumberFormat="1" applyFont="1" applyFill="1" applyBorder="1" applyAlignment="1">
      <alignment horizontal="right" vertical="center"/>
    </xf>
    <xf numFmtId="0" fontId="16" fillId="8" borderId="65" xfId="0" applyFont="1" applyFill="1" applyBorder="1" applyAlignment="1">
      <alignment horizontal="center" vertical="center"/>
    </xf>
    <xf numFmtId="0" fontId="16" fillId="8" borderId="66" xfId="0" applyFont="1" applyFill="1" applyBorder="1" applyAlignment="1">
      <alignment horizontal="center" vertical="center"/>
    </xf>
    <xf numFmtId="0" fontId="16" fillId="8" borderId="67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 shrinkToFit="1"/>
    </xf>
    <xf numFmtId="185" fontId="16" fillId="0" borderId="15" xfId="0" applyNumberFormat="1" applyFont="1" applyFill="1" applyBorder="1" applyAlignment="1">
      <alignment vertical="center"/>
    </xf>
    <xf numFmtId="0" fontId="14" fillId="0" borderId="24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center" vertical="center" shrinkToFit="1"/>
    </xf>
    <xf numFmtId="0" fontId="14" fillId="0" borderId="23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 textRotation="255"/>
    </xf>
    <xf numFmtId="0" fontId="14" fillId="0" borderId="73" xfId="0" applyFont="1" applyFill="1" applyBorder="1" applyAlignment="1">
      <alignment horizontal="center" vertical="center" textRotation="255"/>
    </xf>
    <xf numFmtId="0" fontId="14" fillId="0" borderId="8" xfId="0" applyFont="1" applyFill="1" applyBorder="1" applyAlignment="1">
      <alignment horizontal="center" vertical="center" textRotation="255"/>
    </xf>
    <xf numFmtId="0" fontId="14" fillId="0" borderId="74" xfId="0" applyFont="1" applyFill="1" applyBorder="1" applyAlignment="1">
      <alignment horizontal="center" vertical="center" textRotation="255"/>
    </xf>
    <xf numFmtId="0" fontId="14" fillId="9" borderId="27" xfId="0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185" fontId="16" fillId="0" borderId="15" xfId="0" applyNumberFormat="1" applyFont="1" applyFill="1" applyBorder="1" applyAlignment="1">
      <alignment horizontal="right" vertical="center" shrinkToFit="1"/>
    </xf>
    <xf numFmtId="0" fontId="25" fillId="0" borderId="27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185" fontId="16" fillId="0" borderId="15" xfId="2" applyNumberFormat="1" applyFont="1" applyFill="1" applyBorder="1" applyAlignment="1">
      <alignment vertical="center"/>
    </xf>
    <xf numFmtId="0" fontId="17" fillId="0" borderId="10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right" vertical="top"/>
    </xf>
    <xf numFmtId="0" fontId="17" fillId="0" borderId="14" xfId="0" applyFont="1" applyFill="1" applyBorder="1" applyAlignment="1">
      <alignment horizontal="right" vertical="top"/>
    </xf>
    <xf numFmtId="0" fontId="17" fillId="0" borderId="8" xfId="0" applyFont="1" applyFill="1" applyBorder="1" applyAlignment="1">
      <alignment horizontal="right" vertical="top"/>
    </xf>
    <xf numFmtId="0" fontId="17" fillId="0" borderId="15" xfId="0" applyFont="1" applyFill="1" applyBorder="1" applyAlignment="1">
      <alignment horizontal="right" vertical="top"/>
    </xf>
    <xf numFmtId="0" fontId="17" fillId="0" borderId="9" xfId="0" applyFont="1" applyFill="1" applyBorder="1" applyAlignment="1">
      <alignment horizontal="right" vertical="top"/>
    </xf>
    <xf numFmtId="0" fontId="23" fillId="0" borderId="24" xfId="0" applyFont="1" applyFill="1" applyBorder="1" applyAlignment="1">
      <alignment horizontal="left" vertical="top" shrinkToFit="1"/>
    </xf>
    <xf numFmtId="0" fontId="27" fillId="0" borderId="25" xfId="0" applyFont="1" applyFill="1" applyBorder="1" applyAlignment="1">
      <alignment horizontal="left" vertical="top" shrinkToFit="1"/>
    </xf>
    <xf numFmtId="0" fontId="27" fillId="0" borderId="23" xfId="0" applyFont="1" applyFill="1" applyBorder="1" applyAlignment="1">
      <alignment horizontal="left" vertical="top" shrinkToFit="1"/>
    </xf>
    <xf numFmtId="0" fontId="17" fillId="0" borderId="1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7" fillId="0" borderId="1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center"/>
    </xf>
    <xf numFmtId="0" fontId="14" fillId="0" borderId="7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68" xfId="0" applyFont="1" applyFill="1" applyBorder="1" applyAlignment="1">
      <alignment horizontal="center"/>
    </xf>
    <xf numFmtId="10" fontId="16" fillId="0" borderId="15" xfId="0" applyNumberFormat="1" applyFont="1" applyFill="1" applyBorder="1" applyAlignment="1">
      <alignment horizontal="right" vertical="center"/>
    </xf>
    <xf numFmtId="0" fontId="16" fillId="0" borderId="15" xfId="0" applyFont="1" applyFill="1" applyBorder="1" applyAlignment="1">
      <alignment horizontal="right" vertical="center"/>
    </xf>
  </cellXfs>
  <cellStyles count="4">
    <cellStyle name="パーセント" xfId="1" builtinId="5"/>
    <cellStyle name="桁区切り" xfId="2" builtinId="6"/>
    <cellStyle name="通貨" xfId="3" builtinId="7"/>
    <cellStyle name="標準" xfId="0" builtinId="0"/>
  </cellStyles>
  <dxfs count="11">
    <dxf>
      <font>
        <strike/>
        <condense val="0"/>
        <extend val="0"/>
        <color indexed="9"/>
      </font>
    </dxf>
    <dxf>
      <font>
        <strike/>
        <condense val="0"/>
        <extend val="0"/>
        <color indexed="9"/>
      </font>
    </dxf>
    <dxf>
      <font>
        <condense val="0"/>
        <extend val="0"/>
        <color indexed="10"/>
      </font>
    </dxf>
    <dxf>
      <font>
        <strike/>
        <condense val="0"/>
        <extend val="0"/>
        <color indexed="9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M63"/>
  <sheetViews>
    <sheetView tabSelected="1" zoomScale="90" workbookViewId="0">
      <selection activeCell="AE16" sqref="AE16"/>
    </sheetView>
  </sheetViews>
  <sheetFormatPr defaultColWidth="9" defaultRowHeight="13" x14ac:dyDescent="0.2"/>
  <cols>
    <col min="1" max="1" width="3.26953125" style="14" customWidth="1"/>
    <col min="2" max="2" width="2" style="14" customWidth="1"/>
    <col min="3" max="3" width="8.6328125" style="14" customWidth="1"/>
    <col min="4" max="4" width="3.08984375" style="14" customWidth="1"/>
    <col min="5" max="5" width="6.6328125" style="14" customWidth="1"/>
    <col min="6" max="6" width="3.08984375" style="14" customWidth="1"/>
    <col min="7" max="7" width="2" style="14" customWidth="1"/>
    <col min="8" max="8" width="2.6328125" style="14" customWidth="1"/>
    <col min="9" max="9" width="2.453125" style="14" customWidth="1"/>
    <col min="10" max="10" width="3.6328125" style="14" customWidth="1"/>
    <col min="11" max="11" width="4.36328125" style="14" customWidth="1"/>
    <col min="12" max="12" width="5" style="14" customWidth="1"/>
    <col min="13" max="13" width="3.26953125" style="14" customWidth="1"/>
    <col min="14" max="14" width="1.6328125" style="14" customWidth="1"/>
    <col min="15" max="15" width="2.6328125" style="14" customWidth="1"/>
    <col min="16" max="16" width="3.08984375" style="14" customWidth="1"/>
    <col min="17" max="17" width="2.7265625" style="14" customWidth="1"/>
    <col min="18" max="18" width="3.36328125" style="14" customWidth="1"/>
    <col min="19" max="19" width="2.7265625" style="14" customWidth="1"/>
    <col min="20" max="20" width="4.08984375" style="14" customWidth="1"/>
    <col min="21" max="21" width="2.453125" style="14" customWidth="1"/>
    <col min="22" max="22" width="3.08984375" style="14" customWidth="1"/>
    <col min="23" max="23" width="2.7265625" style="14" customWidth="1"/>
    <col min="24" max="24" width="3" style="14" customWidth="1"/>
    <col min="25" max="25" width="2" style="14" customWidth="1"/>
    <col min="26" max="26" width="1.6328125" style="14" customWidth="1"/>
    <col min="27" max="27" width="2.08984375" style="14" customWidth="1"/>
    <col min="28" max="28" width="1.7265625" style="14" customWidth="1"/>
    <col min="29" max="29" width="4.36328125" style="14" customWidth="1"/>
    <col min="30" max="30" width="2.08984375" style="14" customWidth="1"/>
    <col min="31" max="31" width="2.6328125" style="14" customWidth="1"/>
    <col min="32" max="32" width="0.6328125" style="14" customWidth="1"/>
    <col min="33" max="33" width="8.08984375" style="14" customWidth="1"/>
    <col min="34" max="34" width="17.90625" style="14" customWidth="1"/>
    <col min="35" max="35" width="9" style="14" customWidth="1"/>
    <col min="36" max="36" width="31.26953125" style="15" customWidth="1"/>
    <col min="37" max="39" width="9" style="15" customWidth="1"/>
    <col min="40" max="16384" width="9" style="14"/>
  </cols>
  <sheetData>
    <row r="1" spans="1:39" ht="12.75" customHeight="1" x14ac:dyDescent="0.2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59"/>
      <c r="AH1" s="159"/>
    </row>
    <row r="2" spans="1:39" ht="17.5" x14ac:dyDescent="0.2">
      <c r="A2" s="187" t="s">
        <v>250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3"/>
      <c r="AG2" s="160"/>
      <c r="AH2" s="161"/>
      <c r="AJ2" s="15" t="s">
        <v>189</v>
      </c>
      <c r="AL2" s="15" t="s">
        <v>68</v>
      </c>
      <c r="AM2" s="15" t="s">
        <v>194</v>
      </c>
    </row>
    <row r="3" spans="1:39" ht="9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3"/>
      <c r="AG3" s="159"/>
      <c r="AH3" s="159"/>
      <c r="AJ3" s="15" t="s">
        <v>190</v>
      </c>
      <c r="AL3" s="15" t="s">
        <v>69</v>
      </c>
      <c r="AM3" s="15" t="s">
        <v>195</v>
      </c>
    </row>
    <row r="4" spans="1:39" x14ac:dyDescent="0.2">
      <c r="A4" s="17" t="s">
        <v>61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59"/>
      <c r="AH4" s="159"/>
      <c r="AJ4" s="15" t="s">
        <v>191</v>
      </c>
      <c r="AL4" s="18" t="s">
        <v>141</v>
      </c>
      <c r="AM4" s="15" t="s">
        <v>196</v>
      </c>
    </row>
    <row r="5" spans="1:39" ht="8.25" customHeight="1" x14ac:dyDescent="0.2">
      <c r="A5" s="1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59"/>
      <c r="AH5" s="159"/>
      <c r="AJ5" s="84" t="s">
        <v>192</v>
      </c>
      <c r="AL5" s="18" t="s">
        <v>142</v>
      </c>
      <c r="AM5" s="15" t="s">
        <v>197</v>
      </c>
    </row>
    <row r="6" spans="1:39" ht="17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93" t="s">
        <v>52</v>
      </c>
      <c r="W6" s="194"/>
      <c r="X6" s="188"/>
      <c r="Y6" s="189"/>
      <c r="Z6" s="189"/>
      <c r="AA6" s="189"/>
      <c r="AB6" s="189"/>
      <c r="AC6" s="189"/>
      <c r="AD6" s="189"/>
      <c r="AE6" s="190"/>
      <c r="AF6" s="13"/>
      <c r="AG6" s="159"/>
      <c r="AH6" s="159"/>
      <c r="AJ6" s="15" t="s">
        <v>193</v>
      </c>
      <c r="AL6" s="15" t="s">
        <v>70</v>
      </c>
      <c r="AM6" s="15" t="s">
        <v>198</v>
      </c>
    </row>
    <row r="7" spans="1:39" ht="18" customHeight="1" x14ac:dyDescent="0.2">
      <c r="A7" s="13"/>
      <c r="B7" s="19" t="s">
        <v>45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59"/>
      <c r="AH7" s="159"/>
      <c r="AL7" s="15" t="s">
        <v>71</v>
      </c>
      <c r="AM7" s="15" t="s">
        <v>199</v>
      </c>
    </row>
    <row r="8" spans="1:39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59"/>
      <c r="AH8" s="159"/>
      <c r="AJ8" s="15" t="s">
        <v>57</v>
      </c>
      <c r="AL8" s="15" t="s">
        <v>72</v>
      </c>
      <c r="AM8" s="15" t="s">
        <v>193</v>
      </c>
    </row>
    <row r="9" spans="1:39" ht="13.5" thickBot="1" x14ac:dyDescent="0.25">
      <c r="A9" s="17" t="s">
        <v>46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 t="s">
        <v>50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3"/>
      <c r="AF9" s="13"/>
      <c r="AG9" s="159"/>
      <c r="AH9" s="162" t="s">
        <v>202</v>
      </c>
      <c r="AJ9" s="15" t="s">
        <v>58</v>
      </c>
      <c r="AL9" s="15" t="s">
        <v>143</v>
      </c>
    </row>
    <row r="10" spans="1:39" ht="21" customHeight="1" thickBot="1" x14ac:dyDescent="0.25">
      <c r="A10" s="17"/>
      <c r="B10" s="17"/>
      <c r="C10" s="17" t="s">
        <v>144</v>
      </c>
      <c r="D10" s="191"/>
      <c r="E10" s="192"/>
      <c r="F10" s="20"/>
      <c r="G10" s="21"/>
      <c r="H10" s="21"/>
      <c r="I10" s="21"/>
      <c r="J10" s="21"/>
      <c r="K10" s="21"/>
      <c r="L10" s="21"/>
      <c r="M10" s="21"/>
      <c r="N10" s="17"/>
      <c r="O10" s="17"/>
      <c r="P10" s="198" t="s">
        <v>144</v>
      </c>
      <c r="Q10" s="198"/>
      <c r="R10" s="195"/>
      <c r="S10" s="196"/>
      <c r="T10" s="197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3"/>
      <c r="AG10" s="163" t="s">
        <v>56</v>
      </c>
      <c r="AH10" s="5" t="s">
        <v>57</v>
      </c>
      <c r="AL10" s="15" t="s">
        <v>145</v>
      </c>
    </row>
    <row r="11" spans="1:39" ht="36.75" customHeight="1" x14ac:dyDescent="0.2">
      <c r="A11" s="17"/>
      <c r="B11" s="17"/>
      <c r="C11" s="17" t="s">
        <v>66</v>
      </c>
      <c r="D11" s="296"/>
      <c r="E11" s="297"/>
      <c r="F11" s="297"/>
      <c r="G11" s="297"/>
      <c r="H11" s="297"/>
      <c r="I11" s="297"/>
      <c r="J11" s="297"/>
      <c r="K11" s="297"/>
      <c r="L11" s="297"/>
      <c r="M11" s="298"/>
      <c r="N11" s="17"/>
      <c r="O11" s="17"/>
      <c r="P11" s="21" t="s">
        <v>62</v>
      </c>
      <c r="Q11" s="21"/>
      <c r="R11" s="296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8"/>
      <c r="AF11" s="13"/>
      <c r="AG11" s="160"/>
      <c r="AH11" s="161"/>
      <c r="AL11" s="15" t="s">
        <v>73</v>
      </c>
    </row>
    <row r="12" spans="1:39" ht="43.5" customHeight="1" x14ac:dyDescent="0.2">
      <c r="A12" s="17"/>
      <c r="B12" s="17"/>
      <c r="C12" s="17" t="s">
        <v>48</v>
      </c>
      <c r="D12" s="299"/>
      <c r="E12" s="300"/>
      <c r="F12" s="300"/>
      <c r="G12" s="300"/>
      <c r="H12" s="300"/>
      <c r="I12" s="300"/>
      <c r="J12" s="300"/>
      <c r="K12" s="300"/>
      <c r="L12" s="301"/>
      <c r="M12" s="17"/>
      <c r="N12" s="17"/>
      <c r="O12" s="17"/>
      <c r="P12" s="21" t="s">
        <v>48</v>
      </c>
      <c r="Q12" s="21"/>
      <c r="R12" s="239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1"/>
      <c r="AD12" s="22"/>
      <c r="AE12" s="24"/>
      <c r="AF12" s="13"/>
      <c r="AG12" s="159"/>
      <c r="AH12" s="159"/>
      <c r="AL12" s="15" t="s">
        <v>74</v>
      </c>
    </row>
    <row r="13" spans="1:39" ht="21" customHeight="1" x14ac:dyDescent="0.2">
      <c r="A13" s="17"/>
      <c r="B13" s="17"/>
      <c r="C13" s="17" t="s">
        <v>47</v>
      </c>
      <c r="D13" s="302"/>
      <c r="E13" s="303"/>
      <c r="F13" s="303"/>
      <c r="G13" s="303"/>
      <c r="H13" s="303"/>
      <c r="I13" s="303"/>
      <c r="J13" s="303"/>
      <c r="K13" s="304"/>
      <c r="L13" s="21"/>
      <c r="M13" s="21"/>
      <c r="N13" s="17"/>
      <c r="O13" s="17"/>
      <c r="P13" s="21" t="s">
        <v>47</v>
      </c>
      <c r="Q13" s="21"/>
      <c r="R13" s="242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4"/>
      <c r="AD13" s="21"/>
      <c r="AE13" s="21"/>
      <c r="AF13" s="13"/>
      <c r="AG13" s="159"/>
      <c r="AH13" s="159"/>
      <c r="AL13" s="15" t="s">
        <v>75</v>
      </c>
    </row>
    <row r="14" spans="1:39" ht="21" customHeight="1" x14ac:dyDescent="0.15">
      <c r="A14" s="17"/>
      <c r="B14" s="17"/>
      <c r="C14" s="17" t="s">
        <v>49</v>
      </c>
      <c r="D14" s="195"/>
      <c r="E14" s="196"/>
      <c r="F14" s="196"/>
      <c r="G14" s="196"/>
      <c r="H14" s="196"/>
      <c r="I14" s="196"/>
      <c r="J14" s="196"/>
      <c r="K14" s="196"/>
      <c r="L14" s="197"/>
      <c r="M14" s="21"/>
      <c r="N14" s="17"/>
      <c r="O14" s="17"/>
      <c r="P14" s="25" t="s">
        <v>67</v>
      </c>
      <c r="Q14" s="26"/>
      <c r="R14" s="1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13"/>
      <c r="AF14" s="13"/>
      <c r="AG14" s="164" t="s">
        <v>203</v>
      </c>
      <c r="AH14" s="159"/>
      <c r="AL14" s="15" t="s">
        <v>146</v>
      </c>
    </row>
    <row r="15" spans="1:39" ht="18" customHeight="1" thickBo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65" t="s">
        <v>204</v>
      </c>
      <c r="AH15" s="166"/>
      <c r="AL15" s="15" t="s">
        <v>76</v>
      </c>
    </row>
    <row r="16" spans="1:39" s="29" customFormat="1" ht="21.75" customHeight="1" x14ac:dyDescent="0.2">
      <c r="A16" s="27"/>
      <c r="B16" s="285" t="s">
        <v>2</v>
      </c>
      <c r="C16" s="285"/>
      <c r="D16" s="28"/>
      <c r="E16" s="334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6" t="str">
        <f>IF(X16="","□新築","■新築")</f>
        <v>□新築</v>
      </c>
      <c r="V16" s="337"/>
      <c r="W16" s="337"/>
      <c r="X16" s="1"/>
      <c r="Y16" s="336" t="str">
        <f>IF(AE16="","□改築、増築","■改築、増築")</f>
        <v>□改築、増築</v>
      </c>
      <c r="Z16" s="337"/>
      <c r="AA16" s="337"/>
      <c r="AB16" s="337"/>
      <c r="AC16" s="337"/>
      <c r="AD16" s="337"/>
      <c r="AE16" s="158"/>
      <c r="AF16" s="13"/>
      <c r="AG16" s="167" t="s">
        <v>53</v>
      </c>
      <c r="AH16" s="168">
        <f>IF(AH10="","",ROUNDDOWN((E20-K20)*IF(AH10="民間",IF(5000&lt;=E20,0.25,0.2),IF(1000&lt;=E20,0.25,0.2)),2))</f>
        <v>0</v>
      </c>
      <c r="AJ16" s="18"/>
      <c r="AK16" s="18"/>
      <c r="AL16" s="15" t="s">
        <v>77</v>
      </c>
      <c r="AM16" s="18"/>
    </row>
    <row r="17" spans="1:39" s="29" customFormat="1" ht="21.75" customHeight="1" thickBot="1" x14ac:dyDescent="0.25">
      <c r="A17" s="30"/>
      <c r="B17" s="286" t="s">
        <v>3</v>
      </c>
      <c r="C17" s="286"/>
      <c r="D17" s="31"/>
      <c r="E17" s="32" t="s">
        <v>51</v>
      </c>
      <c r="F17" s="205"/>
      <c r="G17" s="205"/>
      <c r="H17" s="205"/>
      <c r="I17" s="205"/>
      <c r="J17" s="205"/>
      <c r="K17" s="293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5"/>
      <c r="AF17" s="13"/>
      <c r="AG17" s="169" t="s">
        <v>54</v>
      </c>
      <c r="AH17" s="170">
        <f>IF(AH10="","",ROUNDDOWN((E20-E20*A20*0.8)*IF(AH10="民間",IF(5000&lt;=E20,0.25,0.2),IF(1000&lt;=E20,0.25,0.2)),2))</f>
        <v>0</v>
      </c>
      <c r="AJ17" s="18"/>
      <c r="AK17" s="18"/>
      <c r="AL17" s="15" t="s">
        <v>147</v>
      </c>
      <c r="AM17" s="18"/>
    </row>
    <row r="18" spans="1:39" s="29" customFormat="1" ht="21.75" customHeight="1" thickBot="1" x14ac:dyDescent="0.25">
      <c r="A18" s="33"/>
      <c r="B18" s="287" t="s">
        <v>4</v>
      </c>
      <c r="C18" s="287"/>
      <c r="D18" s="34"/>
      <c r="E18" s="258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60"/>
      <c r="R18" s="344" t="s">
        <v>31</v>
      </c>
      <c r="S18" s="345"/>
      <c r="T18" s="346"/>
      <c r="U18" s="341"/>
      <c r="V18" s="342"/>
      <c r="W18" s="342"/>
      <c r="X18" s="342"/>
      <c r="Y18" s="342"/>
      <c r="Z18" s="342"/>
      <c r="AA18" s="342"/>
      <c r="AB18" s="342"/>
      <c r="AC18" s="342"/>
      <c r="AD18" s="342"/>
      <c r="AE18" s="343"/>
      <c r="AF18" s="13"/>
      <c r="AG18" s="171" t="s">
        <v>55</v>
      </c>
      <c r="AH18" s="6"/>
      <c r="AJ18" s="18"/>
      <c r="AK18" s="18"/>
      <c r="AL18" s="15" t="s">
        <v>78</v>
      </c>
      <c r="AM18" s="18"/>
    </row>
    <row r="19" spans="1:39" s="29" customFormat="1" ht="15" customHeight="1" x14ac:dyDescent="0.2">
      <c r="A19" s="289" t="s">
        <v>251</v>
      </c>
      <c r="B19" s="290"/>
      <c r="C19" s="290"/>
      <c r="D19" s="28"/>
      <c r="E19" s="261" t="s">
        <v>18</v>
      </c>
      <c r="F19" s="262"/>
      <c r="G19" s="262"/>
      <c r="H19" s="262"/>
      <c r="I19" s="262"/>
      <c r="J19" s="263"/>
      <c r="K19" s="261" t="s">
        <v>24</v>
      </c>
      <c r="L19" s="262"/>
      <c r="M19" s="262"/>
      <c r="N19" s="262"/>
      <c r="O19" s="262"/>
      <c r="P19" s="263"/>
      <c r="Q19" s="264" t="s">
        <v>35</v>
      </c>
      <c r="R19" s="265"/>
      <c r="S19" s="265"/>
      <c r="T19" s="265"/>
      <c r="U19" s="265"/>
      <c r="V19" s="265"/>
      <c r="W19" s="266"/>
      <c r="X19" s="264" t="s">
        <v>37</v>
      </c>
      <c r="Y19" s="265"/>
      <c r="Z19" s="265"/>
      <c r="AA19" s="265"/>
      <c r="AB19" s="265"/>
      <c r="AC19" s="265"/>
      <c r="AD19" s="265"/>
      <c r="AE19" s="266"/>
      <c r="AF19" s="13"/>
      <c r="AG19" s="254" t="s">
        <v>148</v>
      </c>
      <c r="AH19" s="255"/>
      <c r="AJ19" s="18"/>
      <c r="AK19" s="18"/>
      <c r="AL19" s="15" t="s">
        <v>149</v>
      </c>
      <c r="AM19" s="18"/>
    </row>
    <row r="20" spans="1:39" s="29" customFormat="1" ht="24" customHeight="1" thickBot="1" x14ac:dyDescent="0.25">
      <c r="A20" s="311"/>
      <c r="B20" s="312"/>
      <c r="C20" s="312"/>
      <c r="D20" s="313"/>
      <c r="E20" s="223"/>
      <c r="F20" s="224"/>
      <c r="G20" s="224"/>
      <c r="H20" s="224"/>
      <c r="I20" s="224"/>
      <c r="J20" s="35" t="s">
        <v>150</v>
      </c>
      <c r="K20" s="327"/>
      <c r="L20" s="267"/>
      <c r="M20" s="267"/>
      <c r="N20" s="267"/>
      <c r="O20" s="267"/>
      <c r="P20" s="35" t="s">
        <v>150</v>
      </c>
      <c r="Q20" s="327"/>
      <c r="R20" s="267"/>
      <c r="S20" s="267"/>
      <c r="T20" s="267"/>
      <c r="U20" s="267"/>
      <c r="V20" s="267"/>
      <c r="W20" s="35" t="s">
        <v>150</v>
      </c>
      <c r="X20" s="36" t="s">
        <v>151</v>
      </c>
      <c r="Y20" s="267"/>
      <c r="Z20" s="267"/>
      <c r="AA20" s="267"/>
      <c r="AB20" s="267"/>
      <c r="AC20" s="267"/>
      <c r="AD20" s="267"/>
      <c r="AE20" s="37" t="s">
        <v>137</v>
      </c>
      <c r="AF20" s="13"/>
      <c r="AG20" s="256"/>
      <c r="AH20" s="257"/>
      <c r="AJ20" s="18"/>
      <c r="AK20" s="18"/>
      <c r="AL20" s="15" t="s">
        <v>79</v>
      </c>
      <c r="AM20" s="18"/>
    </row>
    <row r="21" spans="1:39" s="29" customFormat="1" ht="9.7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59"/>
      <c r="AH21" s="159"/>
      <c r="AJ21" s="18"/>
      <c r="AK21" s="18"/>
      <c r="AL21" s="15" t="s">
        <v>80</v>
      </c>
      <c r="AM21" s="18"/>
    </row>
    <row r="22" spans="1:39" s="29" customFormat="1" ht="15" customHeight="1" x14ac:dyDescent="0.2">
      <c r="A22" s="291" t="s">
        <v>5</v>
      </c>
      <c r="B22" s="276" t="s">
        <v>17</v>
      </c>
      <c r="C22" s="276"/>
      <c r="D22" s="276"/>
      <c r="E22" s="277"/>
      <c r="F22" s="7"/>
      <c r="G22" s="328" t="s">
        <v>23</v>
      </c>
      <c r="H22" s="329"/>
      <c r="I22" s="329"/>
      <c r="J22" s="329"/>
      <c r="K22" s="329"/>
      <c r="L22" s="329"/>
      <c r="M22" s="330"/>
      <c r="N22" s="328" t="s">
        <v>32</v>
      </c>
      <c r="O22" s="329"/>
      <c r="P22" s="329"/>
      <c r="Q22" s="329"/>
      <c r="R22" s="329"/>
      <c r="S22" s="329"/>
      <c r="T22" s="329"/>
      <c r="U22" s="330"/>
      <c r="V22" s="277" t="s">
        <v>38</v>
      </c>
      <c r="W22" s="338"/>
      <c r="X22" s="338"/>
      <c r="Y22" s="338"/>
      <c r="Z22" s="338"/>
      <c r="AA22" s="338"/>
      <c r="AB22" s="338"/>
      <c r="AC22" s="338"/>
      <c r="AD22" s="338"/>
      <c r="AE22" s="339"/>
      <c r="AF22" s="13"/>
      <c r="AG22" s="159"/>
      <c r="AH22" s="159"/>
      <c r="AJ22" s="18"/>
      <c r="AK22" s="18"/>
      <c r="AL22" s="15" t="s">
        <v>81</v>
      </c>
      <c r="AM22" s="18"/>
    </row>
    <row r="23" spans="1:39" s="29" customFormat="1" ht="24" customHeight="1" thickBot="1" x14ac:dyDescent="0.25">
      <c r="A23" s="292"/>
      <c r="B23" s="8" t="s">
        <v>152</v>
      </c>
      <c r="C23" s="288" t="str">
        <f>IF(AH10="",999999999.99,IF(E20="","",IF(AG20="",MIN(AH16:AH17),ROUNDDOWN((E20-K20)*IF(AH10="民間",IF(5000&lt;=E20,0.35,0.3),IF(1000&lt;=E20,0.35,0.3)),2))))</f>
        <v/>
      </c>
      <c r="D23" s="288"/>
      <c r="E23" s="288"/>
      <c r="F23" s="10" t="s">
        <v>65</v>
      </c>
      <c r="G23" s="11" t="s">
        <v>153</v>
      </c>
      <c r="H23" s="288" t="str">
        <f>IF(AH10="",999999999.99,IF(Q20="","",ROUNDDOWN(Q20*IF(AH10="民間",IF(AG20="",IF(5000&lt;=E20,0.25,0.2),IF(5000&lt;=E20,0.35,0.3)),IF(AG20="",IF(1000&lt;=E20,0.25,0.2),IF(1000&lt;=E20,0.35,0.3))),2)))</f>
        <v/>
      </c>
      <c r="I23" s="288"/>
      <c r="J23" s="288"/>
      <c r="K23" s="288"/>
      <c r="L23" s="288"/>
      <c r="M23" s="10" t="s">
        <v>65</v>
      </c>
      <c r="N23" s="325" t="s">
        <v>154</v>
      </c>
      <c r="O23" s="326"/>
      <c r="P23" s="326"/>
      <c r="Q23" s="288" t="str">
        <f>IF(C23="","",C23+H23)</f>
        <v/>
      </c>
      <c r="R23" s="288"/>
      <c r="S23" s="288"/>
      <c r="T23" s="288"/>
      <c r="U23" s="10" t="s">
        <v>65</v>
      </c>
      <c r="V23" s="38" t="s">
        <v>155</v>
      </c>
      <c r="W23" s="288" t="str">
        <f>IF(Y20="","",ROUNDDOWN(Y20*AC23,2))</f>
        <v/>
      </c>
      <c r="X23" s="288"/>
      <c r="Y23" s="288"/>
      <c r="Z23" s="288"/>
      <c r="AA23" s="39" t="s">
        <v>156</v>
      </c>
      <c r="AB23" s="39" t="s">
        <v>157</v>
      </c>
      <c r="AC23" s="268" t="str">
        <f>IF(E20="","",IF(E20&lt;1000,IF(AH18="住宅・宿泊施設",0.6,IF(AH18="墓地・屋外運動・屋外娯楽・廃棄物等処理",0.7,IF(AH18="工場・店舗・事務所・駐車場・資材置場",0.3,IF(AH18="庁舎・学校・医療・福祉・集会",0.6,0.3)))),IF(E20&lt;3000,IF(AH18="住宅・宿泊施設",0.6,IF(AH18="墓地・屋外運動・屋外娯楽・廃棄物等処理",0.7,IF(AH18="工場・店舗・事務所・駐車場・資材置場",0.5,IF(AH18="庁舎・学校・医療・福祉・集会",0.7,0.6)))),IF(E20&lt;10000,IF(AH18="工場・店舗・事務所・駐車場・資材置場",0.6,IF(AH18="その他",0.6,0.7)),IF(E20&lt;30000,IF(AH18="墓地・屋外運動・屋外娯楽・廃棄物等処理",0.8,0.7),IF(E20&gt;=30000,IF(AH18="工場・店舗・事務所・駐車場・資材置場",0.7,IF(AH18="その他",0.7,0.8))))))))</f>
        <v/>
      </c>
      <c r="AD23" s="268" t="str">
        <f>IF(Z21="","",IF(Z21&lt;1000,IF(AD18="住宅・宿泊施設",0.6,IF(AD18="屋外・墓地・処理場",0.7,IF(AD18="工場・店舗・駐車場",0.3,IF(AD18="庁舎・学校・医療",0.6,0.3)))),IF(Z21&lt;3000,IF(AD18="住宅・宿泊施設",0.6,IF(AD18="屋外・墓地・処理場",0.7,IF(AD18="工場・店舗・駐車場",0.5,IF(AD18="庁舎・学校・医療",0.7,0.6)))),IF(Z21&lt;10000,IF(AD18="工場・店舗・駐車場",0.6,IF(AD18="その他",0.6,0.7)),IF(Z21&lt;30000,IF(AD18="屋外・墓地・処理場",0.8,0.7),IF(Z21&gt;=30000,IF(AD18="工場・店舗・駐車場",0.7,IF(AD18="その他",0.7,0.8))))))))</f>
        <v/>
      </c>
      <c r="AE23" s="40" t="s">
        <v>158</v>
      </c>
      <c r="AF23" s="13"/>
      <c r="AG23" s="159"/>
      <c r="AH23" s="159"/>
      <c r="AJ23" s="18"/>
      <c r="AK23" s="18"/>
      <c r="AL23" s="18" t="s">
        <v>82</v>
      </c>
      <c r="AM23" s="18"/>
    </row>
    <row r="24" spans="1:39" s="29" customFormat="1" ht="24" customHeight="1" x14ac:dyDescent="0.2">
      <c r="A24" s="269" t="s">
        <v>40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13"/>
      <c r="AG24" s="254" t="s">
        <v>59</v>
      </c>
      <c r="AH24" s="255"/>
      <c r="AJ24" s="18"/>
      <c r="AK24" s="18"/>
      <c r="AL24" s="18" t="s">
        <v>83</v>
      </c>
      <c r="AM24" s="18"/>
    </row>
    <row r="25" spans="1:39" s="29" customFormat="1" ht="18" customHeight="1" x14ac:dyDescent="0.2">
      <c r="A25" s="273" t="s">
        <v>16</v>
      </c>
      <c r="B25" s="321" t="s">
        <v>6</v>
      </c>
      <c r="C25" s="331"/>
      <c r="D25" s="332"/>
      <c r="E25" s="250" t="s">
        <v>20</v>
      </c>
      <c r="F25" s="229"/>
      <c r="G25" s="229"/>
      <c r="H25" s="229"/>
      <c r="I25" s="229"/>
      <c r="J25" s="229"/>
      <c r="K25" s="230"/>
      <c r="L25" s="250" t="s">
        <v>26</v>
      </c>
      <c r="M25" s="229"/>
      <c r="N25" s="229"/>
      <c r="O25" s="229"/>
      <c r="P25" s="340" t="s">
        <v>28</v>
      </c>
      <c r="Q25" s="209"/>
      <c r="R25" s="209"/>
      <c r="S25" s="233"/>
      <c r="T25" s="229" t="s">
        <v>36</v>
      </c>
      <c r="U25" s="229"/>
      <c r="V25" s="229"/>
      <c r="W25" s="230"/>
      <c r="X25" s="270" t="s">
        <v>9</v>
      </c>
      <c r="Y25" s="271"/>
      <c r="Z25" s="271"/>
      <c r="AA25" s="271"/>
      <c r="AB25" s="271"/>
      <c r="AC25" s="271"/>
      <c r="AD25" s="271"/>
      <c r="AE25" s="272"/>
      <c r="AF25" s="13"/>
      <c r="AG25" s="172" t="s">
        <v>6</v>
      </c>
      <c r="AH25" s="173" t="str">
        <f>IF(F28="","",IF(P37="",IF(F28&gt;=C23,"適","不適"),IF(W36="",IF(W37="","振替場所を選択",IF(AND(C23&lt;=F28+P37,F35-P37&gt;=F28),"振替適","不適")),IF(AND(C23&lt;=F28-P37),"適","不適"))))</f>
        <v/>
      </c>
      <c r="AJ25" s="18"/>
      <c r="AK25" s="18"/>
      <c r="AL25" s="18" t="s">
        <v>84</v>
      </c>
      <c r="AM25" s="18"/>
    </row>
    <row r="26" spans="1:39" s="29" customFormat="1" ht="15.75" customHeight="1" x14ac:dyDescent="0.2">
      <c r="A26" s="274"/>
      <c r="B26" s="283"/>
      <c r="C26" s="319" t="s">
        <v>7</v>
      </c>
      <c r="D26" s="320"/>
      <c r="E26" s="206"/>
      <c r="F26" s="207"/>
      <c r="G26" s="207"/>
      <c r="H26" s="207"/>
      <c r="I26" s="207"/>
      <c r="J26" s="207"/>
      <c r="K26" s="42" t="s">
        <v>159</v>
      </c>
      <c r="L26" s="281"/>
      <c r="M26" s="204"/>
      <c r="N26" s="204"/>
      <c r="O26" s="43" t="s">
        <v>25</v>
      </c>
      <c r="P26" s="247"/>
      <c r="Q26" s="204"/>
      <c r="R26" s="204"/>
      <c r="S26" s="44" t="s">
        <v>25</v>
      </c>
      <c r="T26" s="204"/>
      <c r="U26" s="204"/>
      <c r="V26" s="204"/>
      <c r="W26" s="31" t="s">
        <v>25</v>
      </c>
      <c r="X26" s="245" t="str">
        <f>IF(AND(L26="",P26="",T26=""),"",L26+P26+T26)</f>
        <v/>
      </c>
      <c r="Y26" s="246"/>
      <c r="Z26" s="246"/>
      <c r="AA26" s="246"/>
      <c r="AB26" s="246"/>
      <c r="AC26" s="246"/>
      <c r="AD26" s="246"/>
      <c r="AE26" s="45" t="s">
        <v>25</v>
      </c>
      <c r="AF26" s="13"/>
      <c r="AG26" s="172" t="s">
        <v>60</v>
      </c>
      <c r="AH26" s="173" t="str">
        <f>IF(Q20="","",IF(Q20=0,"なし",IF(P37="",IF(V35-F28&gt;=H23,"適","不適"),IF(W36="",IF(W37="","振替場所を選択",IF(AND(V35-F28-P37&gt;=H23),"適","不適")),IF(AND(H23&lt;=V35-F28+P37,F28-C23&gt;=P37),"振替適","不適")))))</f>
        <v/>
      </c>
      <c r="AJ26" s="18"/>
      <c r="AK26" s="18"/>
      <c r="AL26" s="18" t="s">
        <v>85</v>
      </c>
      <c r="AM26" s="18"/>
    </row>
    <row r="27" spans="1:39" s="29" customFormat="1" ht="15.75" customHeight="1" x14ac:dyDescent="0.2">
      <c r="A27" s="274"/>
      <c r="B27" s="284"/>
      <c r="C27" s="319" t="s">
        <v>8</v>
      </c>
      <c r="D27" s="320"/>
      <c r="E27" s="206"/>
      <c r="F27" s="207"/>
      <c r="G27" s="207"/>
      <c r="H27" s="207"/>
      <c r="I27" s="207"/>
      <c r="J27" s="207"/>
      <c r="K27" s="42" t="s">
        <v>160</v>
      </c>
      <c r="L27" s="281"/>
      <c r="M27" s="204"/>
      <c r="N27" s="204"/>
      <c r="O27" s="43" t="s">
        <v>25</v>
      </c>
      <c r="P27" s="247"/>
      <c r="Q27" s="204"/>
      <c r="R27" s="204"/>
      <c r="S27" s="44" t="s">
        <v>25</v>
      </c>
      <c r="T27" s="204"/>
      <c r="U27" s="204"/>
      <c r="V27" s="204"/>
      <c r="W27" s="31" t="s">
        <v>25</v>
      </c>
      <c r="X27" s="245" t="str">
        <f>IF(AND(L27="",P27="",T27=""),"",L27+P27+T27)</f>
        <v/>
      </c>
      <c r="Y27" s="246"/>
      <c r="Z27" s="246"/>
      <c r="AA27" s="246"/>
      <c r="AB27" s="246"/>
      <c r="AC27" s="246"/>
      <c r="AD27" s="246"/>
      <c r="AE27" s="45" t="s">
        <v>25</v>
      </c>
      <c r="AF27" s="13"/>
      <c r="AG27" s="174" t="s">
        <v>200</v>
      </c>
      <c r="AH27" s="175" t="str">
        <f>IF(T39="","",IF(T39&gt;=W23,"適","不適"))</f>
        <v/>
      </c>
      <c r="AJ27" s="18"/>
      <c r="AK27" s="18"/>
      <c r="AL27" s="18" t="s">
        <v>86</v>
      </c>
      <c r="AM27" s="18"/>
    </row>
    <row r="28" spans="1:39" s="29" customFormat="1" ht="18" customHeight="1" thickBot="1" x14ac:dyDescent="0.25">
      <c r="A28" s="274"/>
      <c r="B28" s="214" t="s">
        <v>9</v>
      </c>
      <c r="C28" s="317"/>
      <c r="D28" s="318"/>
      <c r="E28" s="46" t="s">
        <v>161</v>
      </c>
      <c r="F28" s="199" t="str">
        <f>IF(AND(E26="",E27=""),"",E26+E27)</f>
        <v/>
      </c>
      <c r="G28" s="199"/>
      <c r="H28" s="199"/>
      <c r="I28" s="199"/>
      <c r="J28" s="199"/>
      <c r="K28" s="47" t="s">
        <v>44</v>
      </c>
      <c r="L28" s="282" t="str">
        <f>IF(AND(L26="",L27=""),"",L26+L27)</f>
        <v/>
      </c>
      <c r="M28" s="248"/>
      <c r="N28" s="248"/>
      <c r="O28" s="185" t="s">
        <v>25</v>
      </c>
      <c r="P28" s="249" t="str">
        <f>IF(AND(P26="",P27=""),"",P26+P27)</f>
        <v/>
      </c>
      <c r="Q28" s="248"/>
      <c r="R28" s="248"/>
      <c r="S28" s="12" t="s">
        <v>25</v>
      </c>
      <c r="T28" s="248" t="str">
        <f>IF(AND(T26="",T27=""),"",T26+T27)</f>
        <v/>
      </c>
      <c r="U28" s="248"/>
      <c r="V28" s="248"/>
      <c r="W28" s="48" t="s">
        <v>25</v>
      </c>
      <c r="X28" s="245" t="str">
        <f>IF(AND(X26="",X27=""),"",SUM(X26:AD27))</f>
        <v/>
      </c>
      <c r="Y28" s="246"/>
      <c r="Z28" s="246"/>
      <c r="AA28" s="246"/>
      <c r="AB28" s="246"/>
      <c r="AC28" s="246"/>
      <c r="AD28" s="246"/>
      <c r="AE28" s="48" t="s">
        <v>25</v>
      </c>
      <c r="AF28" s="13"/>
      <c r="AG28" s="176" t="s">
        <v>201</v>
      </c>
      <c r="AH28" s="177" t="str">
        <f>IF(V35="","",IF(OR(AH25="不適",AH26="不適",AH27="不適"),"不適","適"))</f>
        <v/>
      </c>
      <c r="AJ28" s="18"/>
      <c r="AK28" s="18"/>
      <c r="AL28" s="18" t="s">
        <v>87</v>
      </c>
      <c r="AM28" s="18"/>
    </row>
    <row r="29" spans="1:39" s="29" customFormat="1" ht="18" customHeight="1" x14ac:dyDescent="0.2">
      <c r="A29" s="274"/>
      <c r="B29" s="321" t="s">
        <v>10</v>
      </c>
      <c r="C29" s="322"/>
      <c r="D29" s="323"/>
      <c r="E29" s="250" t="s">
        <v>21</v>
      </c>
      <c r="F29" s="229"/>
      <c r="G29" s="229"/>
      <c r="H29" s="229"/>
      <c r="I29" s="229"/>
      <c r="J29" s="229"/>
      <c r="K29" s="230"/>
      <c r="L29" s="209" t="s">
        <v>29</v>
      </c>
      <c r="M29" s="209"/>
      <c r="N29" s="209"/>
      <c r="O29" s="209"/>
      <c r="P29" s="209"/>
      <c r="Q29" s="209"/>
      <c r="R29" s="209"/>
      <c r="S29" s="210"/>
      <c r="T29" s="250" t="s">
        <v>9</v>
      </c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30"/>
      <c r="AF29" s="13"/>
      <c r="AG29" s="159"/>
      <c r="AH29" s="159"/>
      <c r="AJ29" s="18"/>
      <c r="AK29" s="18"/>
      <c r="AL29" s="18" t="s">
        <v>88</v>
      </c>
      <c r="AM29" s="18"/>
    </row>
    <row r="30" spans="1:39" s="29" customFormat="1" ht="15.75" customHeight="1" x14ac:dyDescent="0.2">
      <c r="A30" s="274"/>
      <c r="B30" s="283"/>
      <c r="C30" s="314" t="s">
        <v>12</v>
      </c>
      <c r="D30" s="315"/>
      <c r="E30" s="206"/>
      <c r="F30" s="207"/>
      <c r="G30" s="207"/>
      <c r="H30" s="207"/>
      <c r="I30" s="207"/>
      <c r="J30" s="207"/>
      <c r="K30" s="42" t="s">
        <v>44</v>
      </c>
      <c r="L30" s="207"/>
      <c r="M30" s="207"/>
      <c r="N30" s="207"/>
      <c r="O30" s="207"/>
      <c r="P30" s="207"/>
      <c r="Q30" s="207"/>
      <c r="R30" s="207"/>
      <c r="S30" s="42" t="s">
        <v>44</v>
      </c>
      <c r="T30" s="202" t="str">
        <f>IF(AND(E30="",L30=""),"",E30+L30)</f>
        <v/>
      </c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49" t="s">
        <v>44</v>
      </c>
      <c r="AF30" s="13"/>
      <c r="AG30" s="159"/>
      <c r="AH30" s="159"/>
      <c r="AJ30" s="18"/>
      <c r="AK30" s="18"/>
      <c r="AL30" s="18" t="s">
        <v>89</v>
      </c>
      <c r="AM30" s="18"/>
    </row>
    <row r="31" spans="1:39" s="29" customFormat="1" ht="15.75" customHeight="1" x14ac:dyDescent="0.2">
      <c r="A31" s="274"/>
      <c r="B31" s="283"/>
      <c r="C31" s="314" t="s">
        <v>11</v>
      </c>
      <c r="D31" s="315"/>
      <c r="E31" s="278"/>
      <c r="F31" s="279"/>
      <c r="G31" s="279"/>
      <c r="H31" s="279"/>
      <c r="I31" s="279"/>
      <c r="J31" s="279"/>
      <c r="K31" s="280"/>
      <c r="L31" s="207"/>
      <c r="M31" s="207"/>
      <c r="N31" s="207"/>
      <c r="O31" s="207"/>
      <c r="P31" s="207"/>
      <c r="Q31" s="207"/>
      <c r="R31" s="207"/>
      <c r="S31" s="42" t="s">
        <v>44</v>
      </c>
      <c r="T31" s="202" t="str">
        <f>IF(L31="","",L31)</f>
        <v/>
      </c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50" t="s">
        <v>44</v>
      </c>
      <c r="AF31" s="13"/>
      <c r="AG31" s="159"/>
      <c r="AH31" s="159"/>
      <c r="AJ31" s="18"/>
      <c r="AK31" s="18"/>
      <c r="AL31" s="18" t="s">
        <v>90</v>
      </c>
      <c r="AM31" s="18"/>
    </row>
    <row r="32" spans="1:39" s="29" customFormat="1" ht="15.75" customHeight="1" x14ac:dyDescent="0.2">
      <c r="A32" s="274"/>
      <c r="B32" s="283"/>
      <c r="C32" s="314" t="s">
        <v>13</v>
      </c>
      <c r="D32" s="315"/>
      <c r="E32" s="206"/>
      <c r="F32" s="207"/>
      <c r="G32" s="207"/>
      <c r="H32" s="207"/>
      <c r="I32" s="207"/>
      <c r="J32" s="207"/>
      <c r="K32" s="42" t="s">
        <v>44</v>
      </c>
      <c r="L32" s="207"/>
      <c r="M32" s="207"/>
      <c r="N32" s="207"/>
      <c r="O32" s="207"/>
      <c r="P32" s="207"/>
      <c r="Q32" s="207"/>
      <c r="R32" s="207"/>
      <c r="S32" s="42" t="s">
        <v>44</v>
      </c>
      <c r="T32" s="202" t="str">
        <f>IF(AND(E32="",L32=""),"",E32+L32)</f>
        <v/>
      </c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50" t="s">
        <v>44</v>
      </c>
      <c r="AF32" s="13"/>
      <c r="AG32" s="159"/>
      <c r="AH32" s="159"/>
      <c r="AJ32" s="18"/>
      <c r="AK32" s="18"/>
      <c r="AL32" s="18" t="s">
        <v>91</v>
      </c>
      <c r="AM32" s="18"/>
    </row>
    <row r="33" spans="1:39" s="29" customFormat="1" ht="15.75" customHeight="1" x14ac:dyDescent="0.2">
      <c r="A33" s="274"/>
      <c r="B33" s="152"/>
      <c r="C33" s="324" t="s">
        <v>248</v>
      </c>
      <c r="D33" s="213"/>
      <c r="E33" s="206"/>
      <c r="F33" s="207"/>
      <c r="G33" s="207"/>
      <c r="H33" s="207"/>
      <c r="I33" s="207"/>
      <c r="J33" s="207"/>
      <c r="K33" s="42" t="s">
        <v>44</v>
      </c>
      <c r="L33" s="207"/>
      <c r="M33" s="207"/>
      <c r="N33" s="207"/>
      <c r="O33" s="207"/>
      <c r="P33" s="207"/>
      <c r="Q33" s="207"/>
      <c r="R33" s="207"/>
      <c r="S33" s="42" t="s">
        <v>44</v>
      </c>
      <c r="T33" s="202" t="str">
        <f>IF(AND(E33="",L33=""),"",E33+L33)</f>
        <v/>
      </c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50" t="s">
        <v>44</v>
      </c>
      <c r="AF33" s="13"/>
      <c r="AG33" s="159"/>
      <c r="AH33" s="159"/>
      <c r="AJ33" s="18"/>
      <c r="AK33" s="18"/>
      <c r="AL33" s="18" t="s">
        <v>92</v>
      </c>
      <c r="AM33" s="18"/>
    </row>
    <row r="34" spans="1:39" s="29" customFormat="1" ht="21" customHeight="1" thickBot="1" x14ac:dyDescent="0.25">
      <c r="A34" s="274"/>
      <c r="B34" s="316" t="s">
        <v>9</v>
      </c>
      <c r="C34" s="317"/>
      <c r="D34" s="318"/>
      <c r="E34" s="46" t="s">
        <v>162</v>
      </c>
      <c r="F34" s="199" t="str">
        <f>IF(AND(E30="",E32="",E33=""),"",E30+E32+E33)</f>
        <v/>
      </c>
      <c r="G34" s="199"/>
      <c r="H34" s="199"/>
      <c r="I34" s="199"/>
      <c r="J34" s="199"/>
      <c r="K34" s="51" t="s">
        <v>44</v>
      </c>
      <c r="L34" s="39" t="s">
        <v>163</v>
      </c>
      <c r="M34" s="199" t="str">
        <f>IF(AND(L30="",L31="",L32="",L33=""),"",SUM(L30:R33))</f>
        <v/>
      </c>
      <c r="N34" s="199"/>
      <c r="O34" s="199"/>
      <c r="P34" s="199"/>
      <c r="Q34" s="199"/>
      <c r="R34" s="199"/>
      <c r="S34" s="9" t="s">
        <v>44</v>
      </c>
      <c r="T34" s="52" t="s">
        <v>164</v>
      </c>
      <c r="U34" s="53"/>
      <c r="V34" s="199" t="str">
        <f>IF(AND(T30="",T31="",T32="",T33=""),"",SUM(T30:AD33))</f>
        <v/>
      </c>
      <c r="W34" s="199"/>
      <c r="X34" s="199"/>
      <c r="Y34" s="199"/>
      <c r="Z34" s="199"/>
      <c r="AA34" s="199"/>
      <c r="AB34" s="199"/>
      <c r="AC34" s="199"/>
      <c r="AD34" s="199"/>
      <c r="AE34" s="47" t="s">
        <v>44</v>
      </c>
      <c r="AF34" s="13"/>
      <c r="AG34" s="159"/>
      <c r="AH34" s="159"/>
      <c r="AJ34" s="18"/>
      <c r="AK34" s="18"/>
      <c r="AL34" s="18" t="s">
        <v>93</v>
      </c>
      <c r="AM34" s="18"/>
    </row>
    <row r="35" spans="1:39" s="29" customFormat="1" ht="21" customHeight="1" x14ac:dyDescent="0.2">
      <c r="A35" s="274"/>
      <c r="B35" s="193" t="s">
        <v>14</v>
      </c>
      <c r="C35" s="201"/>
      <c r="D35" s="194"/>
      <c r="E35" s="54" t="s">
        <v>165</v>
      </c>
      <c r="F35" s="200" t="str">
        <f>IF(AND(F28="",F34=""),"",SUM(F28,F34))</f>
        <v/>
      </c>
      <c r="G35" s="200"/>
      <c r="H35" s="200"/>
      <c r="I35" s="200"/>
      <c r="J35" s="200"/>
      <c r="K35" s="55" t="s">
        <v>44</v>
      </c>
      <c r="L35" s="39" t="s">
        <v>163</v>
      </c>
      <c r="M35" s="200" t="str">
        <f>IF(M34="","",M34)</f>
        <v/>
      </c>
      <c r="N35" s="200"/>
      <c r="O35" s="200"/>
      <c r="P35" s="200"/>
      <c r="Q35" s="200"/>
      <c r="R35" s="200"/>
      <c r="S35" s="51" t="s">
        <v>44</v>
      </c>
      <c r="T35" s="56" t="s">
        <v>166</v>
      </c>
      <c r="U35" s="57"/>
      <c r="V35" s="200" t="str">
        <f>IF(AND(F35="",M35=""),"",SUM(F35,M35))</f>
        <v/>
      </c>
      <c r="W35" s="200"/>
      <c r="X35" s="200"/>
      <c r="Y35" s="200"/>
      <c r="Z35" s="200"/>
      <c r="AA35" s="200"/>
      <c r="AB35" s="200"/>
      <c r="AC35" s="200"/>
      <c r="AD35" s="200"/>
      <c r="AE35" s="55" t="s">
        <v>44</v>
      </c>
      <c r="AF35" s="13"/>
      <c r="AG35" s="254" t="s">
        <v>167</v>
      </c>
      <c r="AH35" s="255"/>
      <c r="AJ35" s="18"/>
      <c r="AK35" s="18"/>
      <c r="AL35" s="18" t="s">
        <v>94</v>
      </c>
      <c r="AM35" s="18"/>
    </row>
    <row r="36" spans="1:39" s="29" customFormat="1" ht="21" customHeight="1" x14ac:dyDescent="0.2">
      <c r="A36" s="274"/>
      <c r="B36" s="305" t="s">
        <v>15</v>
      </c>
      <c r="C36" s="306"/>
      <c r="D36" s="307"/>
      <c r="E36" s="264" t="s">
        <v>27</v>
      </c>
      <c r="F36" s="265"/>
      <c r="G36" s="265"/>
      <c r="H36" s="265"/>
      <c r="I36" s="265"/>
      <c r="J36" s="265"/>
      <c r="K36" s="265"/>
      <c r="L36" s="265"/>
      <c r="M36" s="265"/>
      <c r="N36" s="265"/>
      <c r="O36" s="266"/>
      <c r="P36" s="264" t="s">
        <v>30</v>
      </c>
      <c r="Q36" s="265"/>
      <c r="R36" s="265"/>
      <c r="S36" s="265"/>
      <c r="T36" s="263"/>
      <c r="U36" s="208" t="s">
        <v>33</v>
      </c>
      <c r="V36" s="233"/>
      <c r="W36" s="1"/>
      <c r="X36" s="229" t="str">
        <f>IF(W36="","□建築物上から地上部へ","■建築物上から地上部")</f>
        <v>□建築物上から地上部へ</v>
      </c>
      <c r="Y36" s="229"/>
      <c r="Z36" s="229"/>
      <c r="AA36" s="229"/>
      <c r="AB36" s="229"/>
      <c r="AC36" s="229"/>
      <c r="AD36" s="229"/>
      <c r="AE36" s="230"/>
      <c r="AF36" s="13"/>
      <c r="AG36" s="178" t="s">
        <v>168</v>
      </c>
      <c r="AH36" s="179" t="str">
        <f>IF(E20="","",$V$35/$Q$23)</f>
        <v/>
      </c>
      <c r="AJ36" s="18"/>
      <c r="AK36" s="18"/>
      <c r="AL36" s="18" t="s">
        <v>95</v>
      </c>
      <c r="AM36" s="18"/>
    </row>
    <row r="37" spans="1:39" s="29" customFormat="1" ht="23.25" customHeight="1" x14ac:dyDescent="0.2">
      <c r="A37" s="275"/>
      <c r="B37" s="308"/>
      <c r="C37" s="309"/>
      <c r="D37" s="310"/>
      <c r="E37" s="350"/>
      <c r="F37" s="351"/>
      <c r="G37" s="351"/>
      <c r="H37" s="351"/>
      <c r="I37" s="351"/>
      <c r="J37" s="351"/>
      <c r="K37" s="351"/>
      <c r="L37" s="351"/>
      <c r="M37" s="351"/>
      <c r="N37" s="351"/>
      <c r="O37" s="352"/>
      <c r="P37" s="231"/>
      <c r="Q37" s="232"/>
      <c r="R37" s="232"/>
      <c r="S37" s="232"/>
      <c r="T37" s="37" t="s">
        <v>44</v>
      </c>
      <c r="U37" s="214" t="s">
        <v>34</v>
      </c>
      <c r="V37" s="234"/>
      <c r="W37" s="2"/>
      <c r="X37" s="215" t="str">
        <f>IF(W37="","□地上部から建築物上へ","■地上部から建築物上へ")</f>
        <v>□地上部から建築物上へ</v>
      </c>
      <c r="Y37" s="215"/>
      <c r="Z37" s="215"/>
      <c r="AA37" s="215"/>
      <c r="AB37" s="215"/>
      <c r="AC37" s="215"/>
      <c r="AD37" s="215"/>
      <c r="AE37" s="216"/>
      <c r="AF37" s="13"/>
      <c r="AG37" s="178" t="s">
        <v>169</v>
      </c>
      <c r="AH37" s="180" t="str">
        <f>IF(Q20="","",IF(Q20=0,"なし",(IF($W$37="",$V$34,$V$34-$P$37))/$H$23))</f>
        <v/>
      </c>
      <c r="AJ37" s="18"/>
      <c r="AK37" s="18"/>
      <c r="AL37" s="18" t="s">
        <v>96</v>
      </c>
      <c r="AM37" s="18"/>
    </row>
    <row r="38" spans="1:39" s="29" customFormat="1" ht="18" customHeight="1" thickBot="1" x14ac:dyDescent="0.25">
      <c r="A38" s="208" t="s">
        <v>22</v>
      </c>
      <c r="B38" s="209"/>
      <c r="C38" s="209"/>
      <c r="D38" s="210"/>
      <c r="E38" s="193" t="s">
        <v>19</v>
      </c>
      <c r="F38" s="201"/>
      <c r="G38" s="201"/>
      <c r="H38" s="201"/>
      <c r="I38" s="201"/>
      <c r="J38" s="194"/>
      <c r="K38" s="209" t="s">
        <v>10</v>
      </c>
      <c r="L38" s="201"/>
      <c r="M38" s="201"/>
      <c r="N38" s="201"/>
      <c r="O38" s="201"/>
      <c r="P38" s="215"/>
      <c r="Q38" s="215"/>
      <c r="R38" s="216"/>
      <c r="S38" s="193"/>
      <c r="T38" s="201"/>
      <c r="U38" s="201"/>
      <c r="V38" s="201"/>
      <c r="W38" s="194"/>
      <c r="X38" s="193" t="s">
        <v>39</v>
      </c>
      <c r="Y38" s="201"/>
      <c r="Z38" s="201"/>
      <c r="AA38" s="201"/>
      <c r="AB38" s="201"/>
      <c r="AC38" s="201"/>
      <c r="AD38" s="201"/>
      <c r="AE38" s="194"/>
      <c r="AF38" s="13"/>
      <c r="AG38" s="181" t="s">
        <v>170</v>
      </c>
      <c r="AH38" s="170" t="str">
        <f>IF(E20="","",(IF($W$36="",$F$28,$F$28-$P$37))/$C$23)</f>
        <v/>
      </c>
      <c r="AJ38" s="18"/>
      <c r="AK38" s="18"/>
      <c r="AL38" s="18" t="s">
        <v>97</v>
      </c>
      <c r="AM38" s="18"/>
    </row>
    <row r="39" spans="1:39" s="29" customFormat="1" ht="18.75" customHeight="1" x14ac:dyDescent="0.2">
      <c r="A39" s="211"/>
      <c r="B39" s="212"/>
      <c r="C39" s="212"/>
      <c r="D39" s="213"/>
      <c r="E39" s="217"/>
      <c r="F39" s="218"/>
      <c r="G39" s="218"/>
      <c r="H39" s="218"/>
      <c r="I39" s="218"/>
      <c r="J39" s="58"/>
      <c r="K39" s="3"/>
      <c r="L39" s="59" t="str">
        <f>IF(K39="","□ベランダ","■ベランダ")</f>
        <v>□ベランダ</v>
      </c>
      <c r="M39" s="60"/>
      <c r="N39" s="251"/>
      <c r="O39" s="252"/>
      <c r="P39" s="252"/>
      <c r="Q39" s="252"/>
      <c r="R39" s="41" t="s">
        <v>171</v>
      </c>
      <c r="S39" s="237" t="s">
        <v>172</v>
      </c>
      <c r="T39" s="235" t="str">
        <f>IF(E39="","",E39+N39+N40)</f>
        <v/>
      </c>
      <c r="U39" s="235"/>
      <c r="V39" s="235"/>
      <c r="W39" s="61"/>
      <c r="X39" s="62" t="s">
        <v>173</v>
      </c>
      <c r="Y39" s="63"/>
      <c r="Z39" s="63"/>
      <c r="AA39" s="63"/>
      <c r="AB39" s="225" t="str">
        <f>IF(T39="","",ROUNDDOWN(T39/Y20,4))</f>
        <v/>
      </c>
      <c r="AC39" s="225"/>
      <c r="AD39" s="225"/>
      <c r="AE39" s="226"/>
      <c r="AF39" s="13"/>
      <c r="AG39" s="254" t="s">
        <v>174</v>
      </c>
      <c r="AH39" s="255"/>
      <c r="AJ39" s="18"/>
      <c r="AK39" s="18"/>
      <c r="AL39" s="18" t="s">
        <v>98</v>
      </c>
      <c r="AM39" s="18"/>
    </row>
    <row r="40" spans="1:39" s="29" customFormat="1" ht="18.75" customHeight="1" thickBot="1" x14ac:dyDescent="0.25">
      <c r="A40" s="214"/>
      <c r="B40" s="215"/>
      <c r="C40" s="215"/>
      <c r="D40" s="216"/>
      <c r="E40" s="219"/>
      <c r="F40" s="220"/>
      <c r="G40" s="220"/>
      <c r="H40" s="220"/>
      <c r="I40" s="220"/>
      <c r="J40" s="37" t="s">
        <v>171</v>
      </c>
      <c r="K40" s="4"/>
      <c r="L40" s="221" t="str">
        <f>IF(K40="","□壁面","■壁面")</f>
        <v>□壁面</v>
      </c>
      <c r="M40" s="222"/>
      <c r="N40" s="253"/>
      <c r="O40" s="253"/>
      <c r="P40" s="253"/>
      <c r="Q40" s="253"/>
      <c r="R40" s="37" t="s">
        <v>171</v>
      </c>
      <c r="S40" s="238"/>
      <c r="T40" s="236"/>
      <c r="U40" s="236"/>
      <c r="V40" s="236"/>
      <c r="W40" s="9" t="s">
        <v>171</v>
      </c>
      <c r="X40" s="64"/>
      <c r="Y40" s="39"/>
      <c r="Z40" s="39"/>
      <c r="AA40" s="39"/>
      <c r="AB40" s="227"/>
      <c r="AC40" s="227"/>
      <c r="AD40" s="227"/>
      <c r="AE40" s="228"/>
      <c r="AF40" s="13"/>
      <c r="AG40" s="182"/>
      <c r="AH40" s="183" t="str">
        <f>IF(E20="","",V35/E20)</f>
        <v/>
      </c>
      <c r="AJ40" s="18"/>
      <c r="AK40" s="18"/>
      <c r="AL40" s="18" t="s">
        <v>99</v>
      </c>
      <c r="AM40" s="18"/>
    </row>
    <row r="41" spans="1:39" s="29" customFormat="1" ht="6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59"/>
      <c r="AH41" s="159"/>
      <c r="AJ41" s="18"/>
      <c r="AK41" s="18"/>
      <c r="AL41" s="18" t="s">
        <v>100</v>
      </c>
      <c r="AM41" s="18"/>
    </row>
    <row r="42" spans="1:39" s="29" customFormat="1" ht="18.75" customHeight="1" x14ac:dyDescent="0.2">
      <c r="A42" s="26" t="s">
        <v>42</v>
      </c>
      <c r="B42" s="26"/>
      <c r="C42" s="26"/>
      <c r="D42" s="26"/>
      <c r="E42" s="26"/>
      <c r="F42" s="26"/>
      <c r="G42" s="26"/>
      <c r="H42" s="26"/>
      <c r="I42" s="26"/>
      <c r="J42" s="347"/>
      <c r="K42" s="348"/>
      <c r="L42" s="348"/>
      <c r="M42" s="348"/>
      <c r="N42" s="348"/>
      <c r="O42" s="348"/>
      <c r="P42" s="349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3"/>
      <c r="AG42" s="184"/>
      <c r="AH42" s="159"/>
      <c r="AJ42" s="18"/>
      <c r="AK42" s="18"/>
      <c r="AL42" s="18" t="s">
        <v>101</v>
      </c>
      <c r="AM42" s="18"/>
    </row>
    <row r="43" spans="1:39" ht="6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59"/>
      <c r="AH43" s="159"/>
      <c r="AL43" s="18" t="s">
        <v>102</v>
      </c>
    </row>
    <row r="44" spans="1:39" s="67" customFormat="1" ht="18" customHeight="1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6"/>
      <c r="AG44" s="333" t="s">
        <v>249</v>
      </c>
      <c r="AH44" s="333"/>
      <c r="AJ44" s="68"/>
      <c r="AK44" s="68"/>
      <c r="AL44" s="18" t="s">
        <v>103</v>
      </c>
      <c r="AM44" s="68"/>
    </row>
    <row r="45" spans="1:39" s="67" customFormat="1" ht="18" customHeight="1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6"/>
      <c r="AG45" s="333"/>
      <c r="AH45" s="333"/>
      <c r="AJ45" s="68"/>
      <c r="AK45" s="68"/>
      <c r="AL45" s="18" t="s">
        <v>104</v>
      </c>
      <c r="AM45" s="68"/>
    </row>
    <row r="46" spans="1:39" ht="10.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59"/>
      <c r="AH46" s="159"/>
      <c r="AL46" s="18" t="s">
        <v>105</v>
      </c>
    </row>
    <row r="47" spans="1:39" ht="13.5" customHeight="1" x14ac:dyDescent="0.2">
      <c r="A47" s="13"/>
      <c r="B47" s="13"/>
      <c r="C47" s="13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59"/>
      <c r="AH47" s="159"/>
      <c r="AL47" s="18" t="s">
        <v>106</v>
      </c>
    </row>
    <row r="48" spans="1:39" ht="13.5" customHeight="1" x14ac:dyDescent="0.2">
      <c r="A48" s="69"/>
      <c r="B48" s="69"/>
      <c r="C48" s="70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L48" s="18" t="s">
        <v>107</v>
      </c>
    </row>
    <row r="49" spans="1:38" ht="15" customHeight="1" x14ac:dyDescent="0.2">
      <c r="A49" s="69"/>
      <c r="B49" s="69"/>
      <c r="C49" s="69"/>
      <c r="AL49" s="15" t="s">
        <v>108</v>
      </c>
    </row>
    <row r="50" spans="1:38" ht="3" customHeight="1" x14ac:dyDescent="0.2">
      <c r="AL50" s="68" t="s">
        <v>109</v>
      </c>
    </row>
    <row r="51" spans="1:38" x14ac:dyDescent="0.2">
      <c r="AL51" s="68" t="s">
        <v>110</v>
      </c>
    </row>
    <row r="52" spans="1:38" x14ac:dyDescent="0.2">
      <c r="AL52" s="68" t="s">
        <v>111</v>
      </c>
    </row>
    <row r="53" spans="1:38" x14ac:dyDescent="0.2">
      <c r="AL53" s="68" t="s">
        <v>112</v>
      </c>
    </row>
    <row r="54" spans="1:38" x14ac:dyDescent="0.2">
      <c r="AL54" s="68" t="s">
        <v>113</v>
      </c>
    </row>
    <row r="55" spans="1:38" x14ac:dyDescent="0.2">
      <c r="AL55" s="68" t="s">
        <v>114</v>
      </c>
    </row>
    <row r="56" spans="1:38" x14ac:dyDescent="0.2">
      <c r="AL56" s="68" t="s">
        <v>115</v>
      </c>
    </row>
    <row r="57" spans="1:38" x14ac:dyDescent="0.2">
      <c r="AL57" s="68" t="s">
        <v>116</v>
      </c>
    </row>
    <row r="58" spans="1:38" x14ac:dyDescent="0.2">
      <c r="AL58" s="68" t="s">
        <v>117</v>
      </c>
    </row>
    <row r="59" spans="1:38" x14ac:dyDescent="0.2">
      <c r="AL59" s="68" t="s">
        <v>118</v>
      </c>
    </row>
    <row r="60" spans="1:38" x14ac:dyDescent="0.2">
      <c r="AL60" s="68" t="s">
        <v>119</v>
      </c>
    </row>
    <row r="61" spans="1:38" x14ac:dyDescent="0.2">
      <c r="AL61" s="68" t="s">
        <v>120</v>
      </c>
    </row>
    <row r="62" spans="1:38" x14ac:dyDescent="0.2">
      <c r="AL62" s="68" t="s">
        <v>121</v>
      </c>
    </row>
    <row r="63" spans="1:38" x14ac:dyDescent="0.2">
      <c r="AL63" s="68" t="s">
        <v>122</v>
      </c>
    </row>
  </sheetData>
  <sheetProtection algorithmName="SHA-512" hashValue="475X1BDi3HKtUgLCKk5ItngwPHkDUF9CAGSKKotLvg1bcNIJcB5w5GG3Atr1rnKFHWokRMmCNMFXHx6Ui/QUdw==" saltValue="H3gYDzAOsiwErI1R0gj9VQ==" spinCount="100000" sheet="1" objects="1" scenarios="1" selectLockedCells="1"/>
  <mergeCells count="129">
    <mergeCell ref="AG44:AH45"/>
    <mergeCell ref="E33:J33"/>
    <mergeCell ref="L33:R33"/>
    <mergeCell ref="T33:AD33"/>
    <mergeCell ref="E16:T16"/>
    <mergeCell ref="U16:W16"/>
    <mergeCell ref="Y16:AD16"/>
    <mergeCell ref="V22:AE22"/>
    <mergeCell ref="W23:Z23"/>
    <mergeCell ref="K20:O20"/>
    <mergeCell ref="N22:U22"/>
    <mergeCell ref="AG35:AH35"/>
    <mergeCell ref="AG39:AH39"/>
    <mergeCell ref="L25:O25"/>
    <mergeCell ref="P25:S25"/>
    <mergeCell ref="U18:AE18"/>
    <mergeCell ref="R18:T18"/>
    <mergeCell ref="F34:J34"/>
    <mergeCell ref="J42:P42"/>
    <mergeCell ref="E37:O37"/>
    <mergeCell ref="E36:O36"/>
    <mergeCell ref="M34:R34"/>
    <mergeCell ref="M35:R35"/>
    <mergeCell ref="P36:T36"/>
    <mergeCell ref="D11:M11"/>
    <mergeCell ref="D12:L12"/>
    <mergeCell ref="D14:L14"/>
    <mergeCell ref="R11:AE11"/>
    <mergeCell ref="D13:K13"/>
    <mergeCell ref="B35:D35"/>
    <mergeCell ref="B36:D37"/>
    <mergeCell ref="A20:D20"/>
    <mergeCell ref="C30:D30"/>
    <mergeCell ref="C31:D31"/>
    <mergeCell ref="C32:D32"/>
    <mergeCell ref="B34:D34"/>
    <mergeCell ref="C26:D26"/>
    <mergeCell ref="C27:D27"/>
    <mergeCell ref="B30:B32"/>
    <mergeCell ref="B29:D29"/>
    <mergeCell ref="B28:D28"/>
    <mergeCell ref="C33:D33"/>
    <mergeCell ref="N23:P23"/>
    <mergeCell ref="Q23:T23"/>
    <mergeCell ref="Q20:V20"/>
    <mergeCell ref="G22:M22"/>
    <mergeCell ref="H23:L23"/>
    <mergeCell ref="B25:D25"/>
    <mergeCell ref="E25:K25"/>
    <mergeCell ref="B16:C16"/>
    <mergeCell ref="B17:C17"/>
    <mergeCell ref="B18:C18"/>
    <mergeCell ref="C23:E23"/>
    <mergeCell ref="E19:J19"/>
    <mergeCell ref="A19:C19"/>
    <mergeCell ref="A22:A23"/>
    <mergeCell ref="K17:AE17"/>
    <mergeCell ref="AG19:AH19"/>
    <mergeCell ref="AG20:AH20"/>
    <mergeCell ref="E18:Q18"/>
    <mergeCell ref="K19:P19"/>
    <mergeCell ref="X19:AE19"/>
    <mergeCell ref="Y20:AD20"/>
    <mergeCell ref="Q19:W19"/>
    <mergeCell ref="T25:W25"/>
    <mergeCell ref="AC23:AD23"/>
    <mergeCell ref="A24:AE24"/>
    <mergeCell ref="X25:AE25"/>
    <mergeCell ref="AG24:AH24"/>
    <mergeCell ref="A25:A37"/>
    <mergeCell ref="B22:E22"/>
    <mergeCell ref="E31:K31"/>
    <mergeCell ref="L26:N26"/>
    <mergeCell ref="L27:N27"/>
    <mergeCell ref="L28:N28"/>
    <mergeCell ref="E29:K29"/>
    <mergeCell ref="L32:R32"/>
    <mergeCell ref="E32:J32"/>
    <mergeCell ref="F28:J28"/>
    <mergeCell ref="E30:J30"/>
    <mergeCell ref="B26:B27"/>
    <mergeCell ref="AB39:AE40"/>
    <mergeCell ref="X36:AE36"/>
    <mergeCell ref="X37:AE37"/>
    <mergeCell ref="P37:S37"/>
    <mergeCell ref="U36:V36"/>
    <mergeCell ref="U37:V37"/>
    <mergeCell ref="T39:V40"/>
    <mergeCell ref="S39:S40"/>
    <mergeCell ref="R12:AC12"/>
    <mergeCell ref="R13:AC13"/>
    <mergeCell ref="X27:AD27"/>
    <mergeCell ref="P26:R26"/>
    <mergeCell ref="P27:R27"/>
    <mergeCell ref="X26:AD26"/>
    <mergeCell ref="X28:AD28"/>
    <mergeCell ref="T28:V28"/>
    <mergeCell ref="L31:R31"/>
    <mergeCell ref="P28:R28"/>
    <mergeCell ref="T30:AD30"/>
    <mergeCell ref="T29:AE29"/>
    <mergeCell ref="L29:S29"/>
    <mergeCell ref="L30:R30"/>
    <mergeCell ref="N39:Q39"/>
    <mergeCell ref="N40:Q40"/>
    <mergeCell ref="A2:AE2"/>
    <mergeCell ref="X6:AE6"/>
    <mergeCell ref="D10:E10"/>
    <mergeCell ref="V6:W6"/>
    <mergeCell ref="R10:T10"/>
    <mergeCell ref="P10:Q10"/>
    <mergeCell ref="V34:AD34"/>
    <mergeCell ref="V35:AD35"/>
    <mergeCell ref="X38:AE38"/>
    <mergeCell ref="T31:AD31"/>
    <mergeCell ref="T32:AD32"/>
    <mergeCell ref="S38:W38"/>
    <mergeCell ref="T27:V27"/>
    <mergeCell ref="T26:V26"/>
    <mergeCell ref="F17:J17"/>
    <mergeCell ref="E26:J26"/>
    <mergeCell ref="F35:J35"/>
    <mergeCell ref="A38:D40"/>
    <mergeCell ref="E38:J38"/>
    <mergeCell ref="E39:I40"/>
    <mergeCell ref="K38:R38"/>
    <mergeCell ref="L40:M40"/>
    <mergeCell ref="E27:J27"/>
    <mergeCell ref="E20:I20"/>
  </mergeCells>
  <phoneticPr fontId="2"/>
  <conditionalFormatting sqref="AH25:AH28">
    <cfRule type="cellIs" dxfId="10" priority="1" stopIfTrue="1" operator="equal">
      <formula>"振替場所を選択"</formula>
    </cfRule>
    <cfRule type="cellIs" dxfId="9" priority="2" stopIfTrue="1" operator="equal">
      <formula>"不適"</formula>
    </cfRule>
  </conditionalFormatting>
  <dataValidations count="8">
    <dataValidation type="list" allowBlank="1" showInputMessage="1" showErrorMessage="1" sqref="AH18">
      <formula1>$AJ$1:$AJ$6</formula1>
    </dataValidation>
    <dataValidation type="list" allowBlank="1" showInputMessage="1" showErrorMessage="1" sqref="AH10:AH11">
      <formula1>$AJ$7:$AJ$9</formula1>
    </dataValidation>
    <dataValidation type="date" errorStyle="warning" imeMode="halfAlpha" operator="greaterThanOrEqual" allowBlank="1" showErrorMessage="1" errorTitle="入力例をみてください" error="西暦を半角数字で入力してください" promptTitle="入力例" prompt="2005/4/1　" sqref="X6:AE6">
      <formula1>36617</formula1>
    </dataValidation>
    <dataValidation imeMode="halfAlpha" allowBlank="1" showErrorMessage="1" promptTitle="入力例" prompt="03-1234-5678" sqref="R13:AC13"/>
    <dataValidation type="list" allowBlank="1" showErrorMessage="1" prompt="総合設計制度等を適用しない場合（×0.2の基準）は_x000a_空白のままにしてください" sqref="AG20:AH20">
      <formula1>$AM$1:$AM$7</formula1>
    </dataValidation>
    <dataValidation imeMode="halfAlpha" allowBlank="1" showInputMessage="1" showErrorMessage="1" sqref="D13:K13 D10:E10 R10:T10 A20:I20 K20:O20 Q20:V20 T26:V27 E30:J30 E32:J33 E39:I40 P37:S37 N39:Q40 Y20:AD20 E26:J27 L26:N27 P26:R27 L30:R33"/>
    <dataValidation type="date" imeMode="halfAlpha" operator="greaterThanOrEqual" allowBlank="1" showInputMessage="1" showErrorMessage="1" sqref="J42:P42">
      <formula1>X6</formula1>
    </dataValidation>
    <dataValidation type="list" allowBlank="1" showErrorMessage="1" prompt="区市町村名をリストから選択してください" sqref="F17:J17">
      <formula1>$AL$2:$AL$63</formula1>
    </dataValidation>
  </dataValidations>
  <pageMargins left="0.19685039370078741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4"/>
  <sheetViews>
    <sheetView workbookViewId="0">
      <selection activeCell="G10" sqref="G10:K10"/>
    </sheetView>
  </sheetViews>
  <sheetFormatPr defaultColWidth="9" defaultRowHeight="13" x14ac:dyDescent="0.2"/>
  <cols>
    <col min="1" max="11" width="8.6328125" style="76" customWidth="1"/>
    <col min="12" max="12" width="5.6328125" style="76" customWidth="1"/>
    <col min="13" max="16384" width="9" style="76"/>
  </cols>
  <sheetData>
    <row r="1" spans="1:34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34" ht="19" x14ac:dyDescent="0.2">
      <c r="A2" s="362" t="s">
        <v>0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78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3"/>
      <c r="AG2" s="74"/>
      <c r="AH2" s="75"/>
    </row>
    <row r="3" spans="1:34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34" x14ac:dyDescent="0.2">
      <c r="A4" s="79" t="s">
        <v>61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</row>
    <row r="5" spans="1:34" ht="8.25" customHeight="1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34" ht="18.75" customHeight="1" x14ac:dyDescent="0.2">
      <c r="A6" s="77"/>
      <c r="B6" s="77"/>
      <c r="C6" s="77"/>
      <c r="D6" s="77"/>
      <c r="E6" s="77"/>
      <c r="F6" s="77"/>
      <c r="G6" s="77"/>
      <c r="H6" s="80"/>
      <c r="I6" s="364" t="str">
        <f>IF(入力シート!X6="","　　年　　月　　日",入力シート!X6)</f>
        <v>　　年　　月　　日</v>
      </c>
      <c r="J6" s="364"/>
      <c r="K6" s="77"/>
      <c r="L6" s="77"/>
    </row>
    <row r="7" spans="1:34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34" ht="14" x14ac:dyDescent="0.2">
      <c r="A8" s="77"/>
      <c r="B8" s="81" t="s">
        <v>188</v>
      </c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34" x14ac:dyDescent="0.2">
      <c r="A9" s="77"/>
      <c r="B9" s="77"/>
      <c r="C9" s="77"/>
      <c r="D9" s="77"/>
      <c r="E9" s="77"/>
      <c r="F9" s="82" t="s">
        <v>186</v>
      </c>
      <c r="G9" s="357"/>
      <c r="H9" s="357"/>
      <c r="I9" s="357"/>
      <c r="J9" s="357"/>
      <c r="K9" s="357"/>
      <c r="L9" s="77"/>
    </row>
    <row r="10" spans="1:34" ht="35.25" customHeight="1" x14ac:dyDescent="0.2">
      <c r="A10" s="77"/>
      <c r="B10" s="77"/>
      <c r="C10" s="77"/>
      <c r="D10" s="77"/>
      <c r="E10" s="77"/>
      <c r="F10" s="83" t="s">
        <v>62</v>
      </c>
      <c r="G10" s="363"/>
      <c r="H10" s="363"/>
      <c r="I10" s="363"/>
      <c r="J10" s="363"/>
      <c r="K10" s="363"/>
      <c r="L10" s="77"/>
    </row>
    <row r="11" spans="1:34" x14ac:dyDescent="0.2">
      <c r="A11" s="77"/>
      <c r="B11" s="77"/>
      <c r="C11" s="77"/>
      <c r="D11" s="77"/>
      <c r="E11" s="77"/>
      <c r="F11" s="83" t="s">
        <v>47</v>
      </c>
      <c r="G11" s="357"/>
      <c r="H11" s="357"/>
      <c r="I11" s="357"/>
      <c r="J11" s="357"/>
      <c r="K11" s="357"/>
      <c r="L11" s="77"/>
    </row>
    <row r="12" spans="1:34" ht="37.5" customHeight="1" x14ac:dyDescent="0.2">
      <c r="A12" s="77"/>
      <c r="B12" s="77"/>
      <c r="C12" s="77"/>
      <c r="D12" s="77"/>
      <c r="E12" s="77"/>
      <c r="F12" s="83" t="s">
        <v>48</v>
      </c>
      <c r="G12" s="358"/>
      <c r="H12" s="358"/>
      <c r="I12" s="358"/>
      <c r="J12" s="358"/>
      <c r="K12" s="79"/>
      <c r="L12" s="77"/>
    </row>
    <row r="13" spans="1:34" ht="8.25" customHeight="1" x14ac:dyDescent="0.2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34" ht="8.25" customHeight="1" x14ac:dyDescent="0.2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</row>
    <row r="15" spans="1:34" x14ac:dyDescent="0.2">
      <c r="A15" s="77"/>
      <c r="B15" s="77"/>
      <c r="C15" s="77"/>
      <c r="D15" s="77"/>
      <c r="E15" s="77"/>
      <c r="F15" s="82" t="s">
        <v>186</v>
      </c>
      <c r="G15" s="357"/>
      <c r="H15" s="357"/>
      <c r="I15" s="357"/>
      <c r="J15" s="357"/>
      <c r="K15" s="357"/>
      <c r="L15" s="77"/>
    </row>
    <row r="16" spans="1:34" ht="35.25" customHeight="1" x14ac:dyDescent="0.2">
      <c r="A16" s="77"/>
      <c r="B16" s="77"/>
      <c r="C16" s="77"/>
      <c r="D16" s="77"/>
      <c r="E16" s="77"/>
      <c r="F16" s="83" t="s">
        <v>62</v>
      </c>
      <c r="G16" s="363"/>
      <c r="H16" s="363"/>
      <c r="I16" s="363"/>
      <c r="J16" s="363"/>
      <c r="K16" s="363"/>
      <c r="L16" s="77"/>
    </row>
    <row r="17" spans="1:12" x14ac:dyDescent="0.2">
      <c r="A17" s="77"/>
      <c r="B17" s="77"/>
      <c r="C17" s="77"/>
      <c r="D17" s="77"/>
      <c r="E17" s="77"/>
      <c r="F17" s="83" t="s">
        <v>47</v>
      </c>
      <c r="G17" s="357"/>
      <c r="H17" s="357"/>
      <c r="I17" s="357"/>
      <c r="J17" s="357"/>
      <c r="K17" s="357"/>
      <c r="L17" s="77"/>
    </row>
    <row r="18" spans="1:12" ht="37.5" customHeight="1" x14ac:dyDescent="0.2">
      <c r="A18" s="77"/>
      <c r="B18" s="77"/>
      <c r="C18" s="77"/>
      <c r="D18" s="77"/>
      <c r="E18" s="77"/>
      <c r="F18" s="83" t="s">
        <v>48</v>
      </c>
      <c r="G18" s="358"/>
      <c r="H18" s="358"/>
      <c r="I18" s="358"/>
      <c r="J18" s="358"/>
      <c r="K18" s="79"/>
      <c r="L18" s="77"/>
    </row>
    <row r="19" spans="1:12" x14ac:dyDescent="0.2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</row>
    <row r="20" spans="1:12" x14ac:dyDescent="0.2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</row>
    <row r="21" spans="1:12" x14ac:dyDescent="0.2">
      <c r="A21" s="77"/>
      <c r="B21" s="77"/>
      <c r="C21" s="77"/>
      <c r="D21" s="77"/>
      <c r="E21" s="77"/>
      <c r="F21" s="82" t="s">
        <v>186</v>
      </c>
      <c r="G21" s="357"/>
      <c r="H21" s="357"/>
      <c r="I21" s="357"/>
      <c r="J21" s="357"/>
      <c r="K21" s="357"/>
      <c r="L21" s="77"/>
    </row>
    <row r="22" spans="1:12" ht="35.25" customHeight="1" x14ac:dyDescent="0.2">
      <c r="A22" s="77"/>
      <c r="B22" s="77"/>
      <c r="C22" s="77"/>
      <c r="D22" s="77"/>
      <c r="E22" s="77"/>
      <c r="F22" s="83" t="s">
        <v>62</v>
      </c>
      <c r="G22" s="363"/>
      <c r="H22" s="363"/>
      <c r="I22" s="363"/>
      <c r="J22" s="363"/>
      <c r="K22" s="363"/>
      <c r="L22" s="77"/>
    </row>
    <row r="23" spans="1:12" x14ac:dyDescent="0.2">
      <c r="A23" s="77"/>
      <c r="B23" s="77"/>
      <c r="C23" s="77"/>
      <c r="D23" s="77"/>
      <c r="E23" s="77"/>
      <c r="F23" s="83" t="s">
        <v>47</v>
      </c>
      <c r="G23" s="357"/>
      <c r="H23" s="357"/>
      <c r="I23" s="357"/>
      <c r="J23" s="357"/>
      <c r="K23" s="357"/>
      <c r="L23" s="77"/>
    </row>
    <row r="24" spans="1:12" ht="37.5" customHeight="1" x14ac:dyDescent="0.2">
      <c r="A24" s="77"/>
      <c r="B24" s="77"/>
      <c r="C24" s="77"/>
      <c r="D24" s="77"/>
      <c r="E24" s="77"/>
      <c r="F24" s="83" t="s">
        <v>48</v>
      </c>
      <c r="G24" s="358"/>
      <c r="H24" s="358"/>
      <c r="I24" s="358"/>
      <c r="J24" s="358"/>
      <c r="K24" s="79"/>
      <c r="L24" s="77"/>
    </row>
    <row r="25" spans="1:12" x14ac:dyDescent="0.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</row>
    <row r="26" spans="1:12" x14ac:dyDescent="0.2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</row>
    <row r="27" spans="1:12" x14ac:dyDescent="0.2">
      <c r="A27" s="77"/>
      <c r="B27" s="77"/>
      <c r="C27" s="77"/>
      <c r="D27" s="77"/>
      <c r="E27" s="77"/>
      <c r="F27" s="82" t="s">
        <v>186</v>
      </c>
      <c r="G27" s="357"/>
      <c r="H27" s="357"/>
      <c r="I27" s="357"/>
      <c r="J27" s="357"/>
      <c r="K27" s="357"/>
      <c r="L27" s="77"/>
    </row>
    <row r="28" spans="1:12" ht="35.25" customHeight="1" x14ac:dyDescent="0.2">
      <c r="A28" s="77"/>
      <c r="B28" s="77"/>
      <c r="C28" s="77"/>
      <c r="D28" s="77"/>
      <c r="E28" s="77"/>
      <c r="F28" s="83" t="s">
        <v>62</v>
      </c>
      <c r="G28" s="363"/>
      <c r="H28" s="363"/>
      <c r="I28" s="363"/>
      <c r="J28" s="363"/>
      <c r="K28" s="363"/>
      <c r="L28" s="77"/>
    </row>
    <row r="29" spans="1:12" x14ac:dyDescent="0.2">
      <c r="A29" s="77"/>
      <c r="B29" s="77"/>
      <c r="C29" s="77"/>
      <c r="D29" s="77"/>
      <c r="E29" s="77"/>
      <c r="F29" s="83" t="s">
        <v>47</v>
      </c>
      <c r="G29" s="357"/>
      <c r="H29" s="357"/>
      <c r="I29" s="357"/>
      <c r="J29" s="357"/>
      <c r="K29" s="357"/>
      <c r="L29" s="77"/>
    </row>
    <row r="30" spans="1:12" ht="37.5" customHeight="1" x14ac:dyDescent="0.2">
      <c r="A30" s="77"/>
      <c r="B30" s="77"/>
      <c r="C30" s="77"/>
      <c r="D30" s="77"/>
      <c r="E30" s="77"/>
      <c r="F30" s="83" t="s">
        <v>48</v>
      </c>
      <c r="G30" s="358"/>
      <c r="H30" s="358"/>
      <c r="I30" s="358"/>
      <c r="J30" s="358"/>
      <c r="K30" s="79"/>
      <c r="L30" s="77"/>
    </row>
    <row r="31" spans="1:12" x14ac:dyDescent="0.2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</row>
    <row r="32" spans="1:12" x14ac:dyDescent="0.2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2" x14ac:dyDescent="0.2">
      <c r="A33" s="77"/>
      <c r="B33" s="77"/>
      <c r="C33" s="77"/>
      <c r="D33" s="77"/>
      <c r="E33" s="77"/>
      <c r="F33" s="82" t="s">
        <v>186</v>
      </c>
      <c r="G33" s="357"/>
      <c r="H33" s="357"/>
      <c r="I33" s="357"/>
      <c r="J33" s="357"/>
      <c r="K33" s="357"/>
      <c r="L33" s="77"/>
    </row>
    <row r="34" spans="1:12" ht="35.25" customHeight="1" x14ac:dyDescent="0.2">
      <c r="A34" s="77"/>
      <c r="B34" s="77"/>
      <c r="C34" s="77"/>
      <c r="D34" s="77"/>
      <c r="E34" s="77"/>
      <c r="F34" s="83" t="s">
        <v>62</v>
      </c>
      <c r="G34" s="363"/>
      <c r="H34" s="363"/>
      <c r="I34" s="363"/>
      <c r="J34" s="363"/>
      <c r="K34" s="363"/>
      <c r="L34" s="77"/>
    </row>
    <row r="35" spans="1:12" x14ac:dyDescent="0.2">
      <c r="A35" s="77"/>
      <c r="B35" s="77"/>
      <c r="C35" s="77"/>
      <c r="D35" s="77"/>
      <c r="E35" s="77"/>
      <c r="F35" s="83" t="s">
        <v>47</v>
      </c>
      <c r="G35" s="357"/>
      <c r="H35" s="357"/>
      <c r="I35" s="357"/>
      <c r="J35" s="357"/>
      <c r="K35" s="357"/>
      <c r="L35" s="77"/>
    </row>
    <row r="36" spans="1:12" ht="37.5" customHeight="1" x14ac:dyDescent="0.2">
      <c r="A36" s="77"/>
      <c r="B36" s="77"/>
      <c r="C36" s="77"/>
      <c r="D36" s="77"/>
      <c r="E36" s="77"/>
      <c r="F36" s="83" t="s">
        <v>48</v>
      </c>
      <c r="G36" s="358"/>
      <c r="H36" s="358"/>
      <c r="I36" s="358"/>
      <c r="J36" s="358"/>
      <c r="K36" s="79"/>
      <c r="L36" s="77"/>
    </row>
    <row r="37" spans="1:12" x14ac:dyDescent="0.2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</row>
    <row r="38" spans="1:12" x14ac:dyDescent="0.2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</row>
    <row r="39" spans="1:12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</row>
    <row r="40" spans="1:12" x14ac:dyDescent="0.2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</row>
    <row r="41" spans="1:12" x14ac:dyDescent="0.2">
      <c r="A41" s="77"/>
      <c r="B41" s="353" t="s">
        <v>41</v>
      </c>
      <c r="C41" s="354"/>
      <c r="D41" s="359" t="s">
        <v>187</v>
      </c>
      <c r="E41" s="360"/>
      <c r="F41" s="360"/>
      <c r="G41" s="361"/>
      <c r="H41" s="359" t="s">
        <v>135</v>
      </c>
      <c r="I41" s="360"/>
      <c r="J41" s="360"/>
      <c r="K41" s="361"/>
      <c r="L41" s="77"/>
    </row>
    <row r="42" spans="1:12" ht="69" customHeight="1" x14ac:dyDescent="0.2">
      <c r="A42" s="77"/>
      <c r="B42" s="355"/>
      <c r="C42" s="356"/>
      <c r="D42" s="359"/>
      <c r="E42" s="360"/>
      <c r="F42" s="360"/>
      <c r="G42" s="361"/>
      <c r="H42" s="359"/>
      <c r="I42" s="360"/>
      <c r="J42" s="360"/>
      <c r="K42" s="361"/>
      <c r="L42" s="77"/>
    </row>
    <row r="43" spans="1:12" x14ac:dyDescent="0.2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</row>
    <row r="44" spans="1:12" x14ac:dyDescent="0.2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</row>
  </sheetData>
  <sheetProtection algorithmName="SHA-512" hashValue="ecYufxUtBAj92DhHo4kt5782HnVO1Q4Cdj+BShZeP4xmrMc9Gv12jedFKcJmTspggVfcfeJKDrw/5FfLKvrRVg==" saltValue="8E/eE6WTyRoF2+DULF+L6Q==" spinCount="100000" sheet="1" selectLockedCells="1"/>
  <mergeCells count="27">
    <mergeCell ref="G29:K29"/>
    <mergeCell ref="G30:J30"/>
    <mergeCell ref="G33:K33"/>
    <mergeCell ref="G34:K34"/>
    <mergeCell ref="I6:J6"/>
    <mergeCell ref="G24:J24"/>
    <mergeCell ref="G27:K27"/>
    <mergeCell ref="G28:K28"/>
    <mergeCell ref="G18:J18"/>
    <mergeCell ref="G21:K21"/>
    <mergeCell ref="G22:K22"/>
    <mergeCell ref="G17:K17"/>
    <mergeCell ref="G23:K23"/>
    <mergeCell ref="A2:K2"/>
    <mergeCell ref="G16:K16"/>
    <mergeCell ref="G11:K11"/>
    <mergeCell ref="G15:K15"/>
    <mergeCell ref="G12:J12"/>
    <mergeCell ref="G10:K10"/>
    <mergeCell ref="G9:K9"/>
    <mergeCell ref="B41:C42"/>
    <mergeCell ref="G35:K35"/>
    <mergeCell ref="G36:J36"/>
    <mergeCell ref="D41:G41"/>
    <mergeCell ref="H41:K41"/>
    <mergeCell ref="D42:G42"/>
    <mergeCell ref="H42:K42"/>
  </mergeCells>
  <phoneticPr fontId="2"/>
  <dataValidations count="1">
    <dataValidation imeMode="halfAlpha" allowBlank="1" showInputMessage="1" showErrorMessage="1" sqref="G9:K9 G11:K11 G27:K27 G23:K23 G15:K15 G29:K29 G21:K21 G17:K17 G33:K33 G35:K35"/>
  </dataValidations>
  <pageMargins left="0.46" right="0.38" top="0.68" bottom="0.6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BL62"/>
  <sheetViews>
    <sheetView showGridLines="0" topLeftCell="A37" zoomScaleNormal="100" zoomScaleSheetLayoutView="100" workbookViewId="0">
      <selection activeCell="BN4" sqref="BN4"/>
    </sheetView>
  </sheetViews>
  <sheetFormatPr defaultColWidth="9" defaultRowHeight="13" x14ac:dyDescent="0.2"/>
  <cols>
    <col min="1" max="1" width="0.6328125" style="132" customWidth="1"/>
    <col min="2" max="2" width="3.36328125" style="132" customWidth="1"/>
    <col min="3" max="6" width="1.6328125" style="132" customWidth="1"/>
    <col min="7" max="7" width="3.26953125" style="132" customWidth="1"/>
    <col min="8" max="11" width="1.6328125" style="132" customWidth="1"/>
    <col min="12" max="12" width="1.26953125" style="132" customWidth="1"/>
    <col min="13" max="23" width="1.6328125" style="132" customWidth="1"/>
    <col min="24" max="24" width="1.7265625" style="132" customWidth="1"/>
    <col min="25" max="25" width="1.6328125" style="132" customWidth="1"/>
    <col min="26" max="26" width="1.7265625" style="132" customWidth="1"/>
    <col min="27" max="33" width="1.6328125" style="132" customWidth="1"/>
    <col min="34" max="34" width="1.453125" style="132" customWidth="1"/>
    <col min="35" max="35" width="1.6328125" style="132" customWidth="1"/>
    <col min="36" max="36" width="2.90625" style="132" customWidth="1"/>
    <col min="37" max="53" width="1.6328125" style="132" customWidth="1"/>
    <col min="54" max="54" width="1.90625" style="132" customWidth="1"/>
    <col min="55" max="62" width="1.6328125" style="132" customWidth="1"/>
    <col min="63" max="63" width="2" style="132" customWidth="1"/>
    <col min="64" max="64" width="1.36328125" style="132" customWidth="1"/>
    <col min="65" max="16384" width="9" style="132"/>
  </cols>
  <sheetData>
    <row r="1" spans="1:64" ht="16.5" customHeight="1" x14ac:dyDescent="0.2">
      <c r="A1" s="131"/>
      <c r="B1" s="450" t="s">
        <v>232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450"/>
      <c r="AP1" s="450"/>
      <c r="AQ1" s="450"/>
      <c r="AR1" s="450"/>
      <c r="AS1" s="450"/>
      <c r="AT1" s="450"/>
      <c r="AU1" s="450"/>
      <c r="AV1" s="450"/>
      <c r="AW1" s="450"/>
      <c r="AX1" s="450"/>
      <c r="AY1" s="450"/>
      <c r="AZ1" s="450"/>
      <c r="BA1" s="450"/>
      <c r="BB1" s="450"/>
      <c r="BC1" s="450"/>
      <c r="BD1" s="450"/>
      <c r="BE1" s="450"/>
      <c r="BF1" s="450"/>
      <c r="BG1" s="450"/>
      <c r="BH1" s="450"/>
      <c r="BI1" s="450"/>
      <c r="BJ1" s="450"/>
      <c r="BK1" s="450"/>
      <c r="BL1" s="131"/>
    </row>
    <row r="2" spans="1:64" x14ac:dyDescent="0.2">
      <c r="A2" s="85"/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3"/>
      <c r="BL2" s="131"/>
    </row>
    <row r="3" spans="1:64" ht="17.25" customHeight="1" x14ac:dyDescent="0.2">
      <c r="A3" s="85"/>
      <c r="B3" s="113"/>
      <c r="C3" s="91"/>
      <c r="D3" s="431" t="s">
        <v>254</v>
      </c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2"/>
      <c r="AD3" s="432"/>
      <c r="AE3" s="432"/>
      <c r="AF3" s="432"/>
      <c r="AG3" s="432"/>
      <c r="AH3" s="432"/>
      <c r="AI3" s="432"/>
      <c r="AJ3" s="432"/>
      <c r="AK3" s="432"/>
      <c r="AL3" s="432"/>
      <c r="AM3" s="432"/>
      <c r="AN3" s="432"/>
      <c r="AO3" s="432"/>
      <c r="AP3" s="432"/>
      <c r="AQ3" s="432"/>
      <c r="AR3" s="432"/>
      <c r="AS3" s="432"/>
      <c r="AT3" s="432"/>
      <c r="AU3" s="432"/>
      <c r="AV3" s="432"/>
      <c r="AW3" s="432"/>
      <c r="AX3" s="432"/>
      <c r="AY3" s="432"/>
      <c r="AZ3" s="432"/>
      <c r="BA3" s="432"/>
      <c r="BB3" s="432"/>
      <c r="BC3" s="432"/>
      <c r="BD3" s="432"/>
      <c r="BE3" s="432"/>
      <c r="BF3" s="432"/>
      <c r="BG3" s="432"/>
      <c r="BH3" s="432"/>
      <c r="BI3" s="432"/>
      <c r="BJ3" s="91"/>
      <c r="BK3" s="116"/>
      <c r="BL3" s="131"/>
    </row>
    <row r="4" spans="1:64" ht="18" customHeight="1" x14ac:dyDescent="0.2">
      <c r="A4" s="85"/>
      <c r="B4" s="113"/>
      <c r="C4" s="91"/>
      <c r="D4" s="91"/>
      <c r="E4" s="91"/>
      <c r="F4" s="91"/>
      <c r="G4" s="91"/>
      <c r="H4" s="91"/>
      <c r="I4" s="91"/>
      <c r="J4" s="91"/>
      <c r="K4" s="90"/>
      <c r="L4" s="90"/>
      <c r="M4" s="90"/>
      <c r="N4" s="90"/>
      <c r="O4" s="90"/>
      <c r="P4" s="90"/>
      <c r="Q4" s="90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365" t="str">
        <f>IF(入力シート!X6="","　　年　　月　　日",入力シート!X6)</f>
        <v>　　年　　月　　日</v>
      </c>
      <c r="AW4" s="365"/>
      <c r="AX4" s="365"/>
      <c r="AY4" s="365"/>
      <c r="AZ4" s="365"/>
      <c r="BA4" s="365"/>
      <c r="BB4" s="365"/>
      <c r="BC4" s="365"/>
      <c r="BD4" s="365"/>
      <c r="BE4" s="365"/>
      <c r="BF4" s="365"/>
      <c r="BG4" s="365"/>
      <c r="BH4" s="91"/>
      <c r="BI4" s="91"/>
      <c r="BJ4" s="91"/>
      <c r="BK4" s="116"/>
      <c r="BL4" s="131"/>
    </row>
    <row r="5" spans="1:64" ht="4.5" customHeight="1" x14ac:dyDescent="0.2">
      <c r="A5" s="85"/>
      <c r="B5" s="113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116"/>
      <c r="BL5" s="131"/>
    </row>
    <row r="6" spans="1:64" x14ac:dyDescent="0.2">
      <c r="A6" s="85"/>
      <c r="B6" s="113"/>
      <c r="C6" s="366" t="s">
        <v>240</v>
      </c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370"/>
      <c r="AO6" s="370"/>
      <c r="AP6" s="370"/>
      <c r="AQ6" s="370"/>
      <c r="AR6" s="370"/>
      <c r="AS6" s="370"/>
      <c r="AT6" s="370"/>
      <c r="AU6" s="370"/>
      <c r="AV6" s="370"/>
      <c r="AW6" s="370"/>
      <c r="AX6" s="370"/>
      <c r="AY6" s="370"/>
      <c r="AZ6" s="370"/>
      <c r="BA6" s="370"/>
      <c r="BB6" s="370"/>
      <c r="BC6" s="370"/>
      <c r="BD6" s="370"/>
      <c r="BE6" s="370"/>
      <c r="BF6" s="370"/>
      <c r="BG6" s="370"/>
      <c r="BH6" s="91"/>
      <c r="BI6" s="91"/>
      <c r="BJ6" s="91"/>
      <c r="BK6" s="116"/>
      <c r="BL6" s="131"/>
    </row>
    <row r="7" spans="1:64" ht="6.75" customHeight="1" x14ac:dyDescent="0.2">
      <c r="A7" s="85"/>
      <c r="B7" s="113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116"/>
      <c r="BL7" s="131"/>
    </row>
    <row r="8" spans="1:64" ht="7.5" customHeight="1" x14ac:dyDescent="0.2">
      <c r="A8" s="85"/>
      <c r="B8" s="113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138"/>
      <c r="AV8" s="138"/>
      <c r="AW8" s="138"/>
      <c r="AX8" s="365"/>
      <c r="AY8" s="365"/>
      <c r="AZ8" s="365"/>
      <c r="BA8" s="365"/>
      <c r="BB8" s="365"/>
      <c r="BC8" s="365"/>
      <c r="BD8" s="365"/>
      <c r="BE8" s="365"/>
      <c r="BF8" s="365"/>
      <c r="BG8" s="365"/>
      <c r="BH8" s="365"/>
      <c r="BI8" s="365"/>
      <c r="BJ8" s="91"/>
      <c r="BK8" s="116"/>
      <c r="BL8" s="131"/>
    </row>
    <row r="9" spans="1:64" ht="16.5" x14ac:dyDescent="0.2">
      <c r="A9" s="85"/>
      <c r="B9" s="113"/>
      <c r="C9" s="91"/>
      <c r="D9" s="139" t="s">
        <v>123</v>
      </c>
      <c r="E9" s="90"/>
      <c r="F9" s="90"/>
      <c r="G9" s="90"/>
      <c r="H9" s="90"/>
      <c r="I9" s="90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116"/>
      <c r="BL9" s="131"/>
    </row>
    <row r="10" spans="1:64" ht="7.5" customHeight="1" x14ac:dyDescent="0.2">
      <c r="A10" s="85"/>
      <c r="B10" s="113"/>
      <c r="C10" s="91"/>
      <c r="D10" s="90"/>
      <c r="E10" s="90"/>
      <c r="F10" s="90"/>
      <c r="G10" s="90"/>
      <c r="H10" s="90"/>
      <c r="I10" s="90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114"/>
      <c r="AM10" s="114"/>
      <c r="AN10" s="114"/>
      <c r="AO10" s="114"/>
      <c r="AP10" s="114"/>
      <c r="AQ10" s="114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116"/>
      <c r="BL10" s="131"/>
    </row>
    <row r="11" spans="1:64" ht="18.75" customHeight="1" x14ac:dyDescent="0.2">
      <c r="A11" s="85"/>
      <c r="B11" s="127" t="s">
        <v>175</v>
      </c>
      <c r="C11" s="140"/>
      <c r="D11" s="140"/>
      <c r="E11" s="140"/>
      <c r="F11" s="140" t="s">
        <v>139</v>
      </c>
      <c r="G11" s="114"/>
      <c r="H11" s="366" t="str">
        <f>IF(入力シート!D10="","",入力シート!D10)</f>
        <v/>
      </c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366"/>
      <c r="T11" s="366"/>
      <c r="U11" s="366"/>
      <c r="V11" s="366"/>
      <c r="W11" s="366"/>
      <c r="X11" s="366"/>
      <c r="Y11" s="366"/>
      <c r="Z11" s="91"/>
      <c r="AA11" s="91"/>
      <c r="AB11" s="91"/>
      <c r="AC11" s="91"/>
      <c r="AD11" s="129"/>
      <c r="AE11" s="129" t="s">
        <v>176</v>
      </c>
      <c r="AF11" s="114"/>
      <c r="AG11" s="114"/>
      <c r="AH11" s="129"/>
      <c r="AI11" s="140" t="s">
        <v>139</v>
      </c>
      <c r="AJ11" s="129"/>
      <c r="AK11" s="366" t="str">
        <f>IF(入力シート!R10="","",入力シート!R10)</f>
        <v/>
      </c>
      <c r="AL11" s="366"/>
      <c r="AM11" s="366"/>
      <c r="AN11" s="366"/>
      <c r="AO11" s="366"/>
      <c r="AP11" s="366"/>
      <c r="AQ11" s="366"/>
      <c r="AR11" s="366"/>
      <c r="AS11" s="366"/>
      <c r="AT11" s="366"/>
      <c r="AU11" s="366"/>
      <c r="AV11" s="366"/>
      <c r="AW11" s="366"/>
      <c r="AX11" s="366"/>
      <c r="AY11" s="366"/>
      <c r="AZ11" s="366"/>
      <c r="BA11" s="366"/>
      <c r="BB11" s="366"/>
      <c r="BC11" s="91"/>
      <c r="BD11" s="91"/>
      <c r="BE11" s="91"/>
      <c r="BF11" s="91"/>
      <c r="BG11" s="91"/>
      <c r="BH11" s="91"/>
      <c r="BI11" s="91"/>
      <c r="BJ11" s="91"/>
      <c r="BK11" s="116"/>
      <c r="BL11" s="131"/>
    </row>
    <row r="12" spans="1:64" ht="26.25" customHeight="1" x14ac:dyDescent="0.2">
      <c r="A12" s="85"/>
      <c r="B12" s="113"/>
      <c r="C12" s="114"/>
      <c r="D12" s="366" t="s">
        <v>213</v>
      </c>
      <c r="E12" s="366"/>
      <c r="F12" s="366"/>
      <c r="G12" s="366"/>
      <c r="H12" s="451" t="str">
        <f>IF(入力シート!D11="","",入力シート!D11)</f>
        <v/>
      </c>
      <c r="I12" s="451"/>
      <c r="J12" s="451"/>
      <c r="K12" s="451"/>
      <c r="L12" s="451"/>
      <c r="M12" s="451"/>
      <c r="N12" s="451"/>
      <c r="O12" s="451"/>
      <c r="P12" s="451"/>
      <c r="Q12" s="451"/>
      <c r="R12" s="451"/>
      <c r="S12" s="451"/>
      <c r="T12" s="451"/>
      <c r="U12" s="451"/>
      <c r="V12" s="451"/>
      <c r="W12" s="451"/>
      <c r="X12" s="451"/>
      <c r="Y12" s="451"/>
      <c r="Z12" s="451"/>
      <c r="AA12" s="451"/>
      <c r="AB12" s="451"/>
      <c r="AC12" s="451"/>
      <c r="AD12" s="89"/>
      <c r="AE12" s="91"/>
      <c r="AF12" s="114"/>
      <c r="AG12" s="366" t="s">
        <v>213</v>
      </c>
      <c r="AH12" s="366"/>
      <c r="AI12" s="366"/>
      <c r="AJ12" s="366"/>
      <c r="AK12" s="451" t="str">
        <f>IF(入力シート!R11="","",入力シート!R11)</f>
        <v/>
      </c>
      <c r="AL12" s="451"/>
      <c r="AM12" s="451"/>
      <c r="AN12" s="451"/>
      <c r="AO12" s="451"/>
      <c r="AP12" s="451"/>
      <c r="AQ12" s="451"/>
      <c r="AR12" s="451"/>
      <c r="AS12" s="451"/>
      <c r="AT12" s="451"/>
      <c r="AU12" s="451"/>
      <c r="AV12" s="451"/>
      <c r="AW12" s="451"/>
      <c r="AX12" s="451"/>
      <c r="AY12" s="451"/>
      <c r="AZ12" s="451"/>
      <c r="BA12" s="451"/>
      <c r="BB12" s="451"/>
      <c r="BC12" s="451"/>
      <c r="BD12" s="451"/>
      <c r="BE12" s="451"/>
      <c r="BF12" s="451"/>
      <c r="BG12" s="90"/>
      <c r="BH12" s="90"/>
      <c r="BI12" s="91"/>
      <c r="BJ12" s="91"/>
      <c r="BK12" s="116"/>
      <c r="BL12" s="131"/>
    </row>
    <row r="13" spans="1:64" ht="38.25" customHeight="1" x14ac:dyDescent="0.2">
      <c r="A13" s="85"/>
      <c r="B13" s="113"/>
      <c r="C13" s="114"/>
      <c r="D13" s="366" t="s">
        <v>206</v>
      </c>
      <c r="E13" s="366"/>
      <c r="F13" s="366"/>
      <c r="G13" s="366"/>
      <c r="H13" s="456" t="str">
        <f>IF(入力シート!D12="","",入力シート!D12)</f>
        <v/>
      </c>
      <c r="I13" s="456"/>
      <c r="J13" s="456"/>
      <c r="K13" s="456"/>
      <c r="L13" s="456"/>
      <c r="M13" s="456"/>
      <c r="N13" s="456"/>
      <c r="O13" s="456"/>
      <c r="P13" s="456"/>
      <c r="Q13" s="456"/>
      <c r="R13" s="456"/>
      <c r="S13" s="456"/>
      <c r="T13" s="456"/>
      <c r="U13" s="456"/>
      <c r="V13" s="456"/>
      <c r="W13" s="456"/>
      <c r="X13" s="456"/>
      <c r="Y13" s="456"/>
      <c r="Z13" s="91"/>
      <c r="AA13" s="91"/>
      <c r="AB13" s="114"/>
      <c r="AC13" s="91"/>
      <c r="AD13" s="91"/>
      <c r="AE13" s="91"/>
      <c r="AF13" s="114"/>
      <c r="AG13" s="366" t="s">
        <v>206</v>
      </c>
      <c r="AH13" s="366"/>
      <c r="AI13" s="366"/>
      <c r="AJ13" s="366"/>
      <c r="AK13" s="456" t="str">
        <f>IF(入力シート!R12="","",入力シート!R12)</f>
        <v/>
      </c>
      <c r="AL13" s="456"/>
      <c r="AM13" s="456"/>
      <c r="AN13" s="456"/>
      <c r="AO13" s="456"/>
      <c r="AP13" s="456"/>
      <c r="AQ13" s="456"/>
      <c r="AR13" s="456"/>
      <c r="AS13" s="456"/>
      <c r="AT13" s="456"/>
      <c r="AU13" s="456"/>
      <c r="AV13" s="456"/>
      <c r="AW13" s="456"/>
      <c r="AX13" s="456"/>
      <c r="AY13" s="456"/>
      <c r="AZ13" s="456"/>
      <c r="BA13" s="456"/>
      <c r="BB13" s="456"/>
      <c r="BC13" s="91"/>
      <c r="BD13" s="91"/>
      <c r="BE13" s="91"/>
      <c r="BF13" s="91"/>
      <c r="BG13" s="114"/>
      <c r="BH13" s="91"/>
      <c r="BI13" s="91"/>
      <c r="BJ13" s="91"/>
      <c r="BK13" s="116"/>
      <c r="BL13" s="131"/>
    </row>
    <row r="14" spans="1:64" ht="21.75" customHeight="1" x14ac:dyDescent="0.2">
      <c r="A14" s="85"/>
      <c r="B14" s="113"/>
      <c r="C14" s="114"/>
      <c r="D14" s="366" t="s">
        <v>205</v>
      </c>
      <c r="E14" s="366"/>
      <c r="F14" s="366"/>
      <c r="G14" s="366"/>
      <c r="H14" s="366" t="str">
        <f>IF(入力シート!D13="","",入力シート!D13)</f>
        <v/>
      </c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  <c r="Y14" s="366"/>
      <c r="Z14" s="141"/>
      <c r="AA14" s="141"/>
      <c r="AB14" s="91"/>
      <c r="AC14" s="90"/>
      <c r="AD14" s="91"/>
      <c r="AE14" s="91"/>
      <c r="AF14" s="114"/>
      <c r="AG14" s="366" t="s">
        <v>205</v>
      </c>
      <c r="AH14" s="366"/>
      <c r="AI14" s="366"/>
      <c r="AJ14" s="366"/>
      <c r="AK14" s="366" t="str">
        <f>IF(入力シート!R13="","",入力シート!R13)</f>
        <v/>
      </c>
      <c r="AL14" s="366"/>
      <c r="AM14" s="366"/>
      <c r="AN14" s="366"/>
      <c r="AO14" s="366"/>
      <c r="AP14" s="366"/>
      <c r="AQ14" s="366"/>
      <c r="AR14" s="366"/>
      <c r="AS14" s="366"/>
      <c r="AT14" s="366"/>
      <c r="AU14" s="366"/>
      <c r="AV14" s="366"/>
      <c r="AW14" s="366"/>
      <c r="AX14" s="366"/>
      <c r="AY14" s="366"/>
      <c r="AZ14" s="366"/>
      <c r="BA14" s="366"/>
      <c r="BB14" s="366"/>
      <c r="BC14" s="141"/>
      <c r="BD14" s="141"/>
      <c r="BE14" s="141"/>
      <c r="BF14" s="91"/>
      <c r="BG14" s="90"/>
      <c r="BH14" s="91"/>
      <c r="BI14" s="91"/>
      <c r="BJ14" s="91"/>
      <c r="BK14" s="116"/>
      <c r="BL14" s="131"/>
    </row>
    <row r="15" spans="1:64" ht="15.75" customHeight="1" x14ac:dyDescent="0.2">
      <c r="A15" s="85"/>
      <c r="B15" s="113"/>
      <c r="C15" s="114"/>
      <c r="D15" s="384" t="s">
        <v>215</v>
      </c>
      <c r="E15" s="384"/>
      <c r="F15" s="384"/>
      <c r="G15" s="384"/>
      <c r="H15" s="384"/>
      <c r="I15" s="366" t="str">
        <f>IF(入力シート!D14="","",入力シート!D14)</f>
        <v/>
      </c>
      <c r="J15" s="366"/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141"/>
      <c r="AB15" s="140"/>
      <c r="AC15" s="91"/>
      <c r="AD15" s="91"/>
      <c r="AE15" s="91"/>
      <c r="AF15" s="114"/>
      <c r="AG15" s="140"/>
      <c r="AH15" s="140"/>
      <c r="AI15" s="140"/>
      <c r="AJ15" s="140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0"/>
      <c r="BG15" s="114"/>
      <c r="BH15" s="91"/>
      <c r="BI15" s="91"/>
      <c r="BJ15" s="91"/>
      <c r="BK15" s="116"/>
      <c r="BL15" s="131"/>
    </row>
    <row r="16" spans="1:64" x14ac:dyDescent="0.2">
      <c r="A16" s="85"/>
      <c r="B16" s="113"/>
      <c r="C16" s="114"/>
      <c r="D16" s="130"/>
      <c r="E16" s="130"/>
      <c r="F16" s="130"/>
      <c r="G16" s="130"/>
      <c r="H16" s="9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91"/>
      <c r="AB16" s="91"/>
      <c r="AC16" s="91"/>
      <c r="AD16" s="91"/>
      <c r="AE16" s="91"/>
      <c r="AF16" s="114"/>
      <c r="AG16" s="91"/>
      <c r="AH16" s="114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91"/>
      <c r="BB16" s="91"/>
      <c r="BC16" s="91"/>
      <c r="BD16" s="91"/>
      <c r="BE16" s="91"/>
      <c r="BF16" s="91"/>
      <c r="BG16" s="91"/>
      <c r="BH16" s="91"/>
      <c r="BI16" s="144" t="s">
        <v>225</v>
      </c>
      <c r="BJ16" s="91"/>
      <c r="BK16" s="116"/>
      <c r="BL16" s="131"/>
    </row>
    <row r="17" spans="1:64" ht="9.75" customHeight="1" x14ac:dyDescent="0.2">
      <c r="A17" s="85"/>
      <c r="B17" s="113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116"/>
      <c r="BL17" s="131"/>
    </row>
    <row r="18" spans="1:64" ht="31.5" customHeight="1" x14ac:dyDescent="0.2">
      <c r="A18" s="85"/>
      <c r="B18" s="113"/>
      <c r="C18" s="392" t="s">
        <v>207</v>
      </c>
      <c r="D18" s="393"/>
      <c r="E18" s="393"/>
      <c r="F18" s="393"/>
      <c r="G18" s="393"/>
      <c r="H18" s="393"/>
      <c r="I18" s="393"/>
      <c r="J18" s="394"/>
      <c r="K18" s="153" t="str">
        <f>IF(入力シート!E16="","",入力シート!E16)</f>
        <v/>
      </c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381" t="str">
        <f>入力シート!U16</f>
        <v>□新築</v>
      </c>
      <c r="AY18" s="382"/>
      <c r="AZ18" s="382"/>
      <c r="BA18" s="382"/>
      <c r="BB18" s="383"/>
      <c r="BC18" s="378" t="str">
        <f>入力シート!Y16</f>
        <v>□改築、増築</v>
      </c>
      <c r="BD18" s="379"/>
      <c r="BE18" s="379"/>
      <c r="BF18" s="379"/>
      <c r="BG18" s="379"/>
      <c r="BH18" s="379"/>
      <c r="BI18" s="379"/>
      <c r="BJ18" s="380"/>
      <c r="BK18" s="116"/>
      <c r="BL18" s="131"/>
    </row>
    <row r="19" spans="1:64" ht="31.5" customHeight="1" x14ac:dyDescent="0.2">
      <c r="A19" s="85"/>
      <c r="B19" s="113"/>
      <c r="C19" s="392" t="s">
        <v>208</v>
      </c>
      <c r="D19" s="393"/>
      <c r="E19" s="393"/>
      <c r="F19" s="393"/>
      <c r="G19" s="393"/>
      <c r="H19" s="393"/>
      <c r="I19" s="393"/>
      <c r="J19" s="394"/>
      <c r="K19" s="399" t="str">
        <f>IF(入力シート!F17="","",入力シート!F17)</f>
        <v/>
      </c>
      <c r="L19" s="400"/>
      <c r="M19" s="400"/>
      <c r="N19" s="400"/>
      <c r="O19" s="400"/>
      <c r="P19" s="400"/>
      <c r="Q19" s="400"/>
      <c r="R19" s="400"/>
      <c r="S19" s="401" t="str">
        <f>IF(入力シート!K17="","",入力シート!K17)</f>
        <v/>
      </c>
      <c r="T19" s="401"/>
      <c r="U19" s="401"/>
      <c r="V19" s="401"/>
      <c r="W19" s="401"/>
      <c r="X19" s="401"/>
      <c r="Y19" s="401"/>
      <c r="Z19" s="401"/>
      <c r="AA19" s="401"/>
      <c r="AB19" s="401"/>
      <c r="AC19" s="401"/>
      <c r="AD19" s="401"/>
      <c r="AE19" s="401"/>
      <c r="AF19" s="401"/>
      <c r="AG19" s="401"/>
      <c r="AH19" s="401"/>
      <c r="AI19" s="401"/>
      <c r="AJ19" s="401"/>
      <c r="AK19" s="401"/>
      <c r="AL19" s="401"/>
      <c r="AM19" s="401"/>
      <c r="AN19" s="401"/>
      <c r="AO19" s="401"/>
      <c r="AP19" s="401"/>
      <c r="AQ19" s="401"/>
      <c r="AR19" s="401"/>
      <c r="AS19" s="401"/>
      <c r="AT19" s="401"/>
      <c r="AU19" s="401"/>
      <c r="AV19" s="401"/>
      <c r="AW19" s="401"/>
      <c r="AX19" s="401"/>
      <c r="AY19" s="401"/>
      <c r="AZ19" s="401"/>
      <c r="BA19" s="401"/>
      <c r="BB19" s="401"/>
      <c r="BC19" s="401"/>
      <c r="BD19" s="401"/>
      <c r="BE19" s="401"/>
      <c r="BF19" s="401"/>
      <c r="BG19" s="401"/>
      <c r="BH19" s="401"/>
      <c r="BI19" s="401"/>
      <c r="BJ19" s="402"/>
      <c r="BK19" s="116"/>
      <c r="BL19" s="131"/>
    </row>
    <row r="20" spans="1:64" ht="31.5" customHeight="1" x14ac:dyDescent="0.2">
      <c r="A20" s="85"/>
      <c r="B20" s="113"/>
      <c r="C20" s="392" t="s">
        <v>4</v>
      </c>
      <c r="D20" s="393"/>
      <c r="E20" s="393"/>
      <c r="F20" s="393"/>
      <c r="G20" s="393"/>
      <c r="H20" s="393"/>
      <c r="I20" s="393"/>
      <c r="J20" s="394"/>
      <c r="K20" s="374" t="str">
        <f>IF(入力シート!E18="","",入力シート!E18)</f>
        <v/>
      </c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5"/>
      <c r="AL20" s="87"/>
      <c r="AM20" s="439" t="s">
        <v>31</v>
      </c>
      <c r="AN20" s="439"/>
      <c r="AO20" s="439"/>
      <c r="AP20" s="439"/>
      <c r="AQ20" s="439"/>
      <c r="AR20" s="439"/>
      <c r="AS20" s="439"/>
      <c r="AT20" s="88"/>
      <c r="AU20" s="396" t="str">
        <f>IF(入力シート!U18="","",入力シート!U18)</f>
        <v/>
      </c>
      <c r="AV20" s="397"/>
      <c r="AW20" s="397"/>
      <c r="AX20" s="397"/>
      <c r="AY20" s="397"/>
      <c r="AZ20" s="397"/>
      <c r="BA20" s="397"/>
      <c r="BB20" s="397"/>
      <c r="BC20" s="397"/>
      <c r="BD20" s="397"/>
      <c r="BE20" s="397"/>
      <c r="BF20" s="397"/>
      <c r="BG20" s="397"/>
      <c r="BH20" s="397"/>
      <c r="BI20" s="397"/>
      <c r="BJ20" s="397"/>
      <c r="BK20" s="116"/>
      <c r="BL20" s="131"/>
    </row>
    <row r="21" spans="1:64" ht="15.75" customHeight="1" x14ac:dyDescent="0.2">
      <c r="A21" s="85"/>
      <c r="B21" s="113"/>
      <c r="C21" s="376" t="s">
        <v>252</v>
      </c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1" t="s">
        <v>177</v>
      </c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1" t="s">
        <v>178</v>
      </c>
      <c r="AB21" s="372"/>
      <c r="AC21" s="372"/>
      <c r="AD21" s="372"/>
      <c r="AE21" s="372"/>
      <c r="AF21" s="372"/>
      <c r="AG21" s="372"/>
      <c r="AH21" s="372"/>
      <c r="AI21" s="372"/>
      <c r="AJ21" s="372"/>
      <c r="AK21" s="372"/>
      <c r="AL21" s="373"/>
      <c r="AM21" s="371" t="s">
        <v>214</v>
      </c>
      <c r="AN21" s="372"/>
      <c r="AO21" s="372"/>
      <c r="AP21" s="372"/>
      <c r="AQ21" s="372"/>
      <c r="AR21" s="372"/>
      <c r="AS21" s="372"/>
      <c r="AT21" s="372"/>
      <c r="AU21" s="372"/>
      <c r="AV21" s="372"/>
      <c r="AW21" s="372"/>
      <c r="AX21" s="373"/>
      <c r="AY21" s="371" t="s">
        <v>216</v>
      </c>
      <c r="AZ21" s="372"/>
      <c r="BA21" s="372"/>
      <c r="BB21" s="372"/>
      <c r="BC21" s="372"/>
      <c r="BD21" s="372"/>
      <c r="BE21" s="372"/>
      <c r="BF21" s="372"/>
      <c r="BG21" s="372"/>
      <c r="BH21" s="372"/>
      <c r="BI21" s="372"/>
      <c r="BJ21" s="373"/>
      <c r="BK21" s="116"/>
      <c r="BL21" s="131"/>
    </row>
    <row r="22" spans="1:64" ht="15.75" customHeight="1" x14ac:dyDescent="0.2">
      <c r="A22" s="85"/>
      <c r="B22" s="113"/>
      <c r="C22" s="92"/>
      <c r="D22" s="93"/>
      <c r="E22" s="398" t="str">
        <f>IF(入力シート!A20="","",入力シート!A20)</f>
        <v/>
      </c>
      <c r="F22" s="398"/>
      <c r="G22" s="398"/>
      <c r="H22" s="398"/>
      <c r="I22" s="398"/>
      <c r="J22" s="398"/>
      <c r="K22" s="398"/>
      <c r="L22" s="398"/>
      <c r="M22" s="93"/>
      <c r="N22" s="93"/>
      <c r="O22" s="92"/>
      <c r="P22" s="385" t="str">
        <f>IF(入力シート!E20="","",入力シート!E20)</f>
        <v/>
      </c>
      <c r="Q22" s="385"/>
      <c r="R22" s="385"/>
      <c r="S22" s="385"/>
      <c r="T22" s="385"/>
      <c r="U22" s="385"/>
      <c r="V22" s="385"/>
      <c r="W22" s="385"/>
      <c r="X22" s="385"/>
      <c r="Y22" s="94" t="s">
        <v>63</v>
      </c>
      <c r="Z22" s="93"/>
      <c r="AA22" s="92"/>
      <c r="AB22" s="385" t="str">
        <f>IF(入力シート!K20="","",入力シート!K20)</f>
        <v/>
      </c>
      <c r="AC22" s="385"/>
      <c r="AD22" s="385"/>
      <c r="AE22" s="385"/>
      <c r="AF22" s="385"/>
      <c r="AG22" s="385"/>
      <c r="AH22" s="385"/>
      <c r="AI22" s="385"/>
      <c r="AJ22" s="385"/>
      <c r="AK22" s="94" t="s">
        <v>63</v>
      </c>
      <c r="AL22" s="95"/>
      <c r="AM22" s="93"/>
      <c r="AN22" s="385" t="str">
        <f>IF(入力シート!Q20="","",入力シート!Q20)</f>
        <v/>
      </c>
      <c r="AO22" s="385"/>
      <c r="AP22" s="385"/>
      <c r="AQ22" s="385"/>
      <c r="AR22" s="385"/>
      <c r="AS22" s="385"/>
      <c r="AT22" s="385"/>
      <c r="AU22" s="385"/>
      <c r="AV22" s="385"/>
      <c r="AW22" s="94" t="s">
        <v>63</v>
      </c>
      <c r="AX22" s="93"/>
      <c r="AY22" s="473" t="s">
        <v>43</v>
      </c>
      <c r="AZ22" s="474"/>
      <c r="BA22" s="385" t="str">
        <f>IF(入力シート!Y20="","",入力シート!Y20)</f>
        <v/>
      </c>
      <c r="BB22" s="385"/>
      <c r="BC22" s="385"/>
      <c r="BD22" s="385"/>
      <c r="BE22" s="385"/>
      <c r="BF22" s="385"/>
      <c r="BG22" s="385"/>
      <c r="BH22" s="385"/>
      <c r="BI22" s="94" t="s">
        <v>137</v>
      </c>
      <c r="BJ22" s="95"/>
      <c r="BK22" s="116"/>
      <c r="BL22" s="131"/>
    </row>
    <row r="23" spans="1:64" ht="6.75" customHeight="1" x14ac:dyDescent="0.2">
      <c r="A23" s="85"/>
      <c r="B23" s="113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0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116"/>
      <c r="BL23" s="131"/>
    </row>
    <row r="24" spans="1:64" ht="15.75" customHeight="1" x14ac:dyDescent="0.2">
      <c r="A24" s="85"/>
      <c r="B24" s="113"/>
      <c r="C24" s="457" t="s">
        <v>5</v>
      </c>
      <c r="D24" s="458"/>
      <c r="E24" s="390" t="s">
        <v>179</v>
      </c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3"/>
      <c r="R24" s="371" t="s">
        <v>180</v>
      </c>
      <c r="S24" s="372"/>
      <c r="T24" s="372"/>
      <c r="U24" s="372"/>
      <c r="V24" s="372"/>
      <c r="W24" s="372"/>
      <c r="X24" s="372"/>
      <c r="Y24" s="372"/>
      <c r="Z24" s="372"/>
      <c r="AA24" s="372"/>
      <c r="AB24" s="372"/>
      <c r="AC24" s="372"/>
      <c r="AD24" s="373"/>
      <c r="AE24" s="371" t="s">
        <v>181</v>
      </c>
      <c r="AF24" s="372"/>
      <c r="AG24" s="372"/>
      <c r="AH24" s="372"/>
      <c r="AI24" s="372"/>
      <c r="AJ24" s="372"/>
      <c r="AK24" s="372"/>
      <c r="AL24" s="372"/>
      <c r="AM24" s="372"/>
      <c r="AN24" s="372"/>
      <c r="AO24" s="372"/>
      <c r="AP24" s="372"/>
      <c r="AQ24" s="372"/>
      <c r="AR24" s="372"/>
      <c r="AS24" s="372"/>
      <c r="AT24" s="373"/>
      <c r="AU24" s="371" t="s">
        <v>182</v>
      </c>
      <c r="AV24" s="372"/>
      <c r="AW24" s="372"/>
      <c r="AX24" s="372"/>
      <c r="AY24" s="372"/>
      <c r="AZ24" s="372"/>
      <c r="BA24" s="372"/>
      <c r="BB24" s="372"/>
      <c r="BC24" s="372"/>
      <c r="BD24" s="372"/>
      <c r="BE24" s="372"/>
      <c r="BF24" s="372"/>
      <c r="BG24" s="372"/>
      <c r="BH24" s="372"/>
      <c r="BI24" s="372"/>
      <c r="BJ24" s="373"/>
      <c r="BK24" s="116"/>
      <c r="BL24" s="131"/>
    </row>
    <row r="25" spans="1:64" ht="15.75" customHeight="1" x14ac:dyDescent="0.2">
      <c r="A25" s="85"/>
      <c r="B25" s="113"/>
      <c r="C25" s="459"/>
      <c r="D25" s="460"/>
      <c r="E25" s="97" t="s">
        <v>226</v>
      </c>
      <c r="F25" s="94"/>
      <c r="G25" s="386" t="str">
        <f>入力シート!C23</f>
        <v/>
      </c>
      <c r="H25" s="386"/>
      <c r="I25" s="386"/>
      <c r="J25" s="386"/>
      <c r="K25" s="386"/>
      <c r="L25" s="386"/>
      <c r="M25" s="386"/>
      <c r="N25" s="386"/>
      <c r="O25" s="386"/>
      <c r="P25" s="94" t="s">
        <v>140</v>
      </c>
      <c r="Q25" s="94"/>
      <c r="R25" s="125" t="s">
        <v>228</v>
      </c>
      <c r="S25" s="97"/>
      <c r="T25" s="386" t="str">
        <f>入力シート!H23</f>
        <v/>
      </c>
      <c r="U25" s="386"/>
      <c r="V25" s="386"/>
      <c r="W25" s="386"/>
      <c r="X25" s="386"/>
      <c r="Y25" s="386"/>
      <c r="Z25" s="386"/>
      <c r="AA25" s="386"/>
      <c r="AB25" s="386"/>
      <c r="AC25" s="94" t="s">
        <v>140</v>
      </c>
      <c r="AD25" s="126"/>
      <c r="AE25" s="149" t="s">
        <v>241</v>
      </c>
      <c r="AF25" s="94"/>
      <c r="AG25" s="94"/>
      <c r="AH25" s="94"/>
      <c r="AI25" s="94"/>
      <c r="AJ25" s="148"/>
      <c r="AK25" s="475" t="str">
        <f>入力シート!Q23</f>
        <v/>
      </c>
      <c r="AL25" s="475"/>
      <c r="AM25" s="475"/>
      <c r="AN25" s="475"/>
      <c r="AO25" s="475"/>
      <c r="AP25" s="475"/>
      <c r="AQ25" s="475"/>
      <c r="AR25" s="475"/>
      <c r="AS25" s="94" t="s">
        <v>140</v>
      </c>
      <c r="AT25" s="126"/>
      <c r="AU25" s="125" t="s">
        <v>183</v>
      </c>
      <c r="AV25" s="94"/>
      <c r="AW25" s="386" t="str">
        <f>入力シート!W23</f>
        <v/>
      </c>
      <c r="AX25" s="386"/>
      <c r="AY25" s="386"/>
      <c r="AZ25" s="386"/>
      <c r="BA25" s="386"/>
      <c r="BB25" s="386"/>
      <c r="BC25" s="386"/>
      <c r="BD25" s="94" t="s">
        <v>137</v>
      </c>
      <c r="BE25" s="94"/>
      <c r="BF25" s="94" t="s">
        <v>227</v>
      </c>
      <c r="BG25" s="395" t="str">
        <f>入力シート!AC23</f>
        <v/>
      </c>
      <c r="BH25" s="395"/>
      <c r="BI25" s="395"/>
      <c r="BJ25" s="126" t="s">
        <v>247</v>
      </c>
      <c r="BK25" s="116"/>
      <c r="BL25" s="131"/>
    </row>
    <row r="26" spans="1:64" ht="4.5" customHeight="1" x14ac:dyDescent="0.2">
      <c r="A26" s="85"/>
      <c r="B26" s="113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116"/>
      <c r="BL26" s="131"/>
    </row>
    <row r="27" spans="1:64" s="133" customFormat="1" ht="13.5" customHeight="1" x14ac:dyDescent="0.2">
      <c r="A27" s="86"/>
      <c r="B27" s="100"/>
      <c r="C27" s="366" t="s">
        <v>242</v>
      </c>
      <c r="D27" s="366"/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366"/>
      <c r="W27" s="366"/>
      <c r="X27" s="366"/>
      <c r="Y27" s="366"/>
      <c r="Z27" s="366"/>
      <c r="AA27" s="366"/>
      <c r="AB27" s="366"/>
      <c r="AC27" s="366"/>
      <c r="AD27" s="366"/>
      <c r="AE27" s="366"/>
      <c r="AF27" s="366"/>
      <c r="AG27" s="366"/>
      <c r="AH27" s="366"/>
      <c r="AI27" s="366"/>
      <c r="AJ27" s="366"/>
      <c r="AK27" s="366"/>
      <c r="AL27" s="366"/>
      <c r="AM27" s="366"/>
      <c r="AN27" s="366"/>
      <c r="AO27" s="366"/>
      <c r="AP27" s="366"/>
      <c r="AQ27" s="366"/>
      <c r="AR27" s="366"/>
      <c r="AS27" s="366"/>
      <c r="AT27" s="366"/>
      <c r="AU27" s="366"/>
      <c r="AV27" s="366"/>
      <c r="AW27" s="366"/>
      <c r="AX27" s="366"/>
      <c r="AY27" s="366"/>
      <c r="AZ27" s="366"/>
      <c r="BA27" s="366"/>
      <c r="BB27" s="366"/>
      <c r="BC27" s="366"/>
      <c r="BD27" s="366"/>
      <c r="BE27" s="366"/>
      <c r="BF27" s="366"/>
      <c r="BG27" s="366"/>
      <c r="BH27" s="366"/>
      <c r="BI27" s="366"/>
      <c r="BJ27" s="366"/>
      <c r="BK27" s="115"/>
      <c r="BL27" s="128"/>
    </row>
    <row r="28" spans="1:64" ht="13.5" customHeight="1" x14ac:dyDescent="0.2">
      <c r="A28" s="85"/>
      <c r="B28" s="113"/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1"/>
      <c r="AG28" s="391"/>
      <c r="AH28" s="391"/>
      <c r="AI28" s="391"/>
      <c r="AJ28" s="391"/>
      <c r="AK28" s="391"/>
      <c r="AL28" s="391"/>
      <c r="AM28" s="391"/>
      <c r="AN28" s="391"/>
      <c r="AO28" s="391"/>
      <c r="AP28" s="391"/>
      <c r="AQ28" s="391"/>
      <c r="AR28" s="391"/>
      <c r="AS28" s="391"/>
      <c r="AT28" s="391"/>
      <c r="AU28" s="391"/>
      <c r="AV28" s="391"/>
      <c r="AW28" s="391"/>
      <c r="AX28" s="391"/>
      <c r="AY28" s="391"/>
      <c r="AZ28" s="391"/>
      <c r="BA28" s="391"/>
      <c r="BB28" s="391"/>
      <c r="BC28" s="391"/>
      <c r="BD28" s="391"/>
      <c r="BE28" s="391"/>
      <c r="BF28" s="391"/>
      <c r="BG28" s="391"/>
      <c r="BH28" s="391"/>
      <c r="BI28" s="391"/>
      <c r="BJ28" s="391"/>
      <c r="BK28" s="116"/>
      <c r="BL28" s="131"/>
    </row>
    <row r="29" spans="1:64" ht="24.75" customHeight="1" x14ac:dyDescent="0.2">
      <c r="A29" s="85"/>
      <c r="B29" s="113"/>
      <c r="C29" s="433" t="s">
        <v>211</v>
      </c>
      <c r="D29" s="434"/>
      <c r="E29" s="387" t="s">
        <v>19</v>
      </c>
      <c r="F29" s="388"/>
      <c r="G29" s="388"/>
      <c r="H29" s="388"/>
      <c r="I29" s="388"/>
      <c r="J29" s="388"/>
      <c r="K29" s="387" t="s">
        <v>209</v>
      </c>
      <c r="L29" s="388"/>
      <c r="M29" s="388"/>
      <c r="N29" s="388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7" t="s">
        <v>124</v>
      </c>
      <c r="Z29" s="388"/>
      <c r="AA29" s="388"/>
      <c r="AB29" s="388"/>
      <c r="AC29" s="388"/>
      <c r="AD29" s="388"/>
      <c r="AE29" s="388"/>
      <c r="AF29" s="388"/>
      <c r="AG29" s="388"/>
      <c r="AH29" s="387" t="s">
        <v>125</v>
      </c>
      <c r="AI29" s="388"/>
      <c r="AJ29" s="388"/>
      <c r="AK29" s="388"/>
      <c r="AL29" s="388"/>
      <c r="AM29" s="388"/>
      <c r="AN29" s="388"/>
      <c r="AO29" s="388"/>
      <c r="AP29" s="389"/>
      <c r="AQ29" s="387" t="s">
        <v>126</v>
      </c>
      <c r="AR29" s="388"/>
      <c r="AS29" s="388"/>
      <c r="AT29" s="388"/>
      <c r="AU29" s="388"/>
      <c r="AV29" s="388"/>
      <c r="AW29" s="388"/>
      <c r="AX29" s="388"/>
      <c r="AY29" s="389"/>
      <c r="AZ29" s="98"/>
      <c r="BA29" s="98"/>
      <c r="BB29" s="98"/>
      <c r="BC29" s="98"/>
      <c r="BD29" s="98"/>
      <c r="BE29" s="98" t="s">
        <v>9</v>
      </c>
      <c r="BF29" s="98"/>
      <c r="BG29" s="98"/>
      <c r="BH29" s="98"/>
      <c r="BI29" s="98"/>
      <c r="BJ29" s="99"/>
      <c r="BK29" s="116"/>
      <c r="BL29" s="131"/>
    </row>
    <row r="30" spans="1:64" ht="24.75" customHeight="1" x14ac:dyDescent="0.2">
      <c r="A30" s="85"/>
      <c r="B30" s="113"/>
      <c r="C30" s="435"/>
      <c r="D30" s="436"/>
      <c r="E30" s="100"/>
      <c r="F30" s="387" t="s">
        <v>7</v>
      </c>
      <c r="G30" s="388"/>
      <c r="H30" s="388"/>
      <c r="I30" s="388"/>
      <c r="J30" s="388"/>
      <c r="K30" s="101"/>
      <c r="L30" s="102"/>
      <c r="M30" s="102"/>
      <c r="N30" s="446" t="str">
        <f>IF(入力シート!E26="","",入力シート!E26)</f>
        <v/>
      </c>
      <c r="O30" s="446"/>
      <c r="P30" s="446"/>
      <c r="Q30" s="446"/>
      <c r="R30" s="446"/>
      <c r="S30" s="446"/>
      <c r="T30" s="446"/>
      <c r="U30" s="446"/>
      <c r="V30" s="446"/>
      <c r="W30" s="98" t="s">
        <v>63</v>
      </c>
      <c r="X30" s="102"/>
      <c r="Y30" s="101"/>
      <c r="Z30" s="367" t="str">
        <f>IF(入力シート!L26="","",入力シート!L26)</f>
        <v/>
      </c>
      <c r="AA30" s="367"/>
      <c r="AB30" s="367"/>
      <c r="AC30" s="367"/>
      <c r="AD30" s="367"/>
      <c r="AE30" s="367"/>
      <c r="AF30" s="98" t="s">
        <v>25</v>
      </c>
      <c r="AG30" s="102"/>
      <c r="AH30" s="101"/>
      <c r="AI30" s="367" t="str">
        <f>IF(入力シート!P26="","",入力シート!P26)</f>
        <v/>
      </c>
      <c r="AJ30" s="367"/>
      <c r="AK30" s="367"/>
      <c r="AL30" s="367"/>
      <c r="AM30" s="367"/>
      <c r="AN30" s="367"/>
      <c r="AO30" s="98" t="s">
        <v>25</v>
      </c>
      <c r="AP30" s="99"/>
      <c r="AQ30" s="101"/>
      <c r="AR30" s="367" t="str">
        <f>IF(入力シート!T26="","",入力シート!T26)</f>
        <v/>
      </c>
      <c r="AS30" s="367"/>
      <c r="AT30" s="367"/>
      <c r="AU30" s="367"/>
      <c r="AV30" s="367"/>
      <c r="AW30" s="367"/>
      <c r="AX30" s="98" t="s">
        <v>25</v>
      </c>
      <c r="AY30" s="99"/>
      <c r="AZ30" s="102"/>
      <c r="BA30" s="102"/>
      <c r="BB30" s="367" t="str">
        <f>入力シート!X26</f>
        <v/>
      </c>
      <c r="BC30" s="367"/>
      <c r="BD30" s="367"/>
      <c r="BE30" s="367"/>
      <c r="BF30" s="367"/>
      <c r="BG30" s="367"/>
      <c r="BH30" s="102"/>
      <c r="BI30" s="98" t="s">
        <v>25</v>
      </c>
      <c r="BJ30" s="103"/>
      <c r="BK30" s="116"/>
      <c r="BL30" s="131"/>
    </row>
    <row r="31" spans="1:64" ht="24.75" customHeight="1" x14ac:dyDescent="0.2">
      <c r="A31" s="85"/>
      <c r="B31" s="113"/>
      <c r="C31" s="435"/>
      <c r="D31" s="436"/>
      <c r="E31" s="100"/>
      <c r="F31" s="405" t="s">
        <v>127</v>
      </c>
      <c r="G31" s="406"/>
      <c r="H31" s="406"/>
      <c r="I31" s="406"/>
      <c r="J31" s="406"/>
      <c r="K31" s="88"/>
      <c r="L31" s="104"/>
      <c r="M31" s="104"/>
      <c r="N31" s="417" t="str">
        <f>IF(入力シート!E27="","",入力シート!E27)</f>
        <v/>
      </c>
      <c r="O31" s="417"/>
      <c r="P31" s="417"/>
      <c r="Q31" s="417"/>
      <c r="R31" s="417"/>
      <c r="S31" s="417"/>
      <c r="T31" s="417"/>
      <c r="U31" s="417"/>
      <c r="V31" s="417"/>
      <c r="W31" s="105" t="s">
        <v>63</v>
      </c>
      <c r="X31" s="104"/>
      <c r="Y31" s="88"/>
      <c r="Z31" s="368" t="str">
        <f>IF(入力シート!L27="","",入力シート!L27)</f>
        <v/>
      </c>
      <c r="AA31" s="368"/>
      <c r="AB31" s="368"/>
      <c r="AC31" s="368"/>
      <c r="AD31" s="368"/>
      <c r="AE31" s="368"/>
      <c r="AF31" s="105" t="s">
        <v>25</v>
      </c>
      <c r="AG31" s="104"/>
      <c r="AH31" s="88"/>
      <c r="AI31" s="368" t="str">
        <f>IF(入力シート!P27="","",入力シート!P27)</f>
        <v/>
      </c>
      <c r="AJ31" s="368"/>
      <c r="AK31" s="368"/>
      <c r="AL31" s="368"/>
      <c r="AM31" s="368"/>
      <c r="AN31" s="368"/>
      <c r="AO31" s="105" t="s">
        <v>25</v>
      </c>
      <c r="AP31" s="106"/>
      <c r="AQ31" s="88"/>
      <c r="AR31" s="368" t="str">
        <f>IF(入力シート!T27="","",入力シート!T27)</f>
        <v/>
      </c>
      <c r="AS31" s="368"/>
      <c r="AT31" s="368"/>
      <c r="AU31" s="368"/>
      <c r="AV31" s="368"/>
      <c r="AW31" s="368"/>
      <c r="AX31" s="105" t="s">
        <v>25</v>
      </c>
      <c r="AY31" s="106"/>
      <c r="AZ31" s="104"/>
      <c r="BA31" s="104"/>
      <c r="BB31" s="368" t="str">
        <f>入力シート!X27</f>
        <v/>
      </c>
      <c r="BC31" s="368"/>
      <c r="BD31" s="368"/>
      <c r="BE31" s="368"/>
      <c r="BF31" s="368"/>
      <c r="BG31" s="368"/>
      <c r="BH31" s="104"/>
      <c r="BI31" s="105" t="s">
        <v>25</v>
      </c>
      <c r="BJ31" s="107"/>
      <c r="BK31" s="116"/>
      <c r="BL31" s="131"/>
    </row>
    <row r="32" spans="1:64" ht="24.75" customHeight="1" x14ac:dyDescent="0.2">
      <c r="A32" s="85"/>
      <c r="B32" s="113"/>
      <c r="C32" s="435"/>
      <c r="D32" s="436"/>
      <c r="E32" s="405" t="s">
        <v>9</v>
      </c>
      <c r="F32" s="406"/>
      <c r="G32" s="406"/>
      <c r="H32" s="406"/>
      <c r="I32" s="406"/>
      <c r="J32" s="419"/>
      <c r="K32" s="108"/>
      <c r="L32" s="97" t="s">
        <v>64</v>
      </c>
      <c r="M32" s="109"/>
      <c r="N32" s="385" t="str">
        <f>入力シート!F28</f>
        <v/>
      </c>
      <c r="O32" s="385"/>
      <c r="P32" s="385"/>
      <c r="Q32" s="385"/>
      <c r="R32" s="385"/>
      <c r="S32" s="385"/>
      <c r="T32" s="385"/>
      <c r="U32" s="385"/>
      <c r="V32" s="385"/>
      <c r="W32" s="97" t="s">
        <v>63</v>
      </c>
      <c r="X32" s="109"/>
      <c r="Y32" s="108"/>
      <c r="Z32" s="369" t="str">
        <f>入力シート!L28</f>
        <v/>
      </c>
      <c r="AA32" s="369"/>
      <c r="AB32" s="369"/>
      <c r="AC32" s="369"/>
      <c r="AD32" s="369"/>
      <c r="AE32" s="369"/>
      <c r="AF32" s="97" t="s">
        <v>25</v>
      </c>
      <c r="AG32" s="109"/>
      <c r="AH32" s="108"/>
      <c r="AI32" s="369" t="str">
        <f>入力シート!P28</f>
        <v/>
      </c>
      <c r="AJ32" s="369"/>
      <c r="AK32" s="369"/>
      <c r="AL32" s="369"/>
      <c r="AM32" s="369"/>
      <c r="AN32" s="369"/>
      <c r="AO32" s="97" t="s">
        <v>25</v>
      </c>
      <c r="AP32" s="110"/>
      <c r="AQ32" s="108"/>
      <c r="AR32" s="369" t="str">
        <f>入力シート!T28</f>
        <v/>
      </c>
      <c r="AS32" s="369"/>
      <c r="AT32" s="369"/>
      <c r="AU32" s="369"/>
      <c r="AV32" s="369"/>
      <c r="AW32" s="369"/>
      <c r="AX32" s="97" t="s">
        <v>25</v>
      </c>
      <c r="AY32" s="110"/>
      <c r="AZ32" s="109"/>
      <c r="BA32" s="109"/>
      <c r="BB32" s="369" t="str">
        <f>入力シート!X28</f>
        <v/>
      </c>
      <c r="BC32" s="369"/>
      <c r="BD32" s="369"/>
      <c r="BE32" s="369"/>
      <c r="BF32" s="369"/>
      <c r="BG32" s="369"/>
      <c r="BH32" s="109"/>
      <c r="BI32" s="97" t="s">
        <v>25</v>
      </c>
      <c r="BJ32" s="111"/>
      <c r="BK32" s="116"/>
      <c r="BL32" s="131"/>
    </row>
    <row r="33" spans="1:64" ht="24.75" customHeight="1" x14ac:dyDescent="0.2">
      <c r="A33" s="85"/>
      <c r="B33" s="113"/>
      <c r="C33" s="435"/>
      <c r="D33" s="436"/>
      <c r="E33" s="387" t="s">
        <v>128</v>
      </c>
      <c r="F33" s="388"/>
      <c r="G33" s="388"/>
      <c r="H33" s="388"/>
      <c r="I33" s="388"/>
      <c r="J33" s="388"/>
      <c r="K33" s="405" t="s">
        <v>209</v>
      </c>
      <c r="L33" s="400"/>
      <c r="M33" s="400"/>
      <c r="N33" s="400"/>
      <c r="O33" s="400"/>
      <c r="P33" s="400"/>
      <c r="Q33" s="400"/>
      <c r="R33" s="400"/>
      <c r="S33" s="400"/>
      <c r="T33" s="400"/>
      <c r="U33" s="400"/>
      <c r="V33" s="400"/>
      <c r="W33" s="400"/>
      <c r="X33" s="400"/>
      <c r="Y33" s="405" t="s">
        <v>210</v>
      </c>
      <c r="Z33" s="406"/>
      <c r="AA33" s="406"/>
      <c r="AB33" s="406"/>
      <c r="AC33" s="406"/>
      <c r="AD33" s="406"/>
      <c r="AE33" s="406"/>
      <c r="AF33" s="406"/>
      <c r="AG33" s="406"/>
      <c r="AH33" s="406"/>
      <c r="AI33" s="406"/>
      <c r="AJ33" s="406"/>
      <c r="AK33" s="406"/>
      <c r="AL33" s="406"/>
      <c r="AM33" s="406"/>
      <c r="AN33" s="406"/>
      <c r="AO33" s="406"/>
      <c r="AP33" s="419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 t="s">
        <v>9</v>
      </c>
      <c r="BB33" s="98"/>
      <c r="BC33" s="98"/>
      <c r="BD33" s="98"/>
      <c r="BE33" s="98"/>
      <c r="BF33" s="98"/>
      <c r="BG33" s="98"/>
      <c r="BH33" s="98"/>
      <c r="BI33" s="98"/>
      <c r="BJ33" s="99"/>
      <c r="BK33" s="116"/>
      <c r="BL33" s="131"/>
    </row>
    <row r="34" spans="1:64" ht="24.75" customHeight="1" x14ac:dyDescent="0.2">
      <c r="A34" s="85"/>
      <c r="B34" s="113"/>
      <c r="C34" s="435"/>
      <c r="D34" s="436"/>
      <c r="E34" s="100"/>
      <c r="F34" s="387" t="s">
        <v>129</v>
      </c>
      <c r="G34" s="388"/>
      <c r="H34" s="388"/>
      <c r="I34" s="388"/>
      <c r="J34" s="388"/>
      <c r="K34" s="101"/>
      <c r="L34" s="102"/>
      <c r="M34" s="102"/>
      <c r="N34" s="446" t="str">
        <f>IF(入力シート!E30="","",入力シート!E30)</f>
        <v/>
      </c>
      <c r="O34" s="446"/>
      <c r="P34" s="446"/>
      <c r="Q34" s="446"/>
      <c r="R34" s="446"/>
      <c r="S34" s="446"/>
      <c r="T34" s="446"/>
      <c r="U34" s="446"/>
      <c r="V34" s="446"/>
      <c r="W34" s="98" t="s">
        <v>63</v>
      </c>
      <c r="X34" s="99"/>
      <c r="Y34" s="101"/>
      <c r="Z34" s="102"/>
      <c r="AA34" s="102"/>
      <c r="AB34" s="102"/>
      <c r="AC34" s="102"/>
      <c r="AD34" s="102"/>
      <c r="AE34" s="102"/>
      <c r="AF34" s="418" t="str">
        <f>IF(入力シート!L30="","",入力シート!L30)</f>
        <v/>
      </c>
      <c r="AG34" s="418"/>
      <c r="AH34" s="418"/>
      <c r="AI34" s="418"/>
      <c r="AJ34" s="418"/>
      <c r="AK34" s="418"/>
      <c r="AL34" s="418"/>
      <c r="AM34" s="418"/>
      <c r="AN34" s="102"/>
      <c r="AO34" s="98" t="s">
        <v>63</v>
      </c>
      <c r="AP34" s="103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418" t="str">
        <f>IF(入力シート!T30="","",入力シート!T30)</f>
        <v/>
      </c>
      <c r="BB34" s="418"/>
      <c r="BC34" s="418"/>
      <c r="BD34" s="418"/>
      <c r="BE34" s="418"/>
      <c r="BF34" s="418"/>
      <c r="BG34" s="418"/>
      <c r="BH34" s="102"/>
      <c r="BI34" s="98" t="s">
        <v>63</v>
      </c>
      <c r="BJ34" s="103"/>
      <c r="BK34" s="116"/>
      <c r="BL34" s="131"/>
    </row>
    <row r="35" spans="1:64" ht="24.75" customHeight="1" x14ac:dyDescent="0.2">
      <c r="A35" s="85"/>
      <c r="B35" s="113"/>
      <c r="C35" s="435"/>
      <c r="D35" s="436"/>
      <c r="E35" s="100"/>
      <c r="F35" s="405" t="s">
        <v>130</v>
      </c>
      <c r="G35" s="406"/>
      <c r="H35" s="406"/>
      <c r="I35" s="406"/>
      <c r="J35" s="406"/>
      <c r="K35" s="447"/>
      <c r="L35" s="448"/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9"/>
      <c r="Y35" s="88"/>
      <c r="Z35" s="104"/>
      <c r="AA35" s="104"/>
      <c r="AB35" s="104"/>
      <c r="AC35" s="104"/>
      <c r="AD35" s="104"/>
      <c r="AE35" s="104"/>
      <c r="AF35" s="416" t="str">
        <f>IF(入力シート!L31="","",入力シート!L31)</f>
        <v/>
      </c>
      <c r="AG35" s="416"/>
      <c r="AH35" s="416"/>
      <c r="AI35" s="416"/>
      <c r="AJ35" s="416"/>
      <c r="AK35" s="416"/>
      <c r="AL35" s="416"/>
      <c r="AM35" s="416"/>
      <c r="AN35" s="104"/>
      <c r="AO35" s="105" t="s">
        <v>63</v>
      </c>
      <c r="AP35" s="107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416" t="str">
        <f>IF(入力シート!T31="","",入力シート!T31)</f>
        <v/>
      </c>
      <c r="BB35" s="416"/>
      <c r="BC35" s="416"/>
      <c r="BD35" s="416"/>
      <c r="BE35" s="416"/>
      <c r="BF35" s="416"/>
      <c r="BG35" s="416"/>
      <c r="BH35" s="104"/>
      <c r="BI35" s="105" t="s">
        <v>63</v>
      </c>
      <c r="BJ35" s="107"/>
      <c r="BK35" s="116"/>
      <c r="BL35" s="131"/>
    </row>
    <row r="36" spans="1:64" ht="24.75" customHeight="1" x14ac:dyDescent="0.2">
      <c r="A36" s="85"/>
      <c r="B36" s="113"/>
      <c r="C36" s="435"/>
      <c r="D36" s="436"/>
      <c r="E36" s="100"/>
      <c r="F36" s="453" t="s">
        <v>13</v>
      </c>
      <c r="G36" s="454"/>
      <c r="H36" s="454"/>
      <c r="I36" s="454"/>
      <c r="J36" s="455"/>
      <c r="K36" s="88"/>
      <c r="L36" s="104"/>
      <c r="M36" s="104"/>
      <c r="N36" s="417" t="str">
        <f>IF(入力シート!E32="","",入力シート!E32)</f>
        <v/>
      </c>
      <c r="O36" s="417"/>
      <c r="P36" s="417"/>
      <c r="Q36" s="417"/>
      <c r="R36" s="417"/>
      <c r="S36" s="417"/>
      <c r="T36" s="417"/>
      <c r="U36" s="417"/>
      <c r="V36" s="417"/>
      <c r="W36" s="105" t="s">
        <v>44</v>
      </c>
      <c r="X36" s="106"/>
      <c r="Y36" s="88"/>
      <c r="Z36" s="104"/>
      <c r="AA36" s="104"/>
      <c r="AB36" s="104"/>
      <c r="AC36" s="104"/>
      <c r="AD36" s="104"/>
      <c r="AE36" s="104"/>
      <c r="AF36" s="416" t="str">
        <f>IF(入力シート!L32="","",入力シート!L32)</f>
        <v/>
      </c>
      <c r="AG36" s="416"/>
      <c r="AH36" s="416"/>
      <c r="AI36" s="416"/>
      <c r="AJ36" s="416"/>
      <c r="AK36" s="416"/>
      <c r="AL36" s="416"/>
      <c r="AM36" s="416"/>
      <c r="AN36" s="104"/>
      <c r="AO36" s="105" t="s">
        <v>44</v>
      </c>
      <c r="AP36" s="107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416" t="str">
        <f>IF(入力シート!T32="","",入力シート!T32)</f>
        <v/>
      </c>
      <c r="BB36" s="416"/>
      <c r="BC36" s="416"/>
      <c r="BD36" s="416"/>
      <c r="BE36" s="416"/>
      <c r="BF36" s="416"/>
      <c r="BG36" s="416"/>
      <c r="BH36" s="104"/>
      <c r="BI36" s="105" t="s">
        <v>44</v>
      </c>
      <c r="BJ36" s="107"/>
      <c r="BK36" s="116"/>
      <c r="BL36" s="131"/>
    </row>
    <row r="37" spans="1:64" ht="24.75" customHeight="1" x14ac:dyDescent="0.2">
      <c r="A37" s="85"/>
      <c r="B37" s="113"/>
      <c r="C37" s="435"/>
      <c r="D37" s="436"/>
      <c r="E37" s="100"/>
      <c r="F37" s="488" t="s">
        <v>233</v>
      </c>
      <c r="G37" s="489"/>
      <c r="H37" s="489"/>
      <c r="I37" s="489"/>
      <c r="J37" s="490"/>
      <c r="K37" s="145"/>
      <c r="L37" s="146"/>
      <c r="M37" s="146"/>
      <c r="N37" s="417" t="str">
        <f>IF(入力シート!E33="","",入力シート!E33)</f>
        <v/>
      </c>
      <c r="O37" s="417"/>
      <c r="P37" s="417"/>
      <c r="Q37" s="417"/>
      <c r="R37" s="417"/>
      <c r="S37" s="417"/>
      <c r="T37" s="417"/>
      <c r="U37" s="417"/>
      <c r="V37" s="417"/>
      <c r="W37" s="114" t="s">
        <v>243</v>
      </c>
      <c r="X37" s="115"/>
      <c r="Y37" s="113"/>
      <c r="Z37" s="91"/>
      <c r="AA37" s="91"/>
      <c r="AB37" s="91"/>
      <c r="AC37" s="91"/>
      <c r="AD37" s="91"/>
      <c r="AE37" s="91"/>
      <c r="AF37" s="416" t="str">
        <f>IF(入力シート!L33="","",入力シート!L33)</f>
        <v/>
      </c>
      <c r="AG37" s="416"/>
      <c r="AH37" s="416"/>
      <c r="AI37" s="416"/>
      <c r="AJ37" s="416"/>
      <c r="AK37" s="416"/>
      <c r="AL37" s="416"/>
      <c r="AM37" s="416"/>
      <c r="AN37" s="146"/>
      <c r="AO37" s="114" t="s">
        <v>243</v>
      </c>
      <c r="AP37" s="147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404" t="str">
        <f>IF(入力シート!T33="","",入力シート!T33)</f>
        <v/>
      </c>
      <c r="BB37" s="404"/>
      <c r="BC37" s="404"/>
      <c r="BD37" s="404"/>
      <c r="BE37" s="404"/>
      <c r="BF37" s="404"/>
      <c r="BG37" s="404"/>
      <c r="BH37" s="146"/>
      <c r="BI37" s="114" t="s">
        <v>243</v>
      </c>
      <c r="BJ37" s="147"/>
      <c r="BK37" s="116"/>
      <c r="BL37" s="131"/>
    </row>
    <row r="38" spans="1:64" ht="12.75" customHeight="1" x14ac:dyDescent="0.2">
      <c r="A38" s="85"/>
      <c r="B38" s="113"/>
      <c r="C38" s="435"/>
      <c r="D38" s="436"/>
      <c r="E38" s="387" t="s">
        <v>9</v>
      </c>
      <c r="F38" s="476"/>
      <c r="G38" s="476"/>
      <c r="H38" s="476"/>
      <c r="I38" s="476"/>
      <c r="J38" s="477"/>
      <c r="K38" s="98" t="s">
        <v>235</v>
      </c>
      <c r="L38" s="102"/>
      <c r="M38" s="102"/>
      <c r="N38" s="156"/>
      <c r="O38" s="156"/>
      <c r="P38" s="156"/>
      <c r="Q38" s="156"/>
      <c r="R38" s="156"/>
      <c r="S38" s="156"/>
      <c r="T38" s="156"/>
      <c r="U38" s="156"/>
      <c r="V38" s="156"/>
      <c r="W38" s="98"/>
      <c r="X38" s="98"/>
      <c r="Y38" s="119" t="s">
        <v>236</v>
      </c>
      <c r="Z38" s="102"/>
      <c r="AA38" s="102"/>
      <c r="AB38" s="102"/>
      <c r="AC38" s="102"/>
      <c r="AD38" s="102"/>
      <c r="AE38" s="102"/>
      <c r="AF38" s="157"/>
      <c r="AG38" s="157"/>
      <c r="AH38" s="157"/>
      <c r="AI38" s="157"/>
      <c r="AJ38" s="157"/>
      <c r="AK38" s="186"/>
      <c r="AL38" s="157"/>
      <c r="AM38" s="157"/>
      <c r="AN38" s="102"/>
      <c r="AO38" s="98"/>
      <c r="AP38" s="103"/>
      <c r="AQ38" s="98" t="s">
        <v>244</v>
      </c>
      <c r="AR38" s="98"/>
      <c r="AS38" s="102"/>
      <c r="AT38" s="102"/>
      <c r="AU38" s="102"/>
      <c r="AV38" s="102"/>
      <c r="AW38" s="102"/>
      <c r="AX38" s="102"/>
      <c r="AY38" s="102"/>
      <c r="AZ38" s="102"/>
      <c r="BA38" s="112"/>
      <c r="BB38" s="112"/>
      <c r="BC38" s="112"/>
      <c r="BD38" s="112"/>
      <c r="BE38" s="112"/>
      <c r="BF38" s="112"/>
      <c r="BG38" s="112"/>
      <c r="BH38" s="102"/>
      <c r="BI38" s="98"/>
      <c r="BJ38" s="103"/>
      <c r="BK38" s="116"/>
      <c r="BL38" s="131"/>
    </row>
    <row r="39" spans="1:64" ht="12.75" customHeight="1" x14ac:dyDescent="0.2">
      <c r="A39" s="85"/>
      <c r="B39" s="113"/>
      <c r="C39" s="435"/>
      <c r="D39" s="436"/>
      <c r="E39" s="478"/>
      <c r="F39" s="479"/>
      <c r="G39" s="479"/>
      <c r="H39" s="479"/>
      <c r="I39" s="479"/>
      <c r="J39" s="480"/>
      <c r="K39" s="97" t="s">
        <v>234</v>
      </c>
      <c r="L39" s="109"/>
      <c r="M39" s="109"/>
      <c r="N39" s="452" t="str">
        <f>入力シート!F34</f>
        <v/>
      </c>
      <c r="O39" s="452"/>
      <c r="P39" s="452"/>
      <c r="Q39" s="452"/>
      <c r="R39" s="452"/>
      <c r="S39" s="452"/>
      <c r="T39" s="452"/>
      <c r="U39" s="452"/>
      <c r="V39" s="452"/>
      <c r="W39" s="97" t="s">
        <v>63</v>
      </c>
      <c r="X39" s="97"/>
      <c r="Y39" s="118"/>
      <c r="Z39" s="109"/>
      <c r="AA39" s="109"/>
      <c r="AB39" s="109"/>
      <c r="AC39" s="109"/>
      <c r="AD39" s="109"/>
      <c r="AE39" s="109"/>
      <c r="AF39" s="481" t="str">
        <f>入力シート!M34</f>
        <v/>
      </c>
      <c r="AG39" s="481"/>
      <c r="AH39" s="481"/>
      <c r="AI39" s="481"/>
      <c r="AJ39" s="481"/>
      <c r="AK39" s="481"/>
      <c r="AL39" s="481"/>
      <c r="AM39" s="481"/>
      <c r="AN39" s="155"/>
      <c r="AO39" s="97" t="s">
        <v>63</v>
      </c>
      <c r="AP39" s="111"/>
      <c r="AQ39" s="97"/>
      <c r="AR39" s="97"/>
      <c r="AS39" s="97"/>
      <c r="AT39" s="97"/>
      <c r="AU39" s="97"/>
      <c r="AV39" s="97"/>
      <c r="AW39" s="109"/>
      <c r="AX39" s="109"/>
      <c r="AY39" s="109"/>
      <c r="AZ39" s="109"/>
      <c r="BA39" s="403" t="str">
        <f>入力シート!V34</f>
        <v/>
      </c>
      <c r="BB39" s="403"/>
      <c r="BC39" s="403"/>
      <c r="BD39" s="403"/>
      <c r="BE39" s="403"/>
      <c r="BF39" s="403"/>
      <c r="BG39" s="403"/>
      <c r="BH39" s="109"/>
      <c r="BI39" s="97" t="s">
        <v>63</v>
      </c>
      <c r="BJ39" s="111"/>
      <c r="BK39" s="116"/>
      <c r="BL39" s="131"/>
    </row>
    <row r="40" spans="1:64" ht="12.75" customHeight="1" x14ac:dyDescent="0.2">
      <c r="A40" s="85"/>
      <c r="B40" s="113"/>
      <c r="C40" s="435"/>
      <c r="D40" s="436"/>
      <c r="E40" s="387" t="s">
        <v>131</v>
      </c>
      <c r="F40" s="476"/>
      <c r="G40" s="476"/>
      <c r="H40" s="476"/>
      <c r="I40" s="476"/>
      <c r="J40" s="477"/>
      <c r="K40" s="98" t="s">
        <v>246</v>
      </c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19" t="s">
        <v>184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3"/>
      <c r="AQ40" s="98" t="s">
        <v>245</v>
      </c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3"/>
      <c r="BK40" s="116"/>
      <c r="BL40" s="131"/>
    </row>
    <row r="41" spans="1:64" ht="12.75" customHeight="1" x14ac:dyDescent="0.2">
      <c r="A41" s="85"/>
      <c r="B41" s="113"/>
      <c r="C41" s="435"/>
      <c r="D41" s="436"/>
      <c r="E41" s="478"/>
      <c r="F41" s="479"/>
      <c r="G41" s="479"/>
      <c r="H41" s="479"/>
      <c r="I41" s="479"/>
      <c r="J41" s="480"/>
      <c r="K41" s="109"/>
      <c r="L41" s="109"/>
      <c r="M41" s="109"/>
      <c r="N41" s="403" t="str">
        <f>入力シート!F35</f>
        <v/>
      </c>
      <c r="O41" s="403"/>
      <c r="P41" s="403"/>
      <c r="Q41" s="403"/>
      <c r="R41" s="403"/>
      <c r="S41" s="403"/>
      <c r="T41" s="403"/>
      <c r="U41" s="403"/>
      <c r="V41" s="403"/>
      <c r="W41" s="97" t="s">
        <v>63</v>
      </c>
      <c r="X41" s="109"/>
      <c r="Y41" s="108"/>
      <c r="Z41" s="109"/>
      <c r="AA41" s="109"/>
      <c r="AB41" s="109"/>
      <c r="AC41" s="109"/>
      <c r="AD41" s="109"/>
      <c r="AE41" s="109"/>
      <c r="AF41" s="403" t="str">
        <f>入力シート!M35</f>
        <v/>
      </c>
      <c r="AG41" s="403"/>
      <c r="AH41" s="403"/>
      <c r="AI41" s="403"/>
      <c r="AJ41" s="403"/>
      <c r="AK41" s="403"/>
      <c r="AL41" s="403"/>
      <c r="AM41" s="403"/>
      <c r="AN41" s="109"/>
      <c r="AO41" s="97" t="s">
        <v>63</v>
      </c>
      <c r="AP41" s="111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403" t="str">
        <f>入力シート!V35</f>
        <v/>
      </c>
      <c r="BB41" s="403"/>
      <c r="BC41" s="403"/>
      <c r="BD41" s="403"/>
      <c r="BE41" s="403"/>
      <c r="BF41" s="403"/>
      <c r="BG41" s="403"/>
      <c r="BH41" s="109"/>
      <c r="BI41" s="97" t="s">
        <v>63</v>
      </c>
      <c r="BJ41" s="111"/>
      <c r="BK41" s="116"/>
      <c r="BL41" s="131"/>
    </row>
    <row r="42" spans="1:64" ht="17.25" customHeight="1" x14ac:dyDescent="0.2">
      <c r="A42" s="85"/>
      <c r="B42" s="113"/>
      <c r="C42" s="435"/>
      <c r="D42" s="436"/>
      <c r="E42" s="407" t="s">
        <v>230</v>
      </c>
      <c r="F42" s="408"/>
      <c r="G42" s="408"/>
      <c r="H42" s="408"/>
      <c r="I42" s="408"/>
      <c r="J42" s="409"/>
      <c r="K42" s="407" t="s">
        <v>132</v>
      </c>
      <c r="L42" s="408"/>
      <c r="M42" s="408"/>
      <c r="N42" s="408"/>
      <c r="O42" s="408"/>
      <c r="P42" s="408"/>
      <c r="Q42" s="408"/>
      <c r="R42" s="408"/>
      <c r="S42" s="408"/>
      <c r="T42" s="408"/>
      <c r="U42" s="408"/>
      <c r="V42" s="408"/>
      <c r="W42" s="408"/>
      <c r="X42" s="408"/>
      <c r="Y42" s="408"/>
      <c r="Z42" s="408"/>
      <c r="AA42" s="408"/>
      <c r="AB42" s="408"/>
      <c r="AC42" s="408"/>
      <c r="AD42" s="408"/>
      <c r="AE42" s="408"/>
      <c r="AF42" s="408"/>
      <c r="AG42" s="409"/>
      <c r="AH42" s="150" t="s">
        <v>231</v>
      </c>
      <c r="AI42" s="96"/>
      <c r="AJ42" s="96"/>
      <c r="AK42" s="96"/>
      <c r="AL42" s="96"/>
      <c r="AM42" s="117"/>
      <c r="AN42" s="117"/>
      <c r="AO42" s="117"/>
      <c r="AP42" s="120"/>
      <c r="AQ42" s="494" t="s">
        <v>33</v>
      </c>
      <c r="AR42" s="494"/>
      <c r="AS42" s="494"/>
      <c r="AT42" s="495"/>
      <c r="AU42" s="388" t="str">
        <f>入力シート!X36</f>
        <v>□建築物上から地上部へ</v>
      </c>
      <c r="AV42" s="388"/>
      <c r="AW42" s="388"/>
      <c r="AX42" s="388"/>
      <c r="AY42" s="388"/>
      <c r="AZ42" s="388"/>
      <c r="BA42" s="388"/>
      <c r="BB42" s="388"/>
      <c r="BC42" s="388"/>
      <c r="BD42" s="388"/>
      <c r="BE42" s="388"/>
      <c r="BF42" s="388"/>
      <c r="BG42" s="388"/>
      <c r="BH42" s="388"/>
      <c r="BI42" s="388"/>
      <c r="BJ42" s="389"/>
      <c r="BK42" s="116"/>
      <c r="BL42" s="131"/>
    </row>
    <row r="43" spans="1:64" ht="4.5" customHeight="1" x14ac:dyDescent="0.2">
      <c r="A43" s="85"/>
      <c r="B43" s="113"/>
      <c r="C43" s="435"/>
      <c r="D43" s="436"/>
      <c r="E43" s="491"/>
      <c r="F43" s="492"/>
      <c r="G43" s="492"/>
      <c r="H43" s="492"/>
      <c r="I43" s="492"/>
      <c r="J43" s="493"/>
      <c r="K43" s="444" t="str">
        <f>IF(入力シート!E37="","",入力シート!E37)</f>
        <v/>
      </c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24" t="str">
        <f>IF(入力シート!P37="","",入力シート!P37)</f>
        <v/>
      </c>
      <c r="AI43" s="425"/>
      <c r="AJ43" s="425"/>
      <c r="AK43" s="425"/>
      <c r="AL43" s="425"/>
      <c r="AM43" s="425"/>
      <c r="AN43" s="425"/>
      <c r="AO43" s="121"/>
      <c r="AP43" s="122"/>
      <c r="AQ43" s="496"/>
      <c r="AR43" s="496"/>
      <c r="AS43" s="496"/>
      <c r="AT43" s="497"/>
      <c r="AU43" s="440"/>
      <c r="AV43" s="440"/>
      <c r="AW43" s="440"/>
      <c r="AX43" s="440"/>
      <c r="AY43" s="440"/>
      <c r="AZ43" s="440"/>
      <c r="BA43" s="440"/>
      <c r="BB43" s="440"/>
      <c r="BC43" s="440"/>
      <c r="BD43" s="440"/>
      <c r="BE43" s="440"/>
      <c r="BF43" s="440"/>
      <c r="BG43" s="440"/>
      <c r="BH43" s="440"/>
      <c r="BI43" s="440"/>
      <c r="BJ43" s="441"/>
      <c r="BK43" s="116"/>
      <c r="BL43" s="131"/>
    </row>
    <row r="44" spans="1:64" ht="4.5" customHeight="1" x14ac:dyDescent="0.2">
      <c r="A44" s="85"/>
      <c r="B44" s="113"/>
      <c r="C44" s="435"/>
      <c r="D44" s="436"/>
      <c r="E44" s="482" t="s">
        <v>229</v>
      </c>
      <c r="F44" s="483"/>
      <c r="G44" s="483"/>
      <c r="H44" s="483"/>
      <c r="I44" s="483"/>
      <c r="J44" s="484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4"/>
      <c r="AD44" s="444"/>
      <c r="AE44" s="444"/>
      <c r="AF44" s="444"/>
      <c r="AG44" s="444"/>
      <c r="AH44" s="424"/>
      <c r="AI44" s="425"/>
      <c r="AJ44" s="425"/>
      <c r="AK44" s="425"/>
      <c r="AL44" s="425"/>
      <c r="AM44" s="425"/>
      <c r="AN44" s="425"/>
      <c r="AO44" s="121"/>
      <c r="AP44" s="122"/>
      <c r="AQ44" s="410" t="s">
        <v>34</v>
      </c>
      <c r="AR44" s="411"/>
      <c r="AS44" s="411"/>
      <c r="AT44" s="412"/>
      <c r="AU44" s="440" t="str">
        <f>入力シート!X37</f>
        <v>□地上部から建築物上へ</v>
      </c>
      <c r="AV44" s="440"/>
      <c r="AW44" s="440"/>
      <c r="AX44" s="440"/>
      <c r="AY44" s="440"/>
      <c r="AZ44" s="440"/>
      <c r="BA44" s="440"/>
      <c r="BB44" s="440"/>
      <c r="BC44" s="440"/>
      <c r="BD44" s="440"/>
      <c r="BE44" s="440"/>
      <c r="BF44" s="440"/>
      <c r="BG44" s="440"/>
      <c r="BH44" s="440"/>
      <c r="BI44" s="440"/>
      <c r="BJ44" s="441"/>
      <c r="BK44" s="116"/>
      <c r="BL44" s="131"/>
    </row>
    <row r="45" spans="1:64" ht="15" customHeight="1" x14ac:dyDescent="0.2">
      <c r="A45" s="85"/>
      <c r="B45" s="113"/>
      <c r="C45" s="437"/>
      <c r="D45" s="438"/>
      <c r="E45" s="485"/>
      <c r="F45" s="486"/>
      <c r="G45" s="486"/>
      <c r="H45" s="486"/>
      <c r="I45" s="486"/>
      <c r="J45" s="487"/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5"/>
      <c r="AA45" s="445"/>
      <c r="AB45" s="445"/>
      <c r="AC45" s="445"/>
      <c r="AD45" s="445"/>
      <c r="AE45" s="445"/>
      <c r="AF45" s="445"/>
      <c r="AG45" s="445"/>
      <c r="AH45" s="426"/>
      <c r="AI45" s="386"/>
      <c r="AJ45" s="386"/>
      <c r="AK45" s="386"/>
      <c r="AL45" s="386"/>
      <c r="AM45" s="386"/>
      <c r="AN45" s="386"/>
      <c r="AO45" s="97" t="s">
        <v>63</v>
      </c>
      <c r="AP45" s="111"/>
      <c r="AQ45" s="413"/>
      <c r="AR45" s="414"/>
      <c r="AS45" s="414"/>
      <c r="AT45" s="415"/>
      <c r="AU45" s="442"/>
      <c r="AV45" s="442"/>
      <c r="AW45" s="442"/>
      <c r="AX45" s="442"/>
      <c r="AY45" s="442"/>
      <c r="AZ45" s="442"/>
      <c r="BA45" s="442"/>
      <c r="BB45" s="442"/>
      <c r="BC45" s="442"/>
      <c r="BD45" s="442"/>
      <c r="BE45" s="442"/>
      <c r="BF45" s="442"/>
      <c r="BG45" s="442"/>
      <c r="BH45" s="442"/>
      <c r="BI45" s="442"/>
      <c r="BJ45" s="443"/>
      <c r="BK45" s="116"/>
      <c r="BL45" s="131"/>
    </row>
    <row r="46" spans="1:64" x14ac:dyDescent="0.2">
      <c r="A46" s="85"/>
      <c r="B46" s="113"/>
      <c r="C46" s="387" t="s">
        <v>221</v>
      </c>
      <c r="D46" s="388"/>
      <c r="E46" s="388"/>
      <c r="F46" s="388"/>
      <c r="G46" s="388"/>
      <c r="H46" s="388"/>
      <c r="I46" s="388"/>
      <c r="J46" s="389"/>
      <c r="K46" s="405" t="s">
        <v>218</v>
      </c>
      <c r="L46" s="406"/>
      <c r="M46" s="406"/>
      <c r="N46" s="406"/>
      <c r="O46" s="406"/>
      <c r="P46" s="406"/>
      <c r="Q46" s="406"/>
      <c r="R46" s="406"/>
      <c r="S46" s="406"/>
      <c r="T46" s="406"/>
      <c r="U46" s="406"/>
      <c r="V46" s="406"/>
      <c r="W46" s="405" t="s">
        <v>219</v>
      </c>
      <c r="X46" s="406"/>
      <c r="Y46" s="406"/>
      <c r="Z46" s="406"/>
      <c r="AA46" s="406"/>
      <c r="AB46" s="406"/>
      <c r="AC46" s="406"/>
      <c r="AD46" s="406"/>
      <c r="AE46" s="406"/>
      <c r="AF46" s="406"/>
      <c r="AG46" s="406"/>
      <c r="AH46" s="406"/>
      <c r="AI46" s="406"/>
      <c r="AJ46" s="406"/>
      <c r="AK46" s="406"/>
      <c r="AL46" s="406"/>
      <c r="AM46" s="405" t="s">
        <v>133</v>
      </c>
      <c r="AN46" s="406"/>
      <c r="AO46" s="406"/>
      <c r="AP46" s="406"/>
      <c r="AQ46" s="406"/>
      <c r="AR46" s="406"/>
      <c r="AS46" s="406"/>
      <c r="AT46" s="406"/>
      <c r="AU46" s="406"/>
      <c r="AV46" s="406"/>
      <c r="AW46" s="406"/>
      <c r="AX46" s="406"/>
      <c r="AY46" s="405" t="s">
        <v>220</v>
      </c>
      <c r="AZ46" s="406"/>
      <c r="BA46" s="406"/>
      <c r="BB46" s="406"/>
      <c r="BC46" s="406"/>
      <c r="BD46" s="406"/>
      <c r="BE46" s="406"/>
      <c r="BF46" s="406"/>
      <c r="BG46" s="406"/>
      <c r="BH46" s="406"/>
      <c r="BI46" s="406"/>
      <c r="BJ46" s="419"/>
      <c r="BK46" s="116"/>
      <c r="BL46" s="131"/>
    </row>
    <row r="47" spans="1:64" ht="18.75" customHeight="1" x14ac:dyDescent="0.2">
      <c r="A47" s="85"/>
      <c r="B47" s="113"/>
      <c r="C47" s="462"/>
      <c r="D47" s="440"/>
      <c r="E47" s="440"/>
      <c r="F47" s="440"/>
      <c r="G47" s="440"/>
      <c r="H47" s="440"/>
      <c r="I47" s="440"/>
      <c r="J47" s="441"/>
      <c r="K47" s="113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428" t="s">
        <v>136</v>
      </c>
      <c r="X47" s="429"/>
      <c r="Y47" s="429"/>
      <c r="Z47" s="429"/>
      <c r="AA47" s="429"/>
      <c r="AB47" s="430"/>
      <c r="AC47" s="91"/>
      <c r="AD47" s="404" t="str">
        <f>IF(入力シート!N39="","",入力シート!N39)</f>
        <v/>
      </c>
      <c r="AE47" s="404"/>
      <c r="AF47" s="404"/>
      <c r="AG47" s="404"/>
      <c r="AH47" s="404"/>
      <c r="AI47" s="404"/>
      <c r="AJ47" s="404"/>
      <c r="AK47" s="140" t="s">
        <v>137</v>
      </c>
      <c r="AL47" s="91"/>
      <c r="AM47" s="100" t="s">
        <v>185</v>
      </c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420" t="s">
        <v>239</v>
      </c>
      <c r="AZ47" s="366"/>
      <c r="BA47" s="366"/>
      <c r="BB47" s="366"/>
      <c r="BC47" s="366"/>
      <c r="BD47" s="366"/>
      <c r="BE47" s="366"/>
      <c r="BF47" s="366"/>
      <c r="BG47" s="366"/>
      <c r="BH47" s="91"/>
      <c r="BI47" s="91"/>
      <c r="BJ47" s="116"/>
      <c r="BK47" s="116"/>
      <c r="BL47" s="131"/>
    </row>
    <row r="48" spans="1:64" ht="18.75" customHeight="1" x14ac:dyDescent="0.2">
      <c r="A48" s="85"/>
      <c r="B48" s="113"/>
      <c r="C48" s="463"/>
      <c r="D48" s="442"/>
      <c r="E48" s="442"/>
      <c r="F48" s="442"/>
      <c r="G48" s="442"/>
      <c r="H48" s="442"/>
      <c r="I48" s="442"/>
      <c r="J48" s="443"/>
      <c r="K48" s="108"/>
      <c r="L48" s="109"/>
      <c r="M48" s="109"/>
      <c r="N48" s="403" t="str">
        <f>IF(入力シート!E39="","",入力シート!E39)</f>
        <v/>
      </c>
      <c r="O48" s="403"/>
      <c r="P48" s="403"/>
      <c r="Q48" s="403"/>
      <c r="R48" s="403"/>
      <c r="S48" s="403"/>
      <c r="T48" s="403"/>
      <c r="U48" s="97" t="s">
        <v>137</v>
      </c>
      <c r="V48" s="109"/>
      <c r="W48" s="421" t="s">
        <v>217</v>
      </c>
      <c r="X48" s="422"/>
      <c r="Y48" s="422"/>
      <c r="Z48" s="422"/>
      <c r="AA48" s="422"/>
      <c r="AB48" s="423"/>
      <c r="AC48" s="109"/>
      <c r="AD48" s="403" t="str">
        <f>IF(入力シート!N40="","",入力シート!N40)</f>
        <v/>
      </c>
      <c r="AE48" s="403"/>
      <c r="AF48" s="403"/>
      <c r="AG48" s="403"/>
      <c r="AH48" s="403"/>
      <c r="AI48" s="403"/>
      <c r="AJ48" s="403"/>
      <c r="AK48" s="94" t="s">
        <v>137</v>
      </c>
      <c r="AL48" s="109"/>
      <c r="AM48" s="108"/>
      <c r="AN48" s="109"/>
      <c r="AO48" s="403" t="str">
        <f>IF(入力シート!T39="","",入力シート!T39)</f>
        <v/>
      </c>
      <c r="AP48" s="403"/>
      <c r="AQ48" s="403"/>
      <c r="AR48" s="403"/>
      <c r="AS48" s="403"/>
      <c r="AT48" s="403"/>
      <c r="AU48" s="403"/>
      <c r="AV48" s="403"/>
      <c r="AW48" s="97" t="s">
        <v>137</v>
      </c>
      <c r="AX48" s="109"/>
      <c r="AY48" s="108"/>
      <c r="AZ48" s="109"/>
      <c r="BA48" s="109"/>
      <c r="BB48" s="109"/>
      <c r="BC48" s="498" t="str">
        <f>IF(入力シート!AB39="","",入力シート!AB39)</f>
        <v/>
      </c>
      <c r="BD48" s="499"/>
      <c r="BE48" s="499"/>
      <c r="BF48" s="499"/>
      <c r="BG48" s="499"/>
      <c r="BH48" s="499"/>
      <c r="BI48" s="97"/>
      <c r="BJ48" s="111"/>
      <c r="BK48" s="116"/>
      <c r="BL48" s="131"/>
    </row>
    <row r="49" spans="1:64" ht="4.5" customHeight="1" x14ac:dyDescent="0.2">
      <c r="A49" s="85"/>
      <c r="B49" s="113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116"/>
      <c r="BL49" s="131"/>
    </row>
    <row r="50" spans="1:64" ht="24.75" customHeight="1" x14ac:dyDescent="0.2">
      <c r="A50" s="85"/>
      <c r="B50" s="113"/>
      <c r="C50" s="143" t="s">
        <v>138</v>
      </c>
      <c r="D50" s="90"/>
      <c r="E50" s="91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427" t="str">
        <f>IF(入力シート!J42="","",入力シート!J42)</f>
        <v/>
      </c>
      <c r="U50" s="427"/>
      <c r="V50" s="427"/>
      <c r="W50" s="427"/>
      <c r="X50" s="427"/>
      <c r="Y50" s="427"/>
      <c r="Z50" s="427"/>
      <c r="AA50" s="427"/>
      <c r="AB50" s="427"/>
      <c r="AC50" s="427"/>
      <c r="AD50" s="427"/>
      <c r="AE50" s="427"/>
      <c r="AF50" s="427"/>
      <c r="AG50" s="427"/>
      <c r="AH50" s="427"/>
      <c r="AI50" s="90"/>
      <c r="AJ50" s="90"/>
      <c r="AK50" s="90"/>
      <c r="AL50" s="90"/>
      <c r="AM50" s="90"/>
      <c r="AN50" s="90"/>
      <c r="AO50" s="90"/>
      <c r="AP50" s="90"/>
      <c r="AQ50" s="90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116"/>
      <c r="BL50" s="131"/>
    </row>
    <row r="51" spans="1:64" ht="5.25" customHeight="1" x14ac:dyDescent="0.2">
      <c r="A51" s="85"/>
      <c r="B51" s="113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116"/>
      <c r="BL51" s="131"/>
    </row>
    <row r="52" spans="1:64" x14ac:dyDescent="0.2">
      <c r="A52" s="85"/>
      <c r="B52" s="113"/>
      <c r="C52" s="464" t="s">
        <v>238</v>
      </c>
      <c r="D52" s="465"/>
      <c r="E52" s="465"/>
      <c r="F52" s="465"/>
      <c r="G52" s="465"/>
      <c r="H52" s="465"/>
      <c r="I52" s="465"/>
      <c r="J52" s="466"/>
      <c r="K52" s="88"/>
      <c r="L52" s="406" t="s">
        <v>134</v>
      </c>
      <c r="M52" s="406"/>
      <c r="N52" s="406"/>
      <c r="O52" s="406"/>
      <c r="P52" s="406"/>
      <c r="Q52" s="406"/>
      <c r="R52" s="406"/>
      <c r="S52" s="406"/>
      <c r="T52" s="406"/>
      <c r="U52" s="406"/>
      <c r="V52" s="406"/>
      <c r="W52" s="406"/>
      <c r="X52" s="406"/>
      <c r="Y52" s="406"/>
      <c r="Z52" s="406"/>
      <c r="AA52" s="406"/>
      <c r="AB52" s="406"/>
      <c r="AC52" s="406"/>
      <c r="AD52" s="406"/>
      <c r="AE52" s="406"/>
      <c r="AF52" s="406"/>
      <c r="AG52" s="406"/>
      <c r="AH52" s="406"/>
      <c r="AI52" s="406"/>
      <c r="AJ52" s="406"/>
      <c r="AK52" s="406"/>
      <c r="AL52" s="105"/>
      <c r="AM52" s="123"/>
      <c r="AN52" s="406" t="s">
        <v>222</v>
      </c>
      <c r="AO52" s="406"/>
      <c r="AP52" s="406"/>
      <c r="AQ52" s="406"/>
      <c r="AR52" s="406"/>
      <c r="AS52" s="406"/>
      <c r="AT52" s="406"/>
      <c r="AU52" s="406"/>
      <c r="AV52" s="406"/>
      <c r="AW52" s="406"/>
      <c r="AX52" s="406"/>
      <c r="AY52" s="406"/>
      <c r="AZ52" s="406"/>
      <c r="BA52" s="406"/>
      <c r="BB52" s="406"/>
      <c r="BC52" s="406"/>
      <c r="BD52" s="406"/>
      <c r="BE52" s="406"/>
      <c r="BF52" s="406"/>
      <c r="BG52" s="406"/>
      <c r="BH52" s="406"/>
      <c r="BI52" s="406"/>
      <c r="BJ52" s="107"/>
      <c r="BK52" s="116"/>
      <c r="BL52" s="131"/>
    </row>
    <row r="53" spans="1:64" ht="8.25" customHeight="1" x14ac:dyDescent="0.2">
      <c r="A53" s="85"/>
      <c r="B53" s="113"/>
      <c r="C53" s="467"/>
      <c r="D53" s="468"/>
      <c r="E53" s="468"/>
      <c r="F53" s="468"/>
      <c r="G53" s="468"/>
      <c r="H53" s="468"/>
      <c r="I53" s="468"/>
      <c r="J53" s="469"/>
      <c r="K53" s="113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113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116"/>
      <c r="BK53" s="116"/>
      <c r="BL53" s="131"/>
    </row>
    <row r="54" spans="1:64" ht="27" customHeight="1" x14ac:dyDescent="0.2">
      <c r="A54" s="85"/>
      <c r="B54" s="113"/>
      <c r="C54" s="467"/>
      <c r="D54" s="468"/>
      <c r="E54" s="468"/>
      <c r="F54" s="468"/>
      <c r="G54" s="468"/>
      <c r="H54" s="468"/>
      <c r="I54" s="468"/>
      <c r="J54" s="469"/>
      <c r="K54" s="113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113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116"/>
      <c r="BK54" s="116"/>
      <c r="BL54" s="131"/>
    </row>
    <row r="55" spans="1:64" ht="27" customHeight="1" x14ac:dyDescent="0.2">
      <c r="A55" s="85"/>
      <c r="B55" s="113"/>
      <c r="C55" s="467"/>
      <c r="D55" s="468"/>
      <c r="E55" s="468"/>
      <c r="F55" s="468"/>
      <c r="G55" s="468"/>
      <c r="H55" s="468"/>
      <c r="I55" s="468"/>
      <c r="J55" s="469"/>
      <c r="K55" s="113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113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116"/>
      <c r="BK55" s="116"/>
      <c r="BL55" s="131"/>
    </row>
    <row r="56" spans="1:64" ht="8.25" customHeight="1" x14ac:dyDescent="0.2">
      <c r="A56" s="85"/>
      <c r="B56" s="113"/>
      <c r="C56" s="470"/>
      <c r="D56" s="471"/>
      <c r="E56" s="471"/>
      <c r="F56" s="471"/>
      <c r="G56" s="471"/>
      <c r="H56" s="471"/>
      <c r="I56" s="471"/>
      <c r="J56" s="472"/>
      <c r="K56" s="108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8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11"/>
      <c r="BK56" s="116"/>
      <c r="BL56" s="131"/>
    </row>
    <row r="57" spans="1:64" ht="5.25" customHeight="1" x14ac:dyDescent="0.2">
      <c r="A57" s="85"/>
      <c r="B57" s="113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116"/>
      <c r="BL57" s="131"/>
    </row>
    <row r="58" spans="1:64" s="136" customFormat="1" ht="11.5" x14ac:dyDescent="0.2">
      <c r="A58" s="124"/>
      <c r="B58" s="134"/>
      <c r="C58" s="137" t="s">
        <v>223</v>
      </c>
      <c r="D58" s="137"/>
      <c r="E58" s="137"/>
      <c r="F58" s="137" t="s">
        <v>237</v>
      </c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5"/>
      <c r="BL58" s="151"/>
    </row>
    <row r="59" spans="1:64" s="136" customFormat="1" ht="11.5" x14ac:dyDescent="0.2">
      <c r="A59" s="124"/>
      <c r="B59" s="134"/>
      <c r="C59" s="137"/>
      <c r="D59" s="137"/>
      <c r="E59" s="137"/>
      <c r="F59" s="137" t="s">
        <v>224</v>
      </c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5"/>
      <c r="BL59" s="151"/>
    </row>
    <row r="60" spans="1:64" s="136" customFormat="1" ht="11.5" x14ac:dyDescent="0.2">
      <c r="A60" s="137"/>
      <c r="B60" s="134"/>
      <c r="C60" s="137"/>
      <c r="D60" s="137"/>
      <c r="E60" s="137"/>
      <c r="F60" s="137"/>
      <c r="G60" s="137" t="s">
        <v>212</v>
      </c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5"/>
      <c r="BL60" s="151"/>
    </row>
    <row r="61" spans="1:64" x14ac:dyDescent="0.2">
      <c r="A61" s="91"/>
      <c r="B61" s="108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11"/>
      <c r="BL61" s="131"/>
    </row>
    <row r="62" spans="1:64" ht="17.25" customHeight="1" x14ac:dyDescent="0.2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461" t="s">
        <v>253</v>
      </c>
      <c r="AY62" s="461"/>
      <c r="AZ62" s="461"/>
      <c r="BA62" s="461"/>
      <c r="BB62" s="461"/>
      <c r="BC62" s="461"/>
      <c r="BD62" s="461"/>
      <c r="BE62" s="461"/>
      <c r="BF62" s="461"/>
      <c r="BG62" s="461"/>
      <c r="BH62" s="461"/>
      <c r="BI62" s="461"/>
      <c r="BJ62" s="461"/>
      <c r="BK62" s="461"/>
      <c r="BL62" s="131"/>
    </row>
  </sheetData>
  <sheetProtection algorithmName="SHA-512" hashValue="1GYFCoMpwuDyHkkF8qUR3z/6h6VFxXfoEK2+9+QXnCNkUIej4L61qUSZoPy+bkmp5ec8vXRXmR8/XNyr2YITAw==" saltValue="1FCbEkdT4P/sXpr0AkJOfQ==" spinCount="100000" sheet="1" objects="1" scenarios="1" selectLockedCells="1" selectUnlockedCells="1"/>
  <mergeCells count="131">
    <mergeCell ref="AX62:BK62"/>
    <mergeCell ref="C46:J48"/>
    <mergeCell ref="C52:J56"/>
    <mergeCell ref="AY22:AZ22"/>
    <mergeCell ref="AU24:BJ24"/>
    <mergeCell ref="AK25:AR25"/>
    <mergeCell ref="E38:J39"/>
    <mergeCell ref="E40:J41"/>
    <mergeCell ref="AF39:AM39"/>
    <mergeCell ref="E44:J45"/>
    <mergeCell ref="F37:J37"/>
    <mergeCell ref="AY46:BJ46"/>
    <mergeCell ref="BA39:BG39"/>
    <mergeCell ref="AF36:AM36"/>
    <mergeCell ref="N31:V31"/>
    <mergeCell ref="AI32:AN32"/>
    <mergeCell ref="E42:J43"/>
    <mergeCell ref="F35:J35"/>
    <mergeCell ref="AQ42:AT43"/>
    <mergeCell ref="E33:J33"/>
    <mergeCell ref="AN52:BI52"/>
    <mergeCell ref="BC48:BH48"/>
    <mergeCell ref="K46:V46"/>
    <mergeCell ref="AD48:AJ48"/>
    <mergeCell ref="B1:BK1"/>
    <mergeCell ref="C18:J18"/>
    <mergeCell ref="AG13:AJ13"/>
    <mergeCell ref="H12:AC12"/>
    <mergeCell ref="AK12:BF12"/>
    <mergeCell ref="AG12:AJ12"/>
    <mergeCell ref="Y29:AG29"/>
    <mergeCell ref="N39:V39"/>
    <mergeCell ref="K29:X29"/>
    <mergeCell ref="N30:V30"/>
    <mergeCell ref="F31:J31"/>
    <mergeCell ref="F36:J36"/>
    <mergeCell ref="N36:V36"/>
    <mergeCell ref="E32:J32"/>
    <mergeCell ref="F34:J34"/>
    <mergeCell ref="H13:Y13"/>
    <mergeCell ref="AI30:AN30"/>
    <mergeCell ref="C20:J20"/>
    <mergeCell ref="AI31:AN31"/>
    <mergeCell ref="Z30:AE30"/>
    <mergeCell ref="C24:D25"/>
    <mergeCell ref="D13:G13"/>
    <mergeCell ref="AK13:BB13"/>
    <mergeCell ref="AQ29:AY29"/>
    <mergeCell ref="D3:BI3"/>
    <mergeCell ref="C29:D45"/>
    <mergeCell ref="AX8:BI8"/>
    <mergeCell ref="AM20:AS20"/>
    <mergeCell ref="G25:O25"/>
    <mergeCell ref="AE24:AT24"/>
    <mergeCell ref="AA21:AL21"/>
    <mergeCell ref="H14:Y14"/>
    <mergeCell ref="AU42:BJ43"/>
    <mergeCell ref="BA36:BG36"/>
    <mergeCell ref="AU44:BJ45"/>
    <mergeCell ref="K43:AG45"/>
    <mergeCell ref="N34:V34"/>
    <mergeCell ref="AF34:AM34"/>
    <mergeCell ref="Z32:AE32"/>
    <mergeCell ref="BB32:BG32"/>
    <mergeCell ref="N41:V41"/>
    <mergeCell ref="K35:X35"/>
    <mergeCell ref="N32:V32"/>
    <mergeCell ref="K33:X33"/>
    <mergeCell ref="AW25:BC25"/>
    <mergeCell ref="AF35:AM35"/>
    <mergeCell ref="BA35:BG35"/>
    <mergeCell ref="BA41:BG41"/>
    <mergeCell ref="AY47:BG47"/>
    <mergeCell ref="W48:AB48"/>
    <mergeCell ref="AH43:AN45"/>
    <mergeCell ref="AM46:AX46"/>
    <mergeCell ref="L52:AK52"/>
    <mergeCell ref="T50:AH50"/>
    <mergeCell ref="N48:T48"/>
    <mergeCell ref="W47:AB47"/>
    <mergeCell ref="AD47:AJ47"/>
    <mergeCell ref="AO48:AV48"/>
    <mergeCell ref="AF41:AM41"/>
    <mergeCell ref="BA37:BG37"/>
    <mergeCell ref="W46:AL46"/>
    <mergeCell ref="K42:AG42"/>
    <mergeCell ref="AQ44:AT45"/>
    <mergeCell ref="AF37:AM37"/>
    <mergeCell ref="N37:V37"/>
    <mergeCell ref="BA34:BG34"/>
    <mergeCell ref="Y33:AP33"/>
    <mergeCell ref="AH29:AP29"/>
    <mergeCell ref="E24:Q24"/>
    <mergeCell ref="Z31:AE31"/>
    <mergeCell ref="C27:BJ28"/>
    <mergeCell ref="BB31:BG31"/>
    <mergeCell ref="C19:J19"/>
    <mergeCell ref="BG25:BI25"/>
    <mergeCell ref="AN22:AV22"/>
    <mergeCell ref="AY21:BJ21"/>
    <mergeCell ref="P22:X22"/>
    <mergeCell ref="AU20:BJ20"/>
    <mergeCell ref="O21:Z21"/>
    <mergeCell ref="AM21:AX21"/>
    <mergeCell ref="E22:L22"/>
    <mergeCell ref="K19:R19"/>
    <mergeCell ref="S19:BJ19"/>
    <mergeCell ref="AV4:BG4"/>
    <mergeCell ref="AG14:AJ14"/>
    <mergeCell ref="AR30:AW30"/>
    <mergeCell ref="AR31:AW31"/>
    <mergeCell ref="AR32:AW32"/>
    <mergeCell ref="BB30:BG30"/>
    <mergeCell ref="C6:BG6"/>
    <mergeCell ref="R24:AD24"/>
    <mergeCell ref="K20:AK20"/>
    <mergeCell ref="C21:N21"/>
    <mergeCell ref="D12:G12"/>
    <mergeCell ref="D14:G14"/>
    <mergeCell ref="BC18:BJ18"/>
    <mergeCell ref="AX18:BB18"/>
    <mergeCell ref="AK14:BB14"/>
    <mergeCell ref="AK11:BB11"/>
    <mergeCell ref="H11:Y11"/>
    <mergeCell ref="D15:H15"/>
    <mergeCell ref="I15:Z15"/>
    <mergeCell ref="BA22:BH22"/>
    <mergeCell ref="AB22:AJ22"/>
    <mergeCell ref="T25:AB25"/>
    <mergeCell ref="E29:J29"/>
    <mergeCell ref="F30:J30"/>
  </mergeCells>
  <phoneticPr fontId="2"/>
  <conditionalFormatting sqref="BG25">
    <cfRule type="cellIs" dxfId="8" priority="5" stopIfTrue="1" operator="between">
      <formula>0</formula>
      <formula>0</formula>
    </cfRule>
  </conditionalFormatting>
  <conditionalFormatting sqref="K20:AK20 AW25:BC25 N32:V32 AJ25:AK25 K18:K19 S19">
    <cfRule type="cellIs" dxfId="7" priority="6" stopIfTrue="1" operator="between">
      <formula>0</formula>
      <formula>0</formula>
    </cfRule>
  </conditionalFormatting>
  <conditionalFormatting sqref="AX8:BI8">
    <cfRule type="cellIs" dxfId="6" priority="7" stopIfTrue="1" operator="equal">
      <formula>0</formula>
    </cfRule>
  </conditionalFormatting>
  <conditionalFormatting sqref="AU42:BJ43">
    <cfRule type="cellIs" dxfId="5" priority="8" stopIfTrue="1" operator="equal">
      <formula>"建築物上から地上部へ"</formula>
    </cfRule>
  </conditionalFormatting>
  <conditionalFormatting sqref="AU44:BJ45">
    <cfRule type="cellIs" dxfId="4" priority="9" stopIfTrue="1" operator="equal">
      <formula>"地上部から建築物上へ"</formula>
    </cfRule>
  </conditionalFormatting>
  <conditionalFormatting sqref="N30:V31 N34:V34 N37:V37">
    <cfRule type="cellIs" dxfId="3" priority="10" stopIfTrue="1" operator="equal">
      <formula>""</formula>
    </cfRule>
  </conditionalFormatting>
  <conditionalFormatting sqref="AV4:BG4">
    <cfRule type="cellIs" dxfId="2" priority="4" stopIfTrue="1" operator="equal">
      <formula>0</formula>
    </cfRule>
  </conditionalFormatting>
  <conditionalFormatting sqref="N38">
    <cfRule type="cellIs" dxfId="1" priority="1" stopIfTrue="1" operator="equal">
      <formula>""</formula>
    </cfRule>
  </conditionalFormatting>
  <conditionalFormatting sqref="N36:V36">
    <cfRule type="cellIs" dxfId="0" priority="2" stopIfTrue="1" operator="equal">
      <formula>""</formula>
    </cfRule>
  </conditionalFormatting>
  <pageMargins left="0.78740157480314965" right="0.47244094488188981" top="0.59055118110236227" bottom="0.35433070866141736" header="0.39370078740157483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事業者連名用別紙</vt:lpstr>
      <vt:lpstr>印刷用</vt:lpstr>
      <vt:lpstr>印刷用!Print_Area</vt:lpstr>
      <vt:lpstr>事業者連名用別紙!Print_Area</vt:lpstr>
      <vt:lpstr>入力シート!Print_Area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2016-08-24T00:20:57Z</cp:lastPrinted>
  <dcterms:created xsi:type="dcterms:W3CDTF">2004-04-09T08:22:02Z</dcterms:created>
  <dcterms:modified xsi:type="dcterms:W3CDTF">2021-04-02T02:37:44Z</dcterms:modified>
</cp:coreProperties>
</file>